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4355" windowHeight="7875" activeTab="1"/>
  </bookViews>
  <sheets>
    <sheet name="aP2" sheetId="1" r:id="rId1"/>
    <sheet name="perilipin" sheetId="2" r:id="rId2"/>
    <sheet name="PPARg" sheetId="3" r:id="rId3"/>
    <sheet name="CEBPa" sheetId="4" r:id="rId4"/>
  </sheets>
  <calcPr calcId="145621"/>
</workbook>
</file>

<file path=xl/calcChain.xml><?xml version="1.0" encoding="utf-8"?>
<calcChain xmlns="http://schemas.openxmlformats.org/spreadsheetml/2006/main">
  <c r="H24" i="4" l="1"/>
  <c r="I24" i="4" s="1"/>
  <c r="G24" i="4"/>
  <c r="F24" i="4"/>
  <c r="H23" i="4"/>
  <c r="I23" i="4" s="1"/>
  <c r="G23" i="4"/>
  <c r="F23" i="4"/>
  <c r="F21" i="4"/>
  <c r="H18" i="4"/>
  <c r="I18" i="4" s="1"/>
  <c r="G18" i="4"/>
  <c r="F18" i="4"/>
  <c r="H17" i="4"/>
  <c r="I17" i="4" s="1"/>
  <c r="G17" i="4"/>
  <c r="F17" i="4"/>
  <c r="F15" i="4"/>
  <c r="I12" i="4"/>
  <c r="H12" i="4"/>
  <c r="G12" i="4"/>
  <c r="F12" i="4"/>
  <c r="I11" i="4"/>
  <c r="H11" i="4"/>
  <c r="G11" i="4"/>
  <c r="F11" i="4"/>
  <c r="F9" i="4"/>
  <c r="H6" i="4"/>
  <c r="G6" i="4"/>
  <c r="I6" i="4" s="1"/>
  <c r="F6" i="4"/>
  <c r="H5" i="4"/>
  <c r="G5" i="4"/>
  <c r="I5" i="4" s="1"/>
  <c r="F5" i="4"/>
  <c r="H3" i="4"/>
  <c r="G3" i="4"/>
  <c r="I3" i="4" s="1"/>
  <c r="F3" i="4"/>
  <c r="I24" i="3"/>
  <c r="J24" i="3" s="1"/>
  <c r="H24" i="3"/>
  <c r="G24" i="3"/>
  <c r="I23" i="3"/>
  <c r="J23" i="3" s="1"/>
  <c r="H23" i="3"/>
  <c r="G23" i="3"/>
  <c r="G21" i="3"/>
  <c r="I18" i="3"/>
  <c r="J18" i="3" s="1"/>
  <c r="H18" i="3"/>
  <c r="G18" i="3"/>
  <c r="I17" i="3"/>
  <c r="J17" i="3" s="1"/>
  <c r="H17" i="3"/>
  <c r="G17" i="3"/>
  <c r="G15" i="3"/>
  <c r="I12" i="3"/>
  <c r="J12" i="3" s="1"/>
  <c r="H12" i="3"/>
  <c r="G12" i="3"/>
  <c r="I11" i="3"/>
  <c r="J11" i="3" s="1"/>
  <c r="H11" i="3"/>
  <c r="G11" i="3"/>
  <c r="G9" i="3"/>
  <c r="J6" i="3"/>
  <c r="I6" i="3"/>
  <c r="H6" i="3"/>
  <c r="G6" i="3"/>
  <c r="J5" i="3"/>
  <c r="I5" i="3"/>
  <c r="H5" i="3"/>
  <c r="G5" i="3"/>
  <c r="J3" i="3"/>
  <c r="I3" i="3"/>
  <c r="H3" i="3"/>
  <c r="G3" i="3"/>
  <c r="H24" i="2"/>
  <c r="I24" i="2" s="1"/>
  <c r="G24" i="2"/>
  <c r="F24" i="2"/>
  <c r="H23" i="2"/>
  <c r="I23" i="2" s="1"/>
  <c r="G23" i="2"/>
  <c r="F23" i="2"/>
  <c r="F21" i="2"/>
  <c r="H18" i="2"/>
  <c r="I18" i="2" s="1"/>
  <c r="G18" i="2"/>
  <c r="F18" i="2"/>
  <c r="H17" i="2"/>
  <c r="I17" i="2" s="1"/>
  <c r="G17" i="2"/>
  <c r="F17" i="2"/>
  <c r="F15" i="2"/>
  <c r="I12" i="2"/>
  <c r="H12" i="2"/>
  <c r="G12" i="2"/>
  <c r="F12" i="2"/>
  <c r="I11" i="2"/>
  <c r="H11" i="2"/>
  <c r="G11" i="2"/>
  <c r="F11" i="2"/>
  <c r="F9" i="2"/>
  <c r="H6" i="2"/>
  <c r="G6" i="2"/>
  <c r="I6" i="2" s="1"/>
  <c r="F6" i="2"/>
  <c r="H5" i="2"/>
  <c r="G5" i="2"/>
  <c r="I5" i="2" s="1"/>
  <c r="F5" i="2"/>
  <c r="H3" i="2"/>
  <c r="G3" i="2"/>
  <c r="I3" i="2" s="1"/>
  <c r="F3" i="2"/>
  <c r="H26" i="1"/>
  <c r="I26" i="1" s="1"/>
  <c r="G26" i="1"/>
  <c r="H25" i="1"/>
  <c r="I25" i="1" s="1"/>
  <c r="G25" i="1"/>
  <c r="I20" i="1"/>
  <c r="H20" i="1"/>
  <c r="G20" i="1"/>
  <c r="H19" i="1"/>
  <c r="I19" i="1" s="1"/>
  <c r="G19" i="1"/>
  <c r="H14" i="1"/>
  <c r="I14" i="1" s="1"/>
  <c r="G14" i="1"/>
  <c r="H13" i="1"/>
  <c r="I13" i="1" s="1"/>
  <c r="G13" i="1"/>
  <c r="I8" i="1"/>
  <c r="H8" i="1"/>
  <c r="G8" i="1"/>
  <c r="H7" i="1"/>
  <c r="I7" i="1" s="1"/>
  <c r="G7" i="1"/>
  <c r="I5" i="1"/>
  <c r="H5" i="1"/>
  <c r="G5" i="1"/>
  <c r="F26" i="1" l="1"/>
  <c r="F25" i="1"/>
  <c r="F23" i="1"/>
  <c r="F20" i="1"/>
  <c r="F19" i="1"/>
  <c r="F17" i="1"/>
  <c r="F14" i="1"/>
  <c r="F13" i="1"/>
  <c r="F11" i="1"/>
  <c r="F7" i="1"/>
  <c r="F8" i="1"/>
  <c r="F5" i="1"/>
</calcChain>
</file>

<file path=xl/sharedStrings.xml><?xml version="1.0" encoding="utf-8"?>
<sst xmlns="http://schemas.openxmlformats.org/spreadsheetml/2006/main" count="92" uniqueCount="21">
  <si>
    <t>day 2</t>
  </si>
  <si>
    <t>Day 4</t>
  </si>
  <si>
    <t>Day6</t>
  </si>
  <si>
    <t>Day 6</t>
  </si>
  <si>
    <t>Day 9</t>
  </si>
  <si>
    <t>200 uM</t>
  </si>
  <si>
    <t>5000 uM</t>
  </si>
  <si>
    <t>PPARg</t>
  </si>
  <si>
    <t>MI</t>
  </si>
  <si>
    <t>ave</t>
  </si>
  <si>
    <t>n</t>
  </si>
  <si>
    <t>stdev</t>
  </si>
  <si>
    <t>st.err</t>
  </si>
  <si>
    <t>aP2</t>
  </si>
  <si>
    <r>
      <t xml:space="preserve">5 </t>
    </r>
    <r>
      <rPr>
        <b/>
        <sz val="11"/>
        <color theme="1"/>
        <rFont val="Calibri"/>
        <family val="2"/>
      </rPr>
      <t>µM</t>
    </r>
  </si>
  <si>
    <t>0.2 µM</t>
  </si>
  <si>
    <t>Day2</t>
  </si>
  <si>
    <t>Day4</t>
  </si>
  <si>
    <t>Day9</t>
  </si>
  <si>
    <t>perilipin</t>
  </si>
  <si>
    <t>CEBPa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</si>
</sst>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1" fillId="0" borderId="3" xfId="0" applyFont="1" applyBorder="1"/>
    <xf numFmtId="0" fontId="0" fillId="0" borderId="4" xfId="0" applyBorder="1"/>
    <xf numFmtId="0" fontId="0" fillId="0" borderId="0" xfId="0" applyBorder="1"/>
    <xf numFmtId="0" fontId="0" fillId="0" borderId="5" xfId="0" applyFont="1" applyBorder="1"/>
    <xf numFmtId="0" fontId="1" fillId="0" borderId="4" xfId="0" applyFont="1" applyBorder="1"/>
    <xf numFmtId="0" fontId="0" fillId="0" borderId="6" xfId="0" applyBorder="1"/>
    <xf numFmtId="0" fontId="0" fillId="0" borderId="7" xfId="0" applyBorder="1"/>
    <xf numFmtId="0" fontId="1" fillId="0" borderId="8" xfId="0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59476467518711"/>
          <c:y val="6.1044794987644015E-2"/>
          <c:w val="0.81018438320209973"/>
          <c:h val="0.8012141247859133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'aP2'!$K$8</c:f>
              <c:strCache>
                <c:ptCount val="1"/>
                <c:pt idx="0">
                  <c:v>5 µM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'aP2'!$L$10:$O$10</c:f>
                <c:numCache>
                  <c:formatCode>General</c:formatCode>
                  <c:ptCount val="4"/>
                  <c:pt idx="0">
                    <c:v>29.979932069368932</c:v>
                  </c:pt>
                  <c:pt idx="1">
                    <c:v>26.624698016758749</c:v>
                  </c:pt>
                  <c:pt idx="2">
                    <c:v>40.599899595285279</c:v>
                  </c:pt>
                  <c:pt idx="3">
                    <c:v>23.407334704992461</c:v>
                  </c:pt>
                </c:numCache>
              </c:numRef>
            </c:plus>
            <c:minus>
              <c:numRef>
                <c:f>'aP2'!$L$10:$O$10</c:f>
                <c:numCache>
                  <c:formatCode>General</c:formatCode>
                  <c:ptCount val="4"/>
                  <c:pt idx="0">
                    <c:v>29.979932069368932</c:v>
                  </c:pt>
                  <c:pt idx="1">
                    <c:v>26.624698016758749</c:v>
                  </c:pt>
                  <c:pt idx="2">
                    <c:v>40.599899595285279</c:v>
                  </c:pt>
                  <c:pt idx="3">
                    <c:v>23.407334704992461</c:v>
                  </c:pt>
                </c:numCache>
              </c:numRef>
            </c:minus>
          </c:errBars>
          <c:xVal>
            <c:numRef>
              <c:f>'aP2'!$L$7:$O$7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9</c:v>
                </c:pt>
              </c:numCache>
            </c:numRef>
          </c:xVal>
          <c:yVal>
            <c:numRef>
              <c:f>'aP2'!$L$8:$O$8</c:f>
              <c:numCache>
                <c:formatCode>General</c:formatCode>
                <c:ptCount val="4"/>
                <c:pt idx="0">
                  <c:v>104.97492840902441</c:v>
                </c:pt>
                <c:pt idx="1">
                  <c:v>149.87863291231878</c:v>
                </c:pt>
                <c:pt idx="2">
                  <c:v>126.24350110936979</c:v>
                </c:pt>
                <c:pt idx="3">
                  <c:v>73.159390328723475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'aP2'!$K$9</c:f>
              <c:strCache>
                <c:ptCount val="1"/>
                <c:pt idx="0">
                  <c:v>0.2 µM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'aP2'!$L$11:$O$11</c:f>
                <c:numCache>
                  <c:formatCode>General</c:formatCode>
                  <c:ptCount val="4"/>
                  <c:pt idx="0">
                    <c:v>2.117895255898651</c:v>
                  </c:pt>
                  <c:pt idx="1">
                    <c:v>4.145052884579365</c:v>
                  </c:pt>
                  <c:pt idx="2">
                    <c:v>8.1839590590545122</c:v>
                  </c:pt>
                  <c:pt idx="3">
                    <c:v>3.8321186227704671</c:v>
                  </c:pt>
                </c:numCache>
              </c:numRef>
            </c:plus>
            <c:minus>
              <c:numRef>
                <c:f>'aP2'!$L$11:$O$11</c:f>
                <c:numCache>
                  <c:formatCode>General</c:formatCode>
                  <c:ptCount val="4"/>
                  <c:pt idx="0">
                    <c:v>2.117895255898651</c:v>
                  </c:pt>
                  <c:pt idx="1">
                    <c:v>4.145052884579365</c:v>
                  </c:pt>
                  <c:pt idx="2">
                    <c:v>8.1839590590545122</c:v>
                  </c:pt>
                  <c:pt idx="3">
                    <c:v>3.8321186227704671</c:v>
                  </c:pt>
                </c:numCache>
              </c:numRef>
            </c:minus>
          </c:errBars>
          <c:xVal>
            <c:numRef>
              <c:f>'aP2'!$L$7:$O$7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9</c:v>
                </c:pt>
              </c:numCache>
            </c:numRef>
          </c:xVal>
          <c:yVal>
            <c:numRef>
              <c:f>'aP2'!$L$9:$O$9</c:f>
              <c:numCache>
                <c:formatCode>General</c:formatCode>
                <c:ptCount val="4"/>
                <c:pt idx="0">
                  <c:v>7.815695612792636</c:v>
                </c:pt>
                <c:pt idx="1">
                  <c:v>15.663332190361579</c:v>
                </c:pt>
                <c:pt idx="2">
                  <c:v>24.773312050626714</c:v>
                </c:pt>
                <c:pt idx="3">
                  <c:v>12.86881343580156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717184"/>
        <c:axId val="44718720"/>
      </c:scatterChart>
      <c:valAx>
        <c:axId val="44717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4718720"/>
        <c:crosses val="autoZero"/>
        <c:crossBetween val="midCat"/>
      </c:valAx>
      <c:valAx>
        <c:axId val="447187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471718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7816008162184471"/>
          <c:y val="4.8684914616427655E-2"/>
          <c:w val="0.24572933070866143"/>
          <c:h val="0.1988499496928754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95358991341036"/>
          <c:y val="6.394544125356684E-2"/>
          <c:w val="0.81740034832094588"/>
          <c:h val="0.7917684790633803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perilipin!$K$6</c:f>
              <c:strCache>
                <c:ptCount val="1"/>
                <c:pt idx="0">
                  <c:v>5 µM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plus"/>
            <c:errValType val="cust"/>
            <c:noEndCap val="0"/>
            <c:plus>
              <c:numRef>
                <c:f>perilipin!$L$8:$O$8</c:f>
                <c:numCache>
                  <c:formatCode>General</c:formatCode>
                  <c:ptCount val="4"/>
                  <c:pt idx="0">
                    <c:v>3.8997681439731688</c:v>
                  </c:pt>
                  <c:pt idx="1">
                    <c:v>14.911317338668962</c:v>
                  </c:pt>
                  <c:pt idx="2">
                    <c:v>18.577364589031472</c:v>
                  </c:pt>
                  <c:pt idx="3">
                    <c:v>28.749778680983969</c:v>
                  </c:pt>
                </c:numCache>
              </c:numRef>
            </c:plus>
            <c:minus>
              <c:numRef>
                <c:f>perilipin!$L$8:$O$8</c:f>
                <c:numCache>
                  <c:formatCode>General</c:formatCode>
                  <c:ptCount val="4"/>
                  <c:pt idx="0">
                    <c:v>3.8997681439731688</c:v>
                  </c:pt>
                  <c:pt idx="1">
                    <c:v>14.911317338668962</c:v>
                  </c:pt>
                  <c:pt idx="2">
                    <c:v>18.577364589031472</c:v>
                  </c:pt>
                  <c:pt idx="3">
                    <c:v>28.749778680983969</c:v>
                  </c:pt>
                </c:numCache>
              </c:numRef>
            </c:minus>
          </c:errBars>
          <c:xVal>
            <c:numRef>
              <c:f>perilipin!$L$5:$O$5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9</c:v>
                </c:pt>
              </c:numCache>
            </c:numRef>
          </c:xVal>
          <c:yVal>
            <c:numRef>
              <c:f>perilipin!$L$6:$O$6</c:f>
              <c:numCache>
                <c:formatCode>General</c:formatCode>
                <c:ptCount val="4"/>
                <c:pt idx="0">
                  <c:v>20.260288517809993</c:v>
                </c:pt>
                <c:pt idx="1">
                  <c:v>63.990429788480789</c:v>
                </c:pt>
                <c:pt idx="2">
                  <c:v>52.27571944139715</c:v>
                </c:pt>
                <c:pt idx="3">
                  <c:v>60.737146552617517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perilipin!$K$7</c:f>
              <c:strCache>
                <c:ptCount val="1"/>
                <c:pt idx="0">
                  <c:v>0.2 µM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perilipin!$L$9:$O$9</c:f>
                <c:numCache>
                  <c:formatCode>General</c:formatCode>
                  <c:ptCount val="4"/>
                  <c:pt idx="0">
                    <c:v>0.778059020545256</c:v>
                  </c:pt>
                  <c:pt idx="1">
                    <c:v>2.8650645173919091</c:v>
                  </c:pt>
                  <c:pt idx="2">
                    <c:v>2.7582528606648489</c:v>
                  </c:pt>
                  <c:pt idx="3">
                    <c:v>1.7640578099152169</c:v>
                  </c:pt>
                </c:numCache>
              </c:numRef>
            </c:plus>
            <c:minus>
              <c:numRef>
                <c:f>perilipin!$L$9:$O$9</c:f>
                <c:numCache>
                  <c:formatCode>General</c:formatCode>
                  <c:ptCount val="4"/>
                  <c:pt idx="0">
                    <c:v>0.778059020545256</c:v>
                  </c:pt>
                  <c:pt idx="1">
                    <c:v>2.8650645173919091</c:v>
                  </c:pt>
                  <c:pt idx="2">
                    <c:v>2.7582528606648489</c:v>
                  </c:pt>
                  <c:pt idx="3">
                    <c:v>1.7640578099152169</c:v>
                  </c:pt>
                </c:numCache>
              </c:numRef>
            </c:minus>
          </c:errBars>
          <c:xVal>
            <c:numRef>
              <c:f>perilipin!$L$5:$O$5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9</c:v>
                </c:pt>
              </c:numCache>
            </c:numRef>
          </c:xVal>
          <c:yVal>
            <c:numRef>
              <c:f>perilipin!$L$7:$O$7</c:f>
              <c:numCache>
                <c:formatCode>General</c:formatCode>
                <c:ptCount val="4"/>
                <c:pt idx="0">
                  <c:v>3.3143082176689798</c:v>
                </c:pt>
                <c:pt idx="1">
                  <c:v>11.489928174800133</c:v>
                </c:pt>
                <c:pt idx="2">
                  <c:v>10.439222860922271</c:v>
                </c:pt>
                <c:pt idx="3">
                  <c:v>5.4038106819078395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855680"/>
        <c:axId val="44857216"/>
      </c:scatterChart>
      <c:valAx>
        <c:axId val="44855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4857216"/>
        <c:crosses val="autoZero"/>
        <c:crossBetween val="midCat"/>
      </c:valAx>
      <c:valAx>
        <c:axId val="448572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4855680"/>
        <c:crosses val="autoZero"/>
        <c:crossBetween val="midCat"/>
        <c:majorUnit val="20"/>
      </c:valAx>
    </c:plotArea>
    <c:legend>
      <c:legendPos val="r"/>
      <c:layout>
        <c:manualLayout>
          <c:xMode val="edge"/>
          <c:yMode val="edge"/>
          <c:x val="0.13613690812012982"/>
          <c:y val="5.0278090697838965E-2"/>
          <c:w val="0.24496381877498957"/>
          <c:h val="0.2082986400222037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101534944235119E-2"/>
          <c:y val="5.1400554097404488E-2"/>
          <c:w val="0.83918417074656504"/>
          <c:h val="0.832619568387284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PPARg!$L$6</c:f>
              <c:strCache>
                <c:ptCount val="1"/>
                <c:pt idx="0">
                  <c:v>5 µM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PPARg!$M$8:$P$8</c:f>
                <c:numCache>
                  <c:formatCode>General</c:formatCode>
                  <c:ptCount val="4"/>
                  <c:pt idx="0">
                    <c:v>0.22651664225032778</c:v>
                  </c:pt>
                  <c:pt idx="1">
                    <c:v>1.3494121184594652</c:v>
                  </c:pt>
                  <c:pt idx="2">
                    <c:v>0.75646015592026239</c:v>
                  </c:pt>
                  <c:pt idx="3">
                    <c:v>0.53734058127532425</c:v>
                  </c:pt>
                </c:numCache>
              </c:numRef>
            </c:plus>
            <c:minus>
              <c:numRef>
                <c:f>PPARg!$M$8:$P$8</c:f>
                <c:numCache>
                  <c:formatCode>General</c:formatCode>
                  <c:ptCount val="4"/>
                  <c:pt idx="0">
                    <c:v>0.22651664225032778</c:v>
                  </c:pt>
                  <c:pt idx="1">
                    <c:v>1.3494121184594652</c:v>
                  </c:pt>
                  <c:pt idx="2">
                    <c:v>0.75646015592026239</c:v>
                  </c:pt>
                  <c:pt idx="3">
                    <c:v>0.53734058127532425</c:v>
                  </c:pt>
                </c:numCache>
              </c:numRef>
            </c:minus>
          </c:errBars>
          <c:xVal>
            <c:numRef>
              <c:f>PPARg!$M$5:$P$5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9</c:v>
                </c:pt>
              </c:numCache>
            </c:numRef>
          </c:xVal>
          <c:yVal>
            <c:numRef>
              <c:f>PPARg!$M$6:$P$6</c:f>
              <c:numCache>
                <c:formatCode>General</c:formatCode>
                <c:ptCount val="4"/>
                <c:pt idx="0">
                  <c:v>1.2148519141809051</c:v>
                </c:pt>
                <c:pt idx="1">
                  <c:v>4.2725081738652078</c:v>
                </c:pt>
                <c:pt idx="2">
                  <c:v>5.8890330616639694</c:v>
                </c:pt>
                <c:pt idx="3">
                  <c:v>3.3254862800487075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PPARg!$L$7</c:f>
              <c:strCache>
                <c:ptCount val="1"/>
                <c:pt idx="0">
                  <c:v>0.2 µM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PPARg!$M$9:$P$9</c:f>
                <c:numCache>
                  <c:formatCode>General</c:formatCode>
                  <c:ptCount val="4"/>
                  <c:pt idx="0">
                    <c:v>8.0382307522903498E-2</c:v>
                  </c:pt>
                  <c:pt idx="1">
                    <c:v>0.65765812462602702</c:v>
                  </c:pt>
                  <c:pt idx="2">
                    <c:v>0.72443465662752538</c:v>
                  </c:pt>
                  <c:pt idx="3">
                    <c:v>0.14016478638034999</c:v>
                  </c:pt>
                </c:numCache>
              </c:numRef>
            </c:plus>
            <c:minus>
              <c:numRef>
                <c:f>PPARg!$M$9:$P$9</c:f>
                <c:numCache>
                  <c:formatCode>General</c:formatCode>
                  <c:ptCount val="4"/>
                  <c:pt idx="0">
                    <c:v>8.0382307522903498E-2</c:v>
                  </c:pt>
                  <c:pt idx="1">
                    <c:v>0.65765812462602702</c:v>
                  </c:pt>
                  <c:pt idx="2">
                    <c:v>0.72443465662752538</c:v>
                  </c:pt>
                  <c:pt idx="3">
                    <c:v>0.14016478638034999</c:v>
                  </c:pt>
                </c:numCache>
              </c:numRef>
            </c:minus>
          </c:errBars>
          <c:xVal>
            <c:numRef>
              <c:f>PPARg!$M$5:$P$5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9</c:v>
                </c:pt>
              </c:numCache>
            </c:numRef>
          </c:xVal>
          <c:yVal>
            <c:numRef>
              <c:f>PPARg!$M$7:$P$7</c:f>
              <c:numCache>
                <c:formatCode>General</c:formatCode>
                <c:ptCount val="4"/>
                <c:pt idx="0">
                  <c:v>0.95629289533296469</c:v>
                </c:pt>
                <c:pt idx="1">
                  <c:v>2.1468177258181735</c:v>
                </c:pt>
                <c:pt idx="2">
                  <c:v>3.2225478971122863</c:v>
                </c:pt>
                <c:pt idx="3">
                  <c:v>1.6697075495117955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894848"/>
        <c:axId val="44904832"/>
      </c:scatterChart>
      <c:valAx>
        <c:axId val="4489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4904832"/>
        <c:crosses val="autoZero"/>
        <c:crossBetween val="midCat"/>
      </c:valAx>
      <c:valAx>
        <c:axId val="44904832"/>
        <c:scaling>
          <c:orientation val="minMax"/>
          <c:max val="8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4894848"/>
        <c:crosses val="autoZero"/>
        <c:crossBetween val="midCat"/>
        <c:majorUnit val="2"/>
      </c:valAx>
    </c:plotArea>
    <c:legend>
      <c:legendPos val="r"/>
      <c:layout>
        <c:manualLayout>
          <c:xMode val="edge"/>
          <c:yMode val="edge"/>
          <c:x val="9.4513779527559114E-2"/>
          <c:y val="0.11535688247302421"/>
          <c:w val="0.22531056110822822"/>
          <c:h val="0.1763111942134754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31191209794427"/>
          <c:y val="5.2216445576977986E-2"/>
          <c:w val="0.81382664123506299"/>
          <c:h val="0.8299627046550115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CEBPa!$K$6</c:f>
              <c:strCache>
                <c:ptCount val="1"/>
                <c:pt idx="0">
                  <c:v>5 µM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plus"/>
            <c:errValType val="cust"/>
            <c:noEndCap val="0"/>
            <c:plus>
              <c:numRef>
                <c:f>CEBPa!$L$8:$O$8</c:f>
                <c:numCache>
                  <c:formatCode>General</c:formatCode>
                  <c:ptCount val="4"/>
                  <c:pt idx="0">
                    <c:v>0.65171653936455842</c:v>
                  </c:pt>
                  <c:pt idx="1">
                    <c:v>3.710385447071578</c:v>
                  </c:pt>
                  <c:pt idx="2">
                    <c:v>1.9242453033147666</c:v>
                  </c:pt>
                  <c:pt idx="3">
                    <c:v>1.3205595704420894</c:v>
                  </c:pt>
                </c:numCache>
              </c:numRef>
            </c:plus>
            <c:minus>
              <c:numRef>
                <c:f>CEBPa!$L$9:$O$9</c:f>
                <c:numCache>
                  <c:formatCode>General</c:formatCode>
                  <c:ptCount val="4"/>
                  <c:pt idx="0">
                    <c:v>0.22585417722637563</c:v>
                  </c:pt>
                  <c:pt idx="1">
                    <c:v>0.96879906290821483</c:v>
                  </c:pt>
                  <c:pt idx="2">
                    <c:v>1.3852122100744517</c:v>
                  </c:pt>
                  <c:pt idx="3">
                    <c:v>0.43974843187423651</c:v>
                  </c:pt>
                </c:numCache>
              </c:numRef>
            </c:minus>
          </c:errBars>
          <c:xVal>
            <c:numRef>
              <c:f>CEBPa!$L$5:$O$5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9</c:v>
                </c:pt>
              </c:numCache>
            </c:numRef>
          </c:xVal>
          <c:yVal>
            <c:numRef>
              <c:f>CEBPa!$L$6:$O$6</c:f>
              <c:numCache>
                <c:formatCode>General</c:formatCode>
                <c:ptCount val="4"/>
                <c:pt idx="0">
                  <c:v>2.5689317023571099</c:v>
                </c:pt>
                <c:pt idx="1">
                  <c:v>8.6750140961389341</c:v>
                </c:pt>
                <c:pt idx="2">
                  <c:v>10.524293312085735</c:v>
                </c:pt>
                <c:pt idx="3">
                  <c:v>7.6857508046214082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CEBPa!$K$7</c:f>
              <c:strCache>
                <c:ptCount val="1"/>
                <c:pt idx="0">
                  <c:v>0.2 µM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errBars>
            <c:errDir val="y"/>
            <c:errBarType val="plus"/>
            <c:errValType val="cust"/>
            <c:noEndCap val="0"/>
            <c:plus>
              <c:numRef>
                <c:f>CEBPa!$L$9:$O$9</c:f>
                <c:numCache>
                  <c:formatCode>General</c:formatCode>
                  <c:ptCount val="4"/>
                  <c:pt idx="0">
                    <c:v>0.22585417722637563</c:v>
                  </c:pt>
                  <c:pt idx="1">
                    <c:v>0.96879906290821483</c:v>
                  </c:pt>
                  <c:pt idx="2">
                    <c:v>1.3852122100744517</c:v>
                  </c:pt>
                  <c:pt idx="3">
                    <c:v>0.43974843187423651</c:v>
                  </c:pt>
                </c:numCache>
              </c:numRef>
            </c:plus>
            <c:minus>
              <c:numRef>
                <c:f>CEBPa!$L$9:$O$9</c:f>
                <c:numCache>
                  <c:formatCode>General</c:formatCode>
                  <c:ptCount val="4"/>
                  <c:pt idx="0">
                    <c:v>0.22585417722637563</c:v>
                  </c:pt>
                  <c:pt idx="1">
                    <c:v>0.96879906290821483</c:v>
                  </c:pt>
                  <c:pt idx="2">
                    <c:v>1.3852122100744517</c:v>
                  </c:pt>
                  <c:pt idx="3">
                    <c:v>0.43974843187423651</c:v>
                  </c:pt>
                </c:numCache>
              </c:numRef>
            </c:minus>
          </c:errBars>
          <c:xVal>
            <c:numRef>
              <c:f>CEBPa!$L$5:$O$5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9</c:v>
                </c:pt>
              </c:numCache>
            </c:numRef>
          </c:xVal>
          <c:yVal>
            <c:numRef>
              <c:f>CEBPa!$L$7:$O$7</c:f>
              <c:numCache>
                <c:formatCode>General</c:formatCode>
                <c:ptCount val="4"/>
                <c:pt idx="0">
                  <c:v>1.3525456935920959</c:v>
                </c:pt>
                <c:pt idx="1">
                  <c:v>2.391947061635372</c:v>
                </c:pt>
                <c:pt idx="2">
                  <c:v>4.1112375015684908</c:v>
                </c:pt>
                <c:pt idx="3">
                  <c:v>1.6074812735279345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294720"/>
        <c:axId val="45296256"/>
      </c:scatterChart>
      <c:valAx>
        <c:axId val="45294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5296256"/>
        <c:crosses val="autoZero"/>
        <c:crossBetween val="midCat"/>
      </c:valAx>
      <c:valAx>
        <c:axId val="45296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529472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0983420550692032"/>
          <c:y val="4.8110661743330542E-2"/>
          <c:w val="0.24420306157382501"/>
          <c:h val="0.1700921033189561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9526</xdr:colOff>
      <xdr:row>12</xdr:row>
      <xdr:rowOff>133350</xdr:rowOff>
    </xdr:from>
    <xdr:to>
      <xdr:col>15</xdr:col>
      <xdr:colOff>57150</xdr:colOff>
      <xdr:row>21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247651</xdr:colOff>
      <xdr:row>10</xdr:row>
      <xdr:rowOff>95250</xdr:rowOff>
    </xdr:from>
    <xdr:to>
      <xdr:col>15</xdr:col>
      <xdr:colOff>1</xdr:colOff>
      <xdr:row>21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571500</xdr:colOff>
      <xdr:row>10</xdr:row>
      <xdr:rowOff>114299</xdr:rowOff>
    </xdr:from>
    <xdr:to>
      <xdr:col>16</xdr:col>
      <xdr:colOff>238125</xdr:colOff>
      <xdr:row>24</xdr:row>
      <xdr:rowOff>52386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323850</xdr:colOff>
      <xdr:row>10</xdr:row>
      <xdr:rowOff>161925</xdr:rowOff>
    </xdr:from>
    <xdr:to>
      <xdr:col>14</xdr:col>
      <xdr:colOff>590550</xdr:colOff>
      <xdr:row>24</xdr:row>
      <xdr:rowOff>176211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X63"/>
  <sheetViews>
    <sheetView topLeftCell="H4" workbookViewId="0">
      <selection activeCell="Q20" sqref="Q20"/>
    </sheetView>
  </sheetViews>
  <sheetFormatPr defaultRowHeight="15" x14ac:dyDescent="0.25"/>
  <cols>
    <col min="6" max="6" width="9.140625" style="1"/>
    <col min="7" max="9" width="9.140625" style="4"/>
    <col min="14" max="14" width="9.140625" style="1"/>
    <col min="19" max="19" width="9.140625" style="1"/>
    <col min="24" max="24" width="9.140625" style="1"/>
  </cols>
  <sheetData>
    <row r="4" spans="1:15" x14ac:dyDescent="0.25">
      <c r="B4" t="s">
        <v>0</v>
      </c>
      <c r="F4" s="2" t="s">
        <v>9</v>
      </c>
      <c r="G4" s="2" t="s">
        <v>10</v>
      </c>
      <c r="H4" s="2" t="s">
        <v>11</v>
      </c>
      <c r="I4" s="2" t="s">
        <v>12</v>
      </c>
    </row>
    <row r="5" spans="1:15" x14ac:dyDescent="0.25">
      <c r="A5" t="s">
        <v>8</v>
      </c>
      <c r="B5">
        <v>1.0005719149407546</v>
      </c>
      <c r="C5">
        <v>1.0008772320326573</v>
      </c>
      <c r="D5">
        <v>1.0066261519146369</v>
      </c>
      <c r="E5">
        <v>1.0033321593279974</v>
      </c>
      <c r="F5" s="2">
        <f>AVERAGE(B5:E5)</f>
        <v>1.0028518645540117</v>
      </c>
      <c r="G5" s="3">
        <f>COUNT(B5:E5)</f>
        <v>4</v>
      </c>
      <c r="H5" s="3">
        <f>STDEV(B5:E5)</f>
        <v>2.8031691579278959E-3</v>
      </c>
      <c r="I5" s="3">
        <f>H5/SQRT(G5)</f>
        <v>1.401584578963948E-3</v>
      </c>
    </row>
    <row r="6" spans="1:15" x14ac:dyDescent="0.25">
      <c r="K6" s="13" t="s">
        <v>13</v>
      </c>
      <c r="L6" s="14"/>
      <c r="M6" s="14"/>
      <c r="N6" s="14"/>
      <c r="O6" s="5"/>
    </row>
    <row r="7" spans="1:15" x14ac:dyDescent="0.25">
      <c r="A7" t="s">
        <v>6</v>
      </c>
      <c r="B7">
        <v>46.841728806489222</v>
      </c>
      <c r="C7">
        <v>121.69733416624692</v>
      </c>
      <c r="D7">
        <v>69.69362490729057</v>
      </c>
      <c r="E7">
        <v>181.66702575607096</v>
      </c>
      <c r="F7" s="1">
        <f t="shared" ref="F7:F8" si="0">AVERAGE(B7:E7)</f>
        <v>104.97492840902441</v>
      </c>
      <c r="G7" s="3">
        <f>COUNT(B7:E7)</f>
        <v>4</v>
      </c>
      <c r="H7" s="3">
        <f>STDEV(B7:E7)</f>
        <v>59.959864138737863</v>
      </c>
      <c r="I7" s="3">
        <f>H7/SQRT(G7)</f>
        <v>29.979932069368932</v>
      </c>
      <c r="K7" s="6"/>
      <c r="L7" s="7">
        <v>2</v>
      </c>
      <c r="M7" s="7">
        <v>4</v>
      </c>
      <c r="N7" s="7">
        <v>6</v>
      </c>
      <c r="O7" s="8">
        <v>9</v>
      </c>
    </row>
    <row r="8" spans="1:15" x14ac:dyDescent="0.25">
      <c r="A8" t="s">
        <v>5</v>
      </c>
      <c r="B8">
        <v>4.1996539808978435</v>
      </c>
      <c r="C8">
        <v>13.713224561818583</v>
      </c>
      <c r="D8">
        <v>7.9723660751201457</v>
      </c>
      <c r="E8">
        <v>5.3775378333339718</v>
      </c>
      <c r="F8" s="1">
        <f t="shared" si="0"/>
        <v>7.815695612792636</v>
      </c>
      <c r="G8" s="3">
        <f>COUNT(B8:E8)</f>
        <v>4</v>
      </c>
      <c r="H8" s="3">
        <f>STDEV(B8:E8)</f>
        <v>4.235790511797302</v>
      </c>
      <c r="I8" s="3">
        <f>H8/SQRT(G8)</f>
        <v>2.117895255898651</v>
      </c>
      <c r="K8" s="9" t="s">
        <v>14</v>
      </c>
      <c r="L8" s="7">
        <v>104.97492840902441</v>
      </c>
      <c r="M8" s="7">
        <v>149.87863291231878</v>
      </c>
      <c r="N8" s="7">
        <v>126.24350110936979</v>
      </c>
      <c r="O8" s="8">
        <v>73.159390328723475</v>
      </c>
    </row>
    <row r="9" spans="1:15" x14ac:dyDescent="0.25">
      <c r="K9" s="9" t="s">
        <v>15</v>
      </c>
      <c r="L9" s="7">
        <v>7.815695612792636</v>
      </c>
      <c r="M9" s="7">
        <v>15.663332190361579</v>
      </c>
      <c r="N9" s="7">
        <v>24.773312050626714</v>
      </c>
      <c r="O9" s="8">
        <v>12.86881343580156</v>
      </c>
    </row>
    <row r="10" spans="1:15" x14ac:dyDescent="0.25">
      <c r="B10" t="s">
        <v>1</v>
      </c>
      <c r="K10" s="6"/>
      <c r="L10" s="7">
        <v>29.979932069368932</v>
      </c>
      <c r="M10" s="7">
        <v>26.624698016758749</v>
      </c>
      <c r="N10" s="7">
        <v>40.599899595285279</v>
      </c>
      <c r="O10" s="8">
        <v>23.407334704992461</v>
      </c>
    </row>
    <row r="11" spans="1:15" x14ac:dyDescent="0.25">
      <c r="A11" t="s">
        <v>8</v>
      </c>
      <c r="B11">
        <v>1.0285405676063961</v>
      </c>
      <c r="C11">
        <v>1.0000284632527292</v>
      </c>
      <c r="D11">
        <v>1.0004457261090072</v>
      </c>
      <c r="E11">
        <v>1.000837395526514</v>
      </c>
      <c r="F11" s="1">
        <f>AVERAGE(B11:E11)</f>
        <v>1.0074630381236616</v>
      </c>
      <c r="K11" s="6"/>
      <c r="L11" s="7">
        <v>2.117895255898651</v>
      </c>
      <c r="M11" s="7">
        <v>4.145052884579365</v>
      </c>
      <c r="N11" s="7">
        <v>8.1839590590545122</v>
      </c>
      <c r="O11" s="8">
        <v>3.8321186227704671</v>
      </c>
    </row>
    <row r="12" spans="1:15" x14ac:dyDescent="0.25">
      <c r="K12" s="10"/>
      <c r="L12" s="11"/>
      <c r="M12" s="11"/>
      <c r="N12" s="11"/>
      <c r="O12" s="12"/>
    </row>
    <row r="13" spans="1:15" x14ac:dyDescent="0.25">
      <c r="A13" t="s">
        <v>6</v>
      </c>
      <c r="B13">
        <v>138.26033395607502</v>
      </c>
      <c r="C13">
        <v>205.69602272439391</v>
      </c>
      <c r="D13">
        <v>174.03462143166357</v>
      </c>
      <c r="E13">
        <v>81.52355353714259</v>
      </c>
      <c r="F13" s="1">
        <f t="shared" ref="F13:F14" si="1">AVERAGE(B13:E13)</f>
        <v>149.87863291231878</v>
      </c>
      <c r="G13" s="3">
        <f>COUNT(B13:E13)</f>
        <v>4</v>
      </c>
      <c r="H13" s="3">
        <f>STDEV(B13:E13)</f>
        <v>53.249396033517499</v>
      </c>
      <c r="I13" s="3">
        <f>H13/SQRT(G13)</f>
        <v>26.624698016758749</v>
      </c>
    </row>
    <row r="14" spans="1:15" x14ac:dyDescent="0.25">
      <c r="A14" t="s">
        <v>5</v>
      </c>
      <c r="B14">
        <v>15.505187854269359</v>
      </c>
      <c r="C14">
        <v>23.841472131580453</v>
      </c>
      <c r="D14">
        <v>18.971476696786024</v>
      </c>
      <c r="E14">
        <v>4.335192078810481</v>
      </c>
      <c r="F14" s="1">
        <f t="shared" si="1"/>
        <v>15.663332190361579</v>
      </c>
      <c r="G14" s="3">
        <f>COUNT(B14:E14)</f>
        <v>4</v>
      </c>
      <c r="H14" s="3">
        <f>STDEV(B14:E14)</f>
        <v>8.2901057691587301</v>
      </c>
      <c r="I14" s="3">
        <f>H14/SQRT(G14)</f>
        <v>4.145052884579365</v>
      </c>
    </row>
    <row r="16" spans="1:15" x14ac:dyDescent="0.25">
      <c r="B16" t="s">
        <v>3</v>
      </c>
    </row>
    <row r="17" spans="1:15" x14ac:dyDescent="0.25">
      <c r="A17" t="s">
        <v>8</v>
      </c>
      <c r="B17">
        <v>1.0078235493357148</v>
      </c>
      <c r="C17">
        <v>1.0004168611356121</v>
      </c>
      <c r="D17">
        <v>1.0049164878871737</v>
      </c>
      <c r="E17">
        <v>1.0000371161925159</v>
      </c>
      <c r="F17" s="1">
        <f>AVERAGE(B17:E17)</f>
        <v>1.0032985036377542</v>
      </c>
    </row>
    <row r="19" spans="1:15" x14ac:dyDescent="0.25">
      <c r="A19" t="s">
        <v>6</v>
      </c>
      <c r="B19">
        <v>95.282764483475205</v>
      </c>
      <c r="C19">
        <v>138.91021621664481</v>
      </c>
      <c r="D19">
        <v>231.55150622210289</v>
      </c>
      <c r="E19">
        <v>39.229517515256248</v>
      </c>
      <c r="F19" s="1">
        <f t="shared" ref="F19:F20" si="2">AVERAGE(B19:E19)</f>
        <v>126.24350110936979</v>
      </c>
      <c r="G19" s="3">
        <f>COUNT(B19:E19)</f>
        <v>4</v>
      </c>
      <c r="H19" s="3">
        <f>STDEV(B19:E19)</f>
        <v>81.199799190570559</v>
      </c>
      <c r="I19" s="3">
        <f>H19/SQRT(G19)</f>
        <v>40.599899595285279</v>
      </c>
    </row>
    <row r="20" spans="1:15" x14ac:dyDescent="0.25">
      <c r="A20" t="s">
        <v>5</v>
      </c>
      <c r="B20">
        <v>44.546011751486184</v>
      </c>
      <c r="C20">
        <v>22.161211282379909</v>
      </c>
      <c r="D20">
        <v>27.566236155861731</v>
      </c>
      <c r="E20">
        <v>4.8197890127790428</v>
      </c>
      <c r="F20" s="1">
        <f t="shared" si="2"/>
        <v>24.773312050626714</v>
      </c>
      <c r="G20" s="3">
        <f>COUNT(B20:E20)</f>
        <v>4</v>
      </c>
      <c r="H20" s="3">
        <f>STDEV(B20:E20)</f>
        <v>16.367918118109024</v>
      </c>
      <c r="I20" s="3">
        <f>H20/SQRT(G20)</f>
        <v>8.1839590590545122</v>
      </c>
    </row>
    <row r="22" spans="1:15" x14ac:dyDescent="0.25">
      <c r="B22" t="s">
        <v>4</v>
      </c>
    </row>
    <row r="23" spans="1:15" x14ac:dyDescent="0.25">
      <c r="A23" t="s">
        <v>8</v>
      </c>
      <c r="B23">
        <v>1.0001185686400529</v>
      </c>
      <c r="C23">
        <v>1.0007622211023492</v>
      </c>
      <c r="D23">
        <v>1.0000453206230842</v>
      </c>
      <c r="E23">
        <v>1.0000665670679938</v>
      </c>
      <c r="F23" s="1">
        <f>AVERAGE(B23:E23)</f>
        <v>1.00024816935837</v>
      </c>
    </row>
    <row r="25" spans="1:15" x14ac:dyDescent="0.25">
      <c r="A25" t="s">
        <v>6</v>
      </c>
      <c r="B25">
        <v>61.066443695669733</v>
      </c>
      <c r="C25">
        <v>41.618634938709477</v>
      </c>
      <c r="D25">
        <v>142.31455157064588</v>
      </c>
      <c r="E25">
        <v>47.637931109868831</v>
      </c>
      <c r="F25" s="1">
        <f t="shared" ref="F25:F26" si="3">AVERAGE(B25:E25)</f>
        <v>73.159390328723475</v>
      </c>
      <c r="G25" s="3">
        <f>COUNT(B25:E25)</f>
        <v>4</v>
      </c>
      <c r="H25" s="3">
        <f>STDEV(B25:E25)</f>
        <v>46.814669409984923</v>
      </c>
      <c r="I25" s="3">
        <f>H25/SQRT(G25)</f>
        <v>23.407334704992461</v>
      </c>
      <c r="N25"/>
      <c r="O25" s="1"/>
    </row>
    <row r="26" spans="1:15" x14ac:dyDescent="0.25">
      <c r="A26" t="s">
        <v>5</v>
      </c>
      <c r="B26">
        <v>15.603706352590024</v>
      </c>
      <c r="C26">
        <v>11.637876262441065</v>
      </c>
      <c r="D26">
        <v>21.229897909908964</v>
      </c>
      <c r="E26">
        <v>3.0037732182661889</v>
      </c>
      <c r="F26" s="1">
        <f t="shared" si="3"/>
        <v>12.86881343580156</v>
      </c>
      <c r="G26" s="3">
        <f>COUNT(B26:E26)</f>
        <v>4</v>
      </c>
      <c r="H26" s="3">
        <f>STDEV(B26:E26)</f>
        <v>7.6642372455409342</v>
      </c>
      <c r="I26" s="3">
        <f>H26/SQRT(G26)</f>
        <v>3.8321186227704671</v>
      </c>
      <c r="N26"/>
      <c r="O26" s="1"/>
    </row>
    <row r="27" spans="1:15" x14ac:dyDescent="0.25">
      <c r="N27"/>
      <c r="O27" s="1"/>
    </row>
    <row r="28" spans="1:15" x14ac:dyDescent="0.25">
      <c r="N28"/>
      <c r="O28" s="1"/>
    </row>
    <row r="29" spans="1:15" x14ac:dyDescent="0.25">
      <c r="N29"/>
      <c r="O29" s="1"/>
    </row>
    <row r="30" spans="1:15" x14ac:dyDescent="0.25">
      <c r="N30"/>
      <c r="O30" s="1"/>
    </row>
    <row r="31" spans="1:15" x14ac:dyDescent="0.25">
      <c r="N31"/>
      <c r="O31" s="1"/>
    </row>
    <row r="32" spans="1:15" x14ac:dyDescent="0.25">
      <c r="N32"/>
      <c r="O32" s="1"/>
    </row>
    <row r="33" spans="14:15" x14ac:dyDescent="0.25">
      <c r="N33"/>
      <c r="O33" s="1"/>
    </row>
    <row r="34" spans="14:15" x14ac:dyDescent="0.25">
      <c r="N34"/>
      <c r="O34" s="1"/>
    </row>
    <row r="35" spans="14:15" x14ac:dyDescent="0.25">
      <c r="N35"/>
      <c r="O35" s="1"/>
    </row>
    <row r="36" spans="14:15" x14ac:dyDescent="0.25">
      <c r="N36"/>
      <c r="O36" s="1"/>
    </row>
    <row r="37" spans="14:15" x14ac:dyDescent="0.25">
      <c r="N37"/>
      <c r="O37" s="1"/>
    </row>
    <row r="38" spans="14:15" x14ac:dyDescent="0.25">
      <c r="N38"/>
      <c r="O38" s="1"/>
    </row>
    <row r="39" spans="14:15" x14ac:dyDescent="0.25">
      <c r="N39"/>
      <c r="O39" s="1"/>
    </row>
    <row r="40" spans="14:15" x14ac:dyDescent="0.25">
      <c r="N40"/>
      <c r="O40" s="1"/>
    </row>
    <row r="41" spans="14:15" x14ac:dyDescent="0.25">
      <c r="N41"/>
      <c r="O41" s="1"/>
    </row>
    <row r="42" spans="14:15" x14ac:dyDescent="0.25">
      <c r="N42"/>
      <c r="O42" s="1"/>
    </row>
    <row r="43" spans="14:15" x14ac:dyDescent="0.25">
      <c r="N43"/>
      <c r="O43" s="1"/>
    </row>
    <row r="44" spans="14:15" x14ac:dyDescent="0.25">
      <c r="N44"/>
      <c r="O44" s="1"/>
    </row>
    <row r="45" spans="14:15" x14ac:dyDescent="0.25">
      <c r="N45"/>
      <c r="O45" s="1"/>
    </row>
    <row r="46" spans="14:15" x14ac:dyDescent="0.25">
      <c r="N46"/>
      <c r="O46" s="1"/>
    </row>
    <row r="47" spans="14:15" x14ac:dyDescent="0.25">
      <c r="N47"/>
      <c r="O47" s="1"/>
    </row>
    <row r="48" spans="14:15" x14ac:dyDescent="0.25">
      <c r="N48"/>
      <c r="O48" s="1"/>
    </row>
    <row r="49" spans="14:15" x14ac:dyDescent="0.25">
      <c r="N49"/>
      <c r="O49" s="1"/>
    </row>
    <row r="50" spans="14:15" x14ac:dyDescent="0.25">
      <c r="N50"/>
      <c r="O50" s="1"/>
    </row>
    <row r="51" spans="14:15" x14ac:dyDescent="0.25">
      <c r="N51"/>
      <c r="O51" s="1"/>
    </row>
    <row r="52" spans="14:15" x14ac:dyDescent="0.25">
      <c r="N52"/>
      <c r="O52" s="1"/>
    </row>
    <row r="53" spans="14:15" x14ac:dyDescent="0.25">
      <c r="N53"/>
      <c r="O53" s="1"/>
    </row>
    <row r="54" spans="14:15" x14ac:dyDescent="0.25">
      <c r="N54"/>
      <c r="O54" s="1"/>
    </row>
    <row r="55" spans="14:15" x14ac:dyDescent="0.25">
      <c r="N55"/>
      <c r="O55" s="1"/>
    </row>
    <row r="56" spans="14:15" x14ac:dyDescent="0.25">
      <c r="N56"/>
      <c r="O56" s="1"/>
    </row>
    <row r="57" spans="14:15" x14ac:dyDescent="0.25">
      <c r="N57"/>
      <c r="O57" s="1"/>
    </row>
    <row r="58" spans="14:15" x14ac:dyDescent="0.25">
      <c r="N58"/>
      <c r="O58" s="1"/>
    </row>
    <row r="59" spans="14:15" x14ac:dyDescent="0.25">
      <c r="N59"/>
      <c r="O59" s="1"/>
    </row>
    <row r="60" spans="14:15" x14ac:dyDescent="0.25">
      <c r="N60"/>
      <c r="O60" s="1"/>
    </row>
    <row r="61" spans="14:15" x14ac:dyDescent="0.25">
      <c r="N61"/>
      <c r="O61" s="1"/>
    </row>
    <row r="62" spans="14:15" x14ac:dyDescent="0.25">
      <c r="N62"/>
      <c r="O62" s="1"/>
    </row>
    <row r="63" spans="14:15" x14ac:dyDescent="0.25">
      <c r="N63"/>
      <c r="O63" s="1"/>
    </row>
  </sheetData>
  <mergeCells count="1">
    <mergeCell ref="K6:N6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5"/>
  <sheetViews>
    <sheetView tabSelected="1" workbookViewId="0">
      <selection activeCell="N23" sqref="N23"/>
    </sheetView>
  </sheetViews>
  <sheetFormatPr defaultRowHeight="15" x14ac:dyDescent="0.25"/>
  <sheetData>
    <row r="2" spans="1:15" x14ac:dyDescent="0.25">
      <c r="B2" t="s">
        <v>16</v>
      </c>
      <c r="F2" s="2" t="s">
        <v>9</v>
      </c>
      <c r="G2" s="2" t="s">
        <v>10</v>
      </c>
      <c r="H2" s="2" t="s">
        <v>11</v>
      </c>
      <c r="I2" s="2" t="s">
        <v>12</v>
      </c>
    </row>
    <row r="3" spans="1:15" x14ac:dyDescent="0.25">
      <c r="A3" s="1" t="s">
        <v>8</v>
      </c>
      <c r="B3">
        <v>1.0005072003887046</v>
      </c>
      <c r="C3">
        <v>1.0132608077096967</v>
      </c>
      <c r="D3">
        <v>1.000058806724849</v>
      </c>
      <c r="E3">
        <v>1.0011611191592771</v>
      </c>
      <c r="F3" s="2">
        <f>AVERAGE(B3:E3)</f>
        <v>1.0037469834956319</v>
      </c>
      <c r="G3" s="3">
        <f>COUNT(B3:E3)</f>
        <v>4</v>
      </c>
      <c r="H3" s="3">
        <f>STDEV(B3:E3)</f>
        <v>6.3586787939694982E-3</v>
      </c>
      <c r="I3" s="3">
        <f>H3/SQRT(G3)</f>
        <v>3.1793393969847491E-3</v>
      </c>
    </row>
    <row r="4" spans="1:15" x14ac:dyDescent="0.25">
      <c r="A4" s="1"/>
      <c r="F4" s="1"/>
      <c r="G4" s="4"/>
      <c r="H4" s="4"/>
      <c r="I4" s="4"/>
      <c r="K4" s="13" t="s">
        <v>19</v>
      </c>
      <c r="L4" s="14"/>
      <c r="M4" s="14"/>
      <c r="N4" s="14"/>
      <c r="O4" s="5"/>
    </row>
    <row r="5" spans="1:15" x14ac:dyDescent="0.25">
      <c r="A5" s="1" t="s">
        <v>6</v>
      </c>
      <c r="B5">
        <v>25.095788235322637</v>
      </c>
      <c r="C5">
        <v>15.144784122506007</v>
      </c>
      <c r="D5">
        <v>28.552243226375872</v>
      </c>
      <c r="E5">
        <v>12.248338487035465</v>
      </c>
      <c r="F5" s="1">
        <f t="shared" ref="F5:F6" si="0">AVERAGE(B5:E5)</f>
        <v>20.260288517809993</v>
      </c>
      <c r="G5" s="3">
        <f>COUNT(B5:E5)</f>
        <v>4</v>
      </c>
      <c r="H5" s="3">
        <f>STDEV(B5:E5)</f>
        <v>7.7995362879463377</v>
      </c>
      <c r="I5" s="3">
        <f>H5/SQRT(G5)</f>
        <v>3.8997681439731688</v>
      </c>
      <c r="K5" s="6"/>
      <c r="L5" s="7">
        <v>2</v>
      </c>
      <c r="M5" s="7">
        <v>4</v>
      </c>
      <c r="N5" s="7">
        <v>6</v>
      </c>
      <c r="O5" s="8">
        <v>9</v>
      </c>
    </row>
    <row r="6" spans="1:15" x14ac:dyDescent="0.25">
      <c r="A6" s="1" t="s">
        <v>5</v>
      </c>
      <c r="B6">
        <v>3.2826547194896269</v>
      </c>
      <c r="C6">
        <v>3.0824379042420689</v>
      </c>
      <c r="D6">
        <v>5.3401427049199146</v>
      </c>
      <c r="E6">
        <v>1.551997542024308</v>
      </c>
      <c r="F6" s="1">
        <f t="shared" si="0"/>
        <v>3.3143082176689798</v>
      </c>
      <c r="G6" s="3">
        <f>COUNT(B6:E6)</f>
        <v>4</v>
      </c>
      <c r="H6" s="3">
        <f>STDEV(B6:E6)</f>
        <v>1.556118041090512</v>
      </c>
      <c r="I6" s="3">
        <f>H6/SQRT(G6)</f>
        <v>0.778059020545256</v>
      </c>
      <c r="K6" s="9" t="s">
        <v>14</v>
      </c>
      <c r="L6" s="7">
        <v>20.260288517809993</v>
      </c>
      <c r="M6" s="7">
        <v>63.990429788480789</v>
      </c>
      <c r="N6" s="7">
        <v>52.27571944139715</v>
      </c>
      <c r="O6" s="8">
        <v>60.737146552617517</v>
      </c>
    </row>
    <row r="7" spans="1:15" x14ac:dyDescent="0.25">
      <c r="A7" s="1"/>
      <c r="F7" s="1"/>
      <c r="G7" s="4"/>
      <c r="H7" s="4"/>
      <c r="I7" s="4"/>
      <c r="K7" s="9" t="s">
        <v>15</v>
      </c>
      <c r="L7" s="7">
        <v>3.3143082176689798</v>
      </c>
      <c r="M7" s="7">
        <v>11.489928174800133</v>
      </c>
      <c r="N7" s="7">
        <v>10.439222860922271</v>
      </c>
      <c r="O7" s="8">
        <v>5.4038106819078395</v>
      </c>
    </row>
    <row r="8" spans="1:15" x14ac:dyDescent="0.25">
      <c r="A8" s="1"/>
      <c r="B8" t="s">
        <v>17</v>
      </c>
      <c r="F8" s="1"/>
      <c r="G8" s="4"/>
      <c r="H8" s="4"/>
      <c r="I8" s="4"/>
      <c r="K8" s="6"/>
      <c r="L8" s="7">
        <v>3.8997681439731688</v>
      </c>
      <c r="M8" s="7">
        <v>14.911317338668962</v>
      </c>
      <c r="N8" s="7">
        <v>18.577364589031472</v>
      </c>
      <c r="O8" s="8">
        <v>28.749778680983969</v>
      </c>
    </row>
    <row r="9" spans="1:15" x14ac:dyDescent="0.25">
      <c r="A9" s="1" t="s">
        <v>8</v>
      </c>
      <c r="B9">
        <v>1.0167044214829646</v>
      </c>
      <c r="C9">
        <v>1.0004863796946051</v>
      </c>
      <c r="D9">
        <v>1.0413074128702173</v>
      </c>
      <c r="E9">
        <v>1.012810574276251</v>
      </c>
      <c r="F9" s="1">
        <f>AVERAGE(B9:E9)</f>
        <v>1.0178271970810095</v>
      </c>
      <c r="G9" s="4"/>
      <c r="H9" s="4"/>
      <c r="I9" s="4"/>
      <c r="K9" s="6"/>
      <c r="L9" s="7">
        <v>0.778059020545256</v>
      </c>
      <c r="M9" s="7">
        <v>2.8650645173919091</v>
      </c>
      <c r="N9" s="7">
        <v>2.7582528606648489</v>
      </c>
      <c r="O9" s="8">
        <v>1.7640578099152169</v>
      </c>
    </row>
    <row r="10" spans="1:15" x14ac:dyDescent="0.25">
      <c r="A10" s="1"/>
      <c r="F10" s="1"/>
      <c r="G10" s="4"/>
      <c r="H10" s="4"/>
      <c r="I10" s="4"/>
      <c r="K10" s="10"/>
      <c r="L10" s="11"/>
      <c r="M10" s="11"/>
      <c r="N10" s="11"/>
      <c r="O10" s="12"/>
    </row>
    <row r="11" spans="1:15" x14ac:dyDescent="0.25">
      <c r="A11" s="1" t="s">
        <v>6</v>
      </c>
      <c r="B11">
        <v>78.01837636060084</v>
      </c>
      <c r="C11">
        <v>50.630638591845695</v>
      </c>
      <c r="D11">
        <v>97.513981194068492</v>
      </c>
      <c r="E11">
        <v>29.798723007408153</v>
      </c>
      <c r="F11" s="1">
        <f t="shared" ref="F11:F12" si="1">AVERAGE(B11:E11)</f>
        <v>63.990429788480789</v>
      </c>
      <c r="G11" s="3">
        <f>COUNT(B11:E11)</f>
        <v>4</v>
      </c>
      <c r="H11" s="3">
        <f>STDEV(B11:E11)</f>
        <v>29.822634677337923</v>
      </c>
      <c r="I11" s="3">
        <f>H11/SQRT(G11)</f>
        <v>14.911317338668962</v>
      </c>
    </row>
    <row r="12" spans="1:15" x14ac:dyDescent="0.25">
      <c r="A12" s="1" t="s">
        <v>5</v>
      </c>
      <c r="B12">
        <v>15.149503781581522</v>
      </c>
      <c r="C12">
        <v>14.414095196037305</v>
      </c>
      <c r="D12">
        <v>13.436713958749396</v>
      </c>
      <c r="E12">
        <v>2.9593997628323021</v>
      </c>
      <c r="F12" s="1">
        <f t="shared" si="1"/>
        <v>11.489928174800133</v>
      </c>
      <c r="G12" s="3">
        <f>COUNT(B12:E12)</f>
        <v>4</v>
      </c>
      <c r="H12" s="3">
        <f>STDEV(B12:E12)</f>
        <v>5.7301290347838183</v>
      </c>
      <c r="I12" s="3">
        <f>H12/SQRT(G12)</f>
        <v>2.8650645173919091</v>
      </c>
    </row>
    <row r="13" spans="1:15" x14ac:dyDescent="0.25">
      <c r="A13" s="1"/>
      <c r="F13" s="1"/>
      <c r="G13" s="4"/>
      <c r="H13" s="4"/>
      <c r="I13" s="4"/>
    </row>
    <row r="14" spans="1:15" x14ac:dyDescent="0.25">
      <c r="A14" s="1"/>
      <c r="B14" t="s">
        <v>2</v>
      </c>
      <c r="F14" s="1"/>
      <c r="G14" s="4"/>
      <c r="H14" s="4"/>
      <c r="I14" s="4"/>
    </row>
    <row r="15" spans="1:15" x14ac:dyDescent="0.25">
      <c r="A15" s="1" t="s">
        <v>8</v>
      </c>
      <c r="B15">
        <v>1.0002232489206284</v>
      </c>
      <c r="C15">
        <v>1.0052879092546698</v>
      </c>
      <c r="D15">
        <v>1.000138045752522</v>
      </c>
      <c r="E15">
        <v>1.0025629865740835</v>
      </c>
      <c r="F15" s="1">
        <f>AVERAGE(B15:E15)</f>
        <v>1.0020530476254759</v>
      </c>
      <c r="G15" s="4"/>
      <c r="H15" s="4"/>
      <c r="I15" s="4"/>
    </row>
    <row r="16" spans="1:15" x14ac:dyDescent="0.25">
      <c r="A16" s="1"/>
      <c r="F16" s="1"/>
      <c r="G16" s="4"/>
      <c r="H16" s="4"/>
      <c r="I16" s="4"/>
    </row>
    <row r="17" spans="1:9" x14ac:dyDescent="0.25">
      <c r="A17" s="1" t="s">
        <v>6</v>
      </c>
      <c r="B17">
        <v>29.14867771398886</v>
      </c>
      <c r="C17">
        <v>67.022448016461908</v>
      </c>
      <c r="D17">
        <v>97.416949348386623</v>
      </c>
      <c r="E17">
        <v>15.51480268675121</v>
      </c>
      <c r="F17" s="1">
        <f t="shared" ref="F17:F18" si="2">AVERAGE(B17:E17)</f>
        <v>52.27571944139715</v>
      </c>
      <c r="G17" s="3">
        <f>COUNT(B17:E17)</f>
        <v>4</v>
      </c>
      <c r="H17" s="3">
        <f>STDEV(B17:E17)</f>
        <v>37.154729178062944</v>
      </c>
      <c r="I17" s="3">
        <f>H17/SQRT(G17)</f>
        <v>18.577364589031472</v>
      </c>
    </row>
    <row r="18" spans="1:9" x14ac:dyDescent="0.25">
      <c r="A18" s="1" t="s">
        <v>5</v>
      </c>
      <c r="B18">
        <v>16.179229155481909</v>
      </c>
      <c r="C18">
        <v>10.653820493886967</v>
      </c>
      <c r="D18">
        <v>11.965981717569139</v>
      </c>
      <c r="E18">
        <v>2.9578600767510768</v>
      </c>
      <c r="F18" s="1">
        <f t="shared" si="2"/>
        <v>10.439222860922271</v>
      </c>
      <c r="G18" s="3">
        <f>COUNT(B18:E18)</f>
        <v>4</v>
      </c>
      <c r="H18" s="3">
        <f>STDEV(B18:E18)</f>
        <v>5.5165057213296977</v>
      </c>
      <c r="I18" s="3">
        <f>H18/SQRT(G18)</f>
        <v>2.7582528606648489</v>
      </c>
    </row>
    <row r="19" spans="1:9" x14ac:dyDescent="0.25">
      <c r="A19" s="1"/>
      <c r="F19" s="1"/>
      <c r="G19" s="4"/>
      <c r="H19" s="4"/>
      <c r="I19" s="4"/>
    </row>
    <row r="20" spans="1:9" x14ac:dyDescent="0.25">
      <c r="A20" s="1"/>
      <c r="B20" t="s">
        <v>18</v>
      </c>
      <c r="F20" s="1"/>
      <c r="G20" s="4"/>
      <c r="H20" s="4"/>
      <c r="I20" s="4"/>
    </row>
    <row r="21" spans="1:9" x14ac:dyDescent="0.25">
      <c r="A21" s="1" t="s">
        <v>8</v>
      </c>
      <c r="B21">
        <v>1.0002722860821389</v>
      </c>
      <c r="C21">
        <v>1.0132344136627449</v>
      </c>
      <c r="D21">
        <v>1.0023679592435646</v>
      </c>
      <c r="E21">
        <v>1.0011551969639698</v>
      </c>
      <c r="F21" s="1">
        <f>AVERAGE(B21:E21)</f>
        <v>1.0042574639881046</v>
      </c>
      <c r="G21" s="4"/>
      <c r="H21" s="4"/>
      <c r="I21" s="4"/>
    </row>
    <row r="22" spans="1:9" x14ac:dyDescent="0.25">
      <c r="A22" s="1"/>
      <c r="F22" s="1"/>
      <c r="G22" s="4"/>
      <c r="H22" s="4"/>
      <c r="I22" s="4"/>
    </row>
    <row r="23" spans="1:9" x14ac:dyDescent="0.25">
      <c r="A23" s="1" t="s">
        <v>6</v>
      </c>
      <c r="B23">
        <v>16.667493887487897</v>
      </c>
      <c r="C23">
        <v>44.537895721835227</v>
      </c>
      <c r="D23">
        <v>145.17572757571784</v>
      </c>
      <c r="E23">
        <v>36.567469025429077</v>
      </c>
      <c r="F23" s="1">
        <f t="shared" ref="F23:F24" si="3">AVERAGE(B23:E23)</f>
        <v>60.737146552617517</v>
      </c>
      <c r="G23" s="3">
        <f>COUNT(B23:E23)</f>
        <v>4</v>
      </c>
      <c r="H23" s="3">
        <f>STDEV(B23:E23)</f>
        <v>57.499557361967938</v>
      </c>
      <c r="I23" s="3">
        <f>H23/SQRT(G23)</f>
        <v>28.749778680983969</v>
      </c>
    </row>
    <row r="24" spans="1:9" x14ac:dyDescent="0.25">
      <c r="A24" s="1" t="s">
        <v>5</v>
      </c>
      <c r="B24">
        <v>1.7494336235111674</v>
      </c>
      <c r="C24">
        <v>7.6454019411243674</v>
      </c>
      <c r="D24">
        <v>9.1073367588158689</v>
      </c>
      <c r="E24">
        <v>3.113070404179954</v>
      </c>
      <c r="F24" s="1">
        <f t="shared" si="3"/>
        <v>5.4038106819078395</v>
      </c>
      <c r="G24" s="3">
        <f>COUNT(B24:E24)</f>
        <v>4</v>
      </c>
      <c r="H24" s="3">
        <f>STDEV(B24:E24)</f>
        <v>3.5281156198304338</v>
      </c>
      <c r="I24" s="3">
        <f>H24/SQRT(G24)</f>
        <v>1.7640578099152169</v>
      </c>
    </row>
    <row r="25" spans="1:9" x14ac:dyDescent="0.25">
      <c r="F25" s="1"/>
      <c r="G25" s="4"/>
      <c r="H25" s="4"/>
      <c r="I25" s="4"/>
    </row>
  </sheetData>
  <mergeCells count="1">
    <mergeCell ref="K4:N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4"/>
  <sheetViews>
    <sheetView topLeftCell="I1" workbookViewId="0">
      <selection activeCell="W19" sqref="W19"/>
    </sheetView>
  </sheetViews>
  <sheetFormatPr defaultRowHeight="15" x14ac:dyDescent="0.25"/>
  <sheetData>
    <row r="2" spans="2:16" x14ac:dyDescent="0.25">
      <c r="C2" t="s">
        <v>16</v>
      </c>
      <c r="G2" s="2" t="s">
        <v>9</v>
      </c>
      <c r="H2" s="2" t="s">
        <v>10</v>
      </c>
      <c r="I2" s="2" t="s">
        <v>11</v>
      </c>
      <c r="J2" s="2" t="s">
        <v>12</v>
      </c>
    </row>
    <row r="3" spans="2:16" x14ac:dyDescent="0.25">
      <c r="B3" t="s">
        <v>8</v>
      </c>
      <c r="C3">
        <v>1.0000099422762401</v>
      </c>
      <c r="D3">
        <v>1.0079886377812317</v>
      </c>
      <c r="E3">
        <v>1.0000410603784773</v>
      </c>
      <c r="F3">
        <v>1.0021457522161201</v>
      </c>
      <c r="G3" s="2">
        <f>AVERAGE(C3:F3)</f>
        <v>1.0025463481630172</v>
      </c>
      <c r="H3" s="3">
        <f>COUNT(C3:F3)</f>
        <v>4</v>
      </c>
      <c r="I3" s="3">
        <f>STDEV(C3:F3)</f>
        <v>3.7633679555702229E-3</v>
      </c>
      <c r="J3" s="3">
        <f>I3/SQRT(H3)</f>
        <v>1.8816839777851114E-3</v>
      </c>
    </row>
    <row r="4" spans="2:16" x14ac:dyDescent="0.25">
      <c r="G4" s="1"/>
      <c r="H4" s="4"/>
      <c r="I4" s="4"/>
      <c r="J4" s="4"/>
      <c r="L4" s="13" t="s">
        <v>7</v>
      </c>
      <c r="M4" s="14"/>
      <c r="N4" s="14"/>
      <c r="O4" s="14"/>
      <c r="P4" s="5"/>
    </row>
    <row r="5" spans="2:16" x14ac:dyDescent="0.25">
      <c r="B5" t="s">
        <v>6</v>
      </c>
      <c r="C5">
        <v>1.8677572074540094</v>
      </c>
      <c r="D5">
        <v>1.1072029605578666</v>
      </c>
      <c r="E5">
        <v>0.82141063779890977</v>
      </c>
      <c r="F5">
        <v>1.0630368509128347</v>
      </c>
      <c r="G5" s="1">
        <f t="shared" ref="G5:G6" si="0">AVERAGE(C5:F5)</f>
        <v>1.2148519141809051</v>
      </c>
      <c r="H5" s="3">
        <f>COUNT(C5:F5)</f>
        <v>4</v>
      </c>
      <c r="I5" s="3">
        <f>STDEV(C5:F5)</f>
        <v>0.45303328450065555</v>
      </c>
      <c r="J5" s="3">
        <f>I5/SQRT(H5)</f>
        <v>0.22651664225032778</v>
      </c>
      <c r="L5" s="6"/>
      <c r="M5" s="7">
        <v>2</v>
      </c>
      <c r="N5" s="7">
        <v>4</v>
      </c>
      <c r="O5" s="7">
        <v>6</v>
      </c>
      <c r="P5" s="8">
        <v>9</v>
      </c>
    </row>
    <row r="6" spans="2:16" x14ac:dyDescent="0.25">
      <c r="B6" t="s">
        <v>5</v>
      </c>
      <c r="C6">
        <v>0.94711236665081389</v>
      </c>
      <c r="D6">
        <v>0.82734623429191967</v>
      </c>
      <c r="E6">
        <v>1.1854887801637433</v>
      </c>
      <c r="F6">
        <v>0.86522420022538205</v>
      </c>
      <c r="G6" s="1">
        <f t="shared" si="0"/>
        <v>0.95629289533296469</v>
      </c>
      <c r="H6" s="3">
        <f>COUNT(C6:F6)</f>
        <v>4</v>
      </c>
      <c r="I6" s="3">
        <f>STDEV(C6:F6)</f>
        <v>0.160764615045807</v>
      </c>
      <c r="J6" s="3">
        <f>I6/SQRT(H6)</f>
        <v>8.0382307522903498E-2</v>
      </c>
      <c r="L6" s="9" t="s">
        <v>14</v>
      </c>
      <c r="M6" s="7">
        <v>1.2148519141809051</v>
      </c>
      <c r="N6" s="7">
        <v>4.2725081738652078</v>
      </c>
      <c r="O6" s="7">
        <v>5.8890330616639694</v>
      </c>
      <c r="P6" s="8">
        <v>3.3254862800487075</v>
      </c>
    </row>
    <row r="7" spans="2:16" x14ac:dyDescent="0.25">
      <c r="G7" s="1"/>
      <c r="H7" s="4"/>
      <c r="I7" s="4"/>
      <c r="J7" s="4"/>
      <c r="L7" s="9" t="s">
        <v>15</v>
      </c>
      <c r="M7" s="7">
        <v>0.95629289533296469</v>
      </c>
      <c r="N7" s="7">
        <v>2.1468177258181735</v>
      </c>
      <c r="O7" s="7">
        <v>3.2225478971122863</v>
      </c>
      <c r="P7" s="8">
        <v>1.6697075495117955</v>
      </c>
    </row>
    <row r="8" spans="2:16" x14ac:dyDescent="0.25">
      <c r="C8" t="s">
        <v>17</v>
      </c>
      <c r="G8" s="1"/>
      <c r="H8" s="4"/>
      <c r="I8" s="4"/>
      <c r="J8" s="4"/>
      <c r="L8" s="6"/>
      <c r="M8" s="7">
        <v>0.22651664225032778</v>
      </c>
      <c r="N8" s="7">
        <v>1.3494121184594652</v>
      </c>
      <c r="O8" s="7">
        <v>0.75646015592026239</v>
      </c>
      <c r="P8" s="8">
        <v>0.53734058127532425</v>
      </c>
    </row>
    <row r="9" spans="2:16" x14ac:dyDescent="0.25">
      <c r="B9" t="s">
        <v>8</v>
      </c>
      <c r="C9">
        <v>1.0001986603801658</v>
      </c>
      <c r="D9">
        <v>1.0019413980889826</v>
      </c>
      <c r="E9">
        <v>1.0017231497684693</v>
      </c>
      <c r="F9">
        <v>1.0023003358685061</v>
      </c>
      <c r="G9" s="1">
        <f>AVERAGE(C9:F9)</f>
        <v>1.0015408860265309</v>
      </c>
      <c r="H9" s="4"/>
      <c r="I9" s="4"/>
      <c r="J9" s="4"/>
      <c r="L9" s="6"/>
      <c r="M9" s="7">
        <v>8.0382307522903498E-2</v>
      </c>
      <c r="N9" s="7">
        <v>0.65765812462602702</v>
      </c>
      <c r="O9" s="7">
        <v>0.72443465662752538</v>
      </c>
      <c r="P9" s="8">
        <v>0.14016478638034999</v>
      </c>
    </row>
    <row r="10" spans="2:16" x14ac:dyDescent="0.25">
      <c r="G10" s="1"/>
      <c r="H10" s="4"/>
      <c r="I10" s="4"/>
      <c r="J10" s="4"/>
      <c r="L10" s="10"/>
      <c r="M10" s="11"/>
      <c r="N10" s="11"/>
      <c r="O10" s="11"/>
      <c r="P10" s="12"/>
    </row>
    <row r="11" spans="2:16" x14ac:dyDescent="0.25">
      <c r="B11" t="s">
        <v>6</v>
      </c>
      <c r="C11">
        <v>8.3032558522556492</v>
      </c>
      <c r="D11">
        <v>2.6078150844494639</v>
      </c>
      <c r="E11">
        <v>3.2193263597392336</v>
      </c>
      <c r="F11">
        <v>2.9596353990164856</v>
      </c>
      <c r="G11" s="1">
        <f t="shared" ref="G11:G12" si="1">AVERAGE(C11:F11)</f>
        <v>4.2725081738652078</v>
      </c>
      <c r="H11" s="3">
        <f>COUNT(C11:F11)</f>
        <v>4</v>
      </c>
      <c r="I11" s="3">
        <f>STDEV(C11:F11)</f>
        <v>2.6988242369189304</v>
      </c>
      <c r="J11" s="3">
        <f>I11/SQRT(H11)</f>
        <v>1.3494121184594652</v>
      </c>
    </row>
    <row r="12" spans="2:16" x14ac:dyDescent="0.25">
      <c r="B12" t="s">
        <v>5</v>
      </c>
      <c r="C12">
        <v>4.0556406461874728</v>
      </c>
      <c r="D12">
        <v>1.8810529938696474</v>
      </c>
      <c r="E12">
        <v>1.5764007253989329</v>
      </c>
      <c r="F12">
        <v>1.0741765378166408</v>
      </c>
      <c r="G12" s="1">
        <f t="shared" si="1"/>
        <v>2.1468177258181735</v>
      </c>
      <c r="H12" s="3">
        <f>COUNT(C12:F12)</f>
        <v>4</v>
      </c>
      <c r="I12" s="3">
        <f>STDEV(C12:F12)</f>
        <v>1.315316249252054</v>
      </c>
      <c r="J12" s="3">
        <f>I12/SQRT(H12)</f>
        <v>0.65765812462602702</v>
      </c>
    </row>
    <row r="13" spans="2:16" x14ac:dyDescent="0.25">
      <c r="G13" s="1"/>
      <c r="H13" s="4"/>
      <c r="I13" s="4"/>
      <c r="J13" s="4"/>
    </row>
    <row r="14" spans="2:16" x14ac:dyDescent="0.25">
      <c r="C14" t="s">
        <v>2</v>
      </c>
      <c r="G14" s="1"/>
      <c r="H14" s="4"/>
      <c r="I14" s="4"/>
      <c r="J14" s="4"/>
    </row>
    <row r="15" spans="2:16" x14ac:dyDescent="0.25">
      <c r="B15" t="s">
        <v>8</v>
      </c>
      <c r="C15">
        <v>1.0001407301074017</v>
      </c>
      <c r="D15">
        <v>1.0000379761090703</v>
      </c>
      <c r="E15">
        <v>1.0029875269170605</v>
      </c>
      <c r="F15">
        <v>1.0013144192322119</v>
      </c>
      <c r="G15" s="1">
        <f>AVERAGE(C15:F15)</f>
        <v>1.0011201630914361</v>
      </c>
      <c r="H15" s="4"/>
      <c r="I15" s="4"/>
      <c r="J15" s="4"/>
    </row>
    <row r="16" spans="2:16" x14ac:dyDescent="0.25">
      <c r="G16" s="1"/>
      <c r="H16" s="4"/>
      <c r="I16" s="4"/>
      <c r="J16" s="4"/>
    </row>
    <row r="17" spans="2:10" x14ac:dyDescent="0.25">
      <c r="B17" t="s">
        <v>6</v>
      </c>
      <c r="C17">
        <v>6.4177142882216334</v>
      </c>
      <c r="D17">
        <v>6.1189753581130581</v>
      </c>
      <c r="E17">
        <v>7.2770146383048999</v>
      </c>
      <c r="F17">
        <v>3.7424279620162864</v>
      </c>
      <c r="G17" s="1">
        <f t="shared" ref="G17:G18" si="2">AVERAGE(C17:F17)</f>
        <v>5.8890330616639694</v>
      </c>
      <c r="H17" s="3">
        <f>COUNT(C17:F17)</f>
        <v>4</v>
      </c>
      <c r="I17" s="3">
        <f>STDEV(C17:F17)</f>
        <v>1.5129203118405248</v>
      </c>
      <c r="J17" s="3">
        <f>I17/SQRT(H17)</f>
        <v>0.75646015592026239</v>
      </c>
    </row>
    <row r="18" spans="2:10" x14ac:dyDescent="0.25">
      <c r="B18" t="s">
        <v>5</v>
      </c>
      <c r="C18">
        <v>5.0424391476808115</v>
      </c>
      <c r="D18">
        <v>2.6493103142538859</v>
      </c>
      <c r="E18">
        <v>3.5687541175600952</v>
      </c>
      <c r="F18">
        <v>1.629688008954354</v>
      </c>
      <c r="G18" s="1">
        <f t="shared" si="2"/>
        <v>3.2225478971122863</v>
      </c>
      <c r="H18" s="3">
        <f>COUNT(C18:F18)</f>
        <v>4</v>
      </c>
      <c r="I18" s="3">
        <f>STDEV(C18:F18)</f>
        <v>1.4488693132550508</v>
      </c>
      <c r="J18" s="3">
        <f>I18/SQRT(H18)</f>
        <v>0.72443465662752538</v>
      </c>
    </row>
    <row r="19" spans="2:10" x14ac:dyDescent="0.25">
      <c r="G19" s="1"/>
      <c r="H19" s="4"/>
      <c r="I19" s="4"/>
      <c r="J19" s="4"/>
    </row>
    <row r="20" spans="2:10" x14ac:dyDescent="0.25">
      <c r="C20" t="s">
        <v>18</v>
      </c>
      <c r="G20" s="1"/>
      <c r="H20" s="4"/>
      <c r="I20" s="4"/>
      <c r="J20" s="4"/>
    </row>
    <row r="21" spans="2:10" x14ac:dyDescent="0.25">
      <c r="B21" t="s">
        <v>8</v>
      </c>
      <c r="C21">
        <v>1.0058439607015783</v>
      </c>
      <c r="D21">
        <v>1.0205052219146373</v>
      </c>
      <c r="E21">
        <v>1.0023262382250777</v>
      </c>
      <c r="F21">
        <v>1.0130230407592706</v>
      </c>
      <c r="G21" s="1">
        <f>AVERAGE(C21:F21)</f>
        <v>1.0104246154001411</v>
      </c>
      <c r="H21" s="4"/>
      <c r="I21" s="4"/>
      <c r="J21" s="4"/>
    </row>
    <row r="22" spans="2:10" x14ac:dyDescent="0.25">
      <c r="G22" s="1"/>
      <c r="H22" s="4"/>
      <c r="I22" s="4"/>
      <c r="J22" s="4"/>
    </row>
    <row r="23" spans="2:10" x14ac:dyDescent="0.25">
      <c r="B23" t="s">
        <v>6</v>
      </c>
      <c r="C23">
        <v>4.5349640395757804</v>
      </c>
      <c r="D23">
        <v>1.9546465635222099</v>
      </c>
      <c r="E23">
        <v>3.1719003342470842</v>
      </c>
      <c r="F23">
        <v>3.6404341828497562</v>
      </c>
      <c r="G23" s="1">
        <f t="shared" ref="G23:G24" si="3">AVERAGE(C23:F23)</f>
        <v>3.3254862800487075</v>
      </c>
      <c r="H23" s="3">
        <f>COUNT(C23:F23)</f>
        <v>4</v>
      </c>
      <c r="I23" s="3">
        <f>STDEV(C23:F23)</f>
        <v>1.0746811625506485</v>
      </c>
      <c r="J23" s="3">
        <f>I23/SQRT(H23)</f>
        <v>0.53734058127532425</v>
      </c>
    </row>
    <row r="24" spans="2:10" x14ac:dyDescent="0.25">
      <c r="B24" t="s">
        <v>5</v>
      </c>
      <c r="C24">
        <v>2.0486337635837746</v>
      </c>
      <c r="D24">
        <v>1.5964098108195359</v>
      </c>
      <c r="E24">
        <v>1.6584771940310361</v>
      </c>
      <c r="F24">
        <v>1.3753094296128361</v>
      </c>
      <c r="G24" s="1">
        <f t="shared" si="3"/>
        <v>1.6697075495117955</v>
      </c>
      <c r="H24" s="3">
        <f>COUNT(C24:F24)</f>
        <v>4</v>
      </c>
      <c r="I24" s="3">
        <f>STDEV(C24:F24)</f>
        <v>0.28032957276069997</v>
      </c>
      <c r="J24" s="3">
        <f>I24/SQRT(H24)</f>
        <v>0.14016478638034999</v>
      </c>
    </row>
  </sheetData>
  <mergeCells count="1">
    <mergeCell ref="L4:O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4"/>
  <sheetViews>
    <sheetView workbookViewId="0">
      <selection activeCell="J13" sqref="J13"/>
    </sheetView>
  </sheetViews>
  <sheetFormatPr defaultRowHeight="15" x14ac:dyDescent="0.25"/>
  <sheetData>
    <row r="2" spans="1:15" x14ac:dyDescent="0.25">
      <c r="B2" t="s">
        <v>16</v>
      </c>
      <c r="F2" s="2" t="s">
        <v>9</v>
      </c>
      <c r="G2" s="2" t="s">
        <v>10</v>
      </c>
      <c r="H2" s="2" t="s">
        <v>11</v>
      </c>
      <c r="I2" s="2" t="s">
        <v>12</v>
      </c>
    </row>
    <row r="3" spans="1:15" x14ac:dyDescent="0.25">
      <c r="A3" s="1" t="s">
        <v>8</v>
      </c>
      <c r="B3">
        <v>1.0011116488652927</v>
      </c>
      <c r="C3">
        <v>1.0009597969398949</v>
      </c>
      <c r="D3">
        <v>1.0001015941632845</v>
      </c>
      <c r="E3">
        <v>1.0019309067931474</v>
      </c>
      <c r="F3" s="2">
        <f>AVERAGE(B3:E3)</f>
        <v>1.0010259866904048</v>
      </c>
      <c r="G3" s="3">
        <f>COUNT(B3:E3)</f>
        <v>4</v>
      </c>
      <c r="H3" s="3">
        <f>STDEV(B3:E3)</f>
        <v>7.4946670546968284E-4</v>
      </c>
      <c r="I3" s="3">
        <f>H3/SQRT(G3)</f>
        <v>3.7473335273484142E-4</v>
      </c>
    </row>
    <row r="4" spans="1:15" x14ac:dyDescent="0.25">
      <c r="A4" s="1"/>
      <c r="F4" s="1"/>
      <c r="G4" s="4"/>
      <c r="H4" s="4"/>
      <c r="I4" s="4"/>
      <c r="K4" s="13" t="s">
        <v>20</v>
      </c>
      <c r="L4" s="14"/>
      <c r="M4" s="14"/>
      <c r="N4" s="14"/>
      <c r="O4" s="5"/>
    </row>
    <row r="5" spans="1:15" x14ac:dyDescent="0.25">
      <c r="A5" s="1" t="s">
        <v>6</v>
      </c>
      <c r="B5">
        <v>4.4958666535575702</v>
      </c>
      <c r="C5">
        <v>2.2324101332600232</v>
      </c>
      <c r="D5">
        <v>1.719961935856017</v>
      </c>
      <c r="E5">
        <v>1.8274880867548302</v>
      </c>
      <c r="F5" s="1">
        <f t="shared" ref="F5:F6" si="0">AVERAGE(B5:E5)</f>
        <v>2.5689317023571099</v>
      </c>
      <c r="G5" s="3">
        <f>COUNT(B5:E5)</f>
        <v>4</v>
      </c>
      <c r="H5" s="3">
        <f>STDEV(B5:E5)</f>
        <v>1.3034330787291168</v>
      </c>
      <c r="I5" s="3">
        <f>H5/SQRT(G5)</f>
        <v>0.65171653936455842</v>
      </c>
      <c r="K5" s="6"/>
      <c r="L5" s="7">
        <v>2</v>
      </c>
      <c r="M5" s="7">
        <v>4</v>
      </c>
      <c r="N5" s="7">
        <v>6</v>
      </c>
      <c r="O5" s="8">
        <v>9</v>
      </c>
    </row>
    <row r="6" spans="1:15" x14ac:dyDescent="0.25">
      <c r="A6" s="1" t="s">
        <v>5</v>
      </c>
      <c r="B6">
        <v>1.9876242659750618</v>
      </c>
      <c r="C6">
        <v>1.3629947709582608</v>
      </c>
      <c r="D6">
        <v>1.0168520034025401</v>
      </c>
      <c r="E6">
        <v>1.0427117340325209</v>
      </c>
      <c r="F6" s="1">
        <f t="shared" si="0"/>
        <v>1.3525456935920959</v>
      </c>
      <c r="G6" s="3">
        <f>COUNT(B6:E6)</f>
        <v>4</v>
      </c>
      <c r="H6" s="3">
        <f>STDEV(B6:E6)</f>
        <v>0.45170835445275126</v>
      </c>
      <c r="I6" s="3">
        <f>H6/SQRT(G6)</f>
        <v>0.22585417722637563</v>
      </c>
      <c r="K6" s="9" t="s">
        <v>14</v>
      </c>
      <c r="L6" s="7">
        <v>2.5689317023571099</v>
      </c>
      <c r="M6" s="7">
        <v>8.6750140961389341</v>
      </c>
      <c r="N6" s="7">
        <v>10.524293312085735</v>
      </c>
      <c r="O6" s="8">
        <v>7.6857508046214082</v>
      </c>
    </row>
    <row r="7" spans="1:15" x14ac:dyDescent="0.25">
      <c r="A7" s="1"/>
      <c r="F7" s="1"/>
      <c r="G7" s="4"/>
      <c r="H7" s="4"/>
      <c r="I7" s="4"/>
      <c r="K7" s="9" t="s">
        <v>15</v>
      </c>
      <c r="L7" s="7">
        <v>1.3525456935920959</v>
      </c>
      <c r="M7" s="7">
        <v>2.391947061635372</v>
      </c>
      <c r="N7" s="7">
        <v>4.1112375015684908</v>
      </c>
      <c r="O7" s="8">
        <v>1.6074812735279345</v>
      </c>
    </row>
    <row r="8" spans="1:15" x14ac:dyDescent="0.25">
      <c r="A8" s="1"/>
      <c r="B8" t="s">
        <v>1</v>
      </c>
      <c r="F8" s="1"/>
      <c r="G8" s="4"/>
      <c r="H8" s="4"/>
      <c r="I8" s="4"/>
      <c r="K8" s="6"/>
      <c r="L8" s="7">
        <v>0.65171653936455842</v>
      </c>
      <c r="M8" s="7">
        <v>3.710385447071578</v>
      </c>
      <c r="N8" s="7">
        <v>1.9242453033147666</v>
      </c>
      <c r="O8" s="8">
        <v>1.3205595704420894</v>
      </c>
    </row>
    <row r="9" spans="1:15" x14ac:dyDescent="0.25">
      <c r="A9" s="1" t="s">
        <v>8</v>
      </c>
      <c r="B9">
        <v>1.0015274900653535</v>
      </c>
      <c r="C9">
        <v>1.0006872050358697</v>
      </c>
      <c r="D9">
        <v>1.0006201081112089</v>
      </c>
      <c r="E9">
        <v>1.0001719336274564</v>
      </c>
      <c r="F9" s="1">
        <f>AVERAGE(B9:E9)</f>
        <v>1.0007516842099722</v>
      </c>
      <c r="G9" s="4"/>
      <c r="H9" s="4"/>
      <c r="I9" s="4"/>
      <c r="K9" s="6"/>
      <c r="L9" s="7">
        <v>0.22585417722637563</v>
      </c>
      <c r="M9" s="7">
        <v>0.96879906290821483</v>
      </c>
      <c r="N9" s="7">
        <v>1.3852122100744517</v>
      </c>
      <c r="O9" s="8">
        <v>0.43974843187423651</v>
      </c>
    </row>
    <row r="10" spans="1:15" x14ac:dyDescent="0.25">
      <c r="A10" s="1"/>
      <c r="F10" s="1"/>
      <c r="G10" s="4"/>
      <c r="H10" s="4"/>
      <c r="I10" s="4"/>
      <c r="K10" s="10"/>
      <c r="L10" s="11"/>
      <c r="M10" s="11"/>
      <c r="N10" s="11"/>
      <c r="O10" s="12"/>
    </row>
    <row r="11" spans="1:15" x14ac:dyDescent="0.25">
      <c r="A11" s="1" t="s">
        <v>6</v>
      </c>
      <c r="B11">
        <v>19.406645508421796</v>
      </c>
      <c r="C11">
        <v>2.3383668686213785</v>
      </c>
      <c r="D11">
        <v>6.1424338490746404</v>
      </c>
      <c r="E11">
        <v>6.8126101584379199</v>
      </c>
      <c r="F11" s="1">
        <f t="shared" ref="F11:F12" si="1">AVERAGE(B11:E11)</f>
        <v>8.6750140961389341</v>
      </c>
      <c r="G11" s="3">
        <f>COUNT(B11:E11)</f>
        <v>4</v>
      </c>
      <c r="H11" s="3">
        <f>STDEV(B11:E11)</f>
        <v>7.420770894143156</v>
      </c>
      <c r="I11" s="3">
        <f>H11/SQRT(G11)</f>
        <v>3.710385447071578</v>
      </c>
    </row>
    <row r="12" spans="1:15" x14ac:dyDescent="0.25">
      <c r="A12" s="1" t="s">
        <v>5</v>
      </c>
      <c r="B12">
        <v>5.2711055666504736</v>
      </c>
      <c r="C12">
        <v>1.6717352305251092</v>
      </c>
      <c r="D12">
        <v>1.5615473507934379</v>
      </c>
      <c r="E12">
        <v>1.0634000985724672</v>
      </c>
      <c r="F12" s="1">
        <f t="shared" si="1"/>
        <v>2.391947061635372</v>
      </c>
      <c r="G12" s="3">
        <f>COUNT(B12:E12)</f>
        <v>4</v>
      </c>
      <c r="H12" s="3">
        <f>STDEV(B12:E12)</f>
        <v>1.9375981258164297</v>
      </c>
      <c r="I12" s="3">
        <f>H12/SQRT(G12)</f>
        <v>0.96879906290821483</v>
      </c>
    </row>
    <row r="13" spans="1:15" x14ac:dyDescent="0.25">
      <c r="A13" s="1"/>
      <c r="F13" s="1"/>
      <c r="G13" s="4"/>
      <c r="H13" s="4"/>
      <c r="I13" s="4"/>
    </row>
    <row r="14" spans="1:15" x14ac:dyDescent="0.25">
      <c r="A14" s="1"/>
      <c r="B14" t="s">
        <v>3</v>
      </c>
      <c r="F14" s="1"/>
      <c r="G14" s="4"/>
      <c r="H14" s="4"/>
      <c r="I14" s="4"/>
    </row>
    <row r="15" spans="1:15" x14ac:dyDescent="0.25">
      <c r="A15" s="1" t="s">
        <v>8</v>
      </c>
      <c r="B15">
        <v>1.0082000782506764</v>
      </c>
      <c r="C15">
        <v>1.0003637973375155</v>
      </c>
      <c r="D15">
        <v>1.0019162165372311</v>
      </c>
      <c r="E15">
        <v>1.0009830324915314</v>
      </c>
      <c r="F15" s="1">
        <f>AVERAGE(B15:E15)</f>
        <v>1.0028657811542385</v>
      </c>
      <c r="G15" s="4"/>
      <c r="H15" s="4"/>
      <c r="I15" s="4"/>
    </row>
    <row r="16" spans="1:15" x14ac:dyDescent="0.25">
      <c r="A16" s="1"/>
      <c r="F16" s="1"/>
      <c r="G16" s="4"/>
      <c r="H16" s="4"/>
      <c r="I16" s="4"/>
    </row>
    <row r="17" spans="1:9" x14ac:dyDescent="0.25">
      <c r="A17" s="1" t="s">
        <v>6</v>
      </c>
      <c r="B17">
        <v>11.75220302364853</v>
      </c>
      <c r="C17">
        <v>10.269788714011492</v>
      </c>
      <c r="D17">
        <v>14.641195117158041</v>
      </c>
      <c r="E17">
        <v>5.4339863935248758</v>
      </c>
      <c r="F17" s="1">
        <f t="shared" ref="F17:F18" si="2">AVERAGE(B17:E17)</f>
        <v>10.524293312085735</v>
      </c>
      <c r="G17" s="3">
        <f>COUNT(B17:E17)</f>
        <v>4</v>
      </c>
      <c r="H17" s="3">
        <f>STDEV(B17:E17)</f>
        <v>3.8484906066295332</v>
      </c>
      <c r="I17" s="3">
        <f>H17/SQRT(G17)</f>
        <v>1.9242453033147666</v>
      </c>
    </row>
    <row r="18" spans="1:9" x14ac:dyDescent="0.25">
      <c r="A18" s="1" t="s">
        <v>5</v>
      </c>
      <c r="B18">
        <v>8.1643349367315992</v>
      </c>
      <c r="C18">
        <v>3.1733309234169358</v>
      </c>
      <c r="D18">
        <v>3.2117757210409348</v>
      </c>
      <c r="E18">
        <v>1.8955084250844942</v>
      </c>
      <c r="F18" s="1">
        <f t="shared" si="2"/>
        <v>4.1112375015684908</v>
      </c>
      <c r="G18" s="3">
        <f>COUNT(B18:E18)</f>
        <v>4</v>
      </c>
      <c r="H18" s="3">
        <f>STDEV(B18:E18)</f>
        <v>2.7704244201489034</v>
      </c>
      <c r="I18" s="3">
        <f>H18/SQRT(G18)</f>
        <v>1.3852122100744517</v>
      </c>
    </row>
    <row r="19" spans="1:9" x14ac:dyDescent="0.25">
      <c r="A19" s="1"/>
      <c r="F19" s="1"/>
      <c r="G19" s="4"/>
      <c r="H19" s="4"/>
      <c r="I19" s="4"/>
    </row>
    <row r="20" spans="1:9" x14ac:dyDescent="0.25">
      <c r="A20" s="1"/>
      <c r="B20" t="s">
        <v>4</v>
      </c>
      <c r="F20" s="1"/>
      <c r="G20" s="4"/>
      <c r="H20" s="4"/>
      <c r="I20" s="4"/>
    </row>
    <row r="21" spans="1:9" x14ac:dyDescent="0.25">
      <c r="A21" s="1" t="s">
        <v>8</v>
      </c>
      <c r="B21">
        <v>1.000582507641594</v>
      </c>
      <c r="C21">
        <v>1.0001307460533622</v>
      </c>
      <c r="D21">
        <v>1.0022460152017423</v>
      </c>
      <c r="E21">
        <v>1.0006548742651269</v>
      </c>
      <c r="F21" s="1">
        <f>AVERAGE(B21:E21)</f>
        <v>1.0009035357904563</v>
      </c>
      <c r="G21" s="4"/>
      <c r="H21" s="4"/>
      <c r="I21" s="4"/>
    </row>
    <row r="22" spans="1:9" x14ac:dyDescent="0.25">
      <c r="A22" s="1"/>
      <c r="F22" s="1"/>
      <c r="G22" s="4"/>
      <c r="H22" s="4"/>
      <c r="I22" s="4"/>
    </row>
    <row r="23" spans="1:9" x14ac:dyDescent="0.25">
      <c r="A23" s="1" t="s">
        <v>6</v>
      </c>
      <c r="B23">
        <v>5.0333035818679113</v>
      </c>
      <c r="C23">
        <v>7.2312144957988602</v>
      </c>
      <c r="D23">
        <v>11.343735156611771</v>
      </c>
      <c r="E23">
        <v>7.1347499842070885</v>
      </c>
      <c r="F23" s="1">
        <f t="shared" ref="F23:F24" si="3">AVERAGE(B23:E23)</f>
        <v>7.6857508046214082</v>
      </c>
      <c r="G23" s="3">
        <f>COUNT(B23:E23)</f>
        <v>4</v>
      </c>
      <c r="H23" s="3">
        <f>STDEV(B23:E23)</f>
        <v>2.6411191408841788</v>
      </c>
      <c r="I23" s="3">
        <f>H23/SQRT(G23)</f>
        <v>1.3205595704420894</v>
      </c>
    </row>
    <row r="24" spans="1:9" x14ac:dyDescent="0.25">
      <c r="A24" s="1" t="s">
        <v>5</v>
      </c>
      <c r="B24">
        <v>0.42678338962760676</v>
      </c>
      <c r="C24">
        <v>1.6448893046809059</v>
      </c>
      <c r="D24">
        <v>1.8106553716863996</v>
      </c>
      <c r="E24">
        <v>2.5475970281168259</v>
      </c>
      <c r="F24" s="1">
        <f t="shared" si="3"/>
        <v>1.6074812735279345</v>
      </c>
      <c r="G24" s="3">
        <f>COUNT(B24:E24)</f>
        <v>4</v>
      </c>
      <c r="H24" s="3">
        <f>STDEV(B24:E24)</f>
        <v>0.87949686374847302</v>
      </c>
      <c r="I24" s="3">
        <f>H24/SQRT(G24)</f>
        <v>0.43974843187423651</v>
      </c>
    </row>
  </sheetData>
  <mergeCells count="1">
    <mergeCell ref="K4:N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aP2</vt:lpstr>
      <vt:lpstr>perilipin</vt:lpstr>
      <vt:lpstr>PPARg</vt:lpstr>
      <vt:lpstr>CEBPa</vt:lpstr>
    </vt:vector>
  </TitlesOfParts>
  <Company>Health Canada - Santé Canada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Vian Peshdary</dc:creator>
  <cp:lastModifiedBy>Vian Peshdary</cp:lastModifiedBy>
  <dcterms:created xsi:type="dcterms:W3CDTF">2017-03-22T00:22:13Z</dcterms:created>
  <dcterms:modified xsi:type="dcterms:W3CDTF">2017-03-23T23:12:25Z</dcterms:modified>
</cp:coreProperties>
</file>