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\Publications\!future\NOx\figs\"/>
    </mc:Choice>
  </mc:AlternateContent>
  <bookViews>
    <workbookView xWindow="0" yWindow="0" windowWidth="30720" windowHeight="134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4" i="1" l="1"/>
  <c r="J734" i="1" s="1"/>
  <c r="G734" i="1"/>
  <c r="I734" i="1" s="1"/>
  <c r="F734" i="1"/>
  <c r="E734" i="1"/>
  <c r="D734" i="1"/>
  <c r="C734" i="1"/>
  <c r="H733" i="1"/>
  <c r="J733" i="1" s="1"/>
  <c r="G733" i="1"/>
  <c r="I733" i="1" s="1"/>
  <c r="F733" i="1"/>
  <c r="E733" i="1"/>
  <c r="D733" i="1"/>
  <c r="C733" i="1"/>
  <c r="H732" i="1"/>
  <c r="J732" i="1" s="1"/>
  <c r="G732" i="1"/>
  <c r="I732" i="1" s="1"/>
  <c r="F732" i="1"/>
  <c r="E732" i="1"/>
  <c r="D732" i="1"/>
  <c r="C732" i="1"/>
  <c r="H731" i="1"/>
  <c r="J731" i="1" s="1"/>
  <c r="G731" i="1"/>
  <c r="I731" i="1" s="1"/>
  <c r="F731" i="1"/>
  <c r="E731" i="1"/>
  <c r="D731" i="1"/>
  <c r="C731" i="1"/>
  <c r="H730" i="1"/>
  <c r="J730" i="1" s="1"/>
  <c r="G730" i="1"/>
  <c r="I730" i="1" s="1"/>
  <c r="F730" i="1"/>
  <c r="E730" i="1"/>
  <c r="D730" i="1"/>
  <c r="C730" i="1"/>
  <c r="H729" i="1"/>
  <c r="J729" i="1" s="1"/>
  <c r="G729" i="1"/>
  <c r="I729" i="1" s="1"/>
  <c r="F729" i="1"/>
  <c r="E729" i="1"/>
  <c r="D729" i="1"/>
  <c r="C729" i="1"/>
  <c r="H728" i="1"/>
  <c r="J728" i="1" s="1"/>
  <c r="G728" i="1"/>
  <c r="I728" i="1" s="1"/>
  <c r="F728" i="1"/>
  <c r="E728" i="1"/>
  <c r="D728" i="1"/>
  <c r="C728" i="1"/>
  <c r="H727" i="1"/>
  <c r="J727" i="1" s="1"/>
  <c r="G727" i="1"/>
  <c r="I727" i="1" s="1"/>
  <c r="F727" i="1"/>
  <c r="E727" i="1"/>
  <c r="D727" i="1"/>
  <c r="C727" i="1"/>
  <c r="H726" i="1"/>
  <c r="J726" i="1" s="1"/>
  <c r="G726" i="1"/>
  <c r="I726" i="1" s="1"/>
  <c r="F726" i="1"/>
  <c r="E726" i="1"/>
  <c r="D726" i="1"/>
  <c r="C726" i="1"/>
  <c r="H725" i="1"/>
  <c r="J725" i="1" s="1"/>
  <c r="G725" i="1"/>
  <c r="I725" i="1" s="1"/>
  <c r="F725" i="1"/>
  <c r="E725" i="1"/>
  <c r="D725" i="1"/>
  <c r="C725" i="1"/>
  <c r="H724" i="1"/>
  <c r="J724" i="1" s="1"/>
  <c r="G724" i="1"/>
  <c r="I724" i="1" s="1"/>
  <c r="F724" i="1"/>
  <c r="E724" i="1"/>
  <c r="D724" i="1"/>
  <c r="C724" i="1"/>
  <c r="H723" i="1"/>
  <c r="J723" i="1" s="1"/>
  <c r="G723" i="1"/>
  <c r="I723" i="1" s="1"/>
  <c r="F723" i="1"/>
  <c r="E723" i="1"/>
  <c r="D723" i="1"/>
  <c r="C723" i="1"/>
  <c r="H722" i="1"/>
  <c r="J722" i="1" s="1"/>
  <c r="G722" i="1"/>
  <c r="I722" i="1" s="1"/>
  <c r="F722" i="1"/>
  <c r="E722" i="1"/>
  <c r="D722" i="1"/>
  <c r="C722" i="1"/>
  <c r="H721" i="1"/>
  <c r="J721" i="1" s="1"/>
  <c r="G721" i="1"/>
  <c r="I721" i="1" s="1"/>
  <c r="F721" i="1"/>
  <c r="E721" i="1"/>
  <c r="D721" i="1"/>
  <c r="C721" i="1"/>
  <c r="H720" i="1"/>
  <c r="J720" i="1" s="1"/>
  <c r="G720" i="1"/>
  <c r="I720" i="1" s="1"/>
  <c r="F720" i="1"/>
  <c r="E720" i="1"/>
  <c r="D720" i="1"/>
  <c r="C720" i="1"/>
  <c r="H719" i="1"/>
  <c r="J719" i="1" s="1"/>
  <c r="G719" i="1"/>
  <c r="I719" i="1" s="1"/>
  <c r="F719" i="1"/>
  <c r="E719" i="1"/>
  <c r="D719" i="1"/>
  <c r="C719" i="1"/>
  <c r="H718" i="1"/>
  <c r="J718" i="1" s="1"/>
  <c r="G718" i="1"/>
  <c r="I718" i="1" s="1"/>
  <c r="F718" i="1"/>
  <c r="E718" i="1"/>
  <c r="D718" i="1"/>
  <c r="C718" i="1"/>
  <c r="H717" i="1"/>
  <c r="J717" i="1" s="1"/>
  <c r="G717" i="1"/>
  <c r="I717" i="1" s="1"/>
  <c r="F717" i="1"/>
  <c r="E717" i="1"/>
  <c r="D717" i="1"/>
  <c r="C717" i="1"/>
  <c r="H716" i="1"/>
  <c r="J716" i="1" s="1"/>
  <c r="G716" i="1"/>
  <c r="I716" i="1" s="1"/>
  <c r="F716" i="1"/>
  <c r="E716" i="1"/>
  <c r="D716" i="1"/>
  <c r="C716" i="1"/>
  <c r="H715" i="1"/>
  <c r="J715" i="1" s="1"/>
  <c r="G715" i="1"/>
  <c r="I715" i="1" s="1"/>
  <c r="F715" i="1"/>
  <c r="E715" i="1"/>
  <c r="D715" i="1"/>
  <c r="C715" i="1"/>
  <c r="H714" i="1"/>
  <c r="J714" i="1" s="1"/>
  <c r="G714" i="1"/>
  <c r="I714" i="1" s="1"/>
  <c r="F714" i="1"/>
  <c r="E714" i="1"/>
  <c r="D714" i="1"/>
  <c r="C714" i="1"/>
  <c r="H713" i="1"/>
  <c r="J713" i="1" s="1"/>
  <c r="G713" i="1"/>
  <c r="I713" i="1" s="1"/>
  <c r="F713" i="1"/>
  <c r="E713" i="1"/>
  <c r="D713" i="1"/>
  <c r="C713" i="1"/>
  <c r="H712" i="1"/>
  <c r="J712" i="1" s="1"/>
  <c r="G712" i="1"/>
  <c r="I712" i="1" s="1"/>
  <c r="F712" i="1"/>
  <c r="E712" i="1"/>
  <c r="D712" i="1"/>
  <c r="C712" i="1"/>
  <c r="H711" i="1"/>
  <c r="J711" i="1" s="1"/>
  <c r="G711" i="1"/>
  <c r="I711" i="1" s="1"/>
  <c r="F711" i="1"/>
  <c r="E711" i="1"/>
  <c r="D711" i="1"/>
  <c r="C711" i="1"/>
  <c r="H710" i="1"/>
  <c r="J710" i="1" s="1"/>
  <c r="G710" i="1"/>
  <c r="I710" i="1" s="1"/>
  <c r="F710" i="1"/>
  <c r="E710" i="1"/>
  <c r="D710" i="1"/>
  <c r="C710" i="1"/>
  <c r="H709" i="1"/>
  <c r="J709" i="1" s="1"/>
  <c r="G709" i="1"/>
  <c r="I709" i="1" s="1"/>
  <c r="F709" i="1"/>
  <c r="E709" i="1"/>
  <c r="D709" i="1"/>
  <c r="C709" i="1"/>
  <c r="Q708" i="1"/>
  <c r="O708" i="1"/>
  <c r="H708" i="1"/>
  <c r="J708" i="1" s="1"/>
  <c r="G708" i="1"/>
  <c r="I708" i="1" s="1"/>
  <c r="F708" i="1"/>
  <c r="E708" i="1"/>
  <c r="D708" i="1"/>
  <c r="C708" i="1"/>
  <c r="H707" i="1"/>
  <c r="J707" i="1" s="1"/>
  <c r="G707" i="1"/>
  <c r="I707" i="1" s="1"/>
  <c r="F707" i="1"/>
  <c r="E707" i="1"/>
  <c r="D707" i="1"/>
  <c r="C707" i="1"/>
  <c r="H706" i="1"/>
  <c r="J706" i="1" s="1"/>
  <c r="G706" i="1"/>
  <c r="I706" i="1" s="1"/>
  <c r="F706" i="1"/>
  <c r="E706" i="1"/>
  <c r="D706" i="1"/>
  <c r="C706" i="1"/>
  <c r="H705" i="1"/>
  <c r="J705" i="1" s="1"/>
  <c r="G705" i="1"/>
  <c r="I705" i="1" s="1"/>
  <c r="F705" i="1"/>
  <c r="E705" i="1"/>
  <c r="D705" i="1"/>
  <c r="C705" i="1"/>
  <c r="M704" i="1"/>
  <c r="K704" i="1"/>
  <c r="H704" i="1"/>
  <c r="J704" i="1" s="1"/>
  <c r="G704" i="1"/>
  <c r="I704" i="1" s="1"/>
  <c r="F704" i="1"/>
  <c r="E704" i="1"/>
  <c r="D704" i="1"/>
  <c r="C704" i="1"/>
  <c r="Q703" i="1"/>
  <c r="O703" i="1"/>
  <c r="H703" i="1"/>
  <c r="J703" i="1" s="1"/>
  <c r="G703" i="1"/>
  <c r="I703" i="1" s="1"/>
  <c r="F703" i="1"/>
  <c r="E703" i="1"/>
  <c r="D703" i="1"/>
  <c r="C703" i="1"/>
  <c r="H702" i="1"/>
  <c r="J702" i="1" s="1"/>
  <c r="G702" i="1"/>
  <c r="I702" i="1" s="1"/>
  <c r="F702" i="1"/>
  <c r="E702" i="1"/>
  <c r="D702" i="1"/>
  <c r="C702" i="1"/>
  <c r="H701" i="1"/>
  <c r="J701" i="1" s="1"/>
  <c r="G701" i="1"/>
  <c r="I701" i="1" s="1"/>
  <c r="F701" i="1"/>
  <c r="E701" i="1"/>
  <c r="D701" i="1"/>
  <c r="C701" i="1"/>
  <c r="K700" i="1"/>
  <c r="H700" i="1"/>
  <c r="J700" i="1" s="1"/>
  <c r="G700" i="1"/>
  <c r="I700" i="1" s="1"/>
  <c r="F700" i="1"/>
  <c r="E700" i="1"/>
  <c r="D700" i="1"/>
  <c r="C700" i="1"/>
  <c r="H699" i="1"/>
  <c r="J699" i="1" s="1"/>
  <c r="G699" i="1"/>
  <c r="I699" i="1" s="1"/>
  <c r="F699" i="1"/>
  <c r="E699" i="1"/>
  <c r="D699" i="1"/>
  <c r="C699" i="1"/>
  <c r="H698" i="1"/>
  <c r="J698" i="1" s="1"/>
  <c r="G698" i="1"/>
  <c r="I698" i="1" s="1"/>
  <c r="F698" i="1"/>
  <c r="E698" i="1"/>
  <c r="D698" i="1"/>
  <c r="C698" i="1"/>
  <c r="H697" i="1"/>
  <c r="J697" i="1" s="1"/>
  <c r="G697" i="1"/>
  <c r="I697" i="1" s="1"/>
  <c r="F697" i="1"/>
  <c r="E697" i="1"/>
  <c r="D697" i="1"/>
  <c r="C697" i="1"/>
  <c r="H696" i="1"/>
  <c r="J696" i="1" s="1"/>
  <c r="G696" i="1"/>
  <c r="I696" i="1" s="1"/>
  <c r="F696" i="1"/>
  <c r="E696" i="1"/>
  <c r="D696" i="1"/>
  <c r="C696" i="1"/>
  <c r="H695" i="1"/>
  <c r="J695" i="1" s="1"/>
  <c r="G695" i="1"/>
  <c r="I695" i="1" s="1"/>
  <c r="F695" i="1"/>
  <c r="E695" i="1"/>
  <c r="D695" i="1"/>
  <c r="C695" i="1"/>
  <c r="K694" i="1"/>
  <c r="H694" i="1"/>
  <c r="J694" i="1" s="1"/>
  <c r="G694" i="1"/>
  <c r="I694" i="1" s="1"/>
  <c r="F694" i="1"/>
  <c r="E694" i="1"/>
  <c r="D694" i="1"/>
  <c r="C694" i="1"/>
  <c r="H693" i="1"/>
  <c r="J693" i="1" s="1"/>
  <c r="G693" i="1"/>
  <c r="I693" i="1" s="1"/>
  <c r="F693" i="1"/>
  <c r="E693" i="1"/>
  <c r="D693" i="1"/>
  <c r="C693" i="1"/>
  <c r="Q692" i="1"/>
  <c r="O692" i="1"/>
  <c r="H692" i="1"/>
  <c r="J692" i="1" s="1"/>
  <c r="G692" i="1"/>
  <c r="I692" i="1" s="1"/>
  <c r="F692" i="1"/>
  <c r="E692" i="1"/>
  <c r="D692" i="1"/>
  <c r="C692" i="1"/>
  <c r="H691" i="1"/>
  <c r="J691" i="1" s="1"/>
  <c r="G691" i="1"/>
  <c r="I691" i="1" s="1"/>
  <c r="F691" i="1"/>
  <c r="E691" i="1"/>
  <c r="D691" i="1"/>
  <c r="C691" i="1"/>
  <c r="H690" i="1"/>
  <c r="J690" i="1" s="1"/>
  <c r="G690" i="1"/>
  <c r="I690" i="1" s="1"/>
  <c r="F690" i="1"/>
  <c r="E690" i="1"/>
  <c r="D690" i="1"/>
  <c r="C690" i="1"/>
  <c r="H689" i="1"/>
  <c r="J689" i="1" s="1"/>
  <c r="G689" i="1"/>
  <c r="I689" i="1" s="1"/>
  <c r="F689" i="1"/>
  <c r="E689" i="1"/>
  <c r="D689" i="1"/>
  <c r="C689" i="1"/>
  <c r="H688" i="1"/>
  <c r="J688" i="1" s="1"/>
  <c r="G688" i="1"/>
  <c r="I688" i="1" s="1"/>
  <c r="F688" i="1"/>
  <c r="E688" i="1"/>
  <c r="D688" i="1"/>
  <c r="C688" i="1"/>
  <c r="H687" i="1"/>
  <c r="J687" i="1" s="1"/>
  <c r="G687" i="1"/>
  <c r="I687" i="1" s="1"/>
  <c r="F687" i="1"/>
  <c r="E687" i="1"/>
  <c r="D687" i="1"/>
  <c r="C687" i="1"/>
  <c r="H686" i="1"/>
  <c r="J686" i="1" s="1"/>
  <c r="G686" i="1"/>
  <c r="I686" i="1" s="1"/>
  <c r="F686" i="1"/>
  <c r="E686" i="1"/>
  <c r="D686" i="1"/>
  <c r="C686" i="1"/>
  <c r="H685" i="1"/>
  <c r="J685" i="1" s="1"/>
  <c r="G685" i="1"/>
  <c r="I685" i="1" s="1"/>
  <c r="F685" i="1"/>
  <c r="E685" i="1"/>
  <c r="D685" i="1"/>
  <c r="C685" i="1"/>
  <c r="H684" i="1"/>
  <c r="J684" i="1" s="1"/>
  <c r="G684" i="1"/>
  <c r="I684" i="1" s="1"/>
  <c r="F684" i="1"/>
  <c r="E684" i="1"/>
  <c r="D684" i="1"/>
  <c r="C684" i="1"/>
  <c r="H683" i="1"/>
  <c r="J683" i="1" s="1"/>
  <c r="G683" i="1"/>
  <c r="I683" i="1" s="1"/>
  <c r="F683" i="1"/>
  <c r="E683" i="1"/>
  <c r="D683" i="1"/>
  <c r="C683" i="1"/>
  <c r="H682" i="1"/>
  <c r="J682" i="1" s="1"/>
  <c r="G682" i="1"/>
  <c r="I682" i="1" s="1"/>
  <c r="F682" i="1"/>
  <c r="E682" i="1"/>
  <c r="D682" i="1"/>
  <c r="C682" i="1"/>
  <c r="U681" i="1"/>
  <c r="T681" i="1"/>
  <c r="H681" i="1"/>
  <c r="J681" i="1" s="1"/>
  <c r="G681" i="1"/>
  <c r="I681" i="1" s="1"/>
  <c r="F681" i="1"/>
  <c r="E681" i="1"/>
  <c r="D681" i="1"/>
  <c r="C681" i="1"/>
  <c r="H680" i="1"/>
  <c r="J680" i="1" s="1"/>
  <c r="G680" i="1"/>
  <c r="I680" i="1" s="1"/>
  <c r="F680" i="1"/>
  <c r="E680" i="1"/>
  <c r="D680" i="1"/>
  <c r="C680" i="1"/>
  <c r="H679" i="1"/>
  <c r="J679" i="1" s="1"/>
  <c r="G679" i="1"/>
  <c r="I679" i="1" s="1"/>
  <c r="F679" i="1"/>
  <c r="E679" i="1"/>
  <c r="D679" i="1"/>
  <c r="C679" i="1"/>
  <c r="H678" i="1"/>
  <c r="J678" i="1" s="1"/>
  <c r="G678" i="1"/>
  <c r="I678" i="1" s="1"/>
  <c r="F678" i="1"/>
  <c r="E678" i="1"/>
  <c r="D678" i="1"/>
  <c r="C678" i="1"/>
  <c r="H677" i="1"/>
  <c r="J677" i="1" s="1"/>
  <c r="G677" i="1"/>
  <c r="I677" i="1" s="1"/>
  <c r="F677" i="1"/>
  <c r="E677" i="1"/>
  <c r="D677" i="1"/>
  <c r="C677" i="1"/>
  <c r="Y676" i="1"/>
  <c r="X676" i="1"/>
  <c r="H676" i="1"/>
  <c r="J676" i="1" s="1"/>
  <c r="G676" i="1"/>
  <c r="I676" i="1" s="1"/>
  <c r="F676" i="1"/>
  <c r="E676" i="1"/>
  <c r="D676" i="1"/>
  <c r="C676" i="1"/>
  <c r="H675" i="1"/>
  <c r="J675" i="1" s="1"/>
  <c r="G675" i="1"/>
  <c r="I675" i="1" s="1"/>
  <c r="F675" i="1"/>
  <c r="E675" i="1"/>
  <c r="D675" i="1"/>
  <c r="C675" i="1"/>
  <c r="H674" i="1"/>
  <c r="J674" i="1" s="1"/>
  <c r="G674" i="1"/>
  <c r="I674" i="1" s="1"/>
  <c r="F674" i="1"/>
  <c r="E674" i="1"/>
  <c r="D674" i="1"/>
  <c r="C674" i="1"/>
  <c r="U673" i="1"/>
  <c r="T673" i="1"/>
  <c r="H673" i="1"/>
  <c r="J673" i="1" s="1"/>
  <c r="G673" i="1"/>
  <c r="I673" i="1" s="1"/>
  <c r="F673" i="1"/>
  <c r="E673" i="1"/>
  <c r="D673" i="1"/>
  <c r="C673" i="1"/>
  <c r="H672" i="1"/>
  <c r="J672" i="1" s="1"/>
  <c r="G672" i="1"/>
  <c r="I672" i="1" s="1"/>
  <c r="F672" i="1"/>
  <c r="E672" i="1"/>
  <c r="D672" i="1"/>
  <c r="C672" i="1"/>
  <c r="H671" i="1"/>
  <c r="J671" i="1" s="1"/>
  <c r="G671" i="1"/>
  <c r="I671" i="1" s="1"/>
  <c r="F671" i="1"/>
  <c r="E671" i="1"/>
  <c r="D671" i="1"/>
  <c r="C671" i="1"/>
  <c r="H670" i="1"/>
  <c r="J670" i="1" s="1"/>
  <c r="G670" i="1"/>
  <c r="I670" i="1" s="1"/>
  <c r="F670" i="1"/>
  <c r="E670" i="1"/>
  <c r="D670" i="1"/>
  <c r="C670" i="1"/>
  <c r="U669" i="1"/>
  <c r="T669" i="1"/>
  <c r="H669" i="1"/>
  <c r="J669" i="1" s="1"/>
  <c r="G669" i="1"/>
  <c r="I669" i="1" s="1"/>
  <c r="F669" i="1"/>
  <c r="E669" i="1"/>
  <c r="D669" i="1"/>
  <c r="C669" i="1"/>
  <c r="H668" i="1"/>
  <c r="J668" i="1" s="1"/>
  <c r="G668" i="1"/>
  <c r="I668" i="1" s="1"/>
  <c r="F668" i="1"/>
  <c r="E668" i="1"/>
  <c r="D668" i="1"/>
  <c r="C668" i="1"/>
  <c r="H667" i="1"/>
  <c r="J667" i="1" s="1"/>
  <c r="G667" i="1"/>
  <c r="I667" i="1" s="1"/>
  <c r="F667" i="1"/>
  <c r="E667" i="1"/>
  <c r="D667" i="1"/>
  <c r="C667" i="1"/>
  <c r="H666" i="1"/>
  <c r="J666" i="1" s="1"/>
  <c r="G666" i="1"/>
  <c r="I666" i="1" s="1"/>
  <c r="F666" i="1"/>
  <c r="E666" i="1"/>
  <c r="D666" i="1"/>
  <c r="C666" i="1"/>
  <c r="H665" i="1"/>
  <c r="J665" i="1" s="1"/>
  <c r="G665" i="1"/>
  <c r="I665" i="1" s="1"/>
  <c r="F665" i="1"/>
  <c r="E665" i="1"/>
  <c r="D665" i="1"/>
  <c r="C665" i="1"/>
  <c r="H664" i="1"/>
  <c r="J664" i="1" s="1"/>
  <c r="G664" i="1"/>
  <c r="I664" i="1" s="1"/>
  <c r="F664" i="1"/>
  <c r="E664" i="1"/>
  <c r="D664" i="1"/>
  <c r="C664" i="1"/>
  <c r="H663" i="1"/>
  <c r="J663" i="1" s="1"/>
  <c r="G663" i="1"/>
  <c r="I663" i="1" s="1"/>
  <c r="F663" i="1"/>
  <c r="E663" i="1"/>
  <c r="D663" i="1"/>
  <c r="C663" i="1"/>
  <c r="H662" i="1"/>
  <c r="J662" i="1" s="1"/>
  <c r="G662" i="1"/>
  <c r="I662" i="1" s="1"/>
  <c r="F662" i="1"/>
  <c r="E662" i="1"/>
  <c r="D662" i="1"/>
  <c r="C662" i="1"/>
  <c r="H661" i="1"/>
  <c r="J661" i="1" s="1"/>
  <c r="G661" i="1"/>
  <c r="I661" i="1" s="1"/>
  <c r="F661" i="1"/>
  <c r="E661" i="1"/>
  <c r="D661" i="1"/>
  <c r="C661" i="1"/>
  <c r="H660" i="1"/>
  <c r="J660" i="1" s="1"/>
  <c r="G660" i="1"/>
  <c r="I660" i="1" s="1"/>
  <c r="F660" i="1"/>
  <c r="E660" i="1"/>
  <c r="D660" i="1"/>
  <c r="C660" i="1"/>
  <c r="H659" i="1"/>
  <c r="J659" i="1" s="1"/>
  <c r="G659" i="1"/>
  <c r="I659" i="1" s="1"/>
  <c r="F659" i="1"/>
  <c r="E659" i="1"/>
  <c r="D659" i="1"/>
  <c r="C659" i="1"/>
  <c r="H658" i="1"/>
  <c r="J658" i="1" s="1"/>
  <c r="G658" i="1"/>
  <c r="I658" i="1" s="1"/>
  <c r="F658" i="1"/>
  <c r="E658" i="1"/>
  <c r="D658" i="1"/>
  <c r="C658" i="1"/>
  <c r="H657" i="1"/>
  <c r="J657" i="1" s="1"/>
  <c r="G657" i="1"/>
  <c r="I657" i="1" s="1"/>
  <c r="F657" i="1"/>
  <c r="E657" i="1"/>
  <c r="D657" i="1"/>
  <c r="C657" i="1"/>
  <c r="H656" i="1"/>
  <c r="J656" i="1" s="1"/>
  <c r="G656" i="1"/>
  <c r="I656" i="1" s="1"/>
  <c r="F656" i="1"/>
  <c r="E656" i="1"/>
  <c r="D656" i="1"/>
  <c r="C656" i="1"/>
  <c r="H655" i="1"/>
  <c r="J655" i="1" s="1"/>
  <c r="G655" i="1"/>
  <c r="I655" i="1" s="1"/>
  <c r="F655" i="1"/>
  <c r="E655" i="1"/>
  <c r="D655" i="1"/>
  <c r="C655" i="1"/>
  <c r="H654" i="1"/>
  <c r="J654" i="1" s="1"/>
  <c r="G654" i="1"/>
  <c r="I654" i="1" s="1"/>
  <c r="F654" i="1"/>
  <c r="E654" i="1"/>
  <c r="D654" i="1"/>
  <c r="C654" i="1"/>
  <c r="H653" i="1"/>
  <c r="J653" i="1" s="1"/>
  <c r="G653" i="1"/>
  <c r="I653" i="1" s="1"/>
  <c r="F653" i="1"/>
  <c r="E653" i="1"/>
  <c r="D653" i="1"/>
  <c r="C653" i="1"/>
  <c r="H652" i="1"/>
  <c r="J652" i="1" s="1"/>
  <c r="G652" i="1"/>
  <c r="I652" i="1" s="1"/>
  <c r="F652" i="1"/>
  <c r="E652" i="1"/>
  <c r="D652" i="1"/>
  <c r="C652" i="1"/>
  <c r="H651" i="1"/>
  <c r="J651" i="1" s="1"/>
  <c r="G651" i="1"/>
  <c r="I651" i="1" s="1"/>
  <c r="F651" i="1"/>
  <c r="E651" i="1"/>
  <c r="D651" i="1"/>
  <c r="C651" i="1"/>
  <c r="AI650" i="1"/>
  <c r="AH650" i="1"/>
  <c r="H650" i="1"/>
  <c r="J650" i="1" s="1"/>
  <c r="G650" i="1"/>
  <c r="I650" i="1" s="1"/>
  <c r="F650" i="1"/>
  <c r="E650" i="1"/>
  <c r="D650" i="1"/>
  <c r="C650" i="1"/>
  <c r="H649" i="1"/>
  <c r="J649" i="1" s="1"/>
  <c r="G649" i="1"/>
  <c r="I649" i="1" s="1"/>
  <c r="F649" i="1"/>
  <c r="E649" i="1"/>
  <c r="D649" i="1"/>
  <c r="C649" i="1"/>
  <c r="H648" i="1"/>
  <c r="J648" i="1" s="1"/>
  <c r="G648" i="1"/>
  <c r="I648" i="1" s="1"/>
  <c r="F648" i="1"/>
  <c r="E648" i="1"/>
  <c r="D648" i="1"/>
  <c r="C648" i="1"/>
  <c r="H647" i="1"/>
  <c r="J647" i="1" s="1"/>
  <c r="G647" i="1"/>
  <c r="I647" i="1" s="1"/>
  <c r="F647" i="1"/>
  <c r="E647" i="1"/>
  <c r="D647" i="1"/>
  <c r="C647" i="1"/>
  <c r="H646" i="1"/>
  <c r="J646" i="1" s="1"/>
  <c r="G646" i="1"/>
  <c r="I646" i="1" s="1"/>
  <c r="F646" i="1"/>
  <c r="E646" i="1"/>
  <c r="D646" i="1"/>
  <c r="C646" i="1"/>
  <c r="H645" i="1"/>
  <c r="J645" i="1" s="1"/>
  <c r="G645" i="1"/>
  <c r="I645" i="1" s="1"/>
  <c r="F645" i="1"/>
  <c r="E645" i="1"/>
  <c r="D645" i="1"/>
  <c r="C645" i="1"/>
  <c r="H644" i="1"/>
  <c r="J644" i="1" s="1"/>
  <c r="G644" i="1"/>
  <c r="I644" i="1" s="1"/>
  <c r="F644" i="1"/>
  <c r="E644" i="1"/>
  <c r="D644" i="1"/>
  <c r="C644" i="1"/>
  <c r="H643" i="1"/>
  <c r="J643" i="1" s="1"/>
  <c r="G643" i="1"/>
  <c r="I643" i="1" s="1"/>
  <c r="F643" i="1"/>
  <c r="E643" i="1"/>
  <c r="D643" i="1"/>
  <c r="C643" i="1"/>
  <c r="H642" i="1"/>
  <c r="J642" i="1" s="1"/>
  <c r="G642" i="1"/>
  <c r="I642" i="1" s="1"/>
  <c r="F642" i="1"/>
  <c r="E642" i="1"/>
  <c r="D642" i="1"/>
  <c r="C642" i="1"/>
  <c r="H641" i="1"/>
  <c r="J641" i="1" s="1"/>
  <c r="G641" i="1"/>
  <c r="I641" i="1" s="1"/>
  <c r="F641" i="1"/>
  <c r="E641" i="1"/>
  <c r="D641" i="1"/>
  <c r="C641" i="1"/>
  <c r="H640" i="1"/>
  <c r="J640" i="1" s="1"/>
  <c r="G640" i="1"/>
  <c r="I640" i="1" s="1"/>
  <c r="F640" i="1"/>
  <c r="E640" i="1"/>
  <c r="D640" i="1"/>
  <c r="C640" i="1"/>
  <c r="H639" i="1"/>
  <c r="J639" i="1" s="1"/>
  <c r="G639" i="1"/>
  <c r="I639" i="1" s="1"/>
  <c r="F639" i="1"/>
  <c r="E639" i="1"/>
  <c r="D639" i="1"/>
  <c r="C639" i="1"/>
  <c r="H638" i="1"/>
  <c r="J638" i="1" s="1"/>
  <c r="G638" i="1"/>
  <c r="I638" i="1" s="1"/>
  <c r="F638" i="1"/>
  <c r="E638" i="1"/>
  <c r="D638" i="1"/>
  <c r="C638" i="1"/>
  <c r="H637" i="1"/>
  <c r="J637" i="1" s="1"/>
  <c r="G637" i="1"/>
  <c r="I637" i="1" s="1"/>
  <c r="F637" i="1"/>
  <c r="E637" i="1"/>
  <c r="D637" i="1"/>
  <c r="C637" i="1"/>
  <c r="H636" i="1"/>
  <c r="J636" i="1" s="1"/>
  <c r="G636" i="1"/>
  <c r="I636" i="1" s="1"/>
  <c r="F636" i="1"/>
  <c r="E636" i="1"/>
  <c r="D636" i="1"/>
  <c r="C636" i="1"/>
  <c r="H635" i="1"/>
  <c r="J635" i="1" s="1"/>
  <c r="G635" i="1"/>
  <c r="I635" i="1" s="1"/>
  <c r="F635" i="1"/>
  <c r="E635" i="1"/>
  <c r="D635" i="1"/>
  <c r="C635" i="1"/>
  <c r="H634" i="1"/>
  <c r="J634" i="1" s="1"/>
  <c r="G634" i="1"/>
  <c r="I634" i="1" s="1"/>
  <c r="F634" i="1"/>
  <c r="E634" i="1"/>
  <c r="D634" i="1"/>
  <c r="C634" i="1"/>
  <c r="J633" i="1"/>
  <c r="I633" i="1"/>
  <c r="F633" i="1"/>
  <c r="E633" i="1"/>
  <c r="D633" i="1"/>
  <c r="C633" i="1"/>
  <c r="J632" i="1"/>
  <c r="I632" i="1"/>
  <c r="F632" i="1"/>
  <c r="E632" i="1"/>
  <c r="D632" i="1"/>
  <c r="C632" i="1"/>
  <c r="J631" i="1"/>
  <c r="I631" i="1"/>
  <c r="F631" i="1"/>
  <c r="E631" i="1"/>
  <c r="D631" i="1"/>
  <c r="C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U613" i="1"/>
  <c r="T613" i="1"/>
  <c r="J613" i="1"/>
  <c r="I613" i="1"/>
  <c r="J612" i="1"/>
  <c r="I612" i="1"/>
  <c r="J611" i="1"/>
  <c r="I611" i="1"/>
  <c r="J610" i="1"/>
  <c r="I610" i="1"/>
  <c r="U609" i="1"/>
  <c r="T609" i="1"/>
  <c r="J609" i="1"/>
  <c r="I609" i="1"/>
  <c r="J608" i="1"/>
  <c r="I608" i="1"/>
  <c r="J607" i="1"/>
  <c r="I607" i="1"/>
  <c r="J606" i="1"/>
  <c r="I606" i="1"/>
  <c r="J605" i="1"/>
  <c r="I605" i="1"/>
  <c r="U604" i="1"/>
  <c r="T604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U598" i="1"/>
  <c r="T598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Y569" i="1"/>
  <c r="P569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AC519" i="1"/>
  <c r="AB519" i="1"/>
  <c r="J519" i="1"/>
  <c r="I519" i="1"/>
  <c r="J518" i="1"/>
  <c r="I518" i="1"/>
  <c r="J517" i="1"/>
  <c r="I517" i="1"/>
  <c r="J516" i="1"/>
  <c r="I516" i="1"/>
  <c r="J515" i="1"/>
  <c r="I515" i="1"/>
  <c r="AC514" i="1"/>
  <c r="AB514" i="1"/>
  <c r="J514" i="1"/>
  <c r="I514" i="1"/>
  <c r="J513" i="1"/>
  <c r="I513" i="1"/>
  <c r="AC512" i="1"/>
  <c r="AB512" i="1"/>
  <c r="J512" i="1"/>
  <c r="I512" i="1"/>
  <c r="J511" i="1"/>
  <c r="I511" i="1"/>
  <c r="J510" i="1"/>
  <c r="I510" i="1"/>
  <c r="J509" i="1"/>
  <c r="I509" i="1"/>
  <c r="AC508" i="1"/>
  <c r="AB508" i="1"/>
  <c r="J508" i="1"/>
  <c r="I508" i="1"/>
  <c r="J507" i="1"/>
  <c r="I507" i="1"/>
  <c r="J506" i="1"/>
  <c r="I506" i="1"/>
  <c r="J505" i="1"/>
  <c r="I505" i="1"/>
  <c r="J504" i="1"/>
  <c r="I504" i="1"/>
  <c r="AC503" i="1"/>
  <c r="AB503" i="1"/>
  <c r="J503" i="1"/>
  <c r="I503" i="1"/>
  <c r="J502" i="1"/>
  <c r="I502" i="1"/>
  <c r="J501" i="1"/>
  <c r="I501" i="1"/>
  <c r="AC500" i="1"/>
  <c r="AB500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AC494" i="1"/>
  <c r="AB494" i="1"/>
  <c r="T494" i="1"/>
  <c r="J494" i="1"/>
  <c r="I494" i="1"/>
  <c r="J493" i="1"/>
  <c r="I493" i="1"/>
  <c r="J492" i="1"/>
  <c r="I492" i="1"/>
  <c r="AC491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U336" i="1"/>
  <c r="T336" i="1"/>
  <c r="J336" i="1"/>
  <c r="I336" i="1"/>
  <c r="J335" i="1"/>
  <c r="I335" i="1"/>
  <c r="J334" i="1"/>
  <c r="I334" i="1"/>
  <c r="J333" i="1"/>
  <c r="I333" i="1"/>
  <c r="U332" i="1"/>
  <c r="T332" i="1"/>
  <c r="J332" i="1"/>
  <c r="I332" i="1"/>
  <c r="J331" i="1"/>
  <c r="I331" i="1"/>
  <c r="J330" i="1"/>
  <c r="I330" i="1"/>
  <c r="Q329" i="1"/>
  <c r="O329" i="1"/>
  <c r="J329" i="1"/>
  <c r="I329" i="1"/>
  <c r="U328" i="1"/>
  <c r="T328" i="1"/>
  <c r="J328" i="1"/>
  <c r="I328" i="1"/>
  <c r="J327" i="1"/>
  <c r="I327" i="1"/>
  <c r="J326" i="1"/>
  <c r="I326" i="1"/>
  <c r="Q325" i="1"/>
  <c r="O325" i="1"/>
  <c r="J325" i="1"/>
  <c r="I325" i="1"/>
  <c r="U324" i="1"/>
  <c r="T324" i="1"/>
  <c r="M324" i="1"/>
  <c r="K324" i="1"/>
  <c r="J324" i="1"/>
  <c r="I324" i="1"/>
  <c r="J323" i="1"/>
  <c r="I323" i="1"/>
  <c r="J322" i="1"/>
  <c r="I322" i="1"/>
  <c r="J321" i="1"/>
  <c r="I321" i="1"/>
  <c r="U320" i="1"/>
  <c r="T320" i="1"/>
  <c r="K320" i="1"/>
  <c r="J320" i="1"/>
  <c r="I320" i="1"/>
  <c r="Q319" i="1"/>
  <c r="O319" i="1"/>
  <c r="J319" i="1"/>
  <c r="I319" i="1"/>
  <c r="J318" i="1"/>
  <c r="I318" i="1"/>
  <c r="J317" i="1"/>
  <c r="I317" i="1"/>
  <c r="U316" i="1"/>
  <c r="T316" i="1"/>
  <c r="J316" i="1"/>
  <c r="I316" i="1"/>
  <c r="J315" i="1"/>
  <c r="I315" i="1"/>
  <c r="J314" i="1"/>
  <c r="I314" i="1"/>
  <c r="J313" i="1"/>
  <c r="I313" i="1"/>
  <c r="U312" i="1"/>
  <c r="T312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L243" i="1"/>
  <c r="K243" i="1"/>
  <c r="J243" i="1"/>
  <c r="I243" i="1"/>
  <c r="J242" i="1"/>
  <c r="I242" i="1"/>
  <c r="J241" i="1"/>
  <c r="I241" i="1"/>
  <c r="J240" i="1"/>
  <c r="I240" i="1"/>
  <c r="L239" i="1"/>
  <c r="K239" i="1"/>
  <c r="J239" i="1"/>
  <c r="I239" i="1"/>
  <c r="J238" i="1"/>
  <c r="I238" i="1"/>
  <c r="J237" i="1"/>
  <c r="I237" i="1"/>
  <c r="L236" i="1"/>
  <c r="K236" i="1"/>
  <c r="J236" i="1"/>
  <c r="I236" i="1"/>
  <c r="J235" i="1"/>
  <c r="I235" i="1"/>
  <c r="J234" i="1"/>
  <c r="I234" i="1"/>
  <c r="L233" i="1"/>
  <c r="K233" i="1"/>
  <c r="J233" i="1"/>
  <c r="I233" i="1"/>
  <c r="J232" i="1"/>
  <c r="I232" i="1"/>
  <c r="L231" i="1"/>
  <c r="K231" i="1"/>
  <c r="J231" i="1"/>
  <c r="I231" i="1"/>
  <c r="J230" i="1"/>
  <c r="I230" i="1"/>
  <c r="J229" i="1"/>
  <c r="I229" i="1"/>
  <c r="L228" i="1"/>
  <c r="K228" i="1"/>
  <c r="J228" i="1"/>
  <c r="I228" i="1"/>
  <c r="J227" i="1"/>
  <c r="I227" i="1"/>
  <c r="L226" i="1"/>
  <c r="K226" i="1"/>
  <c r="J226" i="1"/>
  <c r="I226" i="1"/>
  <c r="J225" i="1"/>
  <c r="I225" i="1"/>
  <c r="L224" i="1"/>
  <c r="K224" i="1"/>
  <c r="J224" i="1"/>
  <c r="I224" i="1"/>
  <c r="J223" i="1"/>
  <c r="I223" i="1"/>
  <c r="J222" i="1"/>
  <c r="I222" i="1"/>
  <c r="J221" i="1"/>
  <c r="I221" i="1"/>
  <c r="L220" i="1"/>
  <c r="K220" i="1"/>
  <c r="J220" i="1"/>
  <c r="I220" i="1"/>
  <c r="J219" i="1"/>
  <c r="I219" i="1"/>
  <c r="J218" i="1"/>
  <c r="I218" i="1"/>
  <c r="J217" i="1"/>
  <c r="I217" i="1"/>
  <c r="L216" i="1"/>
  <c r="K216" i="1"/>
  <c r="J216" i="1"/>
  <c r="I216" i="1"/>
  <c r="J215" i="1"/>
  <c r="I215" i="1"/>
  <c r="L214" i="1"/>
  <c r="K214" i="1"/>
  <c r="J214" i="1"/>
  <c r="I214" i="1"/>
  <c r="J213" i="1"/>
  <c r="I213" i="1"/>
  <c r="J212" i="1"/>
  <c r="I212" i="1"/>
  <c r="J211" i="1"/>
  <c r="I211" i="1"/>
  <c r="L210" i="1"/>
  <c r="K210" i="1"/>
  <c r="J210" i="1"/>
  <c r="I210" i="1"/>
  <c r="J209" i="1"/>
  <c r="I209" i="1"/>
  <c r="L208" i="1"/>
  <c r="K208" i="1"/>
  <c r="J208" i="1"/>
  <c r="I208" i="1"/>
  <c r="J207" i="1"/>
  <c r="I207" i="1"/>
  <c r="L206" i="1"/>
  <c r="K206" i="1"/>
  <c r="J206" i="1"/>
  <c r="I206" i="1"/>
  <c r="J205" i="1"/>
  <c r="I205" i="1"/>
  <c r="J204" i="1"/>
  <c r="I204" i="1"/>
  <c r="L203" i="1"/>
  <c r="K203" i="1"/>
  <c r="J203" i="1"/>
  <c r="I203" i="1"/>
  <c r="J202" i="1"/>
  <c r="I202" i="1"/>
  <c r="L201" i="1"/>
  <c r="K201" i="1"/>
  <c r="J201" i="1"/>
  <c r="I201" i="1"/>
  <c r="J200" i="1"/>
  <c r="I200" i="1"/>
  <c r="J199" i="1"/>
  <c r="I199" i="1"/>
  <c r="L198" i="1"/>
  <c r="K198" i="1"/>
  <c r="J198" i="1"/>
  <c r="I198" i="1"/>
  <c r="J197" i="1"/>
  <c r="I197" i="1"/>
  <c r="J196" i="1"/>
  <c r="I196" i="1"/>
  <c r="J195" i="1"/>
  <c r="I195" i="1"/>
  <c r="L194" i="1"/>
  <c r="K194" i="1"/>
  <c r="J194" i="1"/>
  <c r="I194" i="1"/>
  <c r="J193" i="1"/>
  <c r="I193" i="1"/>
  <c r="J192" i="1"/>
  <c r="I192" i="1"/>
  <c r="L191" i="1"/>
  <c r="K191" i="1"/>
  <c r="J191" i="1"/>
  <c r="I191" i="1"/>
  <c r="J190" i="1"/>
  <c r="I190" i="1"/>
  <c r="L189" i="1"/>
  <c r="K189" i="1"/>
  <c r="J189" i="1"/>
  <c r="I189" i="1"/>
  <c r="J188" i="1"/>
  <c r="I188" i="1"/>
  <c r="L187" i="1"/>
  <c r="K187" i="1"/>
  <c r="J187" i="1"/>
  <c r="I187" i="1"/>
  <c r="J186" i="1"/>
  <c r="I186" i="1"/>
  <c r="J185" i="1"/>
  <c r="I185" i="1"/>
  <c r="L184" i="1"/>
  <c r="K184" i="1"/>
  <c r="J184" i="1"/>
  <c r="I184" i="1"/>
  <c r="J183" i="1"/>
  <c r="I183" i="1"/>
  <c r="J182" i="1"/>
  <c r="I182" i="1"/>
  <c r="L181" i="1"/>
  <c r="K181" i="1"/>
  <c r="J181" i="1"/>
  <c r="I181" i="1"/>
  <c r="J180" i="1"/>
  <c r="I180" i="1"/>
  <c r="L179" i="1"/>
  <c r="K179" i="1"/>
  <c r="J179" i="1"/>
  <c r="I179" i="1"/>
  <c r="J178" i="1"/>
  <c r="I178" i="1"/>
  <c r="L177" i="1"/>
  <c r="K177" i="1"/>
  <c r="J177" i="1"/>
  <c r="I177" i="1"/>
  <c r="J176" i="1"/>
  <c r="I176" i="1"/>
  <c r="J175" i="1"/>
  <c r="I175" i="1"/>
  <c r="L174" i="1"/>
  <c r="K174" i="1"/>
  <c r="J174" i="1"/>
  <c r="I174" i="1"/>
  <c r="J173" i="1"/>
  <c r="I173" i="1"/>
  <c r="J172" i="1"/>
  <c r="I172" i="1"/>
  <c r="J171" i="1"/>
  <c r="I171" i="1"/>
  <c r="J170" i="1"/>
  <c r="I170" i="1"/>
  <c r="L169" i="1"/>
  <c r="K169" i="1"/>
  <c r="J169" i="1"/>
  <c r="I169" i="1"/>
  <c r="J168" i="1"/>
  <c r="I168" i="1"/>
  <c r="J167" i="1"/>
  <c r="I167" i="1"/>
  <c r="L166" i="1"/>
  <c r="K166" i="1"/>
  <c r="J166" i="1"/>
  <c r="I166" i="1"/>
  <c r="J165" i="1"/>
  <c r="I165" i="1"/>
  <c r="J164" i="1"/>
  <c r="I164" i="1"/>
  <c r="L163" i="1"/>
  <c r="K163" i="1"/>
  <c r="J163" i="1"/>
  <c r="I163" i="1"/>
  <c r="J162" i="1"/>
  <c r="I162" i="1"/>
  <c r="J161" i="1"/>
  <c r="I161" i="1"/>
  <c r="L160" i="1"/>
  <c r="K160" i="1"/>
  <c r="J160" i="1"/>
  <c r="I160" i="1"/>
  <c r="J159" i="1"/>
  <c r="I159" i="1"/>
  <c r="J158" i="1"/>
  <c r="I158" i="1"/>
  <c r="J157" i="1"/>
  <c r="I157" i="1"/>
  <c r="L156" i="1"/>
  <c r="K156" i="1"/>
  <c r="J156" i="1"/>
  <c r="I156" i="1"/>
  <c r="J155" i="1"/>
  <c r="I155" i="1"/>
  <c r="J154" i="1"/>
  <c r="I154" i="1"/>
  <c r="L153" i="1"/>
  <c r="K153" i="1"/>
  <c r="J153" i="1"/>
  <c r="I153" i="1"/>
  <c r="J152" i="1"/>
  <c r="I152" i="1"/>
  <c r="J151" i="1"/>
  <c r="I151" i="1"/>
  <c r="L150" i="1"/>
  <c r="K150" i="1"/>
  <c r="J150" i="1"/>
  <c r="I150" i="1"/>
  <c r="J149" i="1"/>
  <c r="I149" i="1"/>
  <c r="J148" i="1"/>
  <c r="I148" i="1"/>
  <c r="L147" i="1"/>
  <c r="K147" i="1"/>
  <c r="J147" i="1"/>
  <c r="I147" i="1"/>
  <c r="J146" i="1"/>
  <c r="I146" i="1"/>
  <c r="L145" i="1"/>
  <c r="K145" i="1"/>
  <c r="J145" i="1"/>
  <c r="I145" i="1"/>
  <c r="J144" i="1"/>
  <c r="I144" i="1"/>
  <c r="J143" i="1"/>
  <c r="I143" i="1"/>
  <c r="L142" i="1"/>
  <c r="K142" i="1"/>
  <c r="J142" i="1"/>
  <c r="I142" i="1"/>
  <c r="J141" i="1"/>
  <c r="I141" i="1"/>
  <c r="L140" i="1"/>
  <c r="K140" i="1"/>
  <c r="J140" i="1"/>
  <c r="I140" i="1"/>
  <c r="J139" i="1"/>
  <c r="I139" i="1"/>
  <c r="L138" i="1"/>
  <c r="K138" i="1"/>
  <c r="J138" i="1"/>
  <c r="I138" i="1"/>
  <c r="J137" i="1"/>
  <c r="I137" i="1"/>
  <c r="L136" i="1"/>
  <c r="K136" i="1"/>
  <c r="J136" i="1"/>
  <c r="I136" i="1"/>
  <c r="J135" i="1"/>
  <c r="I135" i="1"/>
  <c r="J134" i="1"/>
  <c r="I134" i="1"/>
  <c r="L133" i="1"/>
  <c r="K133" i="1"/>
  <c r="J133" i="1"/>
  <c r="I133" i="1"/>
  <c r="J132" i="1"/>
  <c r="I132" i="1"/>
  <c r="L131" i="1"/>
  <c r="K131" i="1"/>
  <c r="J131" i="1"/>
  <c r="I131" i="1"/>
  <c r="J130" i="1"/>
  <c r="I130" i="1"/>
  <c r="L129" i="1"/>
  <c r="K129" i="1"/>
  <c r="J129" i="1"/>
  <c r="I129" i="1"/>
  <c r="J128" i="1"/>
  <c r="I128" i="1"/>
  <c r="J127" i="1"/>
  <c r="I127" i="1"/>
  <c r="L126" i="1"/>
  <c r="K126" i="1"/>
  <c r="J126" i="1"/>
  <c r="I126" i="1"/>
  <c r="J125" i="1"/>
  <c r="I125" i="1"/>
  <c r="L124" i="1"/>
  <c r="K124" i="1"/>
  <c r="J124" i="1"/>
  <c r="I124" i="1"/>
  <c r="J123" i="1"/>
  <c r="I123" i="1"/>
  <c r="L122" i="1"/>
  <c r="K122" i="1"/>
  <c r="J122" i="1"/>
  <c r="I122" i="1"/>
  <c r="J121" i="1"/>
  <c r="I121" i="1"/>
  <c r="J120" i="1"/>
  <c r="I120" i="1"/>
  <c r="L119" i="1"/>
  <c r="K119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</calcChain>
</file>

<file path=xl/comments1.xml><?xml version="1.0" encoding="utf-8"?>
<comments xmlns="http://schemas.openxmlformats.org/spreadsheetml/2006/main">
  <authors>
    <author>Burro</author>
  </authors>
  <commentList>
    <comment ref="CF494" authorId="0" shapeId="0">
      <text>
        <r>
          <rPr>
            <b/>
            <sz val="9"/>
            <color indexed="81"/>
            <rFont val="宋体"/>
            <family val="3"/>
            <charset val="134"/>
          </rPr>
          <t>Burro:</t>
        </r>
        <r>
          <rPr>
            <sz val="9"/>
            <color indexed="81"/>
            <rFont val="宋体"/>
            <family val="3"/>
            <charset val="134"/>
          </rPr>
          <t xml:space="preserve">
不包含Ch4通量。</t>
        </r>
      </text>
    </comment>
  </commentList>
</comments>
</file>

<file path=xl/sharedStrings.xml><?xml version="1.0" encoding="utf-8"?>
<sst xmlns="http://schemas.openxmlformats.org/spreadsheetml/2006/main" count="217" uniqueCount="45">
  <si>
    <t>Daily</t>
  </si>
  <si>
    <t>5GL-N-CH</t>
  </si>
  <si>
    <t>5GL-S-SD</t>
  </si>
  <si>
    <t>ave</t>
  </si>
  <si>
    <t>se</t>
  </si>
  <si>
    <t>ave.</t>
  </si>
  <si>
    <t>s.e.</t>
  </si>
  <si>
    <t>Ta (1.5 m, ºC)</t>
    <phoneticPr fontId="1" type="noConversion"/>
  </si>
  <si>
    <t>Ts (5 cm, ºC)</t>
    <phoneticPr fontId="1" type="noConversion"/>
  </si>
  <si>
    <t>Thawing depth (cm)</t>
    <phoneticPr fontId="1" type="noConversion"/>
  </si>
  <si>
    <t>Pre (mm d-1)</t>
    <phoneticPr fontId="1" type="noConversion"/>
  </si>
  <si>
    <t>Ground water level (cm)</t>
    <phoneticPr fontId="1" type="noConversion"/>
  </si>
  <si>
    <t>Soil moisture (0-6 cm, vol%)</t>
    <phoneticPr fontId="1" type="noConversion"/>
  </si>
  <si>
    <t>NO3- (mg N kg-1 SDW)</t>
    <phoneticPr fontId="1" type="noConversion"/>
  </si>
  <si>
    <t>NH4+ (mg N kg-1 SDW)</t>
    <phoneticPr fontId="1" type="noConversion"/>
  </si>
  <si>
    <t>INN (mg N kg-1 SDW)</t>
    <phoneticPr fontId="1" type="noConversion"/>
  </si>
  <si>
    <t>DOC (mg C kg-1 SDW)</t>
    <phoneticPr fontId="1" type="noConversion"/>
  </si>
  <si>
    <t>NO flux (ug N m-2 h-1)</t>
    <phoneticPr fontId="1" type="noConversion"/>
  </si>
  <si>
    <t>NO2 flux (ug N m-2 h-1)</t>
    <phoneticPr fontId="1" type="noConversion"/>
  </si>
  <si>
    <t>NOx flux (ug N m-2 h-1)</t>
    <phoneticPr fontId="1" type="noConversion"/>
  </si>
  <si>
    <t>National station</t>
    <phoneticPr fontId="1" type="noConversion"/>
  </si>
  <si>
    <t>HOBO</t>
    <phoneticPr fontId="1" type="noConversion"/>
  </si>
  <si>
    <t>CR1000 + manual (winter)</t>
    <phoneticPr fontId="1" type="noConversion"/>
  </si>
  <si>
    <t>ML2x</t>
    <phoneticPr fontId="1" type="noConversion"/>
  </si>
  <si>
    <t>5GL-N-CH</t>
    <phoneticPr fontId="1" type="noConversion"/>
  </si>
  <si>
    <t>5GL-N-AcI&amp;II</t>
    <phoneticPr fontId="1" type="noConversion"/>
  </si>
  <si>
    <t>5GL-S-SD</t>
    <phoneticPr fontId="1" type="noConversion"/>
  </si>
  <si>
    <t>5GL-S-AcI</t>
    <phoneticPr fontId="1" type="noConversion"/>
  </si>
  <si>
    <t>5GL-N-AcI</t>
    <phoneticPr fontId="1" type="noConversion"/>
  </si>
  <si>
    <t>5GL-N-AcII</t>
    <phoneticPr fontId="1" type="noConversion"/>
  </si>
  <si>
    <t>N-CH_hollow</t>
    <phoneticPr fontId="1" type="noConversion"/>
  </si>
  <si>
    <t>N-CH_hummock</t>
    <phoneticPr fontId="1" type="noConversion"/>
  </si>
  <si>
    <t>N-CH_plot</t>
    <phoneticPr fontId="1" type="noConversion"/>
  </si>
  <si>
    <t>N-AcI</t>
    <phoneticPr fontId="5" type="noConversion"/>
  </si>
  <si>
    <t>N-AcII</t>
    <phoneticPr fontId="5" type="noConversion"/>
  </si>
  <si>
    <t>S-SD-Hollow</t>
    <phoneticPr fontId="6" type="noConversion"/>
  </si>
  <si>
    <t xml:space="preserve">S-SD-Hummock </t>
    <phoneticPr fontId="6" type="noConversion"/>
  </si>
  <si>
    <t>S-SD-Plot</t>
    <phoneticPr fontId="6" type="noConversion"/>
  </si>
  <si>
    <t>S-AcI-Online</t>
    <phoneticPr fontId="1" type="noConversion"/>
  </si>
  <si>
    <t>S-AcI-Offline</t>
    <phoneticPr fontId="1" type="noConversion"/>
  </si>
  <si>
    <t>ave</t>
    <phoneticPr fontId="1" type="noConversion"/>
  </si>
  <si>
    <t>ave.</t>
    <phoneticPr fontId="5" type="noConversion"/>
  </si>
  <si>
    <t>s.e.</t>
    <phoneticPr fontId="5" type="noConversion"/>
  </si>
  <si>
    <t>ave.</t>
    <phoneticPr fontId="6" type="noConversion"/>
  </si>
  <si>
    <t>s.e.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</si>
</sst>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m/dd"/>
    <numFmt numFmtId="177" formatCode="0.0_ "/>
    <numFmt numFmtId="178" formatCode="0.00_ "/>
    <numFmt numFmtId="179" formatCode="0.0"/>
    <numFmt numFmtId="180" formatCode="yyyy/mm/dd\ hh:mm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indexed="8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8" fontId="3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/>
    <xf numFmtId="178" fontId="4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 applyProtection="1">
      <alignment horizontal="left"/>
      <protection locked="0"/>
    </xf>
    <xf numFmtId="177" fontId="3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/>
    </xf>
    <xf numFmtId="178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Alignment="1"/>
    <xf numFmtId="177" fontId="10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 applyProtection="1">
      <alignment horizontal="left"/>
      <protection locked="0"/>
    </xf>
    <xf numFmtId="177" fontId="4" fillId="0" borderId="0" xfId="0" applyNumberFormat="1" applyFont="1" applyFill="1" applyAlignment="1">
      <alignment horizontal="left"/>
    </xf>
    <xf numFmtId="179" fontId="7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 applyProtection="1">
      <alignment horizontal="left"/>
      <protection locked="0"/>
    </xf>
    <xf numFmtId="178" fontId="4" fillId="0" borderId="0" xfId="0" applyNumberFormat="1" applyFont="1" applyFill="1" applyAlignment="1" applyProtection="1">
      <alignment horizontal="right"/>
      <protection locked="0"/>
    </xf>
    <xf numFmtId="178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/>
    <xf numFmtId="179" fontId="3" fillId="0" borderId="0" xfId="0" applyNumberFormat="1" applyFont="1" applyFill="1" applyAlignment="1">
      <alignment horizontal="left"/>
    </xf>
    <xf numFmtId="180" fontId="3" fillId="0" borderId="0" xfId="0" applyNumberFormat="1" applyFont="1" applyFill="1">
      <alignment vertical="center"/>
    </xf>
    <xf numFmtId="180" fontId="10" fillId="0" borderId="0" xfId="0" applyNumberFormat="1" applyFont="1" applyFill="1">
      <alignment vertical="center"/>
    </xf>
    <xf numFmtId="177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177" fontId="10" fillId="0" borderId="0" xfId="0" applyNumberFormat="1" applyFont="1" applyFill="1" applyAlignment="1"/>
    <xf numFmtId="0" fontId="10" fillId="0" borderId="0" xfId="0" applyFont="1" applyFill="1" applyAlignment="1"/>
    <xf numFmtId="0" fontId="3" fillId="0" borderId="0" xfId="0" applyNumberFormat="1" applyFont="1" applyFill="1">
      <alignment vertical="center"/>
    </xf>
    <xf numFmtId="179" fontId="3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745"/>
  <sheetViews>
    <sheetView tabSelected="1" zoomScale="40" zoomScaleNormal="40" workbookViewId="0">
      <pane xSplit="1" ySplit="4" topLeftCell="B122" activePane="bottomRight" state="frozen"/>
      <selection pane="topRight" activeCell="B1" sqref="B1"/>
      <selection pane="bottomLeft" activeCell="A5" sqref="A5"/>
      <selection pane="bottomRight" activeCell="BN1" sqref="BN1:BO1048576"/>
    </sheetView>
  </sheetViews>
  <sheetFormatPr defaultRowHeight="15.6" x14ac:dyDescent="0.3"/>
  <cols>
    <col min="1" max="1" width="18.109375" style="28" bestFit="1" customWidth="1"/>
    <col min="2" max="8" width="8.88671875" style="11"/>
    <col min="9" max="10" width="8.88671875" style="18"/>
    <col min="11" max="12" width="8.44140625" style="12" customWidth="1"/>
    <col min="13" max="13" width="8.44140625" style="15" customWidth="1"/>
    <col min="14" max="14" width="8.44140625" style="12" customWidth="1"/>
    <col min="15" max="16" width="8.44140625" style="15" customWidth="1"/>
    <col min="17" max="18" width="8.44140625" style="12" customWidth="1"/>
    <col min="19" max="19" width="8.88671875" style="14"/>
    <col min="20" max="23" width="8.88671875" style="11"/>
    <col min="24" max="24" width="10" style="11" bestFit="1" customWidth="1"/>
    <col min="25" max="27" width="8.88671875" style="11"/>
    <col min="28" max="35" width="8.88671875" style="14"/>
    <col min="36" max="36" width="8.88671875" style="14" customWidth="1"/>
    <col min="37" max="75" width="8.88671875" style="14"/>
    <col min="76" max="81" width="8.44140625" style="1" customWidth="1"/>
    <col min="82" max="85" width="8.44140625" style="2" customWidth="1"/>
    <col min="86" max="91" width="8.44140625" style="3" customWidth="1"/>
    <col min="92" max="95" width="8.44140625" style="5" customWidth="1"/>
    <col min="96" max="101" width="8.44140625" style="1" customWidth="1"/>
    <col min="102" max="105" width="8.44140625" style="2" customWidth="1"/>
    <col min="106" max="111" width="8.44140625" style="3" customWidth="1"/>
    <col min="112" max="115" width="8.44140625" style="5" customWidth="1"/>
    <col min="116" max="121" width="8.44140625" style="1" customWidth="1"/>
    <col min="122" max="125" width="8.44140625" style="2" customWidth="1"/>
    <col min="126" max="131" width="8.44140625" style="3" customWidth="1"/>
    <col min="132" max="135" width="8.44140625" style="5" customWidth="1"/>
    <col min="136" max="136" width="8.88671875" style="11"/>
    <col min="137" max="138" width="8.44140625" style="5" customWidth="1"/>
    <col min="139" max="16384" width="8.88671875" style="11"/>
  </cols>
  <sheetData>
    <row r="1" spans="1:138" x14ac:dyDescent="0.3">
      <c r="A1" s="10" t="s">
        <v>0</v>
      </c>
      <c r="B1" s="11" t="s">
        <v>7</v>
      </c>
      <c r="C1" s="12" t="s">
        <v>8</v>
      </c>
      <c r="D1" s="12"/>
      <c r="E1" s="12"/>
      <c r="F1" s="12"/>
      <c r="G1" s="12"/>
      <c r="H1" s="12"/>
      <c r="I1" s="13"/>
      <c r="J1" s="13"/>
      <c r="K1" s="15" t="s">
        <v>9</v>
      </c>
      <c r="L1" s="15"/>
      <c r="N1" s="15"/>
      <c r="Q1" s="15"/>
      <c r="R1" s="15"/>
      <c r="S1" s="14" t="s">
        <v>10</v>
      </c>
      <c r="T1" s="11" t="s">
        <v>11</v>
      </c>
      <c r="U1" s="15"/>
      <c r="V1" s="15"/>
      <c r="W1" s="15"/>
      <c r="X1" s="15"/>
      <c r="Y1" s="15"/>
      <c r="Z1" s="15"/>
      <c r="AA1" s="15"/>
      <c r="AB1" s="14" t="s">
        <v>12</v>
      </c>
      <c r="AJ1" s="14" t="s">
        <v>13</v>
      </c>
      <c r="AT1" s="14" t="s">
        <v>14</v>
      </c>
      <c r="BD1" s="14" t="s">
        <v>15</v>
      </c>
      <c r="BN1" s="14" t="s">
        <v>16</v>
      </c>
      <c r="BX1" s="1" t="s">
        <v>17</v>
      </c>
      <c r="CN1" s="3"/>
      <c r="CO1" s="3"/>
      <c r="CP1" s="3"/>
      <c r="CQ1" s="3"/>
      <c r="CR1" s="1" t="s">
        <v>18</v>
      </c>
      <c r="DH1" s="3"/>
      <c r="DI1" s="3"/>
      <c r="DJ1" s="3"/>
      <c r="DK1" s="3"/>
      <c r="DL1" s="1" t="s">
        <v>19</v>
      </c>
      <c r="EB1" s="3"/>
      <c r="EC1" s="3"/>
      <c r="ED1" s="3"/>
      <c r="EE1" s="3"/>
      <c r="EG1" s="3"/>
      <c r="EH1" s="3"/>
    </row>
    <row r="2" spans="1:138" x14ac:dyDescent="0.3">
      <c r="A2" s="10"/>
      <c r="B2" s="11" t="s">
        <v>20</v>
      </c>
      <c r="C2" s="11" t="s">
        <v>21</v>
      </c>
      <c r="D2" s="4"/>
      <c r="E2" s="16"/>
      <c r="F2" s="4"/>
      <c r="G2" s="17"/>
      <c r="H2" s="17"/>
      <c r="I2" s="1"/>
      <c r="J2" s="1"/>
      <c r="K2" s="15"/>
      <c r="L2" s="15"/>
      <c r="N2" s="15"/>
      <c r="Q2" s="15"/>
      <c r="R2" s="15"/>
      <c r="S2" s="14" t="s">
        <v>22</v>
      </c>
      <c r="T2" s="15"/>
      <c r="U2" s="15"/>
      <c r="V2" s="15"/>
      <c r="W2" s="15"/>
      <c r="X2" s="15"/>
      <c r="Y2" s="15"/>
      <c r="Z2" s="15"/>
      <c r="AA2" s="15"/>
      <c r="AB2" s="14" t="s">
        <v>23</v>
      </c>
      <c r="CN2" s="3"/>
      <c r="CO2" s="3"/>
      <c r="CP2" s="3"/>
      <c r="CQ2" s="3"/>
      <c r="DH2" s="3"/>
      <c r="DI2" s="3"/>
      <c r="DJ2" s="3"/>
      <c r="DK2" s="3"/>
      <c r="EB2" s="3"/>
      <c r="EC2" s="3"/>
      <c r="ED2" s="3"/>
      <c r="EE2" s="3"/>
      <c r="EG2" s="3"/>
      <c r="EH2" s="3"/>
    </row>
    <row r="3" spans="1:138" x14ac:dyDescent="0.3">
      <c r="A3" s="10"/>
      <c r="C3" s="11" t="s">
        <v>24</v>
      </c>
      <c r="D3" s="4"/>
      <c r="E3" s="11" t="s">
        <v>25</v>
      </c>
      <c r="F3" s="4"/>
      <c r="G3" s="11" t="s">
        <v>26</v>
      </c>
      <c r="H3" s="17"/>
      <c r="I3" s="18" t="s">
        <v>27</v>
      </c>
      <c r="J3" s="7"/>
      <c r="K3" s="15" t="s">
        <v>1</v>
      </c>
      <c r="L3" s="15"/>
      <c r="M3" s="15" t="s">
        <v>25</v>
      </c>
      <c r="N3" s="15"/>
      <c r="O3" s="15" t="s">
        <v>2</v>
      </c>
      <c r="Q3" s="15" t="s">
        <v>27</v>
      </c>
      <c r="R3" s="15"/>
      <c r="T3" s="15" t="s">
        <v>1</v>
      </c>
      <c r="U3" s="15"/>
      <c r="V3" s="15" t="s">
        <v>25</v>
      </c>
      <c r="W3" s="15"/>
      <c r="X3" s="15" t="s">
        <v>2</v>
      </c>
      <c r="Y3" s="15"/>
      <c r="Z3" s="15" t="s">
        <v>27</v>
      </c>
      <c r="AA3" s="15"/>
      <c r="AB3" s="15" t="s">
        <v>1</v>
      </c>
      <c r="AC3" s="15"/>
      <c r="AD3" s="15" t="s">
        <v>28</v>
      </c>
      <c r="AE3" s="15"/>
      <c r="AF3" s="15" t="s">
        <v>29</v>
      </c>
      <c r="AG3" s="15"/>
      <c r="AH3" s="15" t="s">
        <v>25</v>
      </c>
      <c r="AI3" s="15"/>
      <c r="AJ3" s="14" t="s">
        <v>24</v>
      </c>
      <c r="AL3" s="14" t="s">
        <v>28</v>
      </c>
      <c r="AN3" s="14" t="s">
        <v>29</v>
      </c>
      <c r="AP3" s="14" t="s">
        <v>26</v>
      </c>
      <c r="AR3" s="14" t="s">
        <v>27</v>
      </c>
      <c r="AT3" s="14" t="s">
        <v>24</v>
      </c>
      <c r="AV3" s="14" t="s">
        <v>28</v>
      </c>
      <c r="AX3" s="14" t="s">
        <v>29</v>
      </c>
      <c r="AZ3" s="14" t="s">
        <v>26</v>
      </c>
      <c r="BB3" s="14" t="s">
        <v>27</v>
      </c>
      <c r="BD3" s="14" t="s">
        <v>24</v>
      </c>
      <c r="BF3" s="14" t="s">
        <v>28</v>
      </c>
      <c r="BH3" s="14" t="s">
        <v>29</v>
      </c>
      <c r="BJ3" s="14" t="s">
        <v>26</v>
      </c>
      <c r="BL3" s="14" t="s">
        <v>27</v>
      </c>
      <c r="BN3" s="14" t="s">
        <v>24</v>
      </c>
      <c r="BP3" s="14" t="s">
        <v>28</v>
      </c>
      <c r="BR3" s="14" t="s">
        <v>29</v>
      </c>
      <c r="BT3" s="14" t="s">
        <v>26</v>
      </c>
      <c r="BV3" s="14" t="s">
        <v>27</v>
      </c>
      <c r="BX3" s="1" t="s">
        <v>30</v>
      </c>
      <c r="BZ3" s="1" t="s">
        <v>31</v>
      </c>
      <c r="CB3" s="1" t="s">
        <v>32</v>
      </c>
      <c r="CD3" s="2" t="s">
        <v>33</v>
      </c>
      <c r="CF3" s="2" t="s">
        <v>34</v>
      </c>
      <c r="CH3" s="3" t="s">
        <v>35</v>
      </c>
      <c r="CJ3" s="3" t="s">
        <v>36</v>
      </c>
      <c r="CL3" s="3" t="s">
        <v>37</v>
      </c>
      <c r="CN3" s="3" t="s">
        <v>38</v>
      </c>
      <c r="CO3" s="3"/>
      <c r="CP3" s="3" t="s">
        <v>39</v>
      </c>
      <c r="CQ3" s="3"/>
      <c r="CR3" s="1" t="s">
        <v>30</v>
      </c>
      <c r="CT3" s="1" t="s">
        <v>31</v>
      </c>
      <c r="CV3" s="1" t="s">
        <v>32</v>
      </c>
      <c r="CX3" s="2" t="s">
        <v>33</v>
      </c>
      <c r="CZ3" s="2" t="s">
        <v>34</v>
      </c>
      <c r="DB3" s="3" t="s">
        <v>35</v>
      </c>
      <c r="DD3" s="3" t="s">
        <v>36</v>
      </c>
      <c r="DF3" s="3" t="s">
        <v>37</v>
      </c>
      <c r="DH3" s="3" t="s">
        <v>38</v>
      </c>
      <c r="DI3" s="3"/>
      <c r="DJ3" s="3" t="s">
        <v>39</v>
      </c>
      <c r="DK3" s="3"/>
      <c r="DL3" s="1" t="s">
        <v>30</v>
      </c>
      <c r="DN3" s="1" t="s">
        <v>31</v>
      </c>
      <c r="DP3" s="1" t="s">
        <v>32</v>
      </c>
      <c r="DR3" s="2" t="s">
        <v>33</v>
      </c>
      <c r="DT3" s="2" t="s">
        <v>34</v>
      </c>
      <c r="DV3" s="3" t="s">
        <v>35</v>
      </c>
      <c r="DX3" s="3" t="s">
        <v>36</v>
      </c>
      <c r="DZ3" s="3" t="s">
        <v>37</v>
      </c>
      <c r="EB3" s="3" t="s">
        <v>38</v>
      </c>
      <c r="EC3" s="3"/>
      <c r="ED3" s="3" t="s">
        <v>39</v>
      </c>
      <c r="EE3" s="3"/>
      <c r="EG3" s="3"/>
      <c r="EH3" s="3"/>
    </row>
    <row r="4" spans="1:138" x14ac:dyDescent="0.3">
      <c r="A4" s="10"/>
      <c r="B4" s="11" t="s">
        <v>40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7" t="s">
        <v>3</v>
      </c>
      <c r="J4" s="7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T4" s="4" t="s">
        <v>3</v>
      </c>
      <c r="U4" s="4" t="s">
        <v>4</v>
      </c>
      <c r="V4" s="4" t="s">
        <v>3</v>
      </c>
      <c r="W4" s="4" t="s">
        <v>4</v>
      </c>
      <c r="X4" s="4" t="s">
        <v>3</v>
      </c>
      <c r="Y4" s="4" t="s">
        <v>4</v>
      </c>
      <c r="Z4" s="4" t="s">
        <v>3</v>
      </c>
      <c r="AA4" s="4" t="s">
        <v>4</v>
      </c>
      <c r="AB4" s="4" t="s">
        <v>3</v>
      </c>
      <c r="AC4" s="4" t="s">
        <v>4</v>
      </c>
      <c r="AD4" s="4" t="s">
        <v>3</v>
      </c>
      <c r="AE4" s="4" t="s">
        <v>4</v>
      </c>
      <c r="AF4" s="4" t="s">
        <v>3</v>
      </c>
      <c r="AG4" s="4" t="s">
        <v>4</v>
      </c>
      <c r="AH4" s="4" t="s">
        <v>3</v>
      </c>
      <c r="AI4" s="4" t="s">
        <v>4</v>
      </c>
      <c r="AJ4" s="4" t="s">
        <v>3</v>
      </c>
      <c r="AK4" s="4" t="s">
        <v>4</v>
      </c>
      <c r="AL4" s="4" t="s">
        <v>3</v>
      </c>
      <c r="AM4" s="4" t="s">
        <v>4</v>
      </c>
      <c r="AN4" s="4" t="s">
        <v>3</v>
      </c>
      <c r="AO4" s="4" t="s">
        <v>4</v>
      </c>
      <c r="AP4" s="4" t="s">
        <v>3</v>
      </c>
      <c r="AQ4" s="4" t="s">
        <v>4</v>
      </c>
      <c r="AR4" s="4" t="s">
        <v>3</v>
      </c>
      <c r="AS4" s="4" t="s">
        <v>4</v>
      </c>
      <c r="AT4" s="4" t="s">
        <v>3</v>
      </c>
      <c r="AU4" s="4" t="s">
        <v>4</v>
      </c>
      <c r="AV4" s="4" t="s">
        <v>3</v>
      </c>
      <c r="AW4" s="4" t="s">
        <v>4</v>
      </c>
      <c r="AX4" s="4" t="s">
        <v>3</v>
      </c>
      <c r="AY4" s="4" t="s">
        <v>4</v>
      </c>
      <c r="AZ4" s="4" t="s">
        <v>3</v>
      </c>
      <c r="BA4" s="4" t="s">
        <v>4</v>
      </c>
      <c r="BB4" s="4" t="s">
        <v>3</v>
      </c>
      <c r="BC4" s="4" t="s">
        <v>4</v>
      </c>
      <c r="BD4" s="4" t="s">
        <v>3</v>
      </c>
      <c r="BE4" s="4" t="s">
        <v>4</v>
      </c>
      <c r="BF4" s="4" t="s">
        <v>3</v>
      </c>
      <c r="BG4" s="4" t="s">
        <v>4</v>
      </c>
      <c r="BH4" s="4" t="s">
        <v>3</v>
      </c>
      <c r="BI4" s="4" t="s">
        <v>4</v>
      </c>
      <c r="BJ4" s="4" t="s">
        <v>3</v>
      </c>
      <c r="BK4" s="4" t="s">
        <v>4</v>
      </c>
      <c r="BL4" s="4" t="s">
        <v>3</v>
      </c>
      <c r="BM4" s="4" t="s">
        <v>4</v>
      </c>
      <c r="BN4" s="4" t="s">
        <v>3</v>
      </c>
      <c r="BO4" s="4" t="s">
        <v>4</v>
      </c>
      <c r="BP4" s="4" t="s">
        <v>3</v>
      </c>
      <c r="BQ4" s="4" t="s">
        <v>4</v>
      </c>
      <c r="BR4" s="4" t="s">
        <v>3</v>
      </c>
      <c r="BS4" s="4" t="s">
        <v>4</v>
      </c>
      <c r="BT4" s="4" t="s">
        <v>3</v>
      </c>
      <c r="BU4" s="4" t="s">
        <v>4</v>
      </c>
      <c r="BV4" s="4" t="s">
        <v>3</v>
      </c>
      <c r="BW4" s="4" t="s">
        <v>4</v>
      </c>
      <c r="BX4" s="1" t="s">
        <v>5</v>
      </c>
      <c r="BY4" s="1" t="s">
        <v>6</v>
      </c>
      <c r="BZ4" s="1" t="s">
        <v>5</v>
      </c>
      <c r="CA4" s="1" t="s">
        <v>6</v>
      </c>
      <c r="CB4" s="1" t="s">
        <v>5</v>
      </c>
      <c r="CC4" s="1" t="s">
        <v>6</v>
      </c>
      <c r="CD4" s="2" t="s">
        <v>41</v>
      </c>
      <c r="CE4" s="2" t="s">
        <v>42</v>
      </c>
      <c r="CF4" s="2" t="s">
        <v>41</v>
      </c>
      <c r="CG4" s="2" t="s">
        <v>42</v>
      </c>
      <c r="CH4" s="3" t="s">
        <v>43</v>
      </c>
      <c r="CI4" s="3" t="s">
        <v>44</v>
      </c>
      <c r="CJ4" s="3" t="s">
        <v>5</v>
      </c>
      <c r="CK4" s="3" t="s">
        <v>6</v>
      </c>
      <c r="CL4" s="3" t="s">
        <v>5</v>
      </c>
      <c r="CM4" s="3" t="s">
        <v>6</v>
      </c>
      <c r="CN4" s="3" t="s">
        <v>3</v>
      </c>
      <c r="CO4" s="3" t="s">
        <v>4</v>
      </c>
      <c r="CP4" s="3" t="s">
        <v>3</v>
      </c>
      <c r="CQ4" s="3" t="s">
        <v>4</v>
      </c>
      <c r="CR4" s="1" t="s">
        <v>5</v>
      </c>
      <c r="CS4" s="1" t="s">
        <v>6</v>
      </c>
      <c r="CT4" s="1" t="s">
        <v>5</v>
      </c>
      <c r="CU4" s="1" t="s">
        <v>6</v>
      </c>
      <c r="CV4" s="1" t="s">
        <v>5</v>
      </c>
      <c r="CW4" s="1" t="s">
        <v>6</v>
      </c>
      <c r="CX4" s="2" t="s">
        <v>41</v>
      </c>
      <c r="CY4" s="2" t="s">
        <v>42</v>
      </c>
      <c r="CZ4" s="2" t="s">
        <v>41</v>
      </c>
      <c r="DA4" s="2" t="s">
        <v>42</v>
      </c>
      <c r="DB4" s="3" t="s">
        <v>43</v>
      </c>
      <c r="DC4" s="3" t="s">
        <v>44</v>
      </c>
      <c r="DD4" s="3" t="s">
        <v>5</v>
      </c>
      <c r="DE4" s="3" t="s">
        <v>6</v>
      </c>
      <c r="DF4" s="3" t="s">
        <v>5</v>
      </c>
      <c r="DG4" s="3" t="s">
        <v>6</v>
      </c>
      <c r="DH4" s="3" t="s">
        <v>3</v>
      </c>
      <c r="DI4" s="3" t="s">
        <v>4</v>
      </c>
      <c r="DJ4" s="3" t="s">
        <v>3</v>
      </c>
      <c r="DK4" s="3" t="s">
        <v>4</v>
      </c>
      <c r="DL4" s="1" t="s">
        <v>5</v>
      </c>
      <c r="DM4" s="1" t="s">
        <v>6</v>
      </c>
      <c r="DN4" s="1" t="s">
        <v>5</v>
      </c>
      <c r="DO4" s="1" t="s">
        <v>6</v>
      </c>
      <c r="DP4" s="1" t="s">
        <v>5</v>
      </c>
      <c r="DQ4" s="1" t="s">
        <v>6</v>
      </c>
      <c r="DR4" s="2" t="s">
        <v>41</v>
      </c>
      <c r="DS4" s="2" t="s">
        <v>42</v>
      </c>
      <c r="DT4" s="2" t="s">
        <v>41</v>
      </c>
      <c r="DU4" s="2" t="s">
        <v>42</v>
      </c>
      <c r="DV4" s="3" t="s">
        <v>43</v>
      </c>
      <c r="DW4" s="3" t="s">
        <v>44</v>
      </c>
      <c r="DX4" s="3" t="s">
        <v>5</v>
      </c>
      <c r="DY4" s="3" t="s">
        <v>6</v>
      </c>
      <c r="DZ4" s="3" t="s">
        <v>5</v>
      </c>
      <c r="EA4" s="3" t="s">
        <v>6</v>
      </c>
      <c r="EB4" s="3" t="s">
        <v>3</v>
      </c>
      <c r="EC4" s="3" t="s">
        <v>4</v>
      </c>
      <c r="ED4" s="3" t="s">
        <v>3</v>
      </c>
      <c r="EE4" s="3" t="s">
        <v>4</v>
      </c>
      <c r="EG4" s="3"/>
      <c r="EH4" s="3"/>
    </row>
    <row r="5" spans="1:138" x14ac:dyDescent="0.3">
      <c r="A5" s="10">
        <v>43101</v>
      </c>
      <c r="B5" s="11">
        <v>-16.5</v>
      </c>
      <c r="C5" s="19">
        <v>-17.79623611111111</v>
      </c>
      <c r="D5" s="19">
        <v>0.11052569355974473</v>
      </c>
      <c r="E5" s="19">
        <v>-11.767152777777776</v>
      </c>
      <c r="F5" s="19">
        <v>6.8506317453688056E-2</v>
      </c>
      <c r="G5" s="19">
        <v>-19.401979166666667</v>
      </c>
      <c r="H5" s="19">
        <v>0.10023171288250586</v>
      </c>
      <c r="I5" s="7">
        <f>0.8702*G5+ 2.3541</f>
        <v>-14.529502270833333</v>
      </c>
      <c r="J5" s="7">
        <f>H5</f>
        <v>0.10023171288250586</v>
      </c>
      <c r="K5" s="4"/>
      <c r="L5" s="4"/>
      <c r="M5" s="4"/>
      <c r="N5" s="4"/>
      <c r="O5" s="4"/>
      <c r="P5" s="4"/>
      <c r="Q5" s="4"/>
      <c r="R5" s="4"/>
      <c r="S5" s="14">
        <v>0.6</v>
      </c>
      <c r="T5" s="4"/>
      <c r="U5" s="4"/>
      <c r="V5" s="4"/>
      <c r="W5" s="4"/>
      <c r="X5" s="4"/>
      <c r="Y5" s="4"/>
      <c r="Z5" s="4"/>
      <c r="AA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138" x14ac:dyDescent="0.3">
      <c r="A6" s="10">
        <v>43102</v>
      </c>
      <c r="B6" s="11">
        <v>-17.600000000000001</v>
      </c>
      <c r="C6" s="19">
        <v>-17.038791666666665</v>
      </c>
      <c r="D6" s="19">
        <v>6.1585119774642046E-2</v>
      </c>
      <c r="E6" s="19">
        <v>-11.139249999999999</v>
      </c>
      <c r="F6" s="19">
        <v>2.7155048121598115E-2</v>
      </c>
      <c r="G6" s="19">
        <v>-18.374083333333331</v>
      </c>
      <c r="H6" s="19">
        <v>3.0567558029138294E-2</v>
      </c>
      <c r="I6" s="7">
        <f t="shared" ref="I6:I69" si="0">0.8702*G6+ 2.3541</f>
        <v>-13.635027316666665</v>
      </c>
      <c r="J6" s="7">
        <f t="shared" ref="J6:J69" si="1">H6</f>
        <v>3.0567558029138294E-2</v>
      </c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138" x14ac:dyDescent="0.3">
      <c r="A7" s="10">
        <v>43103</v>
      </c>
      <c r="B7" s="11">
        <v>-22.5</v>
      </c>
      <c r="C7" s="19">
        <v>-18.36181944444445</v>
      </c>
      <c r="D7" s="19">
        <v>8.3822779992787436E-2</v>
      </c>
      <c r="E7" s="19">
        <v>-11.826652777777779</v>
      </c>
      <c r="F7" s="19">
        <v>4.9737104670305919E-2</v>
      </c>
      <c r="G7" s="19">
        <v>-19.299625000000002</v>
      </c>
      <c r="H7" s="19">
        <v>6.7584268721524052E-2</v>
      </c>
      <c r="I7" s="7">
        <f t="shared" si="0"/>
        <v>-14.440433675000001</v>
      </c>
      <c r="J7" s="7">
        <f t="shared" si="1"/>
        <v>6.7584268721524052E-2</v>
      </c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138" x14ac:dyDescent="0.3">
      <c r="A8" s="10">
        <v>43104</v>
      </c>
      <c r="B8" s="11">
        <v>-21.5</v>
      </c>
      <c r="C8" s="19">
        <v>-18.462694444444445</v>
      </c>
      <c r="D8" s="19">
        <v>8.3058898152245972E-2</v>
      </c>
      <c r="E8" s="19">
        <v>-11.934944444444442</v>
      </c>
      <c r="F8" s="19">
        <v>4.4080426543922482E-2</v>
      </c>
      <c r="G8" s="19">
        <v>-19.318687499999999</v>
      </c>
      <c r="H8" s="19">
        <v>6.7640164541110839E-2</v>
      </c>
      <c r="I8" s="7">
        <f t="shared" si="0"/>
        <v>-14.4570218625</v>
      </c>
      <c r="J8" s="7">
        <f t="shared" si="1"/>
        <v>6.7640164541110839E-2</v>
      </c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138" x14ac:dyDescent="0.3">
      <c r="A9" s="10">
        <v>43105</v>
      </c>
      <c r="B9" s="11">
        <v>-20</v>
      </c>
      <c r="C9" s="19">
        <v>-18.008555555555553</v>
      </c>
      <c r="D9" s="19">
        <v>7.1766413751701896E-2</v>
      </c>
      <c r="E9" s="19">
        <v>-11.797013888888889</v>
      </c>
      <c r="F9" s="19">
        <v>3.4813775795965722E-2</v>
      </c>
      <c r="G9" s="19">
        <v>-18.81120833333333</v>
      </c>
      <c r="H9" s="19">
        <v>5.1310100114814357E-2</v>
      </c>
      <c r="I9" s="7">
        <f t="shared" si="0"/>
        <v>-14.015413491666664</v>
      </c>
      <c r="J9" s="7">
        <f t="shared" si="1"/>
        <v>5.1310100114814357E-2</v>
      </c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138" x14ac:dyDescent="0.3">
      <c r="A10" s="10">
        <v>43106</v>
      </c>
      <c r="B10" s="11">
        <v>-18.899999999999999</v>
      </c>
      <c r="C10" s="19">
        <v>-18.064458333333334</v>
      </c>
      <c r="D10" s="19">
        <v>8.0810614399082339E-2</v>
      </c>
      <c r="E10" s="19">
        <v>-11.857958333333334</v>
      </c>
      <c r="F10" s="19">
        <v>4.9628634209845215E-2</v>
      </c>
      <c r="G10" s="19">
        <v>-18.810708333333327</v>
      </c>
      <c r="H10" s="19">
        <v>6.2314150612408178E-2</v>
      </c>
      <c r="I10" s="7">
        <f t="shared" si="0"/>
        <v>-14.014978391666663</v>
      </c>
      <c r="J10" s="7">
        <f t="shared" si="1"/>
        <v>6.2314150612408178E-2</v>
      </c>
      <c r="K10" s="4"/>
      <c r="L10" s="4"/>
      <c r="M10" s="4"/>
      <c r="N10" s="4"/>
      <c r="O10" s="4"/>
      <c r="P10" s="4"/>
      <c r="Q10" s="4"/>
      <c r="R10" s="4"/>
      <c r="T10" s="4"/>
      <c r="U10" s="4"/>
      <c r="V10" s="4"/>
      <c r="W10" s="4"/>
      <c r="X10" s="4"/>
      <c r="Y10" s="4"/>
      <c r="Z10" s="4"/>
      <c r="AA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138" x14ac:dyDescent="0.3">
      <c r="A11" s="10">
        <v>43107</v>
      </c>
      <c r="B11" s="11">
        <v>-20.5</v>
      </c>
      <c r="C11" s="19">
        <v>-17.83219444444445</v>
      </c>
      <c r="D11" s="19">
        <v>6.1210536982022168E-2</v>
      </c>
      <c r="E11" s="19">
        <v>-11.752513888888892</v>
      </c>
      <c r="F11" s="19">
        <v>3.8361672884852482E-2</v>
      </c>
      <c r="G11" s="19">
        <v>-18.602416666666667</v>
      </c>
      <c r="H11" s="19">
        <v>3.7887152073896181E-2</v>
      </c>
      <c r="I11" s="7">
        <f t="shared" si="0"/>
        <v>-13.833722983333335</v>
      </c>
      <c r="J11" s="7">
        <f t="shared" si="1"/>
        <v>3.7887152073896181E-2</v>
      </c>
      <c r="K11" s="4"/>
      <c r="L11" s="4"/>
      <c r="M11" s="4"/>
      <c r="N11" s="4"/>
      <c r="O11" s="4"/>
      <c r="P11" s="4"/>
      <c r="Q11" s="4"/>
      <c r="R11" s="4"/>
      <c r="S11" s="14">
        <v>0.2</v>
      </c>
      <c r="T11" s="4"/>
      <c r="U11" s="4"/>
      <c r="V11" s="4"/>
      <c r="W11" s="4"/>
      <c r="X11" s="4"/>
      <c r="Y11" s="4"/>
      <c r="Z11" s="4"/>
      <c r="AA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138" x14ac:dyDescent="0.3">
      <c r="A12" s="10">
        <v>43108</v>
      </c>
      <c r="B12" s="11">
        <v>-24.4</v>
      </c>
      <c r="C12" s="19">
        <v>-17.969347222222222</v>
      </c>
      <c r="D12" s="19">
        <v>4.3846136514693775E-2</v>
      </c>
      <c r="E12" s="19">
        <v>-11.903263888888889</v>
      </c>
      <c r="F12" s="19">
        <v>2.0433565215747202E-2</v>
      </c>
      <c r="G12" s="19">
        <v>-18.741541666666667</v>
      </c>
      <c r="H12" s="19">
        <v>3.8651006284904671E-2</v>
      </c>
      <c r="I12" s="7">
        <f t="shared" si="0"/>
        <v>-13.954789558333335</v>
      </c>
      <c r="J12" s="7">
        <f t="shared" si="1"/>
        <v>3.8651006284904671E-2</v>
      </c>
      <c r="K12" s="4"/>
      <c r="L12" s="4"/>
      <c r="M12" s="4"/>
      <c r="N12" s="4"/>
      <c r="O12" s="4"/>
      <c r="P12" s="4"/>
      <c r="Q12" s="4"/>
      <c r="R12" s="4"/>
      <c r="S12" s="14">
        <v>0.2</v>
      </c>
      <c r="T12" s="4"/>
      <c r="U12" s="4"/>
      <c r="V12" s="4"/>
      <c r="W12" s="4"/>
      <c r="X12" s="4"/>
      <c r="Y12" s="4"/>
      <c r="Z12" s="4"/>
      <c r="AA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138" x14ac:dyDescent="0.3">
      <c r="A13" s="10">
        <v>43109</v>
      </c>
      <c r="B13" s="11">
        <v>-27.8</v>
      </c>
      <c r="C13" s="19">
        <v>-19.774333333333335</v>
      </c>
      <c r="D13" s="19">
        <v>9.4397161366611387E-2</v>
      </c>
      <c r="E13" s="19">
        <v>-12.933</v>
      </c>
      <c r="F13" s="19">
        <v>5.9825558279973171E-2</v>
      </c>
      <c r="G13" s="19">
        <v>-20.478499999999997</v>
      </c>
      <c r="H13" s="19">
        <v>8.9868296347520665E-2</v>
      </c>
      <c r="I13" s="7">
        <f t="shared" si="0"/>
        <v>-15.466290699999998</v>
      </c>
      <c r="J13" s="7">
        <f t="shared" si="1"/>
        <v>8.9868296347520665E-2</v>
      </c>
      <c r="K13" s="4"/>
      <c r="L13" s="4"/>
      <c r="M13" s="4"/>
      <c r="N13" s="4"/>
      <c r="O13" s="4"/>
      <c r="P13" s="4"/>
      <c r="Q13" s="4"/>
      <c r="R13" s="4"/>
      <c r="T13" s="4"/>
      <c r="U13" s="4"/>
      <c r="V13" s="4"/>
      <c r="W13" s="4"/>
      <c r="X13" s="4"/>
      <c r="Y13" s="4"/>
      <c r="Z13" s="4"/>
      <c r="AA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138" x14ac:dyDescent="0.3">
      <c r="A14" s="10">
        <v>43110</v>
      </c>
      <c r="B14" s="11">
        <v>-27.1</v>
      </c>
      <c r="C14" s="19">
        <v>-20.71094444444444</v>
      </c>
      <c r="D14" s="19">
        <v>7.7273472028467946E-2</v>
      </c>
      <c r="E14" s="19">
        <v>-13.524944444444444</v>
      </c>
      <c r="F14" s="19">
        <v>4.3868759525032927E-2</v>
      </c>
      <c r="G14" s="19">
        <v>-21.241708333333332</v>
      </c>
      <c r="H14" s="19">
        <v>7.5108731066953344E-2</v>
      </c>
      <c r="I14" s="7">
        <f t="shared" si="0"/>
        <v>-16.130434591666667</v>
      </c>
      <c r="J14" s="7">
        <f t="shared" si="1"/>
        <v>7.5108731066953344E-2</v>
      </c>
      <c r="K14" s="4"/>
      <c r="L14" s="4"/>
      <c r="M14" s="4"/>
      <c r="N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138" x14ac:dyDescent="0.3">
      <c r="A15" s="10">
        <v>43111</v>
      </c>
      <c r="B15" s="11">
        <v>-30.3</v>
      </c>
      <c r="C15" s="19">
        <v>-21.875916666666669</v>
      </c>
      <c r="D15" s="19">
        <v>7.1500321638185163E-2</v>
      </c>
      <c r="E15" s="19">
        <v>-14.335277777777776</v>
      </c>
      <c r="F15" s="19">
        <v>4.6573266032822219E-2</v>
      </c>
      <c r="G15" s="19">
        <v>-22.648687500000005</v>
      </c>
      <c r="H15" s="19">
        <v>6.5181323265386434E-2</v>
      </c>
      <c r="I15" s="7">
        <f t="shared" si="0"/>
        <v>-17.354787862500004</v>
      </c>
      <c r="J15" s="7">
        <f t="shared" si="1"/>
        <v>6.5181323265386434E-2</v>
      </c>
      <c r="K15" s="4"/>
      <c r="L15" s="4"/>
      <c r="M15" s="4"/>
      <c r="N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138" x14ac:dyDescent="0.3">
      <c r="A16" s="10">
        <v>43112</v>
      </c>
      <c r="B16" s="11">
        <v>-29.4</v>
      </c>
      <c r="C16" s="19">
        <v>-21.905666666666672</v>
      </c>
      <c r="D16" s="19">
        <v>6.037079134536056E-2</v>
      </c>
      <c r="E16" s="19">
        <v>-14.602736111111112</v>
      </c>
      <c r="F16" s="19">
        <v>3.4056189829266878E-2</v>
      </c>
      <c r="G16" s="19">
        <v>-22.947249999999997</v>
      </c>
      <c r="H16" s="19">
        <v>4.1135149732051186E-2</v>
      </c>
      <c r="I16" s="7">
        <f t="shared" si="0"/>
        <v>-17.614596949999999</v>
      </c>
      <c r="J16" s="7">
        <f t="shared" si="1"/>
        <v>4.1135149732051186E-2</v>
      </c>
      <c r="K16" s="4"/>
      <c r="L16" s="4"/>
      <c r="M16" s="4"/>
      <c r="N16" s="4"/>
      <c r="O16" s="4"/>
      <c r="P16" s="4"/>
      <c r="Q16" s="4"/>
      <c r="R16" s="4"/>
      <c r="T16" s="4"/>
      <c r="U16" s="4"/>
      <c r="V16" s="4"/>
      <c r="W16" s="4"/>
      <c r="X16" s="4"/>
      <c r="Y16" s="4"/>
      <c r="Z16" s="4"/>
      <c r="AA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x14ac:dyDescent="0.3">
      <c r="A17" s="10">
        <v>43113</v>
      </c>
      <c r="B17" s="11">
        <v>-27</v>
      </c>
      <c r="C17" s="19">
        <v>-21.406055555555557</v>
      </c>
      <c r="D17" s="19">
        <v>0.15607204670519387</v>
      </c>
      <c r="E17" s="19">
        <v>-14.530430555555556</v>
      </c>
      <c r="F17" s="19">
        <v>8.5284102927948441E-2</v>
      </c>
      <c r="G17" s="19">
        <v>-22.643645833333338</v>
      </c>
      <c r="H17" s="19">
        <v>0.11184685391699334</v>
      </c>
      <c r="I17" s="7">
        <f t="shared" si="0"/>
        <v>-17.350400604166669</v>
      </c>
      <c r="J17" s="7">
        <f t="shared" si="1"/>
        <v>0.11184685391699334</v>
      </c>
      <c r="K17" s="4"/>
      <c r="L17" s="4"/>
      <c r="M17" s="4"/>
      <c r="N17" s="4"/>
      <c r="O17" s="4"/>
      <c r="P17" s="4"/>
      <c r="Q17" s="4"/>
      <c r="R17" s="4"/>
      <c r="S17" s="14">
        <v>0.5</v>
      </c>
      <c r="T17" s="4"/>
      <c r="U17" s="4"/>
      <c r="V17" s="4"/>
      <c r="W17" s="4"/>
      <c r="X17" s="4"/>
      <c r="Y17" s="4"/>
      <c r="Z17" s="4"/>
      <c r="AA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x14ac:dyDescent="0.3">
      <c r="A18" s="10">
        <v>43114</v>
      </c>
      <c r="B18" s="11">
        <v>-25.5</v>
      </c>
      <c r="C18" s="19">
        <v>-20.311694444444445</v>
      </c>
      <c r="D18" s="19">
        <v>4.5323039453023586E-2</v>
      </c>
      <c r="E18" s="19">
        <v>-13.998305555555556</v>
      </c>
      <c r="F18" s="19">
        <v>2.6303374665371453E-2</v>
      </c>
      <c r="G18" s="19">
        <v>-21.613312500000003</v>
      </c>
      <c r="H18" s="19">
        <v>2.9036643086921131E-2</v>
      </c>
      <c r="I18" s="7">
        <f t="shared" si="0"/>
        <v>-16.453804537500002</v>
      </c>
      <c r="J18" s="7">
        <f t="shared" si="1"/>
        <v>2.9036643086921131E-2</v>
      </c>
      <c r="K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x14ac:dyDescent="0.3">
      <c r="A19" s="10">
        <v>43115</v>
      </c>
      <c r="B19" s="11">
        <v>-30.9</v>
      </c>
      <c r="C19" s="19">
        <v>-21.624902777777777</v>
      </c>
      <c r="D19" s="19">
        <v>6.6933516294374232E-2</v>
      </c>
      <c r="E19" s="19">
        <v>-14.775083333333333</v>
      </c>
      <c r="F19" s="19">
        <v>4.3217278864264047E-2</v>
      </c>
      <c r="G19" s="19">
        <v>-22.74925</v>
      </c>
      <c r="H19" s="19">
        <v>5.8153610303267926E-2</v>
      </c>
      <c r="I19" s="7">
        <f t="shared" si="0"/>
        <v>-17.44229735</v>
      </c>
      <c r="J19" s="7">
        <f t="shared" si="1"/>
        <v>5.8153610303267926E-2</v>
      </c>
      <c r="K19" s="4"/>
      <c r="L19" s="4"/>
      <c r="M19" s="4"/>
      <c r="N19" s="4"/>
      <c r="O19" s="4"/>
      <c r="P19" s="4"/>
      <c r="Q19" s="4"/>
      <c r="R19" s="4"/>
      <c r="T19" s="4"/>
      <c r="U19" s="4"/>
      <c r="V19" s="4"/>
      <c r="W19" s="4"/>
      <c r="X19" s="4"/>
      <c r="Y19" s="4"/>
      <c r="Z19" s="4"/>
      <c r="AA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x14ac:dyDescent="0.3">
      <c r="A20" s="10">
        <v>43116</v>
      </c>
      <c r="B20" s="11">
        <v>-31.9</v>
      </c>
      <c r="C20" s="19">
        <v>-22.288624999999996</v>
      </c>
      <c r="D20" s="19">
        <v>6.133816508647378E-2</v>
      </c>
      <c r="E20" s="19">
        <v>-15.255638888888889</v>
      </c>
      <c r="F20" s="19">
        <v>3.6160654883741254E-2</v>
      </c>
      <c r="G20" s="19">
        <v>-23.409666666666663</v>
      </c>
      <c r="H20" s="19">
        <v>4.7466813985685759E-2</v>
      </c>
      <c r="I20" s="7">
        <f t="shared" si="0"/>
        <v>-18.01699193333333</v>
      </c>
      <c r="J20" s="7">
        <f t="shared" si="1"/>
        <v>4.7466813985685759E-2</v>
      </c>
      <c r="K20" s="4"/>
      <c r="L20" s="4"/>
      <c r="M20" s="4"/>
      <c r="N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x14ac:dyDescent="0.3">
      <c r="A21" s="10">
        <v>43117</v>
      </c>
      <c r="B21" s="11">
        <v>-26.3</v>
      </c>
      <c r="C21" s="19">
        <v>-21.24465277777778</v>
      </c>
      <c r="D21" s="19">
        <v>7.7231967234750454E-2</v>
      </c>
      <c r="E21" s="19">
        <v>-14.858708333333334</v>
      </c>
      <c r="F21" s="19">
        <v>3.3888952121387143E-2</v>
      </c>
      <c r="G21" s="19">
        <v>-22.507354166666662</v>
      </c>
      <c r="H21" s="19">
        <v>5.7913607565702171E-2</v>
      </c>
      <c r="I21" s="7">
        <f t="shared" si="0"/>
        <v>-17.23179959583333</v>
      </c>
      <c r="J21" s="7">
        <f t="shared" si="1"/>
        <v>5.7913607565702171E-2</v>
      </c>
      <c r="K21" s="4"/>
      <c r="L21" s="4"/>
      <c r="M21" s="4"/>
      <c r="N21" s="4"/>
      <c r="O21" s="4"/>
      <c r="P21" s="4"/>
      <c r="Q21" s="4"/>
      <c r="R21" s="4"/>
      <c r="S21" s="14">
        <v>0.3</v>
      </c>
      <c r="T21" s="4"/>
      <c r="U21" s="4"/>
      <c r="V21" s="4"/>
      <c r="W21" s="4"/>
      <c r="X21" s="4"/>
      <c r="Y21" s="4"/>
      <c r="Z21" s="4"/>
      <c r="AA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x14ac:dyDescent="0.3">
      <c r="A22" s="10">
        <v>43118</v>
      </c>
      <c r="B22" s="11">
        <v>-33.200000000000003</v>
      </c>
      <c r="C22" s="19">
        <v>-22.453888888888894</v>
      </c>
      <c r="D22" s="19">
        <v>8.4766544199738905E-2</v>
      </c>
      <c r="E22" s="19">
        <v>-15.50851388888889</v>
      </c>
      <c r="F22" s="19">
        <v>5.0100088949102624E-2</v>
      </c>
      <c r="G22" s="19">
        <v>-23.623520833333334</v>
      </c>
      <c r="H22" s="19">
        <v>7.371277296232924E-2</v>
      </c>
      <c r="I22" s="7">
        <f t="shared" si="0"/>
        <v>-18.203087829166666</v>
      </c>
      <c r="J22" s="7">
        <f t="shared" si="1"/>
        <v>7.371277296232924E-2</v>
      </c>
      <c r="K22" s="4"/>
      <c r="L22" s="4"/>
      <c r="M22" s="4"/>
      <c r="N22" s="4"/>
      <c r="O22" s="4"/>
      <c r="P22" s="4"/>
      <c r="Q22" s="4"/>
      <c r="R22" s="4"/>
      <c r="T22" s="4"/>
      <c r="U22" s="4"/>
      <c r="V22" s="4"/>
      <c r="W22" s="4"/>
      <c r="X22" s="4"/>
      <c r="Y22" s="4"/>
      <c r="Z22" s="4"/>
      <c r="AA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x14ac:dyDescent="0.3">
      <c r="A23" s="10">
        <v>43119</v>
      </c>
      <c r="B23" s="11">
        <v>-26.7</v>
      </c>
      <c r="C23" s="19">
        <v>-21.295805555555553</v>
      </c>
      <c r="D23" s="19">
        <v>0.10848153170044746</v>
      </c>
      <c r="E23" s="19">
        <v>-14.986861111111116</v>
      </c>
      <c r="F23" s="19">
        <v>5.8732690658262955E-2</v>
      </c>
      <c r="G23" s="19">
        <v>-22.670208333333335</v>
      </c>
      <c r="H23" s="19">
        <v>8.1419243558377305E-2</v>
      </c>
      <c r="I23" s="7">
        <f t="shared" si="0"/>
        <v>-17.373515291666667</v>
      </c>
      <c r="J23" s="7">
        <f t="shared" si="1"/>
        <v>8.1419243558377305E-2</v>
      </c>
      <c r="K23" s="4"/>
      <c r="L23" s="4"/>
      <c r="M23" s="4"/>
      <c r="N23" s="4"/>
      <c r="O23" s="4"/>
      <c r="P23" s="4"/>
      <c r="Q23" s="4"/>
      <c r="R23" s="4"/>
      <c r="S23" s="14">
        <v>2.2000000000000002</v>
      </c>
      <c r="T23" s="4"/>
      <c r="U23" s="4"/>
      <c r="V23" s="4"/>
      <c r="W23" s="4"/>
      <c r="X23" s="4"/>
      <c r="Y23" s="4"/>
      <c r="Z23" s="4"/>
      <c r="AA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x14ac:dyDescent="0.3">
      <c r="A24" s="10">
        <v>43120</v>
      </c>
      <c r="B24" s="11">
        <v>-26</v>
      </c>
      <c r="C24" s="19">
        <v>-21.076472222222225</v>
      </c>
      <c r="D24" s="19">
        <v>3.0243549216146502E-2</v>
      </c>
      <c r="E24" s="19">
        <v>-14.800958333333332</v>
      </c>
      <c r="F24" s="19">
        <v>1.1425109937208373E-2</v>
      </c>
      <c r="G24" s="19">
        <v>-22.472208333333331</v>
      </c>
      <c r="H24" s="19">
        <v>3.0452414718673319E-2</v>
      </c>
      <c r="I24" s="7">
        <f t="shared" si="0"/>
        <v>-17.201215691666665</v>
      </c>
      <c r="J24" s="7">
        <f t="shared" si="1"/>
        <v>3.0452414718673319E-2</v>
      </c>
      <c r="K24" s="4"/>
      <c r="L24" s="4"/>
      <c r="M24" s="4"/>
      <c r="N24" s="4"/>
      <c r="O24" s="4"/>
      <c r="P24" s="4"/>
      <c r="Q24" s="4"/>
      <c r="R24" s="4"/>
      <c r="S24" s="14">
        <v>0.70000000000000007</v>
      </c>
      <c r="T24" s="4"/>
      <c r="U24" s="4"/>
      <c r="V24" s="4"/>
      <c r="W24" s="4"/>
      <c r="X24" s="4"/>
      <c r="Y24" s="4"/>
      <c r="Z24" s="4"/>
      <c r="AA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x14ac:dyDescent="0.3">
      <c r="A25" s="10">
        <v>43121</v>
      </c>
      <c r="B25" s="11">
        <v>-35.200000000000003</v>
      </c>
      <c r="C25" s="19">
        <v>-22.389402777777779</v>
      </c>
      <c r="D25" s="19">
        <v>6.9132873937973752E-2</v>
      </c>
      <c r="E25" s="19">
        <v>-15.294722222222218</v>
      </c>
      <c r="F25" s="19">
        <v>3.7054958023414603E-2</v>
      </c>
      <c r="G25" s="19">
        <v>-23.528791666666667</v>
      </c>
      <c r="H25" s="19">
        <v>6.5996547701943353E-2</v>
      </c>
      <c r="I25" s="7">
        <f t="shared" si="0"/>
        <v>-18.120654508333335</v>
      </c>
      <c r="J25" s="7">
        <f t="shared" si="1"/>
        <v>6.5996547701943353E-2</v>
      </c>
      <c r="K25" s="4"/>
      <c r="L25" s="4"/>
      <c r="M25" s="4"/>
      <c r="N25" s="4"/>
      <c r="O25" s="4"/>
      <c r="P25" s="4"/>
      <c r="Q25" s="4"/>
      <c r="R25" s="4"/>
      <c r="T25" s="4"/>
      <c r="U25" s="4"/>
      <c r="V25" s="4"/>
      <c r="W25" s="4"/>
      <c r="X25" s="4"/>
      <c r="Y25" s="4"/>
      <c r="Z25" s="4"/>
      <c r="AA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x14ac:dyDescent="0.3">
      <c r="A26" s="10">
        <v>43122</v>
      </c>
      <c r="B26" s="11">
        <v>-36.6</v>
      </c>
      <c r="C26" s="19">
        <v>-23.660124999999997</v>
      </c>
      <c r="D26" s="19">
        <v>6.1404829326474904E-2</v>
      </c>
      <c r="E26" s="19">
        <v>-15.886861111111116</v>
      </c>
      <c r="F26" s="19">
        <v>3.4876403097538582E-2</v>
      </c>
      <c r="G26" s="19">
        <v>-25.010125000000002</v>
      </c>
      <c r="H26" s="19">
        <v>6.714207471819568E-2</v>
      </c>
      <c r="I26" s="7">
        <f t="shared" si="0"/>
        <v>-19.409710775000001</v>
      </c>
      <c r="J26" s="7">
        <f t="shared" si="1"/>
        <v>6.714207471819568E-2</v>
      </c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x14ac:dyDescent="0.3">
      <c r="A27" s="10">
        <v>43123</v>
      </c>
      <c r="B27" s="11">
        <v>-36.6</v>
      </c>
      <c r="C27" s="19">
        <v>-24.596819444444446</v>
      </c>
      <c r="D27" s="19">
        <v>7.484798329634032E-2</v>
      </c>
      <c r="E27" s="19">
        <v>-16.38291666666667</v>
      </c>
      <c r="F27" s="19">
        <v>3.4561628134268614E-2</v>
      </c>
      <c r="G27" s="19">
        <v>-26.134541666666674</v>
      </c>
      <c r="H27" s="19">
        <v>7.4888213289771383E-2</v>
      </c>
      <c r="I27" s="7">
        <f t="shared" si="0"/>
        <v>-20.388178158333339</v>
      </c>
      <c r="J27" s="7">
        <f t="shared" si="1"/>
        <v>7.4888213289771383E-2</v>
      </c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x14ac:dyDescent="0.3">
      <c r="A28" s="10">
        <v>43124</v>
      </c>
      <c r="B28" s="11">
        <v>-38.6</v>
      </c>
      <c r="C28" s="19">
        <v>-25.173541666666665</v>
      </c>
      <c r="D28" s="19">
        <v>7.1838819220955863E-2</v>
      </c>
      <c r="E28" s="19">
        <v>-16.736083333333333</v>
      </c>
      <c r="F28" s="19">
        <v>4.1233923085773352E-2</v>
      </c>
      <c r="G28" s="19">
        <v>-26.942770833333338</v>
      </c>
      <c r="H28" s="19">
        <v>7.6810242721438632E-2</v>
      </c>
      <c r="I28" s="7">
        <f t="shared" si="0"/>
        <v>-21.091499179166671</v>
      </c>
      <c r="J28" s="7">
        <f t="shared" si="1"/>
        <v>7.6810242721438632E-2</v>
      </c>
      <c r="K28" s="4"/>
      <c r="L28" s="4"/>
      <c r="M28" s="4"/>
      <c r="N28" s="4"/>
      <c r="O28" s="4"/>
      <c r="P28" s="4"/>
      <c r="Q28" s="4"/>
      <c r="R28" s="4"/>
      <c r="T28" s="4"/>
      <c r="U28" s="4"/>
      <c r="V28" s="4"/>
      <c r="W28" s="4"/>
      <c r="X28" s="4"/>
      <c r="Y28" s="4"/>
      <c r="Z28" s="4"/>
      <c r="AA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x14ac:dyDescent="0.3">
      <c r="A29" s="10">
        <v>43125</v>
      </c>
      <c r="B29" s="11">
        <v>-37.200000000000003</v>
      </c>
      <c r="C29" s="19">
        <v>-25.876736111111114</v>
      </c>
      <c r="D29" s="19">
        <v>7.4517216880267287E-2</v>
      </c>
      <c r="E29" s="19">
        <v>-17.233708333333336</v>
      </c>
      <c r="F29" s="19">
        <v>3.21947345222496E-2</v>
      </c>
      <c r="G29" s="19">
        <v>-27.815562499999999</v>
      </c>
      <c r="H29" s="19">
        <v>8.0629623294585881E-2</v>
      </c>
      <c r="I29" s="7">
        <f t="shared" si="0"/>
        <v>-21.851002487500001</v>
      </c>
      <c r="J29" s="7">
        <f t="shared" si="1"/>
        <v>8.0629623294585881E-2</v>
      </c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75" x14ac:dyDescent="0.3">
      <c r="A30" s="10">
        <v>43126</v>
      </c>
      <c r="B30" s="11">
        <v>-33.799999999999997</v>
      </c>
      <c r="C30" s="19">
        <v>-25.119111111111113</v>
      </c>
      <c r="D30" s="19">
        <v>0.10242460930091717</v>
      </c>
      <c r="E30" s="19">
        <v>-17.182736111111105</v>
      </c>
      <c r="F30" s="19">
        <v>3.2142202275767341E-2</v>
      </c>
      <c r="G30" s="19">
        <v>-26.975979166666665</v>
      </c>
      <c r="H30" s="19">
        <v>0.10904475912210908</v>
      </c>
      <c r="I30" s="7">
        <f t="shared" si="0"/>
        <v>-21.120397070833331</v>
      </c>
      <c r="J30" s="7">
        <f t="shared" si="1"/>
        <v>0.10904475912210908</v>
      </c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x14ac:dyDescent="0.3">
      <c r="A31" s="10">
        <v>43127</v>
      </c>
      <c r="B31" s="11">
        <v>-30.5</v>
      </c>
      <c r="C31" s="19">
        <v>-24.335805555555556</v>
      </c>
      <c r="D31" s="19">
        <v>0.10675062916140285</v>
      </c>
      <c r="E31" s="19">
        <v>-16.963944444444436</v>
      </c>
      <c r="F31" s="19">
        <v>4.1926593443642628E-2</v>
      </c>
      <c r="G31" s="19">
        <v>-25.692937499999996</v>
      </c>
      <c r="H31" s="19">
        <v>0.11103013737832616</v>
      </c>
      <c r="I31" s="7">
        <f t="shared" si="0"/>
        <v>-20.003894212499997</v>
      </c>
      <c r="J31" s="7">
        <f t="shared" si="1"/>
        <v>0.11103013737832616</v>
      </c>
      <c r="K31" s="4"/>
      <c r="L31" s="4"/>
      <c r="M31" s="4"/>
      <c r="N31" s="4"/>
      <c r="O31" s="4"/>
      <c r="P31" s="4"/>
      <c r="Q31" s="4"/>
      <c r="R31" s="4"/>
      <c r="T31" s="4"/>
      <c r="U31" s="4"/>
      <c r="V31" s="4"/>
      <c r="W31" s="4"/>
      <c r="X31" s="4"/>
      <c r="Y31" s="4"/>
      <c r="Z31" s="4"/>
      <c r="AA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5" x14ac:dyDescent="0.3">
      <c r="A32" s="10">
        <v>43128</v>
      </c>
      <c r="B32" s="11">
        <v>-26.7</v>
      </c>
      <c r="C32" s="19">
        <v>-23.281319444444449</v>
      </c>
      <c r="D32" s="19">
        <v>7.6203247801585966E-2</v>
      </c>
      <c r="E32" s="19">
        <v>-16.547888888888888</v>
      </c>
      <c r="F32" s="19">
        <v>3.861333187927591E-2</v>
      </c>
      <c r="G32" s="19">
        <v>-24.506812499999995</v>
      </c>
      <c r="H32" s="19">
        <v>6.0975611456400236E-2</v>
      </c>
      <c r="I32" s="7">
        <f t="shared" si="0"/>
        <v>-18.971728237499995</v>
      </c>
      <c r="J32" s="7">
        <f t="shared" si="1"/>
        <v>6.0975611456400236E-2</v>
      </c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1:75" x14ac:dyDescent="0.3">
      <c r="A33" s="10">
        <v>43129</v>
      </c>
      <c r="B33" s="11">
        <v>-27.2</v>
      </c>
      <c r="C33" s="19">
        <v>-23.008555555555557</v>
      </c>
      <c r="D33" s="19">
        <v>8.7499451727444139E-2</v>
      </c>
      <c r="E33" s="19">
        <v>-16.371805555555554</v>
      </c>
      <c r="F33" s="19">
        <v>4.4643731568769392E-2</v>
      </c>
      <c r="G33" s="19">
        <v>-24.280062500000003</v>
      </c>
      <c r="H33" s="19">
        <v>7.2711668225292916E-2</v>
      </c>
      <c r="I33" s="7">
        <f t="shared" si="0"/>
        <v>-18.774410387500001</v>
      </c>
      <c r="J33" s="7">
        <f t="shared" si="1"/>
        <v>7.2711668225292916E-2</v>
      </c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1:75" x14ac:dyDescent="0.3">
      <c r="A34" s="10">
        <v>43130</v>
      </c>
      <c r="B34" s="11">
        <v>-26.4</v>
      </c>
      <c r="C34" s="19">
        <v>-22.799361111111107</v>
      </c>
      <c r="D34" s="19">
        <v>6.7181382322062846E-2</v>
      </c>
      <c r="E34" s="19">
        <v>-16.198069444444446</v>
      </c>
      <c r="F34" s="19">
        <v>3.4912139429368869E-2</v>
      </c>
      <c r="G34" s="19">
        <v>-23.853270833333337</v>
      </c>
      <c r="H34" s="19">
        <v>5.2721461639081139E-2</v>
      </c>
      <c r="I34" s="7">
        <f t="shared" si="0"/>
        <v>-18.403016279166671</v>
      </c>
      <c r="J34" s="7">
        <f t="shared" si="1"/>
        <v>5.2721461639081139E-2</v>
      </c>
      <c r="K34" s="4"/>
      <c r="L34" s="4"/>
      <c r="M34" s="4"/>
      <c r="N34" s="4"/>
      <c r="O34" s="4"/>
      <c r="P34" s="4"/>
      <c r="Q34" s="4"/>
      <c r="R34" s="4"/>
      <c r="T34" s="4"/>
      <c r="U34" s="4"/>
      <c r="V34" s="4"/>
      <c r="W34" s="4"/>
      <c r="X34" s="4"/>
      <c r="Y34" s="4"/>
      <c r="Z34" s="4"/>
      <c r="AA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x14ac:dyDescent="0.3">
      <c r="A35" s="10">
        <v>43131</v>
      </c>
      <c r="B35" s="11">
        <v>-28.1</v>
      </c>
      <c r="C35" s="19">
        <v>-23.177791666666664</v>
      </c>
      <c r="D35" s="19">
        <v>8.2874638105412374E-2</v>
      </c>
      <c r="E35" s="19">
        <v>-16.362236111111113</v>
      </c>
      <c r="F35" s="19">
        <v>4.307082546348228E-2</v>
      </c>
      <c r="G35" s="19">
        <v>-24.374395833333335</v>
      </c>
      <c r="H35" s="19">
        <v>6.7465946718596265E-2</v>
      </c>
      <c r="I35" s="7">
        <f t="shared" si="0"/>
        <v>-18.856499254166668</v>
      </c>
      <c r="J35" s="7">
        <f t="shared" si="1"/>
        <v>6.7465946718596265E-2</v>
      </c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x14ac:dyDescent="0.3">
      <c r="A36" s="10">
        <v>43132</v>
      </c>
      <c r="B36" s="11">
        <v>-29.3</v>
      </c>
      <c r="C36" s="19">
        <v>-23.429652777777779</v>
      </c>
      <c r="D36" s="19">
        <v>7.2507291762710036E-2</v>
      </c>
      <c r="E36" s="19">
        <v>-16.505194444444442</v>
      </c>
      <c r="F36" s="19">
        <v>3.9062627348155327E-2</v>
      </c>
      <c r="G36" s="19">
        <v>-24.688645833333336</v>
      </c>
      <c r="H36" s="19">
        <v>5.6592551802644671E-2</v>
      </c>
      <c r="I36" s="7">
        <f t="shared" si="0"/>
        <v>-19.129959604166668</v>
      </c>
      <c r="J36" s="7">
        <f t="shared" si="1"/>
        <v>5.6592551802644671E-2</v>
      </c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x14ac:dyDescent="0.3">
      <c r="A37" s="10">
        <v>43133</v>
      </c>
      <c r="B37" s="11">
        <v>-31.1</v>
      </c>
      <c r="C37" s="19">
        <v>-23.875208333333337</v>
      </c>
      <c r="D37" s="19">
        <v>7.5154898584188709E-2</v>
      </c>
      <c r="E37" s="19">
        <v>-16.762194444444443</v>
      </c>
      <c r="F37" s="19">
        <v>4.0213014316228701E-2</v>
      </c>
      <c r="G37" s="19">
        <v>-25.21416666666666</v>
      </c>
      <c r="H37" s="19">
        <v>6.1123528602267933E-2</v>
      </c>
      <c r="I37" s="7">
        <f t="shared" si="0"/>
        <v>-19.587267833333328</v>
      </c>
      <c r="J37" s="7">
        <f t="shared" si="1"/>
        <v>6.1123528602267933E-2</v>
      </c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Y37" s="4"/>
      <c r="Z37" s="4"/>
      <c r="AA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x14ac:dyDescent="0.3">
      <c r="A38" s="10">
        <v>43134</v>
      </c>
      <c r="B38" s="11">
        <v>-31.7</v>
      </c>
      <c r="C38" s="19">
        <v>-24.258513888888888</v>
      </c>
      <c r="D38" s="19">
        <v>8.718094575308323E-2</v>
      </c>
      <c r="E38" s="19">
        <v>-17.040819444444445</v>
      </c>
      <c r="F38" s="19">
        <v>4.3055758044560501E-2</v>
      </c>
      <c r="G38" s="19">
        <v>-25.693083333333334</v>
      </c>
      <c r="H38" s="19">
        <v>7.0974056718304826E-2</v>
      </c>
      <c r="I38" s="7">
        <f t="shared" si="0"/>
        <v>-20.004021116666667</v>
      </c>
      <c r="J38" s="7">
        <f t="shared" si="1"/>
        <v>7.0974056718304826E-2</v>
      </c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x14ac:dyDescent="0.3">
      <c r="A39" s="10">
        <v>43135</v>
      </c>
      <c r="B39" s="11">
        <v>-30.5</v>
      </c>
      <c r="C39" s="19">
        <v>-24.333111111111112</v>
      </c>
      <c r="D39" s="19">
        <v>9.6444256606153009E-2</v>
      </c>
      <c r="E39" s="19">
        <v>-17.181055555555556</v>
      </c>
      <c r="F39" s="19">
        <v>4.7383014117280721E-2</v>
      </c>
      <c r="G39" s="19">
        <v>-25.822687499999997</v>
      </c>
      <c r="H39" s="19">
        <v>8.0992880862782696E-2</v>
      </c>
      <c r="I39" s="7">
        <f t="shared" si="0"/>
        <v>-20.1168026625</v>
      </c>
      <c r="J39" s="7">
        <f t="shared" si="1"/>
        <v>8.0992880862782696E-2</v>
      </c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x14ac:dyDescent="0.3">
      <c r="A40" s="10">
        <v>43136</v>
      </c>
      <c r="B40" s="11">
        <v>-30</v>
      </c>
      <c r="C40" s="19">
        <v>-24.321319444444445</v>
      </c>
      <c r="D40" s="19">
        <v>9.2177912233301657E-2</v>
      </c>
      <c r="E40" s="19">
        <v>-17.233208333333334</v>
      </c>
      <c r="F40" s="19">
        <v>4.543958586039535E-2</v>
      </c>
      <c r="G40" s="19">
        <v>-25.908187500000007</v>
      </c>
      <c r="H40" s="19">
        <v>7.5499980879280573E-2</v>
      </c>
      <c r="I40" s="7">
        <f t="shared" si="0"/>
        <v>-20.191204762500007</v>
      </c>
      <c r="J40" s="7">
        <f t="shared" si="1"/>
        <v>7.5499980879280573E-2</v>
      </c>
      <c r="K40" s="4"/>
      <c r="L40" s="4"/>
      <c r="M40" s="4"/>
      <c r="N40" s="4"/>
      <c r="O40" s="4"/>
      <c r="P40" s="4"/>
      <c r="Q40" s="4"/>
      <c r="R40" s="4"/>
      <c r="T40" s="4"/>
      <c r="U40" s="4"/>
      <c r="V40" s="4"/>
      <c r="W40" s="4"/>
      <c r="X40" s="4"/>
      <c r="Y40" s="4"/>
      <c r="Z40" s="4"/>
      <c r="AA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x14ac:dyDescent="0.3">
      <c r="A41" s="10">
        <v>43137</v>
      </c>
      <c r="B41" s="11">
        <v>-29.4</v>
      </c>
      <c r="C41" s="19">
        <v>-24.307291666666668</v>
      </c>
      <c r="D41" s="19">
        <v>0.10249302893010491</v>
      </c>
      <c r="E41" s="19">
        <v>-17.330624999999998</v>
      </c>
      <c r="F41" s="19">
        <v>5.0334726252041502E-2</v>
      </c>
      <c r="G41" s="19">
        <v>-25.886312500000003</v>
      </c>
      <c r="H41" s="19">
        <v>7.5122200040059331E-2</v>
      </c>
      <c r="I41" s="7">
        <f t="shared" si="0"/>
        <v>-20.172169137500003</v>
      </c>
      <c r="J41" s="7">
        <f t="shared" si="1"/>
        <v>7.5122200040059331E-2</v>
      </c>
      <c r="K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75" x14ac:dyDescent="0.3">
      <c r="A42" s="10">
        <v>43138</v>
      </c>
      <c r="B42" s="11">
        <v>-28.6</v>
      </c>
      <c r="C42" s="19">
        <v>-24.141666666666669</v>
      </c>
      <c r="D42" s="19">
        <v>0.12159698388337187</v>
      </c>
      <c r="E42" s="19">
        <v>-17.277083333333334</v>
      </c>
      <c r="F42" s="19">
        <v>6.20397360133444E-2</v>
      </c>
      <c r="G42" s="19">
        <v>-25.795229166666669</v>
      </c>
      <c r="H42" s="19">
        <v>9.8720060491513523E-2</v>
      </c>
      <c r="I42" s="7">
        <f t="shared" si="0"/>
        <v>-20.092908420833336</v>
      </c>
      <c r="J42" s="7">
        <f t="shared" si="1"/>
        <v>9.8720060491513523E-2</v>
      </c>
      <c r="K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x14ac:dyDescent="0.3">
      <c r="A43" s="10">
        <v>43139</v>
      </c>
      <c r="B43" s="11">
        <v>-23.2</v>
      </c>
      <c r="C43" s="19">
        <v>-23.13643055555556</v>
      </c>
      <c r="D43" s="19">
        <v>0.12978822475359114</v>
      </c>
      <c r="E43" s="19">
        <v>-16.805361111111111</v>
      </c>
      <c r="F43" s="19">
        <v>6.4553214627831715E-2</v>
      </c>
      <c r="G43" s="19">
        <v>-24.851854166666666</v>
      </c>
      <c r="H43" s="19">
        <v>9.0819500072661041E-2</v>
      </c>
      <c r="I43" s="7">
        <f t="shared" si="0"/>
        <v>-19.271983495833332</v>
      </c>
      <c r="J43" s="7">
        <f t="shared" si="1"/>
        <v>9.0819500072661041E-2</v>
      </c>
      <c r="K43" s="4"/>
      <c r="L43" s="4"/>
      <c r="M43" s="4"/>
      <c r="N43" s="4"/>
      <c r="O43" s="4"/>
      <c r="P43" s="4"/>
      <c r="Q43" s="4"/>
      <c r="R43" s="4"/>
      <c r="S43" s="14">
        <v>0.1</v>
      </c>
      <c r="T43" s="4"/>
      <c r="U43" s="4"/>
      <c r="V43" s="4"/>
      <c r="W43" s="4"/>
      <c r="X43" s="4"/>
      <c r="Y43" s="4"/>
      <c r="Z43" s="4"/>
      <c r="AA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75" x14ac:dyDescent="0.3">
      <c r="A44" s="10">
        <v>43140</v>
      </c>
      <c r="B44" s="11">
        <v>-24.8</v>
      </c>
      <c r="C44" s="19">
        <v>-22.472861111111115</v>
      </c>
      <c r="D44" s="19">
        <v>6.7985721589484821E-2</v>
      </c>
      <c r="E44" s="19">
        <v>-16.435375000000004</v>
      </c>
      <c r="F44" s="19">
        <v>3.5718461604555773E-2</v>
      </c>
      <c r="G44" s="19">
        <v>-24.117854166666664</v>
      </c>
      <c r="H44" s="19">
        <v>5.5785980453759119E-2</v>
      </c>
      <c r="I44" s="7">
        <f t="shared" si="0"/>
        <v>-18.633256695833332</v>
      </c>
      <c r="J44" s="7">
        <f t="shared" si="1"/>
        <v>5.5785980453759119E-2</v>
      </c>
      <c r="K44" s="4"/>
      <c r="L44" s="4"/>
      <c r="M44" s="4"/>
      <c r="N44" s="4"/>
      <c r="O44" s="4"/>
      <c r="P44" s="4"/>
      <c r="Q44" s="4"/>
      <c r="R44" s="4"/>
      <c r="S44" s="14">
        <v>0.2</v>
      </c>
      <c r="T44" s="4"/>
      <c r="U44" s="4"/>
      <c r="V44" s="4"/>
      <c r="W44" s="4"/>
      <c r="X44" s="4"/>
      <c r="Y44" s="4"/>
      <c r="Z44" s="4"/>
      <c r="AA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x14ac:dyDescent="0.3">
      <c r="A45" s="10">
        <v>43141</v>
      </c>
      <c r="B45" s="11">
        <v>-26.4</v>
      </c>
      <c r="C45" s="19">
        <v>-22.783694444444439</v>
      </c>
      <c r="D45" s="19">
        <v>9.7415442743799402E-2</v>
      </c>
      <c r="E45" s="19">
        <v>-16.56325</v>
      </c>
      <c r="F45" s="19">
        <v>4.713396661833949E-2</v>
      </c>
      <c r="G45" s="19">
        <v>-24.187770833333335</v>
      </c>
      <c r="H45" s="19">
        <v>8.5440403095545042E-2</v>
      </c>
      <c r="I45" s="7">
        <f t="shared" si="0"/>
        <v>-18.694098179166669</v>
      </c>
      <c r="J45" s="7">
        <f t="shared" si="1"/>
        <v>8.5440403095545042E-2</v>
      </c>
      <c r="K45" s="4"/>
      <c r="L45" s="4"/>
      <c r="M45" s="4"/>
      <c r="N45" s="4"/>
      <c r="O45" s="4"/>
      <c r="P45" s="4"/>
      <c r="Q45" s="4"/>
      <c r="R45" s="4"/>
      <c r="S45" s="14">
        <v>0.2</v>
      </c>
      <c r="T45" s="4"/>
      <c r="U45" s="4"/>
      <c r="V45" s="4"/>
      <c r="W45" s="4"/>
      <c r="X45" s="4"/>
      <c r="Y45" s="4"/>
      <c r="Z45" s="4"/>
      <c r="AA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x14ac:dyDescent="0.3">
      <c r="A46" s="10">
        <v>43142</v>
      </c>
      <c r="B46" s="11">
        <v>-19.2</v>
      </c>
      <c r="C46" s="19">
        <v>-21.406638888888889</v>
      </c>
      <c r="D46" s="19">
        <v>9.0642062315549138E-2</v>
      </c>
      <c r="E46" s="19">
        <v>-15.868041666666663</v>
      </c>
      <c r="F46" s="19">
        <v>5.1116481204841302E-2</v>
      </c>
      <c r="G46" s="19">
        <v>-22.833479166666667</v>
      </c>
      <c r="H46" s="19">
        <v>7.9254717314721904E-2</v>
      </c>
      <c r="I46" s="7">
        <f t="shared" si="0"/>
        <v>-17.515593570833335</v>
      </c>
      <c r="J46" s="7">
        <f t="shared" si="1"/>
        <v>7.9254717314721904E-2</v>
      </c>
      <c r="K46" s="4"/>
      <c r="L46" s="4"/>
      <c r="M46" s="4"/>
      <c r="N46" s="4"/>
      <c r="O46" s="4"/>
      <c r="P46" s="4"/>
      <c r="Q46" s="4"/>
      <c r="R46" s="4"/>
      <c r="S46" s="14">
        <v>0.5</v>
      </c>
      <c r="T46" s="4"/>
      <c r="U46" s="4"/>
      <c r="V46" s="4"/>
      <c r="W46" s="4"/>
      <c r="X46" s="4"/>
      <c r="Y46" s="4"/>
      <c r="Z46" s="4"/>
      <c r="AA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75" x14ac:dyDescent="0.3">
      <c r="A47" s="10">
        <v>43143</v>
      </c>
      <c r="B47" s="11">
        <v>-21.8</v>
      </c>
      <c r="C47" s="19">
        <v>-21.13879166666667</v>
      </c>
      <c r="D47" s="19">
        <v>5.5673051401689794E-2</v>
      </c>
      <c r="E47" s="19">
        <v>-15.567250000000001</v>
      </c>
      <c r="F47" s="19">
        <v>2.9300735688993648E-2</v>
      </c>
      <c r="G47" s="19">
        <v>-22.501604166666667</v>
      </c>
      <c r="H47" s="19">
        <v>4.8490688811555174E-2</v>
      </c>
      <c r="I47" s="7">
        <f t="shared" si="0"/>
        <v>-17.226795945833334</v>
      </c>
      <c r="J47" s="7">
        <f t="shared" si="1"/>
        <v>4.8490688811555174E-2</v>
      </c>
      <c r="K47" s="4"/>
      <c r="L47" s="4"/>
      <c r="M47" s="4"/>
      <c r="N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75" x14ac:dyDescent="0.3">
      <c r="A48" s="10">
        <v>43144</v>
      </c>
      <c r="B48" s="11">
        <v>-24</v>
      </c>
      <c r="C48" s="19">
        <v>-21.687083333333334</v>
      </c>
      <c r="D48" s="19">
        <v>9.3088782552991273E-2</v>
      </c>
      <c r="E48" s="19">
        <v>-15.723944444444449</v>
      </c>
      <c r="F48" s="19">
        <v>4.6469990431840712E-2</v>
      </c>
      <c r="G48" s="19">
        <v>-22.990729166666668</v>
      </c>
      <c r="H48" s="19">
        <v>8.2078049078602749E-2</v>
      </c>
      <c r="I48" s="7">
        <f t="shared" si="0"/>
        <v>-17.652432520833337</v>
      </c>
      <c r="J48" s="7">
        <f t="shared" si="1"/>
        <v>8.2078049078602749E-2</v>
      </c>
      <c r="K48" s="4"/>
      <c r="L48" s="4"/>
      <c r="M48" s="4"/>
      <c r="N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75" x14ac:dyDescent="0.3">
      <c r="A49" s="10">
        <v>43145</v>
      </c>
      <c r="B49" s="11">
        <v>-22.1</v>
      </c>
      <c r="C49" s="19">
        <v>-21.628694444444445</v>
      </c>
      <c r="D49" s="19">
        <v>9.2014567994941718E-2</v>
      </c>
      <c r="E49" s="19">
        <v>-15.632375000000001</v>
      </c>
      <c r="F49" s="19">
        <v>4.3162904880107621E-2</v>
      </c>
      <c r="G49" s="19">
        <v>-22.915125</v>
      </c>
      <c r="H49" s="19">
        <v>7.0157155690387177E-2</v>
      </c>
      <c r="I49" s="7">
        <f t="shared" si="0"/>
        <v>-17.586641775</v>
      </c>
      <c r="J49" s="7">
        <f t="shared" si="1"/>
        <v>7.0157155690387177E-2</v>
      </c>
      <c r="K49" s="4"/>
      <c r="L49" s="4"/>
      <c r="M49" s="4"/>
      <c r="N49" s="4"/>
      <c r="O49" s="4"/>
      <c r="P49" s="4"/>
      <c r="Q49" s="4"/>
      <c r="R49" s="4"/>
      <c r="T49" s="4"/>
      <c r="U49" s="4"/>
      <c r="V49" s="4"/>
      <c r="W49" s="4"/>
      <c r="X49" s="4"/>
      <c r="Y49" s="4"/>
      <c r="Z49" s="4"/>
      <c r="AA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x14ac:dyDescent="0.3">
      <c r="A50" s="10">
        <v>43146</v>
      </c>
      <c r="B50" s="11">
        <v>-25.9</v>
      </c>
      <c r="C50" s="19">
        <v>-22.12158333333333</v>
      </c>
      <c r="D50" s="19">
        <v>8.0960322208731964E-2</v>
      </c>
      <c r="E50" s="19">
        <v>-15.818833333333332</v>
      </c>
      <c r="F50" s="19">
        <v>4.266782720341962E-2</v>
      </c>
      <c r="G50" s="19">
        <v>-23.346520833333333</v>
      </c>
      <c r="H50" s="19">
        <v>6.2104243238531399E-2</v>
      </c>
      <c r="I50" s="7">
        <f t="shared" si="0"/>
        <v>-17.962042429166665</v>
      </c>
      <c r="J50" s="7">
        <f t="shared" si="1"/>
        <v>6.2104243238531399E-2</v>
      </c>
      <c r="K50" s="4"/>
      <c r="L50" s="4"/>
      <c r="M50" s="4"/>
      <c r="N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75" x14ac:dyDescent="0.3">
      <c r="A51" s="10">
        <v>43147</v>
      </c>
      <c r="B51" s="11">
        <v>-25.1</v>
      </c>
      <c r="C51" s="19">
        <v>-22.613388888888888</v>
      </c>
      <c r="D51" s="19">
        <v>9.6923269838456325E-2</v>
      </c>
      <c r="E51" s="19">
        <v>-16.093055555555559</v>
      </c>
      <c r="F51" s="19">
        <v>4.4673244101963959E-2</v>
      </c>
      <c r="G51" s="19">
        <v>-23.838812500000003</v>
      </c>
      <c r="H51" s="19">
        <v>9.1219206698714111E-2</v>
      </c>
      <c r="I51" s="7">
        <f t="shared" si="0"/>
        <v>-18.390434637500004</v>
      </c>
      <c r="J51" s="7">
        <f t="shared" si="1"/>
        <v>9.1219206698714111E-2</v>
      </c>
      <c r="K51" s="4"/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x14ac:dyDescent="0.3">
      <c r="A52" s="10">
        <v>43148</v>
      </c>
      <c r="B52" s="11">
        <v>-25.2</v>
      </c>
      <c r="C52" s="19">
        <v>-22.384569444444441</v>
      </c>
      <c r="D52" s="19">
        <v>0.12216737594479209</v>
      </c>
      <c r="E52" s="19">
        <v>-16.053916666666666</v>
      </c>
      <c r="F52" s="19">
        <v>5.1724551686621295E-2</v>
      </c>
      <c r="G52" s="19">
        <v>-23.450479166666668</v>
      </c>
      <c r="H52" s="19">
        <v>9.9451354902780426E-2</v>
      </c>
      <c r="I52" s="7">
        <f t="shared" si="0"/>
        <v>-18.052506970833335</v>
      </c>
      <c r="J52" s="7">
        <f t="shared" si="1"/>
        <v>9.9451354902780426E-2</v>
      </c>
      <c r="K52" s="4"/>
      <c r="L52" s="4"/>
      <c r="M52" s="4"/>
      <c r="N52" s="4"/>
      <c r="O52" s="4"/>
      <c r="P52" s="4"/>
      <c r="Q52" s="4"/>
      <c r="R52" s="4"/>
      <c r="T52" s="4"/>
      <c r="U52" s="4"/>
      <c r="V52" s="4"/>
      <c r="W52" s="4"/>
      <c r="X52" s="4"/>
      <c r="Y52" s="4"/>
      <c r="Z52" s="4"/>
      <c r="AA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</row>
    <row r="53" spans="1:75" x14ac:dyDescent="0.3">
      <c r="A53" s="10">
        <v>43149</v>
      </c>
      <c r="B53" s="11">
        <v>-25.6</v>
      </c>
      <c r="C53" s="19">
        <v>-22.282944444444439</v>
      </c>
      <c r="D53" s="19">
        <v>0.10311943864215056</v>
      </c>
      <c r="E53" s="19">
        <v>-16.029708333333335</v>
      </c>
      <c r="F53" s="19">
        <v>4.9719111631171577E-2</v>
      </c>
      <c r="G53" s="19">
        <v>-23.453562500000004</v>
      </c>
      <c r="H53" s="19">
        <v>8.2408481916349127E-2</v>
      </c>
      <c r="I53" s="7">
        <f t="shared" si="0"/>
        <v>-18.055190087500005</v>
      </c>
      <c r="J53" s="7">
        <f t="shared" si="1"/>
        <v>8.2408481916349127E-2</v>
      </c>
      <c r="K53" s="4"/>
      <c r="L53" s="4"/>
      <c r="M53" s="4"/>
      <c r="N53" s="4"/>
      <c r="O53" s="4"/>
      <c r="P53" s="4"/>
      <c r="Q53" s="4"/>
      <c r="R53" s="4"/>
      <c r="T53" s="4"/>
      <c r="U53" s="4"/>
      <c r="V53" s="4"/>
      <c r="W53" s="4"/>
      <c r="X53" s="4"/>
      <c r="Y53" s="4"/>
      <c r="Z53" s="4"/>
      <c r="AA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x14ac:dyDescent="0.3">
      <c r="A54" s="10">
        <v>43150</v>
      </c>
      <c r="B54" s="11">
        <v>-24.2</v>
      </c>
      <c r="C54" s="19">
        <v>-21.805680555555558</v>
      </c>
      <c r="D54" s="19">
        <v>0.10110222358183385</v>
      </c>
      <c r="E54" s="19">
        <v>-15.892916666666665</v>
      </c>
      <c r="F54" s="19">
        <v>4.5233733875883711E-2</v>
      </c>
      <c r="G54" s="19">
        <v>-22.855812499999999</v>
      </c>
      <c r="H54" s="19">
        <v>9.1323128392748407E-2</v>
      </c>
      <c r="I54" s="7">
        <f t="shared" si="0"/>
        <v>-17.535028037499998</v>
      </c>
      <c r="J54" s="7">
        <f t="shared" si="1"/>
        <v>9.1323128392748407E-2</v>
      </c>
      <c r="K54" s="4"/>
      <c r="L54" s="4"/>
      <c r="M54" s="4"/>
      <c r="N54" s="4"/>
      <c r="O54" s="4"/>
      <c r="P54" s="4"/>
      <c r="Q54" s="4"/>
      <c r="R54" s="4"/>
      <c r="T54" s="4"/>
      <c r="U54" s="4"/>
      <c r="V54" s="4"/>
      <c r="W54" s="4"/>
      <c r="X54" s="4"/>
      <c r="Y54" s="4"/>
      <c r="Z54" s="4"/>
      <c r="AA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</row>
    <row r="55" spans="1:75" x14ac:dyDescent="0.3">
      <c r="A55" s="10">
        <v>43151</v>
      </c>
      <c r="B55" s="11">
        <v>-26.6</v>
      </c>
      <c r="C55" s="19">
        <v>-22.216902777777779</v>
      </c>
      <c r="D55" s="19">
        <v>0.1008449916987017</v>
      </c>
      <c r="E55" s="19">
        <v>-16.042319444444445</v>
      </c>
      <c r="F55" s="19">
        <v>4.961114686624693E-2</v>
      </c>
      <c r="G55" s="19">
        <v>-23.399333333333335</v>
      </c>
      <c r="H55" s="19">
        <v>7.9676762443198976E-2</v>
      </c>
      <c r="I55" s="7">
        <f t="shared" si="0"/>
        <v>-18.007999866666669</v>
      </c>
      <c r="J55" s="7">
        <f t="shared" si="1"/>
        <v>7.9676762443198976E-2</v>
      </c>
      <c r="K55" s="4"/>
      <c r="L55" s="4"/>
      <c r="M55" s="4"/>
      <c r="N55" s="4"/>
      <c r="O55" s="4"/>
      <c r="P55" s="4"/>
      <c r="Q55" s="4"/>
      <c r="R55" s="4"/>
      <c r="T55" s="4"/>
      <c r="U55" s="4"/>
      <c r="V55" s="4"/>
      <c r="W55" s="4"/>
      <c r="X55" s="4"/>
      <c r="Y55" s="4"/>
      <c r="Z55" s="4"/>
      <c r="AA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x14ac:dyDescent="0.3">
      <c r="A56" s="10">
        <v>43152</v>
      </c>
      <c r="B56" s="11">
        <v>-25.6</v>
      </c>
      <c r="C56" s="19">
        <v>-22.365569444444446</v>
      </c>
      <c r="D56" s="19">
        <v>0.10186480549580572</v>
      </c>
      <c r="E56" s="19">
        <v>-16.185111111111109</v>
      </c>
      <c r="F56" s="19">
        <v>5.0268773047953311E-2</v>
      </c>
      <c r="G56" s="19">
        <v>-23.627270833333331</v>
      </c>
      <c r="H56" s="19">
        <v>6.3669642300663493E-2</v>
      </c>
      <c r="I56" s="7">
        <f t="shared" si="0"/>
        <v>-18.206351079166666</v>
      </c>
      <c r="J56" s="7">
        <f t="shared" si="1"/>
        <v>6.3669642300663493E-2</v>
      </c>
      <c r="K56" s="4"/>
      <c r="L56" s="4"/>
      <c r="M56" s="4"/>
      <c r="N56" s="4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</row>
    <row r="57" spans="1:75" x14ac:dyDescent="0.3">
      <c r="A57" s="10">
        <v>43153</v>
      </c>
      <c r="B57" s="11">
        <v>-27.7</v>
      </c>
      <c r="C57" s="19">
        <v>-22.589347222222226</v>
      </c>
      <c r="D57" s="19">
        <v>9.1801502674979801E-2</v>
      </c>
      <c r="E57" s="19">
        <v>-16.295777777777779</v>
      </c>
      <c r="F57" s="19">
        <v>4.8514178027382587E-2</v>
      </c>
      <c r="G57" s="19">
        <v>-23.947229166666663</v>
      </c>
      <c r="H57" s="19">
        <v>6.9183363921162866E-2</v>
      </c>
      <c r="I57" s="7">
        <f t="shared" si="0"/>
        <v>-18.484778820833331</v>
      </c>
      <c r="J57" s="7">
        <f t="shared" si="1"/>
        <v>6.9183363921162866E-2</v>
      </c>
      <c r="K57" s="4"/>
      <c r="L57" s="4"/>
      <c r="M57" s="4"/>
      <c r="N57" s="4"/>
      <c r="O57" s="4"/>
      <c r="P57" s="4"/>
      <c r="Q57" s="4"/>
      <c r="R57" s="4"/>
      <c r="T57" s="4"/>
      <c r="U57" s="4"/>
      <c r="V57" s="4"/>
      <c r="W57" s="4"/>
      <c r="X57" s="4"/>
      <c r="Y57" s="4"/>
      <c r="Z57" s="4"/>
      <c r="AA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</row>
    <row r="58" spans="1:75" x14ac:dyDescent="0.3">
      <c r="A58" s="10">
        <v>43154</v>
      </c>
      <c r="B58" s="11">
        <v>-28</v>
      </c>
      <c r="C58" s="19">
        <v>-23.072166666666661</v>
      </c>
      <c r="D58" s="19">
        <v>0.10224712729586921</v>
      </c>
      <c r="E58" s="19">
        <v>-16.572458333333334</v>
      </c>
      <c r="F58" s="19">
        <v>5.1015472426827357E-2</v>
      </c>
      <c r="G58" s="19">
        <v>-24.422291666666666</v>
      </c>
      <c r="H58" s="19">
        <v>8.1820853689203041E-2</v>
      </c>
      <c r="I58" s="7">
        <f t="shared" si="0"/>
        <v>-18.898178208333334</v>
      </c>
      <c r="J58" s="7">
        <f t="shared" si="1"/>
        <v>8.1820853689203041E-2</v>
      </c>
      <c r="K58" s="4"/>
      <c r="L58" s="4"/>
      <c r="M58" s="4"/>
      <c r="N58" s="4"/>
      <c r="O58" s="4"/>
      <c r="P58" s="4"/>
      <c r="Q58" s="4"/>
      <c r="R58" s="4"/>
      <c r="T58" s="4"/>
      <c r="U58" s="4"/>
      <c r="V58" s="4"/>
      <c r="W58" s="4"/>
      <c r="X58" s="4"/>
      <c r="Y58" s="4"/>
      <c r="Z58" s="4"/>
      <c r="AA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1:75" x14ac:dyDescent="0.3">
      <c r="A59" s="10">
        <v>43155</v>
      </c>
      <c r="B59" s="11">
        <v>-27.2</v>
      </c>
      <c r="C59" s="19">
        <v>-23.166236111111107</v>
      </c>
      <c r="D59" s="19">
        <v>0.12503875643807702</v>
      </c>
      <c r="E59" s="19">
        <v>-16.70976388888889</v>
      </c>
      <c r="F59" s="19">
        <v>5.724916048708583E-2</v>
      </c>
      <c r="G59" s="19">
        <v>-24.647999999999996</v>
      </c>
      <c r="H59" s="19">
        <v>8.930226720266532E-2</v>
      </c>
      <c r="I59" s="7">
        <f t="shared" si="0"/>
        <v>-19.094589599999995</v>
      </c>
      <c r="J59" s="7">
        <f t="shared" si="1"/>
        <v>8.930226720266532E-2</v>
      </c>
      <c r="K59" s="4"/>
      <c r="L59" s="4"/>
      <c r="M59" s="4"/>
      <c r="N59" s="4"/>
      <c r="O59" s="4"/>
      <c r="P59" s="4"/>
      <c r="Q59" s="4"/>
      <c r="R59" s="4"/>
      <c r="T59" s="4"/>
      <c r="U59" s="4"/>
      <c r="V59" s="4"/>
      <c r="W59" s="4"/>
      <c r="X59" s="4"/>
      <c r="Y59" s="4"/>
      <c r="Z59" s="4"/>
      <c r="AA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</row>
    <row r="60" spans="1:75" x14ac:dyDescent="0.3">
      <c r="A60" s="10">
        <v>43156</v>
      </c>
      <c r="B60" s="11">
        <v>-26.1</v>
      </c>
      <c r="C60" s="19">
        <v>-22.997874999999997</v>
      </c>
      <c r="D60" s="19">
        <v>0.12884006521415642</v>
      </c>
      <c r="E60" s="19">
        <v>-16.665722222222225</v>
      </c>
      <c r="F60" s="19">
        <v>6.1422380310485414E-2</v>
      </c>
      <c r="G60" s="19">
        <v>-24.564687499999994</v>
      </c>
      <c r="H60" s="19">
        <v>8.544482822700708E-2</v>
      </c>
      <c r="I60" s="7">
        <f t="shared" si="0"/>
        <v>-19.022091062499996</v>
      </c>
      <c r="J60" s="7">
        <f t="shared" si="1"/>
        <v>8.544482822700708E-2</v>
      </c>
      <c r="K60" s="4"/>
      <c r="L60" s="4"/>
      <c r="M60" s="4"/>
      <c r="N60" s="4"/>
      <c r="O60" s="4"/>
      <c r="P60" s="4"/>
      <c r="Q60" s="4"/>
      <c r="R60" s="4"/>
      <c r="T60" s="4"/>
      <c r="U60" s="4"/>
      <c r="V60" s="4"/>
      <c r="W60" s="4"/>
      <c r="X60" s="4"/>
      <c r="Y60" s="4"/>
      <c r="Z60" s="4"/>
      <c r="AA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</row>
    <row r="61" spans="1:75" x14ac:dyDescent="0.3">
      <c r="A61" s="10">
        <v>43157</v>
      </c>
      <c r="B61" s="11">
        <v>-26</v>
      </c>
      <c r="C61" s="19">
        <v>-22.660333333333327</v>
      </c>
      <c r="D61" s="19">
        <v>0.12205659506702568</v>
      </c>
      <c r="E61" s="19">
        <v>-16.506097222222223</v>
      </c>
      <c r="F61" s="19">
        <v>6.0451636486796911E-2</v>
      </c>
      <c r="G61" s="19">
        <v>-24.176999999999996</v>
      </c>
      <c r="H61" s="19">
        <v>7.8702521919705573E-2</v>
      </c>
      <c r="I61" s="7">
        <f t="shared" si="0"/>
        <v>-18.684725399999998</v>
      </c>
      <c r="J61" s="7">
        <f t="shared" si="1"/>
        <v>7.8702521919705573E-2</v>
      </c>
      <c r="K61" s="4"/>
      <c r="L61" s="4"/>
      <c r="M61" s="4"/>
      <c r="N61" s="4"/>
      <c r="O61" s="4"/>
      <c r="P61" s="4"/>
      <c r="Q61" s="4"/>
      <c r="R61" s="4"/>
      <c r="T61" s="4"/>
      <c r="U61" s="4"/>
      <c r="V61" s="4"/>
      <c r="W61" s="4"/>
      <c r="X61" s="4"/>
      <c r="Y61" s="4"/>
      <c r="Z61" s="4"/>
      <c r="AA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</row>
    <row r="62" spans="1:75" x14ac:dyDescent="0.3">
      <c r="A62" s="10">
        <v>43158</v>
      </c>
      <c r="B62" s="11">
        <v>-24.1</v>
      </c>
      <c r="C62" s="19">
        <v>-22.368777777777776</v>
      </c>
      <c r="D62" s="19">
        <v>0.14839201285559281</v>
      </c>
      <c r="E62" s="19">
        <v>-16.355305555555557</v>
      </c>
      <c r="F62" s="19">
        <v>7.4268691474130968E-2</v>
      </c>
      <c r="G62" s="19">
        <v>-23.894395833333334</v>
      </c>
      <c r="H62" s="19">
        <v>8.5918307694409529E-2</v>
      </c>
      <c r="I62" s="7">
        <f t="shared" si="0"/>
        <v>-18.438803254166668</v>
      </c>
      <c r="J62" s="7">
        <f t="shared" si="1"/>
        <v>8.5918307694409529E-2</v>
      </c>
      <c r="K62" s="4"/>
      <c r="L62" s="4"/>
      <c r="M62" s="4"/>
      <c r="N62" s="4"/>
      <c r="O62" s="4"/>
      <c r="P62" s="4"/>
      <c r="Q62" s="4"/>
      <c r="R62" s="4"/>
      <c r="T62" s="4"/>
      <c r="U62" s="4"/>
      <c r="V62" s="4"/>
      <c r="W62" s="4"/>
      <c r="X62" s="4"/>
      <c r="Y62" s="4"/>
      <c r="Z62" s="4"/>
      <c r="AA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</row>
    <row r="63" spans="1:75" x14ac:dyDescent="0.3">
      <c r="A63" s="10">
        <v>43159</v>
      </c>
      <c r="B63" s="11">
        <v>-19.899999999999999</v>
      </c>
      <c r="C63" s="19">
        <v>-21.28959722222222</v>
      </c>
      <c r="D63" s="19">
        <v>0.15761699253639658</v>
      </c>
      <c r="E63" s="19">
        <v>-15.819986111111112</v>
      </c>
      <c r="F63" s="19">
        <v>7.9406472494757324E-2</v>
      </c>
      <c r="G63" s="19">
        <v>-22.828083333333336</v>
      </c>
      <c r="H63" s="19">
        <v>0.10803349112804801</v>
      </c>
      <c r="I63" s="7">
        <f t="shared" si="0"/>
        <v>-17.51089811666667</v>
      </c>
      <c r="J63" s="7">
        <f t="shared" si="1"/>
        <v>0.10803349112804801</v>
      </c>
      <c r="K63" s="4"/>
      <c r="L63" s="4"/>
      <c r="M63" s="4"/>
      <c r="N63" s="4"/>
      <c r="O63" s="4"/>
      <c r="P63" s="4"/>
      <c r="Q63" s="4"/>
      <c r="R63" s="4"/>
      <c r="S63" s="14">
        <v>0.5</v>
      </c>
      <c r="T63" s="4"/>
      <c r="U63" s="4"/>
      <c r="V63" s="4"/>
      <c r="W63" s="4"/>
      <c r="X63" s="4"/>
      <c r="Y63" s="4"/>
      <c r="Z63" s="4"/>
      <c r="AA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</row>
    <row r="64" spans="1:75" x14ac:dyDescent="0.3">
      <c r="A64" s="10">
        <v>43160</v>
      </c>
      <c r="B64" s="11">
        <v>-21</v>
      </c>
      <c r="C64" s="19">
        <v>-20.374125000000003</v>
      </c>
      <c r="D64" s="19">
        <v>9.1305980804304854E-2</v>
      </c>
      <c r="E64" s="19">
        <v>-15.272041666666665</v>
      </c>
      <c r="F64" s="19">
        <v>5.141233299606443E-2</v>
      </c>
      <c r="G64" s="19">
        <v>-21.866270833333331</v>
      </c>
      <c r="H64" s="19">
        <v>5.4393851714303387E-2</v>
      </c>
      <c r="I64" s="7">
        <f t="shared" si="0"/>
        <v>-16.673928879166667</v>
      </c>
      <c r="J64" s="7">
        <f t="shared" si="1"/>
        <v>5.4393851714303387E-2</v>
      </c>
      <c r="K64" s="4"/>
      <c r="L64" s="4"/>
      <c r="M64" s="4"/>
      <c r="N64" s="4"/>
      <c r="O64" s="4"/>
      <c r="P64" s="4"/>
      <c r="Q64" s="4"/>
      <c r="R64" s="4"/>
      <c r="S64" s="14">
        <v>0.3</v>
      </c>
      <c r="T64" s="4"/>
      <c r="U64" s="4"/>
      <c r="V64" s="4"/>
      <c r="W64" s="4"/>
      <c r="X64" s="4"/>
      <c r="Y64" s="4"/>
      <c r="Z64" s="4"/>
      <c r="AA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</row>
    <row r="65" spans="1:75" x14ac:dyDescent="0.3">
      <c r="A65" s="10">
        <v>43161</v>
      </c>
      <c r="B65" s="11">
        <v>-25</v>
      </c>
      <c r="C65" s="19">
        <v>-21.284569444444447</v>
      </c>
      <c r="D65" s="19">
        <v>0.10786435926507205</v>
      </c>
      <c r="E65" s="19">
        <v>-15.606388888888894</v>
      </c>
      <c r="F65" s="19">
        <v>5.986153059247535E-2</v>
      </c>
      <c r="G65" s="19">
        <v>-22.541041666666661</v>
      </c>
      <c r="H65" s="19">
        <v>6.9253315181638464E-2</v>
      </c>
      <c r="I65" s="7">
        <f t="shared" si="0"/>
        <v>-17.261114458333328</v>
      </c>
      <c r="J65" s="7">
        <f t="shared" si="1"/>
        <v>6.9253315181638464E-2</v>
      </c>
      <c r="K65" s="4"/>
      <c r="L65" s="4"/>
      <c r="M65" s="4"/>
      <c r="N65" s="4"/>
      <c r="O65" s="4"/>
      <c r="P65" s="4"/>
      <c r="Q65" s="4"/>
      <c r="R65" s="4"/>
      <c r="T65" s="4"/>
      <c r="U65" s="4"/>
      <c r="V65" s="4"/>
      <c r="W65" s="4"/>
      <c r="X65" s="4"/>
      <c r="Y65" s="4"/>
      <c r="Z65" s="4"/>
      <c r="AA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</row>
    <row r="66" spans="1:75" x14ac:dyDescent="0.3">
      <c r="A66" s="10">
        <v>43162</v>
      </c>
      <c r="B66" s="11">
        <v>-25.1</v>
      </c>
      <c r="C66" s="19">
        <v>-21.942236111111111</v>
      </c>
      <c r="D66" s="19">
        <v>0.13057075481342278</v>
      </c>
      <c r="E66" s="19">
        <v>-15.968347222222219</v>
      </c>
      <c r="F66" s="19">
        <v>6.4596363744442192E-2</v>
      </c>
      <c r="G66" s="19">
        <v>-23.191041666666663</v>
      </c>
      <c r="H66" s="19">
        <v>8.4013218834952788E-2</v>
      </c>
      <c r="I66" s="7">
        <f t="shared" si="0"/>
        <v>-17.82674445833333</v>
      </c>
      <c r="J66" s="7">
        <f t="shared" si="1"/>
        <v>8.4013218834952788E-2</v>
      </c>
      <c r="K66" s="4"/>
      <c r="L66" s="4"/>
      <c r="M66" s="4"/>
      <c r="N66" s="4"/>
      <c r="O66" s="4"/>
      <c r="P66" s="4"/>
      <c r="Q66" s="4"/>
      <c r="R66" s="4"/>
      <c r="T66" s="4"/>
      <c r="U66" s="4"/>
      <c r="V66" s="4"/>
      <c r="W66" s="4"/>
      <c r="X66" s="4"/>
      <c r="Y66" s="4"/>
      <c r="Z66" s="4"/>
      <c r="AA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</row>
    <row r="67" spans="1:75" x14ac:dyDescent="0.3">
      <c r="A67" s="10">
        <v>43163</v>
      </c>
      <c r="B67" s="11">
        <v>-19.7</v>
      </c>
      <c r="C67" s="19">
        <v>-20.784847222222222</v>
      </c>
      <c r="D67" s="19">
        <v>0.12394064955933981</v>
      </c>
      <c r="E67" s="19">
        <v>-15.476486111111109</v>
      </c>
      <c r="F67" s="19">
        <v>6.0790693742704384E-2</v>
      </c>
      <c r="G67" s="19">
        <v>-22.200916666666668</v>
      </c>
      <c r="H67" s="19">
        <v>9.5202675996571728E-2</v>
      </c>
      <c r="I67" s="7">
        <f t="shared" si="0"/>
        <v>-16.965137683333335</v>
      </c>
      <c r="J67" s="7">
        <f t="shared" si="1"/>
        <v>9.5202675996571728E-2</v>
      </c>
      <c r="K67" s="4"/>
      <c r="L67" s="4"/>
      <c r="M67" s="4"/>
      <c r="N67" s="4"/>
      <c r="O67" s="4"/>
      <c r="P67" s="4"/>
      <c r="Q67" s="4"/>
      <c r="R67" s="4"/>
      <c r="T67" s="4"/>
      <c r="U67" s="4"/>
      <c r="V67" s="4"/>
      <c r="W67" s="4"/>
      <c r="X67" s="4"/>
      <c r="Y67" s="4"/>
      <c r="Z67" s="4"/>
      <c r="AA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</row>
    <row r="68" spans="1:75" x14ac:dyDescent="0.3">
      <c r="A68" s="10">
        <v>43164</v>
      </c>
      <c r="B68" s="11">
        <v>-23.5</v>
      </c>
      <c r="C68" s="19">
        <v>-21.048569444444443</v>
      </c>
      <c r="D68" s="19">
        <v>0.11306968032306532</v>
      </c>
      <c r="E68" s="19">
        <v>-15.548555555555554</v>
      </c>
      <c r="F68" s="19">
        <v>5.7105520976813394E-2</v>
      </c>
      <c r="G68" s="19">
        <v>-22.319374999999994</v>
      </c>
      <c r="H68" s="19">
        <v>8.0306158112545295E-2</v>
      </c>
      <c r="I68" s="7">
        <f t="shared" si="0"/>
        <v>-17.068220124999996</v>
      </c>
      <c r="J68" s="7">
        <f t="shared" si="1"/>
        <v>8.0306158112545295E-2</v>
      </c>
      <c r="K68" s="4"/>
      <c r="L68" s="4"/>
      <c r="M68" s="4"/>
      <c r="N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</row>
    <row r="69" spans="1:75" x14ac:dyDescent="0.3">
      <c r="A69" s="10">
        <v>43165</v>
      </c>
      <c r="B69" s="11">
        <v>-25</v>
      </c>
      <c r="C69" s="19">
        <v>-21.751555555555555</v>
      </c>
      <c r="D69" s="19">
        <v>0.13817542740514208</v>
      </c>
      <c r="E69" s="19">
        <v>-15.897402777777778</v>
      </c>
      <c r="F69" s="19">
        <v>6.6556273271133531E-2</v>
      </c>
      <c r="G69" s="19">
        <v>-22.944874999999996</v>
      </c>
      <c r="H69" s="19">
        <v>9.4639118373161538E-2</v>
      </c>
      <c r="I69" s="7">
        <f t="shared" si="0"/>
        <v>-17.612530224999997</v>
      </c>
      <c r="J69" s="7">
        <f t="shared" si="1"/>
        <v>9.4639118373161538E-2</v>
      </c>
      <c r="K69" s="4"/>
      <c r="L69" s="4"/>
      <c r="M69" s="4"/>
      <c r="N69" s="4"/>
      <c r="O69" s="4"/>
      <c r="P69" s="4"/>
      <c r="Q69" s="4"/>
      <c r="R69" s="4"/>
      <c r="T69" s="4"/>
      <c r="U69" s="4"/>
      <c r="V69" s="4"/>
      <c r="W69" s="4"/>
      <c r="X69" s="4"/>
      <c r="Y69" s="4"/>
      <c r="Z69" s="4"/>
      <c r="AA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</row>
    <row r="70" spans="1:75" x14ac:dyDescent="0.3">
      <c r="A70" s="10">
        <v>43166</v>
      </c>
      <c r="B70" s="11">
        <v>-25.6</v>
      </c>
      <c r="C70" s="19">
        <v>-22.077291666666667</v>
      </c>
      <c r="D70" s="19">
        <v>0.14090289611021631</v>
      </c>
      <c r="E70" s="19">
        <v>-16.11345833333333</v>
      </c>
      <c r="F70" s="19">
        <v>6.8983427647923881E-2</v>
      </c>
      <c r="G70" s="19">
        <v>-23.325916666666668</v>
      </c>
      <c r="H70" s="19">
        <v>8.4812221540915445E-2</v>
      </c>
      <c r="I70" s="7">
        <f t="shared" ref="I70:I94" si="2">0.8702*G70+ 2.3541</f>
        <v>-17.944112683333334</v>
      </c>
      <c r="J70" s="7">
        <f t="shared" ref="J70:J94" si="3">H70</f>
        <v>8.4812221540915445E-2</v>
      </c>
      <c r="K70" s="4"/>
      <c r="L70" s="4"/>
      <c r="M70" s="4"/>
      <c r="N70" s="4"/>
      <c r="O70" s="4"/>
      <c r="P70" s="4"/>
      <c r="Q70" s="4"/>
      <c r="R70" s="4"/>
      <c r="T70" s="4"/>
      <c r="U70" s="4"/>
      <c r="V70" s="4"/>
      <c r="W70" s="4"/>
      <c r="X70" s="4"/>
      <c r="Y70" s="4"/>
      <c r="Z70" s="4"/>
      <c r="AA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</row>
    <row r="71" spans="1:75" x14ac:dyDescent="0.3">
      <c r="A71" s="10">
        <v>43167</v>
      </c>
      <c r="B71" s="11">
        <v>-24.4</v>
      </c>
      <c r="C71" s="19">
        <v>-22.200930555555555</v>
      </c>
      <c r="D71" s="19">
        <v>0.17061794596693769</v>
      </c>
      <c r="E71" s="19">
        <v>-16.244402777777776</v>
      </c>
      <c r="F71" s="19">
        <v>7.8600456710859246E-2</v>
      </c>
      <c r="G71" s="19">
        <v>-23.573875000000001</v>
      </c>
      <c r="H71" s="19">
        <v>0.10681526638194727</v>
      </c>
      <c r="I71" s="7">
        <f t="shared" si="2"/>
        <v>-18.159886025000002</v>
      </c>
      <c r="J71" s="7">
        <f t="shared" si="3"/>
        <v>0.10681526638194727</v>
      </c>
      <c r="K71" s="4"/>
      <c r="L71" s="4"/>
      <c r="M71" s="4"/>
      <c r="N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</row>
    <row r="72" spans="1:75" x14ac:dyDescent="0.3">
      <c r="A72" s="10">
        <v>43168</v>
      </c>
      <c r="B72" s="11">
        <v>-22.5</v>
      </c>
      <c r="C72" s="19">
        <v>-21.85818055555556</v>
      </c>
      <c r="D72" s="19">
        <v>0.19261055860543819</v>
      </c>
      <c r="E72" s="19">
        <v>-16.109333333333332</v>
      </c>
      <c r="F72" s="19">
        <v>9.3845418430451327E-2</v>
      </c>
      <c r="G72" s="19">
        <v>-23.439791666666661</v>
      </c>
      <c r="H72" s="19">
        <v>0.10527855527066861</v>
      </c>
      <c r="I72" s="7">
        <f t="shared" si="2"/>
        <v>-18.043206708333329</v>
      </c>
      <c r="J72" s="7">
        <f t="shared" si="3"/>
        <v>0.10527855527066861</v>
      </c>
      <c r="K72" s="4"/>
      <c r="L72" s="4"/>
      <c r="M72" s="4"/>
      <c r="N72" s="4"/>
      <c r="O72" s="4"/>
      <c r="P72" s="4"/>
      <c r="Q72" s="4"/>
      <c r="R72" s="4"/>
      <c r="T72" s="4"/>
      <c r="U72" s="4"/>
      <c r="V72" s="4"/>
      <c r="W72" s="4"/>
      <c r="X72" s="4"/>
      <c r="Y72" s="4"/>
      <c r="Z72" s="4"/>
      <c r="AA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</row>
    <row r="73" spans="1:75" x14ac:dyDescent="0.3">
      <c r="A73" s="10">
        <v>43169</v>
      </c>
      <c r="B73" s="11">
        <v>-19.899999999999999</v>
      </c>
      <c r="C73" s="19">
        <v>-21.157708333333332</v>
      </c>
      <c r="D73" s="19">
        <v>0.1996541789910922</v>
      </c>
      <c r="E73" s="19">
        <v>-15.737666666666668</v>
      </c>
      <c r="F73" s="19">
        <v>9.354316905392164E-2</v>
      </c>
      <c r="G73" s="19">
        <v>-22.888791666666663</v>
      </c>
      <c r="H73" s="19">
        <v>0.12095080715151878</v>
      </c>
      <c r="I73" s="7">
        <f t="shared" si="2"/>
        <v>-17.563726508333332</v>
      </c>
      <c r="J73" s="7">
        <f t="shared" si="3"/>
        <v>0.12095080715151878</v>
      </c>
      <c r="K73" s="4"/>
      <c r="L73" s="4"/>
      <c r="M73" s="4"/>
      <c r="N73" s="4"/>
      <c r="O73" s="4"/>
      <c r="P73" s="4"/>
      <c r="Q73" s="4"/>
      <c r="R73" s="4"/>
      <c r="T73" s="4"/>
      <c r="U73" s="4"/>
      <c r="V73" s="4"/>
      <c r="W73" s="4"/>
      <c r="X73" s="4"/>
      <c r="Y73" s="4"/>
      <c r="Z73" s="4"/>
      <c r="AA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</row>
    <row r="74" spans="1:75" x14ac:dyDescent="0.3">
      <c r="A74" s="10">
        <v>43170</v>
      </c>
      <c r="B74" s="11">
        <v>-15.9</v>
      </c>
      <c r="C74" s="19">
        <v>-20.403347222222223</v>
      </c>
      <c r="D74" s="19">
        <v>0.24364010052246185</v>
      </c>
      <c r="E74" s="19">
        <v>-15.304708333333336</v>
      </c>
      <c r="F74" s="19">
        <v>0.12197489464851743</v>
      </c>
      <c r="G74" s="19">
        <v>-22.182395833333334</v>
      </c>
      <c r="H74" s="19">
        <v>0.15034513126676904</v>
      </c>
      <c r="I74" s="7">
        <f t="shared" si="2"/>
        <v>-16.949020854166669</v>
      </c>
      <c r="J74" s="7">
        <f t="shared" si="3"/>
        <v>0.15034513126676904</v>
      </c>
      <c r="K74" s="4"/>
      <c r="L74" s="4"/>
      <c r="M74" s="4"/>
      <c r="N74" s="4"/>
      <c r="O74" s="4"/>
      <c r="P74" s="4"/>
      <c r="Q74" s="4"/>
      <c r="R74" s="4"/>
      <c r="T74" s="4"/>
      <c r="U74" s="4"/>
      <c r="V74" s="4"/>
      <c r="W74" s="4"/>
      <c r="X74" s="4"/>
      <c r="Y74" s="4"/>
      <c r="Z74" s="4"/>
      <c r="AA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</row>
    <row r="75" spans="1:75" x14ac:dyDescent="0.3">
      <c r="A75" s="10">
        <v>43171</v>
      </c>
      <c r="B75" s="11">
        <v>-9</v>
      </c>
      <c r="C75" s="19">
        <v>-18.119333333333334</v>
      </c>
      <c r="D75" s="19">
        <v>0.21263394566019067</v>
      </c>
      <c r="E75" s="19">
        <v>-13.92940277777778</v>
      </c>
      <c r="F75" s="19">
        <v>0.12110293258822458</v>
      </c>
      <c r="G75" s="19">
        <v>-20.232312499999999</v>
      </c>
      <c r="H75" s="19">
        <v>0.15754102816346205</v>
      </c>
      <c r="I75" s="7">
        <f t="shared" si="2"/>
        <v>-15.252058337499999</v>
      </c>
      <c r="J75" s="7">
        <f t="shared" si="3"/>
        <v>0.15754102816346205</v>
      </c>
      <c r="K75" s="4"/>
      <c r="L75" s="4"/>
      <c r="M75" s="4"/>
      <c r="N75" s="4"/>
      <c r="O75" s="4"/>
      <c r="P75" s="4"/>
      <c r="Q75" s="4"/>
      <c r="R75" s="4"/>
      <c r="T75" s="4"/>
      <c r="U75" s="4"/>
      <c r="V75" s="4"/>
      <c r="W75" s="4"/>
      <c r="X75" s="4"/>
      <c r="Y75" s="4"/>
      <c r="Z75" s="4"/>
      <c r="AA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</row>
    <row r="76" spans="1:75" x14ac:dyDescent="0.3">
      <c r="A76" s="10">
        <v>43172</v>
      </c>
      <c r="B76" s="11">
        <v>-11.9</v>
      </c>
      <c r="C76" s="19">
        <v>-17.24304166666667</v>
      </c>
      <c r="D76" s="19">
        <v>0.22906470310709376</v>
      </c>
      <c r="E76" s="19">
        <v>-13.380402777777777</v>
      </c>
      <c r="F76" s="19">
        <v>7.5809743050424844E-2</v>
      </c>
      <c r="G76" s="19">
        <v>-19.356291666666667</v>
      </c>
      <c r="H76" s="19">
        <v>8.5485071142773414E-2</v>
      </c>
      <c r="I76" s="7">
        <f t="shared" si="2"/>
        <v>-14.489745008333333</v>
      </c>
      <c r="J76" s="7">
        <f t="shared" si="3"/>
        <v>8.5485071142773414E-2</v>
      </c>
      <c r="K76" s="4"/>
      <c r="L76" s="4"/>
      <c r="M76" s="4"/>
      <c r="N76" s="4"/>
      <c r="O76" s="4"/>
      <c r="P76" s="4"/>
      <c r="Q76" s="4"/>
      <c r="R76" s="4"/>
      <c r="T76" s="4"/>
      <c r="U76" s="4"/>
      <c r="V76" s="4"/>
      <c r="W76" s="4"/>
      <c r="X76" s="4"/>
      <c r="Y76" s="4"/>
      <c r="Z76" s="4"/>
      <c r="AA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</row>
    <row r="77" spans="1:75" x14ac:dyDescent="0.3">
      <c r="A77" s="10">
        <v>43173</v>
      </c>
      <c r="B77" s="11">
        <v>-18.100000000000001</v>
      </c>
      <c r="C77" s="19">
        <v>-18.279722222222222</v>
      </c>
      <c r="D77" s="19">
        <v>0.15254867450906046</v>
      </c>
      <c r="E77" s="19">
        <v>-13.661944444444446</v>
      </c>
      <c r="F77" s="19">
        <v>7.4810823321880965E-2</v>
      </c>
      <c r="G77" s="19">
        <v>-19.72216666666667</v>
      </c>
      <c r="H77" s="19">
        <v>8.4665923125229955E-2</v>
      </c>
      <c r="I77" s="7">
        <f t="shared" si="2"/>
        <v>-14.808129433333338</v>
      </c>
      <c r="J77" s="7">
        <f t="shared" si="3"/>
        <v>8.4665923125229955E-2</v>
      </c>
      <c r="K77" s="4"/>
      <c r="L77" s="4"/>
      <c r="M77" s="4"/>
      <c r="N77" s="4"/>
      <c r="O77" s="4"/>
      <c r="P77" s="4"/>
      <c r="Q77" s="4"/>
      <c r="R77" s="4"/>
      <c r="T77" s="4"/>
      <c r="U77" s="4"/>
      <c r="V77" s="4"/>
      <c r="W77" s="4"/>
      <c r="X77" s="4"/>
      <c r="Y77" s="4"/>
      <c r="Z77" s="4"/>
      <c r="AA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</row>
    <row r="78" spans="1:75" x14ac:dyDescent="0.3">
      <c r="A78" s="10">
        <v>43174</v>
      </c>
      <c r="B78" s="11">
        <v>-19.3</v>
      </c>
      <c r="C78" s="19">
        <v>-19.302624999999999</v>
      </c>
      <c r="D78" s="19">
        <v>0.19638010043182053</v>
      </c>
      <c r="E78" s="19">
        <v>-14.219263888888889</v>
      </c>
      <c r="F78" s="19">
        <v>8.6844751488954181E-2</v>
      </c>
      <c r="G78" s="19">
        <v>-20.457791666666669</v>
      </c>
      <c r="H78" s="19">
        <v>0.11579843696797924</v>
      </c>
      <c r="I78" s="7">
        <f t="shared" si="2"/>
        <v>-15.448270308333335</v>
      </c>
      <c r="J78" s="7">
        <f t="shared" si="3"/>
        <v>0.11579843696797924</v>
      </c>
      <c r="K78" s="4"/>
      <c r="L78" s="4"/>
      <c r="M78" s="4"/>
      <c r="N78" s="4"/>
      <c r="O78" s="4"/>
      <c r="P78" s="4"/>
      <c r="Q78" s="4"/>
      <c r="R78" s="4"/>
      <c r="T78" s="4"/>
      <c r="U78" s="4"/>
      <c r="V78" s="4"/>
      <c r="W78" s="4"/>
      <c r="X78" s="4"/>
      <c r="Y78" s="4"/>
      <c r="Z78" s="4"/>
      <c r="AA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</row>
    <row r="79" spans="1:75" x14ac:dyDescent="0.3">
      <c r="A79" s="10">
        <v>43175</v>
      </c>
      <c r="B79" s="11">
        <v>-14.5</v>
      </c>
      <c r="C79" s="19">
        <v>-18.827736111111111</v>
      </c>
      <c r="D79" s="19">
        <v>0.30882471224007269</v>
      </c>
      <c r="E79" s="19">
        <v>-14.152152777777774</v>
      </c>
      <c r="F79" s="19">
        <v>0.13175735881505418</v>
      </c>
      <c r="G79" s="19">
        <v>-20.291604166666669</v>
      </c>
      <c r="H79" s="19">
        <v>0.15287995248702022</v>
      </c>
      <c r="I79" s="7">
        <f t="shared" si="2"/>
        <v>-15.303653945833336</v>
      </c>
      <c r="J79" s="7">
        <f t="shared" si="3"/>
        <v>0.15287995248702022</v>
      </c>
      <c r="K79" s="4"/>
      <c r="L79" s="4"/>
      <c r="M79" s="4"/>
      <c r="N79" s="4"/>
      <c r="O79" s="4"/>
      <c r="P79" s="4"/>
      <c r="Q79" s="4"/>
      <c r="R79" s="4"/>
      <c r="T79" s="4"/>
      <c r="U79" s="4"/>
      <c r="V79" s="4"/>
      <c r="W79" s="4"/>
      <c r="X79" s="4"/>
      <c r="Y79" s="4"/>
      <c r="Z79" s="4"/>
      <c r="AA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</row>
    <row r="80" spans="1:75" x14ac:dyDescent="0.3">
      <c r="A80" s="10">
        <v>43176</v>
      </c>
      <c r="B80" s="11">
        <v>-8.5</v>
      </c>
      <c r="C80" s="19">
        <v>-17.332083333333333</v>
      </c>
      <c r="D80" s="19">
        <v>0.29008735513826017</v>
      </c>
      <c r="E80" s="19">
        <v>-13.304166666666665</v>
      </c>
      <c r="F80" s="19">
        <v>0.13279285989574696</v>
      </c>
      <c r="G80" s="19">
        <v>-19.095854166666669</v>
      </c>
      <c r="H80" s="19">
        <v>0.17166792197154299</v>
      </c>
      <c r="I80" s="7">
        <f t="shared" si="2"/>
        <v>-14.263112295833334</v>
      </c>
      <c r="J80" s="7">
        <f t="shared" si="3"/>
        <v>0.17166792197154299</v>
      </c>
      <c r="K80" s="4"/>
      <c r="L80" s="4"/>
      <c r="M80" s="4"/>
      <c r="N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</row>
    <row r="81" spans="1:75" x14ac:dyDescent="0.3">
      <c r="A81" s="10">
        <v>43177</v>
      </c>
      <c r="B81" s="11">
        <v>-10.1</v>
      </c>
      <c r="C81" s="19">
        <v>-15.642541666666668</v>
      </c>
      <c r="D81" s="19">
        <v>8.8766889736921817E-2</v>
      </c>
      <c r="E81" s="19">
        <v>-12.179097222222225</v>
      </c>
      <c r="F81" s="19">
        <v>3.86175114382145E-2</v>
      </c>
      <c r="G81" s="19">
        <v>-17.295854166666661</v>
      </c>
      <c r="H81" s="19">
        <v>0.10224294153362397</v>
      </c>
      <c r="I81" s="7">
        <f t="shared" si="2"/>
        <v>-12.696752295833328</v>
      </c>
      <c r="J81" s="7">
        <f t="shared" si="3"/>
        <v>0.10224294153362397</v>
      </c>
      <c r="K81" s="4"/>
      <c r="L81" s="4"/>
      <c r="M81" s="4"/>
      <c r="N81" s="4"/>
      <c r="O81" s="4"/>
      <c r="P81" s="4"/>
      <c r="Q81" s="4"/>
      <c r="R81" s="4"/>
      <c r="S81" s="14">
        <v>0.8</v>
      </c>
      <c r="T81" s="4"/>
      <c r="U81" s="4"/>
      <c r="V81" s="4"/>
      <c r="W81" s="4"/>
      <c r="X81" s="4"/>
      <c r="Y81" s="4"/>
      <c r="Z81" s="4"/>
      <c r="AA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</row>
    <row r="82" spans="1:75" x14ac:dyDescent="0.3">
      <c r="A82" s="10">
        <v>43178</v>
      </c>
      <c r="B82" s="11">
        <v>-17</v>
      </c>
      <c r="C82" s="19">
        <v>-17.509902777777778</v>
      </c>
      <c r="D82" s="19">
        <v>0.1907381758397933</v>
      </c>
      <c r="E82" s="19">
        <v>-12.873875000000004</v>
      </c>
      <c r="F82" s="19">
        <v>7.6176044657026959E-2</v>
      </c>
      <c r="G82" s="19">
        <v>-18.505125000000003</v>
      </c>
      <c r="H82" s="19">
        <v>0.10670605130858112</v>
      </c>
      <c r="I82" s="7">
        <f t="shared" si="2"/>
        <v>-13.749059775000003</v>
      </c>
      <c r="J82" s="7">
        <f t="shared" si="3"/>
        <v>0.10670605130858112</v>
      </c>
      <c r="K82" s="4"/>
      <c r="L82" s="4"/>
      <c r="M82" s="4"/>
      <c r="N82" s="4"/>
      <c r="O82" s="4"/>
      <c r="P82" s="4"/>
      <c r="Q82" s="4"/>
      <c r="R82" s="4"/>
      <c r="T82" s="4"/>
      <c r="U82" s="4"/>
      <c r="V82" s="4"/>
      <c r="W82" s="4"/>
      <c r="X82" s="4"/>
      <c r="Y82" s="4"/>
      <c r="Z82" s="4"/>
      <c r="AA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</row>
    <row r="83" spans="1:75" x14ac:dyDescent="0.3">
      <c r="A83" s="10">
        <v>43179</v>
      </c>
      <c r="B83" s="11">
        <v>-8.1999999999999993</v>
      </c>
      <c r="C83" s="19">
        <v>-15.847319444444443</v>
      </c>
      <c r="D83" s="19">
        <v>0.54408253615700231</v>
      </c>
      <c r="E83" s="19">
        <v>-12.628291666666664</v>
      </c>
      <c r="F83" s="19">
        <v>0.15668437857595854</v>
      </c>
      <c r="G83" s="19">
        <v>-17.965041666666668</v>
      </c>
      <c r="H83" s="19">
        <v>0.24021634820772722</v>
      </c>
      <c r="I83" s="7">
        <f t="shared" si="2"/>
        <v>-13.279079258333333</v>
      </c>
      <c r="J83" s="7">
        <f t="shared" si="3"/>
        <v>0.24021634820772722</v>
      </c>
      <c r="K83" s="4"/>
      <c r="L83" s="4"/>
      <c r="M83" s="4"/>
      <c r="N83" s="4"/>
      <c r="O83" s="4"/>
      <c r="P83" s="4"/>
      <c r="Q83" s="4"/>
      <c r="R83" s="4"/>
      <c r="T83" s="4"/>
      <c r="U83" s="4"/>
      <c r="V83" s="4"/>
      <c r="W83" s="4"/>
      <c r="X83" s="4"/>
      <c r="Y83" s="4"/>
      <c r="Z83" s="4"/>
      <c r="AA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</row>
    <row r="84" spans="1:75" x14ac:dyDescent="0.3">
      <c r="A84" s="10">
        <v>43180</v>
      </c>
      <c r="B84" s="11">
        <v>3.3</v>
      </c>
      <c r="C84" s="19">
        <v>-10.376194444444442</v>
      </c>
      <c r="D84" s="19">
        <v>0.91200095919021795</v>
      </c>
      <c r="E84" s="19">
        <v>-9.8236249999999981</v>
      </c>
      <c r="F84" s="19">
        <v>0.42169723319760366</v>
      </c>
      <c r="G84" s="19">
        <v>-13.898083333333338</v>
      </c>
      <c r="H84" s="19">
        <v>0.59697353456093927</v>
      </c>
      <c r="I84" s="7">
        <f t="shared" si="2"/>
        <v>-9.7400121166666693</v>
      </c>
      <c r="J84" s="7">
        <f t="shared" si="3"/>
        <v>0.59697353456093927</v>
      </c>
      <c r="K84" s="4"/>
      <c r="L84" s="4"/>
      <c r="M84" s="4"/>
      <c r="N84" s="4"/>
      <c r="O84" s="4"/>
      <c r="P84" s="4"/>
      <c r="Q84" s="4"/>
      <c r="R84" s="4"/>
      <c r="T84" s="4"/>
      <c r="U84" s="4"/>
      <c r="V84" s="4"/>
      <c r="W84" s="4"/>
      <c r="X84" s="4"/>
      <c r="Y84" s="4"/>
      <c r="Z84" s="4"/>
      <c r="AA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</row>
    <row r="85" spans="1:75" x14ac:dyDescent="0.3">
      <c r="A85" s="10">
        <v>43181</v>
      </c>
      <c r="B85" s="11">
        <v>2.4</v>
      </c>
      <c r="C85" s="19">
        <v>-6.8193333333333319</v>
      </c>
      <c r="D85" s="19">
        <v>0.37911018690669057</v>
      </c>
      <c r="E85" s="19">
        <v>-6.5317361111111119</v>
      </c>
      <c r="F85" s="19">
        <v>0.2850380162084416</v>
      </c>
      <c r="G85" s="19">
        <v>-10.639374999999999</v>
      </c>
      <c r="H85" s="19">
        <v>0.39093858311751073</v>
      </c>
      <c r="I85" s="7">
        <f t="shared" si="2"/>
        <v>-6.9042841249999993</v>
      </c>
      <c r="J85" s="7">
        <f t="shared" si="3"/>
        <v>0.39093858311751073</v>
      </c>
      <c r="K85" s="4"/>
      <c r="L85" s="4"/>
      <c r="M85" s="4"/>
      <c r="N85" s="4"/>
      <c r="O85" s="4"/>
      <c r="P85" s="4"/>
      <c r="Q85" s="4"/>
      <c r="R85" s="4"/>
      <c r="T85" s="4"/>
      <c r="U85" s="4"/>
      <c r="V85" s="4"/>
      <c r="W85" s="4"/>
      <c r="X85" s="4"/>
      <c r="Y85" s="4"/>
      <c r="Z85" s="4"/>
      <c r="AA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</row>
    <row r="86" spans="1:75" x14ac:dyDescent="0.3">
      <c r="A86" s="10">
        <v>43182</v>
      </c>
      <c r="B86" s="11">
        <v>-3.2</v>
      </c>
      <c r="C86" s="19">
        <v>-8.8781388888888895</v>
      </c>
      <c r="D86" s="19">
        <v>0.49395478383032815</v>
      </c>
      <c r="E86" s="19">
        <v>-5.3910694444444447</v>
      </c>
      <c r="F86" s="19">
        <v>0.35712181835868345</v>
      </c>
      <c r="G86" s="19">
        <v>-10.542687500000005</v>
      </c>
      <c r="H86" s="19">
        <v>0.43726672436392638</v>
      </c>
      <c r="I86" s="7">
        <f t="shared" si="2"/>
        <v>-6.8201466625000036</v>
      </c>
      <c r="J86" s="7">
        <f t="shared" si="3"/>
        <v>0.43726672436392638</v>
      </c>
      <c r="K86" s="4"/>
      <c r="L86" s="4"/>
      <c r="M86" s="4"/>
      <c r="N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</row>
    <row r="87" spans="1:75" x14ac:dyDescent="0.3">
      <c r="A87" s="10">
        <v>43183</v>
      </c>
      <c r="B87" s="11">
        <v>1.6</v>
      </c>
      <c r="C87" s="19">
        <v>-7.6868888888888911</v>
      </c>
      <c r="D87" s="19">
        <v>0.53170269011070492</v>
      </c>
      <c r="E87" s="19">
        <v>-3.3010555555555552</v>
      </c>
      <c r="F87" s="19">
        <v>0.41636433218058511</v>
      </c>
      <c r="G87" s="19">
        <v>-9.0203125000000011</v>
      </c>
      <c r="H87" s="19">
        <v>0.50992020263449078</v>
      </c>
      <c r="I87" s="7">
        <f t="shared" si="2"/>
        <v>-5.4953759375000004</v>
      </c>
      <c r="J87" s="7">
        <f t="shared" si="3"/>
        <v>0.50992020263449078</v>
      </c>
      <c r="K87" s="4"/>
      <c r="L87" s="4"/>
      <c r="M87" s="4"/>
      <c r="N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</row>
    <row r="88" spans="1:75" x14ac:dyDescent="0.3">
      <c r="A88" s="10">
        <v>43184</v>
      </c>
      <c r="B88" s="11">
        <v>4.3</v>
      </c>
      <c r="C88" s="19">
        <v>-2.8845833333333331</v>
      </c>
      <c r="D88" s="19">
        <v>0.21920116758808778</v>
      </c>
      <c r="E88" s="19">
        <v>-0.20209722222222226</v>
      </c>
      <c r="F88" s="19">
        <v>3.7636372961708582E-2</v>
      </c>
      <c r="G88" s="19">
        <v>-4.566395833333333</v>
      </c>
      <c r="H88" s="19">
        <v>0.29165426160860841</v>
      </c>
      <c r="I88" s="7">
        <f t="shared" si="2"/>
        <v>-1.6195776541666662</v>
      </c>
      <c r="J88" s="7">
        <f t="shared" si="3"/>
        <v>0.29165426160860841</v>
      </c>
      <c r="K88" s="4"/>
      <c r="L88" s="4"/>
      <c r="M88" s="4"/>
      <c r="N88" s="4"/>
      <c r="O88" s="4"/>
      <c r="P88" s="4"/>
      <c r="Q88" s="4"/>
      <c r="R88" s="4"/>
      <c r="S88" s="14">
        <v>0.6</v>
      </c>
      <c r="T88" s="4"/>
      <c r="U88" s="4"/>
      <c r="V88" s="4"/>
      <c r="W88" s="4"/>
      <c r="X88" s="4"/>
      <c r="Y88" s="4"/>
      <c r="Z88" s="4"/>
      <c r="AA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</row>
    <row r="89" spans="1:75" x14ac:dyDescent="0.3">
      <c r="A89" s="10">
        <v>43185</v>
      </c>
      <c r="B89" s="11">
        <v>3.7</v>
      </c>
      <c r="C89" s="19">
        <v>-3.2219583333333333</v>
      </c>
      <c r="D89" s="19">
        <v>0.22615420304685205</v>
      </c>
      <c r="E89" s="19">
        <v>-0.41090277777777778</v>
      </c>
      <c r="F89" s="19">
        <v>2.347361625080294E-2</v>
      </c>
      <c r="G89" s="19">
        <v>-4.8182083333333319</v>
      </c>
      <c r="H89" s="19">
        <v>0.37183279527484941</v>
      </c>
      <c r="I89" s="7">
        <f t="shared" si="2"/>
        <v>-1.8387048916666657</v>
      </c>
      <c r="J89" s="7">
        <f t="shared" si="3"/>
        <v>0.37183279527484941</v>
      </c>
      <c r="K89" s="4"/>
      <c r="L89" s="4"/>
      <c r="M89" s="4"/>
      <c r="N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</row>
    <row r="90" spans="1:75" x14ac:dyDescent="0.3">
      <c r="A90" s="10">
        <v>43186</v>
      </c>
      <c r="B90" s="11">
        <v>-0.5</v>
      </c>
      <c r="C90" s="19">
        <v>-5.4382777777777775</v>
      </c>
      <c r="D90" s="19">
        <v>0.24227771878983703</v>
      </c>
      <c r="E90" s="19">
        <v>-1.4836388888888887</v>
      </c>
      <c r="F90" s="19">
        <v>7.7208007719309732E-2</v>
      </c>
      <c r="G90" s="19">
        <v>-6.3449375000000012</v>
      </c>
      <c r="H90" s="19">
        <v>0.22091541538352394</v>
      </c>
      <c r="I90" s="7">
        <f t="shared" si="2"/>
        <v>-3.1672646125000012</v>
      </c>
      <c r="J90" s="7">
        <f t="shared" si="3"/>
        <v>0.22091541538352394</v>
      </c>
      <c r="K90" s="4"/>
      <c r="L90" s="4"/>
      <c r="M90" s="4"/>
      <c r="N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</row>
    <row r="91" spans="1:75" x14ac:dyDescent="0.3">
      <c r="A91" s="10">
        <v>43187</v>
      </c>
      <c r="B91" s="11">
        <v>-2.8</v>
      </c>
      <c r="C91" s="19">
        <v>-6.7478611111111109</v>
      </c>
      <c r="D91" s="19">
        <v>0.41554856112038413</v>
      </c>
      <c r="E91" s="19">
        <v>-3.1784861111111109</v>
      </c>
      <c r="F91" s="19">
        <v>0.16549541467438769</v>
      </c>
      <c r="G91" s="19">
        <v>-7.1717083333333349</v>
      </c>
      <c r="H91" s="19">
        <v>0.35310754627465812</v>
      </c>
      <c r="I91" s="7">
        <f t="shared" si="2"/>
        <v>-3.8867205916666681</v>
      </c>
      <c r="J91" s="7">
        <f t="shared" si="3"/>
        <v>0.35310754627465812</v>
      </c>
      <c r="K91" s="4"/>
      <c r="L91" s="4"/>
      <c r="M91" s="4"/>
      <c r="N91" s="4"/>
      <c r="O91" s="4"/>
      <c r="P91" s="4"/>
      <c r="Q91" s="4"/>
      <c r="R91" s="4"/>
      <c r="T91" s="4"/>
      <c r="U91" s="4"/>
      <c r="V91" s="4"/>
      <c r="W91" s="4"/>
      <c r="X91" s="4"/>
      <c r="Y91" s="4"/>
      <c r="Z91" s="4"/>
      <c r="AA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</row>
    <row r="92" spans="1:75" x14ac:dyDescent="0.3">
      <c r="A92" s="10">
        <v>43188</v>
      </c>
      <c r="B92" s="11">
        <v>-3.4</v>
      </c>
      <c r="C92" s="19">
        <v>-7.9834444444444479</v>
      </c>
      <c r="D92" s="19">
        <v>0.65142780957650137</v>
      </c>
      <c r="E92" s="19">
        <v>-4.5579999999999998</v>
      </c>
      <c r="F92" s="19">
        <v>0.34409791045671351</v>
      </c>
      <c r="G92" s="19">
        <v>-8.4598125</v>
      </c>
      <c r="H92" s="19">
        <v>0.57140048584921121</v>
      </c>
      <c r="I92" s="7">
        <f t="shared" si="2"/>
        <v>-5.0076288374999995</v>
      </c>
      <c r="J92" s="7">
        <f t="shared" si="3"/>
        <v>0.57140048584921121</v>
      </c>
      <c r="K92" s="4"/>
      <c r="L92" s="4"/>
      <c r="M92" s="4"/>
      <c r="N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</row>
    <row r="93" spans="1:75" x14ac:dyDescent="0.3">
      <c r="A93" s="10">
        <v>43189</v>
      </c>
      <c r="B93" s="11">
        <v>1.1000000000000001</v>
      </c>
      <c r="C93" s="19">
        <v>-6.3835555555555565</v>
      </c>
      <c r="D93" s="19">
        <v>0.506029510807261</v>
      </c>
      <c r="E93" s="19">
        <v>-3.7835694444444443</v>
      </c>
      <c r="F93" s="19">
        <v>0.26979790289300204</v>
      </c>
      <c r="G93" s="19">
        <v>-7.1835000000000013</v>
      </c>
      <c r="H93" s="19">
        <v>0.4475164194218717</v>
      </c>
      <c r="I93" s="7">
        <f t="shared" si="2"/>
        <v>-3.8969817000000013</v>
      </c>
      <c r="J93" s="7">
        <f t="shared" si="3"/>
        <v>0.4475164194218717</v>
      </c>
      <c r="K93" s="4"/>
      <c r="L93" s="4"/>
      <c r="M93" s="4"/>
      <c r="N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</row>
    <row r="94" spans="1:75" x14ac:dyDescent="0.3">
      <c r="A94" s="10">
        <v>43190</v>
      </c>
      <c r="B94" s="11">
        <v>-1.1000000000000001</v>
      </c>
      <c r="C94" s="19">
        <v>-6.1528472222222206</v>
      </c>
      <c r="D94" s="19">
        <v>0.42334295035444014</v>
      </c>
      <c r="E94" s="19">
        <v>-3.5529305555555557</v>
      </c>
      <c r="F94" s="19">
        <v>0.24120074274510803</v>
      </c>
      <c r="G94" s="19">
        <v>-7.1373750000000014</v>
      </c>
      <c r="H94" s="19">
        <v>0.35916698012276532</v>
      </c>
      <c r="I94" s="7">
        <f t="shared" si="2"/>
        <v>-3.8568437250000009</v>
      </c>
      <c r="J94" s="7">
        <f t="shared" si="3"/>
        <v>0.35916698012276532</v>
      </c>
      <c r="K94" s="4"/>
      <c r="L94" s="4"/>
      <c r="M94" s="4"/>
      <c r="N94" s="4"/>
      <c r="O94" s="4"/>
      <c r="P94" s="4"/>
      <c r="Q94" s="4"/>
      <c r="R94" s="4"/>
      <c r="T94" s="4"/>
      <c r="U94" s="4"/>
      <c r="V94" s="4"/>
      <c r="W94" s="4"/>
      <c r="X94" s="4"/>
      <c r="Y94" s="4"/>
      <c r="Z94" s="4"/>
      <c r="AA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</row>
    <row r="95" spans="1:75" x14ac:dyDescent="0.3">
      <c r="A95" s="10">
        <v>43191</v>
      </c>
      <c r="B95" s="11">
        <v>4</v>
      </c>
      <c r="C95" s="19">
        <v>-3.689138888888889</v>
      </c>
      <c r="D95" s="19">
        <v>0.47039842977648028</v>
      </c>
      <c r="E95" s="19">
        <v>-2.0940972222222221</v>
      </c>
      <c r="F95" s="19">
        <v>0.27373914399107341</v>
      </c>
      <c r="G95" s="19">
        <v>-4.4823749999999993</v>
      </c>
      <c r="H95" s="19">
        <v>0.45948169864083793</v>
      </c>
      <c r="I95" s="7">
        <f>0.8774*G95 - 0.2809</f>
        <v>-4.2137358249999997</v>
      </c>
      <c r="J95" s="7">
        <f>H95</f>
        <v>0.45948169864083793</v>
      </c>
      <c r="K95" s="4"/>
      <c r="L95" s="4"/>
      <c r="M95" s="4"/>
      <c r="N95" s="4"/>
      <c r="O95" s="4"/>
      <c r="P95" s="4"/>
      <c r="Q95" s="4"/>
      <c r="R95" s="4"/>
      <c r="S95" s="14">
        <v>1.9</v>
      </c>
      <c r="T95" s="4"/>
      <c r="U95" s="4"/>
      <c r="V95" s="4"/>
      <c r="W95" s="4"/>
      <c r="X95" s="4"/>
      <c r="Y95" s="4"/>
      <c r="Z95" s="4"/>
      <c r="AA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</row>
    <row r="96" spans="1:75" x14ac:dyDescent="0.3">
      <c r="A96" s="10">
        <v>43192</v>
      </c>
      <c r="B96" s="11">
        <v>-3.6</v>
      </c>
      <c r="C96" s="19">
        <v>-2.3780694444444439</v>
      </c>
      <c r="D96" s="19">
        <v>0.2706689303907851</v>
      </c>
      <c r="E96" s="19">
        <v>-1.1887777777777779</v>
      </c>
      <c r="F96" s="19">
        <v>0.1577270194600158</v>
      </c>
      <c r="G96" s="19">
        <v>-4.0303541666666662</v>
      </c>
      <c r="H96" s="19">
        <v>0.26827605070766752</v>
      </c>
      <c r="I96" s="7">
        <f t="shared" ref="I96:I159" si="4">0.8774*G96 - 0.2809</f>
        <v>-3.8171327458333328</v>
      </c>
      <c r="J96" s="7">
        <f t="shared" ref="J96:J159" si="5">H96</f>
        <v>0.26827605070766752</v>
      </c>
      <c r="K96" s="4"/>
      <c r="L96" s="4"/>
      <c r="M96" s="4"/>
      <c r="N96" s="4"/>
      <c r="O96" s="4"/>
      <c r="P96" s="4"/>
      <c r="Q96" s="4"/>
      <c r="R96" s="4"/>
      <c r="S96" s="14">
        <v>2</v>
      </c>
      <c r="T96" s="4"/>
      <c r="U96" s="4"/>
      <c r="V96" s="4"/>
      <c r="W96" s="4"/>
      <c r="X96" s="4"/>
      <c r="Y96" s="4"/>
      <c r="Z96" s="4"/>
      <c r="AA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</row>
    <row r="97" spans="1:75" x14ac:dyDescent="0.3">
      <c r="A97" s="10">
        <v>43193</v>
      </c>
      <c r="B97" s="11">
        <v>-7.5</v>
      </c>
      <c r="C97" s="19">
        <v>-7.1701944444444434</v>
      </c>
      <c r="D97" s="19">
        <v>0.38950569541656799</v>
      </c>
      <c r="E97" s="19">
        <v>-4.4567083333333333</v>
      </c>
      <c r="F97" s="19">
        <v>0.17637877636100066</v>
      </c>
      <c r="G97" s="19">
        <v>-7.7341041666666674</v>
      </c>
      <c r="H97" s="19">
        <v>0.28032416370425811</v>
      </c>
      <c r="I97" s="7">
        <f t="shared" si="4"/>
        <v>-7.066802995833334</v>
      </c>
      <c r="J97" s="7">
        <f t="shared" si="5"/>
        <v>0.28032416370425811</v>
      </c>
      <c r="K97" s="4"/>
      <c r="L97" s="4"/>
      <c r="M97" s="4"/>
      <c r="N97" s="4"/>
      <c r="O97" s="4"/>
      <c r="P97" s="4"/>
      <c r="Q97" s="4"/>
      <c r="R97" s="4"/>
      <c r="T97" s="4"/>
      <c r="U97" s="4"/>
      <c r="V97" s="4"/>
      <c r="W97" s="4"/>
      <c r="X97" s="4"/>
      <c r="Y97" s="4"/>
      <c r="Z97" s="4"/>
      <c r="AA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</row>
    <row r="98" spans="1:75" x14ac:dyDescent="0.3">
      <c r="A98" s="10">
        <v>43194</v>
      </c>
      <c r="B98" s="11">
        <v>-9.3000000000000007</v>
      </c>
      <c r="C98" s="19">
        <v>-9.4358055555555556</v>
      </c>
      <c r="D98" s="19">
        <v>0.63001117903989945</v>
      </c>
      <c r="E98" s="19">
        <v>-6.3787500000000001</v>
      </c>
      <c r="F98" s="19">
        <v>0.31101210505176097</v>
      </c>
      <c r="G98" s="19">
        <v>-9.7721458333333313</v>
      </c>
      <c r="H98" s="19">
        <v>0.50592212721286989</v>
      </c>
      <c r="I98" s="7">
        <f t="shared" si="4"/>
        <v>-8.8549807541666645</v>
      </c>
      <c r="J98" s="7">
        <f t="shared" si="5"/>
        <v>0.50592212721286989</v>
      </c>
      <c r="K98" s="4"/>
      <c r="L98" s="4"/>
      <c r="M98" s="4"/>
      <c r="N98" s="4"/>
      <c r="O98" s="4"/>
      <c r="P98" s="4"/>
      <c r="Q98" s="4"/>
      <c r="R98" s="4"/>
      <c r="T98" s="4"/>
      <c r="U98" s="4"/>
      <c r="V98" s="4"/>
      <c r="W98" s="4"/>
      <c r="X98" s="4"/>
      <c r="Y98" s="4"/>
      <c r="Z98" s="4"/>
      <c r="AA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</row>
    <row r="99" spans="1:75" x14ac:dyDescent="0.3">
      <c r="A99" s="10">
        <v>43195</v>
      </c>
      <c r="B99" s="11">
        <v>-8.3000000000000007</v>
      </c>
      <c r="C99" s="19">
        <v>-9.8084583333333342</v>
      </c>
      <c r="D99" s="19">
        <v>0.67228039917113591</v>
      </c>
      <c r="E99" s="19">
        <v>-6.9873055555555545</v>
      </c>
      <c r="F99" s="19">
        <v>0.36583495532783938</v>
      </c>
      <c r="G99" s="19">
        <v>-10.25675</v>
      </c>
      <c r="H99" s="19">
        <v>0.56295389738388923</v>
      </c>
      <c r="I99" s="7">
        <f t="shared" si="4"/>
        <v>-9.2801724500000002</v>
      </c>
      <c r="J99" s="7">
        <f t="shared" si="5"/>
        <v>0.56295389738388923</v>
      </c>
      <c r="K99" s="4"/>
      <c r="L99" s="4"/>
      <c r="M99" s="4"/>
      <c r="N99" s="4"/>
      <c r="O99" s="4"/>
      <c r="P99" s="4"/>
      <c r="Q99" s="4"/>
      <c r="R99" s="4"/>
      <c r="T99" s="4"/>
      <c r="U99" s="4"/>
      <c r="V99" s="4"/>
      <c r="W99" s="4"/>
      <c r="X99" s="4"/>
      <c r="Y99" s="4"/>
      <c r="Z99" s="4"/>
      <c r="AA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</row>
    <row r="100" spans="1:75" x14ac:dyDescent="0.3">
      <c r="A100" s="10">
        <v>43196</v>
      </c>
      <c r="B100" s="11">
        <v>-4.3</v>
      </c>
      <c r="C100" s="19">
        <v>-9.2089166666666653</v>
      </c>
      <c r="D100" s="19">
        <v>0.63846873674276949</v>
      </c>
      <c r="E100" s="19">
        <v>-6.719027777777776</v>
      </c>
      <c r="F100" s="19">
        <v>0.3524555127285785</v>
      </c>
      <c r="G100" s="19">
        <v>-9.708395833333336</v>
      </c>
      <c r="H100" s="19">
        <v>0.54812812388940313</v>
      </c>
      <c r="I100" s="7">
        <f t="shared" si="4"/>
        <v>-8.7990465041666699</v>
      </c>
      <c r="J100" s="7">
        <f t="shared" si="5"/>
        <v>0.54812812388940313</v>
      </c>
      <c r="K100" s="4"/>
      <c r="L100" s="4"/>
      <c r="M100" s="4"/>
      <c r="N100" s="4"/>
      <c r="O100" s="4"/>
      <c r="P100" s="4"/>
      <c r="Q100" s="4"/>
      <c r="R100" s="4"/>
      <c r="T100" s="4"/>
      <c r="U100" s="4"/>
      <c r="V100" s="4"/>
      <c r="W100" s="4"/>
      <c r="X100" s="4"/>
      <c r="Y100" s="4"/>
      <c r="Z100" s="4"/>
      <c r="AA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</row>
    <row r="101" spans="1:75" x14ac:dyDescent="0.3">
      <c r="A101" s="10">
        <v>43197</v>
      </c>
      <c r="B101" s="11">
        <v>-3</v>
      </c>
      <c r="C101" s="19">
        <v>-8.3507083333333352</v>
      </c>
      <c r="D101" s="19">
        <v>0.61506528865198307</v>
      </c>
      <c r="E101" s="19">
        <v>-6.1485555555555544</v>
      </c>
      <c r="F101" s="19">
        <v>0.36892842917854229</v>
      </c>
      <c r="G101" s="19">
        <v>-8.9982291666666665</v>
      </c>
      <c r="H101" s="19">
        <v>0.52407872927059618</v>
      </c>
      <c r="I101" s="7">
        <f t="shared" si="4"/>
        <v>-8.1759462708333324</v>
      </c>
      <c r="J101" s="7">
        <f t="shared" si="5"/>
        <v>0.52407872927059618</v>
      </c>
      <c r="K101" s="4"/>
      <c r="L101" s="4"/>
      <c r="M101" s="4"/>
      <c r="N101" s="4"/>
      <c r="O101" s="4"/>
      <c r="P101" s="4"/>
      <c r="Q101" s="4"/>
      <c r="R101" s="4"/>
      <c r="T101" s="4"/>
      <c r="U101" s="4"/>
      <c r="V101" s="4"/>
      <c r="W101" s="4"/>
      <c r="X101" s="4"/>
      <c r="Y101" s="4"/>
      <c r="Z101" s="4"/>
      <c r="AA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</row>
    <row r="102" spans="1:75" x14ac:dyDescent="0.3">
      <c r="A102" s="10">
        <v>43198</v>
      </c>
      <c r="B102" s="11">
        <v>-0.8</v>
      </c>
      <c r="C102" s="19">
        <v>-6.3456388888888888</v>
      </c>
      <c r="D102" s="19">
        <v>0.4902060589590907</v>
      </c>
      <c r="E102" s="19">
        <v>-4.6297916666666667</v>
      </c>
      <c r="F102" s="19">
        <v>0.28353807167427841</v>
      </c>
      <c r="G102" s="19">
        <v>-7.0496458333333338</v>
      </c>
      <c r="H102" s="19">
        <v>0.45381149170029184</v>
      </c>
      <c r="I102" s="7">
        <f t="shared" si="4"/>
        <v>-6.4662592541666664</v>
      </c>
      <c r="J102" s="7">
        <f t="shared" si="5"/>
        <v>0.45381149170029184</v>
      </c>
      <c r="K102" s="4"/>
      <c r="L102" s="4"/>
      <c r="M102" s="4"/>
      <c r="N102" s="4"/>
      <c r="O102" s="4"/>
      <c r="P102" s="4"/>
      <c r="Q102" s="4"/>
      <c r="R102" s="4"/>
      <c r="T102" s="4"/>
      <c r="U102" s="4"/>
      <c r="V102" s="4"/>
      <c r="W102" s="4"/>
      <c r="X102" s="4"/>
      <c r="Y102" s="4"/>
      <c r="Z102" s="4"/>
      <c r="AA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</row>
    <row r="103" spans="1:75" x14ac:dyDescent="0.3">
      <c r="A103" s="10">
        <v>43199</v>
      </c>
      <c r="B103" s="11">
        <v>-0.9</v>
      </c>
      <c r="C103" s="19">
        <v>-6.3741944444444441</v>
      </c>
      <c r="D103" s="19">
        <v>0.62043086488221855</v>
      </c>
      <c r="E103" s="19">
        <v>-4.459305555555555</v>
      </c>
      <c r="F103" s="19">
        <v>0.39066716074140379</v>
      </c>
      <c r="G103" s="19">
        <v>-7.1189375000000004</v>
      </c>
      <c r="H103" s="19">
        <v>0.57898774916992735</v>
      </c>
      <c r="I103" s="7">
        <f t="shared" si="4"/>
        <v>-6.5270557624999999</v>
      </c>
      <c r="J103" s="7">
        <f t="shared" si="5"/>
        <v>0.57898774916992735</v>
      </c>
      <c r="K103" s="4"/>
      <c r="L103" s="4"/>
      <c r="M103" s="4"/>
      <c r="N103" s="4"/>
      <c r="O103" s="4"/>
      <c r="P103" s="4"/>
      <c r="Q103" s="4"/>
      <c r="R103" s="4"/>
      <c r="T103" s="4"/>
      <c r="U103" s="4"/>
      <c r="V103" s="4"/>
      <c r="W103" s="4"/>
      <c r="X103" s="4"/>
      <c r="Y103" s="4"/>
      <c r="Z103" s="4"/>
      <c r="AA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</row>
    <row r="104" spans="1:75" x14ac:dyDescent="0.3">
      <c r="A104" s="10">
        <v>43200</v>
      </c>
      <c r="B104" s="11">
        <v>2.4</v>
      </c>
      <c r="C104" s="19">
        <v>-4.5060555555555561</v>
      </c>
      <c r="D104" s="19">
        <v>0.42338769177547764</v>
      </c>
      <c r="E104" s="19">
        <v>-3.0456527777777769</v>
      </c>
      <c r="F104" s="19">
        <v>0.27031604741636833</v>
      </c>
      <c r="G104" s="19">
        <v>-5.3060416666666672</v>
      </c>
      <c r="H104" s="19">
        <v>0.39981718525773147</v>
      </c>
      <c r="I104" s="7">
        <f t="shared" si="4"/>
        <v>-4.9364209583333336</v>
      </c>
      <c r="J104" s="7">
        <f t="shared" si="5"/>
        <v>0.39981718525773147</v>
      </c>
      <c r="K104" s="4"/>
      <c r="L104" s="4"/>
      <c r="M104" s="4"/>
      <c r="N104" s="4"/>
      <c r="O104" s="4"/>
      <c r="P104" s="4"/>
      <c r="Q104" s="4"/>
      <c r="R104" s="4"/>
      <c r="S104" s="14">
        <v>0.1</v>
      </c>
      <c r="T104" s="4"/>
      <c r="U104" s="4"/>
      <c r="V104" s="4"/>
      <c r="W104" s="4"/>
      <c r="X104" s="4"/>
      <c r="Y104" s="4"/>
      <c r="Z104" s="4"/>
      <c r="AA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</row>
    <row r="105" spans="1:75" x14ac:dyDescent="0.3">
      <c r="A105" s="10">
        <v>43201</v>
      </c>
      <c r="B105" s="11">
        <v>-0.8</v>
      </c>
      <c r="C105" s="19">
        <v>-4.532166666666666</v>
      </c>
      <c r="D105" s="19">
        <v>5.5008943790445762E-2</v>
      </c>
      <c r="E105" s="19">
        <v>-2.7983333333333338</v>
      </c>
      <c r="F105" s="19">
        <v>2.9478013859946767E-2</v>
      </c>
      <c r="G105" s="19">
        <v>-5.2581458333333337</v>
      </c>
      <c r="H105" s="19">
        <v>6.4911404778048562E-2</v>
      </c>
      <c r="I105" s="7">
        <f t="shared" si="4"/>
        <v>-4.8943971541666667</v>
      </c>
      <c r="J105" s="7">
        <f t="shared" si="5"/>
        <v>6.4911404778048562E-2</v>
      </c>
      <c r="K105" s="4"/>
      <c r="L105" s="4"/>
      <c r="M105" s="4"/>
      <c r="N105" s="4"/>
      <c r="O105" s="4"/>
      <c r="P105" s="4"/>
      <c r="Q105" s="4"/>
      <c r="R105" s="4"/>
      <c r="S105" s="14">
        <v>11.5</v>
      </c>
      <c r="T105" s="4"/>
      <c r="U105" s="4"/>
      <c r="V105" s="4"/>
      <c r="W105" s="4"/>
      <c r="X105" s="4"/>
      <c r="Y105" s="4"/>
      <c r="Z105" s="4"/>
      <c r="AA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</row>
    <row r="106" spans="1:75" x14ac:dyDescent="0.3">
      <c r="A106" s="10">
        <v>43202</v>
      </c>
      <c r="B106" s="11">
        <v>0.2</v>
      </c>
      <c r="C106" s="19">
        <v>-3.5677083333333321</v>
      </c>
      <c r="D106" s="19">
        <v>0.37058284994927959</v>
      </c>
      <c r="E106" s="19">
        <v>-2.9172361111111118</v>
      </c>
      <c r="F106" s="19">
        <v>7.9973074371709849E-2</v>
      </c>
      <c r="G106" s="19">
        <v>-4.9624375000000001</v>
      </c>
      <c r="H106" s="19">
        <v>0.27097608608941387</v>
      </c>
      <c r="I106" s="7">
        <f t="shared" si="4"/>
        <v>-4.6349426624999994</v>
      </c>
      <c r="J106" s="7">
        <f t="shared" si="5"/>
        <v>0.27097608608941387</v>
      </c>
      <c r="K106" s="4"/>
      <c r="L106" s="4"/>
      <c r="M106" s="4"/>
      <c r="N106" s="4"/>
      <c r="O106" s="4"/>
      <c r="P106" s="4"/>
      <c r="Q106" s="4"/>
      <c r="R106" s="4"/>
      <c r="S106" s="14">
        <v>1.5</v>
      </c>
      <c r="T106" s="4"/>
      <c r="U106" s="4"/>
      <c r="V106" s="4"/>
      <c r="W106" s="4"/>
      <c r="X106" s="4"/>
      <c r="Y106" s="4"/>
      <c r="Z106" s="4"/>
      <c r="AA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</row>
    <row r="107" spans="1:75" x14ac:dyDescent="0.3">
      <c r="A107" s="10">
        <v>43203</v>
      </c>
      <c r="B107" s="11">
        <v>-2.1</v>
      </c>
      <c r="C107" s="19">
        <v>-3.8262361111111125</v>
      </c>
      <c r="D107" s="19">
        <v>0.37203174022165558</v>
      </c>
      <c r="E107" s="19">
        <v>-2.6177083333333337</v>
      </c>
      <c r="F107" s="19">
        <v>0.33917537722942059</v>
      </c>
      <c r="G107" s="19">
        <v>-4.931354166666666</v>
      </c>
      <c r="H107" s="19">
        <v>0.41960750021701954</v>
      </c>
      <c r="I107" s="7">
        <f t="shared" si="4"/>
        <v>-4.6076701458333327</v>
      </c>
      <c r="J107" s="7">
        <f t="shared" si="5"/>
        <v>0.41960750021701954</v>
      </c>
      <c r="K107" s="4"/>
      <c r="L107" s="4"/>
      <c r="M107" s="4"/>
      <c r="N107" s="4"/>
      <c r="O107" s="4"/>
      <c r="P107" s="4"/>
      <c r="Q107" s="4"/>
      <c r="R107" s="4"/>
      <c r="T107" s="4"/>
      <c r="U107" s="4"/>
      <c r="V107" s="4"/>
      <c r="W107" s="4"/>
      <c r="X107" s="4"/>
      <c r="Y107" s="4"/>
      <c r="Z107" s="4"/>
      <c r="AA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</row>
    <row r="108" spans="1:75" x14ac:dyDescent="0.3">
      <c r="A108" s="10">
        <v>43204</v>
      </c>
      <c r="B108" s="11">
        <v>-0.5</v>
      </c>
      <c r="C108" s="19">
        <v>-4.0905555555555546</v>
      </c>
      <c r="D108" s="19">
        <v>0.3727640790660704</v>
      </c>
      <c r="E108" s="19">
        <v>-2.2348055555555555</v>
      </c>
      <c r="F108" s="19">
        <v>0.20088001133004568</v>
      </c>
      <c r="G108" s="19">
        <v>-4.6123124999999989</v>
      </c>
      <c r="H108" s="19">
        <v>0.38044794442488417</v>
      </c>
      <c r="I108" s="7">
        <f t="shared" si="4"/>
        <v>-4.3277429874999989</v>
      </c>
      <c r="J108" s="7">
        <f t="shared" si="5"/>
        <v>0.38044794442488417</v>
      </c>
      <c r="K108" s="4"/>
      <c r="L108" s="4"/>
      <c r="M108" s="4"/>
      <c r="N108" s="4"/>
      <c r="O108" s="4"/>
      <c r="P108" s="4"/>
      <c r="Q108" s="4"/>
      <c r="R108" s="4"/>
      <c r="T108" s="4"/>
      <c r="U108" s="4"/>
      <c r="V108" s="4"/>
      <c r="W108" s="4"/>
      <c r="X108" s="4"/>
      <c r="Y108" s="4"/>
      <c r="Z108" s="4"/>
      <c r="AA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</row>
    <row r="109" spans="1:75" x14ac:dyDescent="0.3">
      <c r="A109" s="10">
        <v>43205</v>
      </c>
      <c r="B109" s="11">
        <v>1.3</v>
      </c>
      <c r="C109" s="19">
        <v>-4.4005694444444448</v>
      </c>
      <c r="D109" s="19">
        <v>0.53861627541448409</v>
      </c>
      <c r="E109" s="19">
        <v>-2.5065416666666667</v>
      </c>
      <c r="F109" s="19">
        <v>0.33975976274692066</v>
      </c>
      <c r="G109" s="19">
        <v>-4.9671250000000002</v>
      </c>
      <c r="H109" s="19">
        <v>0.51706496123745638</v>
      </c>
      <c r="I109" s="7">
        <f t="shared" si="4"/>
        <v>-4.6390554750000002</v>
      </c>
      <c r="J109" s="7">
        <f t="shared" si="5"/>
        <v>0.51706496123745638</v>
      </c>
      <c r="K109" s="4"/>
      <c r="L109" s="4"/>
      <c r="M109" s="4"/>
      <c r="N109" s="4"/>
      <c r="O109" s="4"/>
      <c r="P109" s="4"/>
      <c r="Q109" s="4"/>
      <c r="R109" s="4"/>
      <c r="T109" s="4"/>
      <c r="U109" s="4"/>
      <c r="V109" s="4"/>
      <c r="W109" s="4"/>
      <c r="X109" s="4"/>
      <c r="Y109" s="4"/>
      <c r="Z109" s="4"/>
      <c r="AA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</row>
    <row r="110" spans="1:75" x14ac:dyDescent="0.3">
      <c r="A110" s="10">
        <v>43206</v>
      </c>
      <c r="B110" s="11">
        <v>7.2</v>
      </c>
      <c r="C110" s="19">
        <v>-3.1477916666666665</v>
      </c>
      <c r="D110" s="19">
        <v>0.41481494856251955</v>
      </c>
      <c r="E110" s="19">
        <v>-1.2822222222222222</v>
      </c>
      <c r="F110" s="19">
        <v>0.18952498854472227</v>
      </c>
      <c r="G110" s="19">
        <v>-3.7208958333333335</v>
      </c>
      <c r="H110" s="19">
        <v>0.42233887350720173</v>
      </c>
      <c r="I110" s="7">
        <f t="shared" si="4"/>
        <v>-3.5456140041666666</v>
      </c>
      <c r="J110" s="7">
        <f t="shared" si="5"/>
        <v>0.42233887350720173</v>
      </c>
      <c r="K110" s="4"/>
      <c r="L110" s="4"/>
      <c r="M110" s="4"/>
      <c r="N110" s="4"/>
      <c r="O110" s="4"/>
      <c r="P110" s="4"/>
      <c r="Q110" s="4"/>
      <c r="R110" s="4"/>
      <c r="T110" s="4"/>
      <c r="U110" s="4"/>
      <c r="V110" s="4"/>
      <c r="W110" s="4"/>
      <c r="X110" s="4"/>
      <c r="Y110" s="4"/>
      <c r="Z110" s="4"/>
      <c r="AA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5" x14ac:dyDescent="0.3">
      <c r="A111" s="10">
        <v>43207</v>
      </c>
      <c r="B111" s="11">
        <v>2.8</v>
      </c>
      <c r="C111" s="19">
        <v>-1.9058194444444456</v>
      </c>
      <c r="D111" s="19">
        <v>0.18789287018921544</v>
      </c>
      <c r="E111" s="19">
        <v>-0.46930555555555559</v>
      </c>
      <c r="F111" s="19">
        <v>4.1598513908150801E-2</v>
      </c>
      <c r="G111" s="19">
        <v>-2.4059583333333334</v>
      </c>
      <c r="H111" s="19">
        <v>0.2016203090433101</v>
      </c>
      <c r="I111" s="7">
        <f t="shared" si="4"/>
        <v>-2.3918878416666667</v>
      </c>
      <c r="J111" s="7">
        <f t="shared" si="5"/>
        <v>0.2016203090433101</v>
      </c>
      <c r="K111" s="4"/>
      <c r="L111" s="4"/>
      <c r="M111" s="4"/>
      <c r="N111" s="4"/>
      <c r="O111" s="4"/>
      <c r="P111" s="4"/>
      <c r="Q111" s="4"/>
      <c r="R111" s="4"/>
      <c r="T111" s="4"/>
      <c r="U111" s="4"/>
      <c r="V111" s="4"/>
      <c r="W111" s="4"/>
      <c r="X111" s="4"/>
      <c r="Y111" s="4"/>
      <c r="Z111" s="4"/>
      <c r="AA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</row>
    <row r="112" spans="1:75" x14ac:dyDescent="0.3">
      <c r="A112" s="10">
        <v>43208</v>
      </c>
      <c r="B112" s="11">
        <v>3.8</v>
      </c>
      <c r="C112" s="19">
        <v>-2.7630555555555563</v>
      </c>
      <c r="D112" s="19">
        <v>0.35855808627692082</v>
      </c>
      <c r="E112" s="19">
        <v>-0.61955555555555575</v>
      </c>
      <c r="F112" s="19">
        <v>9.1622896152120159E-2</v>
      </c>
      <c r="G112" s="19">
        <v>-3.1883750000000002</v>
      </c>
      <c r="H112" s="19">
        <v>0.35226266196732303</v>
      </c>
      <c r="I112" s="7">
        <f t="shared" si="4"/>
        <v>-3.0783802250000001</v>
      </c>
      <c r="J112" s="7">
        <f t="shared" si="5"/>
        <v>0.35226266196732303</v>
      </c>
      <c r="K112" s="4"/>
      <c r="L112" s="4"/>
      <c r="M112" s="4"/>
      <c r="N112" s="4"/>
      <c r="O112" s="4"/>
      <c r="P112" s="4"/>
      <c r="Q112" s="4"/>
      <c r="R112" s="4"/>
      <c r="T112" s="4"/>
      <c r="U112" s="4"/>
      <c r="V112" s="4"/>
      <c r="W112" s="4"/>
      <c r="X112" s="4"/>
      <c r="Y112" s="4"/>
      <c r="Z112" s="4"/>
      <c r="AA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</row>
    <row r="113" spans="1:138" x14ac:dyDescent="0.3">
      <c r="A113" s="10">
        <v>43209</v>
      </c>
      <c r="B113" s="11">
        <v>6.9</v>
      </c>
      <c r="C113" s="19">
        <v>-1.8974027777777784</v>
      </c>
      <c r="D113" s="19">
        <v>0.23640786862090735</v>
      </c>
      <c r="E113" s="19">
        <v>-0.28669444444444442</v>
      </c>
      <c r="F113" s="19">
        <v>3.0920681319784312E-2</v>
      </c>
      <c r="G113" s="19">
        <v>-2.2161875000000002</v>
      </c>
      <c r="H113" s="19">
        <v>0.23898010918021215</v>
      </c>
      <c r="I113" s="7">
        <f t="shared" si="4"/>
        <v>-2.2253829125000002</v>
      </c>
      <c r="J113" s="7">
        <f t="shared" si="5"/>
        <v>0.23898010918021215</v>
      </c>
      <c r="K113" s="4"/>
      <c r="L113" s="4"/>
      <c r="M113" s="4"/>
      <c r="N113" s="4"/>
      <c r="O113" s="4"/>
      <c r="P113" s="4"/>
      <c r="Q113" s="4"/>
      <c r="R113" s="4"/>
      <c r="T113" s="4"/>
      <c r="U113" s="4"/>
      <c r="V113" s="4"/>
      <c r="W113" s="4"/>
      <c r="X113" s="4"/>
      <c r="Y113" s="4"/>
      <c r="Z113" s="4"/>
      <c r="AA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</row>
    <row r="114" spans="1:138" x14ac:dyDescent="0.3">
      <c r="A114" s="10">
        <v>43210</v>
      </c>
      <c r="B114" s="11">
        <v>3.4</v>
      </c>
      <c r="C114" s="19">
        <v>-1.0582500000000001</v>
      </c>
      <c r="D114" s="19">
        <v>5.9746772563235885E-2</v>
      </c>
      <c r="E114" s="19">
        <v>-0.14599999999999999</v>
      </c>
      <c r="F114" s="19">
        <v>7.2000402575364041E-3</v>
      </c>
      <c r="G114" s="19">
        <v>-1.3278541666666668</v>
      </c>
      <c r="H114" s="19">
        <v>6.9642250153851087E-2</v>
      </c>
      <c r="I114" s="7">
        <f t="shared" si="4"/>
        <v>-1.4459592458333332</v>
      </c>
      <c r="J114" s="7">
        <f t="shared" si="5"/>
        <v>6.9642250153851087E-2</v>
      </c>
      <c r="K114" s="4"/>
      <c r="L114" s="4"/>
      <c r="M114" s="4"/>
      <c r="N114" s="4"/>
      <c r="O114" s="4"/>
      <c r="P114" s="4"/>
      <c r="Q114" s="4"/>
      <c r="R114" s="4"/>
      <c r="T114" s="4"/>
      <c r="U114" s="4"/>
      <c r="V114" s="4"/>
      <c r="W114" s="4"/>
      <c r="X114" s="4"/>
      <c r="Y114" s="4"/>
      <c r="Z114" s="4"/>
      <c r="AA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</row>
    <row r="115" spans="1:138" x14ac:dyDescent="0.3">
      <c r="A115" s="10">
        <v>43211</v>
      </c>
      <c r="B115" s="11">
        <v>0.5</v>
      </c>
      <c r="C115" s="19">
        <v>-2.1274027777777778</v>
      </c>
      <c r="D115" s="19">
        <v>0.24443202179059337</v>
      </c>
      <c r="E115" s="19">
        <v>-0.23888888888888885</v>
      </c>
      <c r="F115" s="19">
        <v>2.5516765877518575E-2</v>
      </c>
      <c r="G115" s="19">
        <v>-2.3366041666666666</v>
      </c>
      <c r="H115" s="19">
        <v>0.22494472948195285</v>
      </c>
      <c r="I115" s="7">
        <f t="shared" si="4"/>
        <v>-2.3310364958333332</v>
      </c>
      <c r="J115" s="7">
        <f t="shared" si="5"/>
        <v>0.22494472948195285</v>
      </c>
      <c r="K115" s="4"/>
      <c r="L115" s="4"/>
      <c r="M115" s="4"/>
      <c r="N115" s="4"/>
      <c r="O115" s="4"/>
      <c r="P115" s="4"/>
      <c r="Q115" s="4"/>
      <c r="R115" s="4"/>
      <c r="T115" s="4"/>
      <c r="U115" s="4"/>
      <c r="V115" s="4"/>
      <c r="W115" s="4"/>
      <c r="X115" s="4"/>
      <c r="Y115" s="4"/>
      <c r="Z115" s="4"/>
      <c r="AA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</row>
    <row r="116" spans="1:138" x14ac:dyDescent="0.3">
      <c r="A116" s="10">
        <v>43211.999999972293</v>
      </c>
      <c r="B116" s="11">
        <v>4</v>
      </c>
      <c r="C116" s="19">
        <v>-2.4400416666666671</v>
      </c>
      <c r="D116" s="19">
        <v>0.32156663253456741</v>
      </c>
      <c r="E116" s="19">
        <v>-0.32536111111111116</v>
      </c>
      <c r="F116" s="19">
        <v>4.6158856821527948E-2</v>
      </c>
      <c r="G116" s="19">
        <v>-2.8312291666666667</v>
      </c>
      <c r="H116" s="19">
        <v>0.33090157910410911</v>
      </c>
      <c r="I116" s="7">
        <f t="shared" si="4"/>
        <v>-2.765020470833333</v>
      </c>
      <c r="J116" s="7">
        <f t="shared" si="5"/>
        <v>0.33090157910410911</v>
      </c>
      <c r="S116" s="14">
        <v>0.1</v>
      </c>
      <c r="T116" s="15"/>
      <c r="U116" s="15"/>
      <c r="V116" s="15"/>
      <c r="W116" s="15"/>
      <c r="X116" s="15"/>
      <c r="Y116" s="15"/>
      <c r="Z116" s="15"/>
      <c r="AA116" s="15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</row>
    <row r="117" spans="1:138" x14ac:dyDescent="0.3">
      <c r="A117" s="10">
        <v>43212.999999972235</v>
      </c>
      <c r="B117" s="11">
        <v>9.8000000000000007</v>
      </c>
      <c r="C117" s="19">
        <v>-1.6618194444444445</v>
      </c>
      <c r="D117" s="19">
        <v>0.21952348204772285</v>
      </c>
      <c r="E117" s="19">
        <v>-0.11365277777777776</v>
      </c>
      <c r="F117" s="19">
        <v>2.9792779220918414E-2</v>
      </c>
      <c r="G117" s="19">
        <v>-1.8913541666666669</v>
      </c>
      <c r="H117" s="19">
        <v>0.21559190405358011</v>
      </c>
      <c r="I117" s="7">
        <f t="shared" si="4"/>
        <v>-1.9403741458333335</v>
      </c>
      <c r="J117" s="7">
        <f t="shared" si="5"/>
        <v>0.21559190405358011</v>
      </c>
      <c r="T117" s="15"/>
      <c r="U117" s="15"/>
      <c r="V117" s="15"/>
      <c r="W117" s="15"/>
      <c r="X117" s="15"/>
      <c r="Y117" s="15"/>
      <c r="Z117" s="15"/>
      <c r="AA117" s="15"/>
      <c r="AB117" s="6">
        <v>37.791277777777779</v>
      </c>
      <c r="AC117" s="6">
        <v>1.042724102093368</v>
      </c>
      <c r="AD117" s="6">
        <v>49.180544444444443</v>
      </c>
      <c r="AE117" s="6">
        <v>0.99511187726385986</v>
      </c>
      <c r="AF117" s="6">
        <v>46.36002222222222</v>
      </c>
      <c r="AG117" s="6">
        <v>2.271300509850994</v>
      </c>
      <c r="AH117" s="6">
        <v>47.770283333333332</v>
      </c>
      <c r="AI117" s="6">
        <v>1.2757656568377547</v>
      </c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1">
        <v>0.47799026464833583</v>
      </c>
      <c r="BY117" s="1">
        <v>0.3371441232122348</v>
      </c>
      <c r="BZ117" s="1">
        <v>0.52578929111316952</v>
      </c>
      <c r="CA117" s="1">
        <v>0.16268062356629806</v>
      </c>
      <c r="CB117" s="1">
        <v>0.52306474660467395</v>
      </c>
      <c r="CC117" s="1">
        <v>0.15460680144154121</v>
      </c>
      <c r="CD117" s="2">
        <v>0.70232155458595946</v>
      </c>
      <c r="CE117" s="2">
        <v>0.18604952482266504</v>
      </c>
      <c r="CF117" s="2">
        <v>1.5915181427021015</v>
      </c>
      <c r="CG117" s="2">
        <v>0.42434963092025479</v>
      </c>
      <c r="CR117" s="1">
        <v>0.30272716761061258</v>
      </c>
      <c r="CS117" s="1">
        <v>4.8458354527503668E-2</v>
      </c>
      <c r="CT117" s="1">
        <v>0.78868393666975378</v>
      </c>
      <c r="CU117" s="1">
        <v>0.15365237264743828</v>
      </c>
      <c r="CV117" s="1">
        <v>0.7609844008333827</v>
      </c>
      <c r="CW117" s="1">
        <v>0.14492051230032679</v>
      </c>
      <c r="CX117" s="2">
        <v>0.49901794667949745</v>
      </c>
      <c r="CY117" s="2">
        <v>0.21421224681004589</v>
      </c>
      <c r="CZ117" s="2">
        <v>1.31428595010238</v>
      </c>
      <c r="DA117" s="2">
        <v>0.28473644961477301</v>
      </c>
      <c r="DL117" s="1">
        <v>0.78071743225894819</v>
      </c>
      <c r="DM117" s="1">
        <v>0.37467987118415591</v>
      </c>
      <c r="DN117" s="1">
        <v>1.3144732277829232</v>
      </c>
      <c r="DO117" s="1">
        <v>0.23939312615910385</v>
      </c>
      <c r="DP117" s="1">
        <v>1.2840491474380566</v>
      </c>
      <c r="DQ117" s="1">
        <v>0.22675569023036429</v>
      </c>
      <c r="DR117" s="2">
        <v>1.2013395012654571</v>
      </c>
      <c r="DS117" s="2">
        <v>0.24121384052659978</v>
      </c>
      <c r="DT117" s="2">
        <v>2.9058040928044817</v>
      </c>
      <c r="DU117" s="2">
        <v>0.75948015126473423</v>
      </c>
    </row>
    <row r="118" spans="1:138" x14ac:dyDescent="0.3">
      <c r="A118" s="10">
        <v>43213.999999972177</v>
      </c>
      <c r="B118" s="11">
        <v>12.3</v>
      </c>
      <c r="C118" s="19">
        <v>-0.81262500000000004</v>
      </c>
      <c r="D118" s="19">
        <v>7.887811209092789E-2</v>
      </c>
      <c r="E118" s="19">
        <v>0.17261111111111113</v>
      </c>
      <c r="F118" s="19">
        <v>5.7395100233941551E-2</v>
      </c>
      <c r="G118" s="19">
        <v>-0.96985416666666679</v>
      </c>
      <c r="H118" s="19">
        <v>7.1116907725677664E-2</v>
      </c>
      <c r="I118" s="7">
        <f t="shared" si="4"/>
        <v>-1.1318500458333334</v>
      </c>
      <c r="J118" s="7">
        <f t="shared" si="5"/>
        <v>7.1116907725677664E-2</v>
      </c>
      <c r="T118" s="15"/>
      <c r="U118" s="15"/>
      <c r="V118" s="15"/>
      <c r="W118" s="15"/>
      <c r="X118" s="15"/>
      <c r="Y118" s="15"/>
      <c r="Z118" s="15"/>
      <c r="AA118" s="15"/>
      <c r="AB118" s="6"/>
      <c r="AC118" s="6"/>
      <c r="AD118" s="6"/>
      <c r="AE118" s="6"/>
      <c r="AF118" s="6"/>
      <c r="AG118" s="6"/>
      <c r="AH118" s="6"/>
      <c r="AI118" s="6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</row>
    <row r="119" spans="1:138" x14ac:dyDescent="0.3">
      <c r="A119" s="10">
        <v>43214.999999972119</v>
      </c>
      <c r="B119" s="11">
        <v>5.9</v>
      </c>
      <c r="C119" s="19">
        <v>-0.51069444444444456</v>
      </c>
      <c r="D119" s="19">
        <v>1.9369540856452875E-2</v>
      </c>
      <c r="E119" s="19">
        <v>0.19804166666666667</v>
      </c>
      <c r="F119" s="19">
        <v>5.740265972231999E-2</v>
      </c>
      <c r="G119" s="19">
        <v>-0.64208333333333334</v>
      </c>
      <c r="H119" s="19">
        <v>2.1753907417351736E-2</v>
      </c>
      <c r="I119" s="7">
        <f t="shared" si="4"/>
        <v>-0.84426391666666656</v>
      </c>
      <c r="J119" s="7">
        <f t="shared" si="5"/>
        <v>2.1753907417351736E-2</v>
      </c>
      <c r="K119" s="15" t="e">
        <f>0.9914*#REF!- 0.2051</f>
        <v>#REF!</v>
      </c>
      <c r="L119" s="15" t="e">
        <f>#REF!</f>
        <v>#REF!</v>
      </c>
      <c r="M119" s="15">
        <v>-5.1666666666666696</v>
      </c>
      <c r="N119" s="15">
        <v>0.54818340954925904</v>
      </c>
      <c r="T119" s="15"/>
      <c r="U119" s="15"/>
      <c r="V119" s="15"/>
      <c r="W119" s="15"/>
      <c r="X119" s="15"/>
      <c r="Y119" s="15"/>
      <c r="Z119" s="15"/>
      <c r="AA119" s="15"/>
      <c r="AB119" s="6">
        <v>39.594400000000007</v>
      </c>
      <c r="AC119" s="6">
        <v>1.8015931628340194</v>
      </c>
      <c r="AD119" s="6">
        <v>47.216544444444445</v>
      </c>
      <c r="AE119" s="6">
        <v>1.6090004804378955</v>
      </c>
      <c r="AF119" s="6">
        <v>46.387299999999989</v>
      </c>
      <c r="AG119" s="6">
        <v>2.2615038096609785</v>
      </c>
      <c r="AH119" s="6">
        <v>46.801922222222224</v>
      </c>
      <c r="AI119" s="6">
        <v>1.2550054672646642</v>
      </c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CH119" s="3">
        <v>0.17526309703772325</v>
      </c>
      <c r="CI119" s="3">
        <v>1.5933008821610996E-2</v>
      </c>
      <c r="CJ119" s="3">
        <v>0.62935384845364228</v>
      </c>
      <c r="CK119" s="3">
        <v>0.31796234320454408</v>
      </c>
      <c r="CL119" s="3">
        <v>0.4463552756330269</v>
      </c>
      <c r="CM119" s="3">
        <v>0.18993208680677592</v>
      </c>
      <c r="CN119" s="5">
        <v>1.4552148057071557</v>
      </c>
      <c r="CO119" s="5">
        <v>0.44518751543562118</v>
      </c>
      <c r="CP119" s="5">
        <v>1.6952721386194309</v>
      </c>
      <c r="CQ119" s="5">
        <v>0.52647701857214524</v>
      </c>
      <c r="DB119" s="3">
        <v>0.15136358380530623</v>
      </c>
      <c r="DC119" s="3">
        <v>0.1354305749836951</v>
      </c>
      <c r="DD119" s="3">
        <v>0.48595676905914131</v>
      </c>
      <c r="DE119" s="3">
        <v>9.4148669080651837E-2</v>
      </c>
      <c r="DF119" s="3">
        <v>0.35111571540184572</v>
      </c>
      <c r="DG119" s="3">
        <v>7.8345480981293292E-2</v>
      </c>
      <c r="DH119" s="5">
        <v>0.45143524994565049</v>
      </c>
      <c r="DI119" s="5">
        <v>0.18387118650877271</v>
      </c>
      <c r="DJ119" s="5">
        <v>0.40151182230460208</v>
      </c>
      <c r="DK119" s="5">
        <v>0.11167967082685681</v>
      </c>
      <c r="DV119" s="3">
        <v>0.32662668084302926</v>
      </c>
      <c r="DW119" s="3">
        <v>0.11949756616208372</v>
      </c>
      <c r="DX119" s="3">
        <v>1.1153106175127832</v>
      </c>
      <c r="DY119" s="3">
        <v>0.36099196019149415</v>
      </c>
      <c r="DZ119" s="3">
        <v>0.79747099103487229</v>
      </c>
      <c r="EA119" s="3">
        <v>0.2208272064348141</v>
      </c>
      <c r="EB119" s="5">
        <v>1.9066500556528068</v>
      </c>
      <c r="EC119" s="5">
        <v>0.51187158692906543</v>
      </c>
      <c r="ED119" s="5">
        <v>2.0967839609240335</v>
      </c>
      <c r="EE119" s="5">
        <v>0.55122377320761695</v>
      </c>
      <c r="EH119" s="8"/>
    </row>
    <row r="120" spans="1:138" x14ac:dyDescent="0.3">
      <c r="A120" s="10">
        <v>43215.99999997206</v>
      </c>
      <c r="B120" s="11">
        <v>1.8</v>
      </c>
      <c r="C120" s="19">
        <v>-1.1180694444444443</v>
      </c>
      <c r="D120" s="19">
        <v>0.13516407393875976</v>
      </c>
      <c r="E120" s="19">
        <v>6.1611111111111123E-2</v>
      </c>
      <c r="F120" s="19">
        <v>3.895496629210593E-2</v>
      </c>
      <c r="G120" s="19">
        <v>-1.2281666666666669</v>
      </c>
      <c r="H120" s="19">
        <v>9.797557124297096E-2</v>
      </c>
      <c r="I120" s="7">
        <f t="shared" si="4"/>
        <v>-1.3584934333333334</v>
      </c>
      <c r="J120" s="7">
        <f t="shared" si="5"/>
        <v>9.797557124297096E-2</v>
      </c>
      <c r="K120" s="15"/>
      <c r="L120" s="15"/>
      <c r="N120" s="15"/>
      <c r="T120" s="15"/>
      <c r="U120" s="15"/>
      <c r="V120" s="15"/>
      <c r="W120" s="15"/>
      <c r="X120" s="15"/>
      <c r="Y120" s="15"/>
      <c r="Z120" s="15"/>
      <c r="AA120" s="15"/>
      <c r="AB120" s="6"/>
      <c r="AC120" s="6"/>
      <c r="AD120" s="6"/>
      <c r="AE120" s="6"/>
      <c r="AF120" s="6"/>
      <c r="AG120" s="6"/>
      <c r="AH120" s="6"/>
      <c r="AI120" s="6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EH120" s="8"/>
    </row>
    <row r="121" spans="1:138" x14ac:dyDescent="0.3">
      <c r="A121" s="10">
        <v>43216.999999972002</v>
      </c>
      <c r="B121" s="11">
        <v>6.2</v>
      </c>
      <c r="C121" s="19">
        <v>-0.8430694444444442</v>
      </c>
      <c r="D121" s="19">
        <v>9.3674030903378294E-2</v>
      </c>
      <c r="E121" s="19">
        <v>0.35741666666666666</v>
      </c>
      <c r="F121" s="19">
        <v>0.10525304844480426</v>
      </c>
      <c r="G121" s="19">
        <v>-0.98452083333333318</v>
      </c>
      <c r="H121" s="19">
        <v>8.5201208354355532E-2</v>
      </c>
      <c r="I121" s="7">
        <f t="shared" si="4"/>
        <v>-1.1447185791666665</v>
      </c>
      <c r="J121" s="7">
        <f t="shared" si="5"/>
        <v>8.5201208354355532E-2</v>
      </c>
      <c r="K121" s="15"/>
      <c r="L121" s="15"/>
      <c r="N121" s="15"/>
      <c r="T121" s="15"/>
      <c r="U121" s="15"/>
      <c r="V121" s="15"/>
      <c r="W121" s="15"/>
      <c r="X121" s="15"/>
      <c r="Y121" s="15"/>
      <c r="Z121" s="15"/>
      <c r="AA121" s="15"/>
      <c r="AB121" s="6"/>
      <c r="AC121" s="6"/>
      <c r="AD121" s="6"/>
      <c r="AE121" s="6"/>
      <c r="AF121" s="6"/>
      <c r="AG121" s="6"/>
      <c r="AH121" s="6"/>
      <c r="AI121" s="6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EH121" s="8"/>
    </row>
    <row r="122" spans="1:138" x14ac:dyDescent="0.3">
      <c r="A122" s="10">
        <v>43217.999999971944</v>
      </c>
      <c r="B122" s="11">
        <v>3.5</v>
      </c>
      <c r="C122" s="19">
        <v>-0.67305555555555552</v>
      </c>
      <c r="D122" s="19">
        <v>5.9105042640080901E-2</v>
      </c>
      <c r="E122" s="19">
        <v>0.34755555555555556</v>
      </c>
      <c r="F122" s="19">
        <v>0.10202859207946395</v>
      </c>
      <c r="G122" s="19">
        <v>-0.79810416666666695</v>
      </c>
      <c r="H122" s="19">
        <v>6.1732145361912447E-2</v>
      </c>
      <c r="I122" s="7">
        <f t="shared" si="4"/>
        <v>-0.98115659583333348</v>
      </c>
      <c r="J122" s="7">
        <f t="shared" si="5"/>
        <v>6.1732145361912447E-2</v>
      </c>
      <c r="K122" s="15" t="e">
        <f>0.9914*#REF!- 0.2051</f>
        <v>#REF!</v>
      </c>
      <c r="L122" s="15" t="e">
        <f>#REF!</f>
        <v>#REF!</v>
      </c>
      <c r="M122" s="15">
        <v>-5.25</v>
      </c>
      <c r="N122" s="15">
        <v>0.46261771638703114</v>
      </c>
      <c r="S122" s="14">
        <v>0.1</v>
      </c>
      <c r="T122" s="15"/>
      <c r="U122" s="15"/>
      <c r="V122" s="15"/>
      <c r="W122" s="15"/>
      <c r="X122" s="15"/>
      <c r="Y122" s="15"/>
      <c r="Z122" s="15"/>
      <c r="AA122" s="15"/>
      <c r="AB122" s="6">
        <v>41.1664888888889</v>
      </c>
      <c r="AC122" s="6">
        <v>1.3686193349413514</v>
      </c>
      <c r="AD122" s="6">
        <v>48.984144444444439</v>
      </c>
      <c r="AE122" s="6">
        <v>1.1764409384261236</v>
      </c>
      <c r="AF122" s="6">
        <v>46.867388888888883</v>
      </c>
      <c r="AG122" s="6">
        <v>2.2296008573478834</v>
      </c>
      <c r="AH122" s="6">
        <v>47.925766666666654</v>
      </c>
      <c r="AI122" s="6">
        <v>1.2227261987203173</v>
      </c>
      <c r="AJ122" s="4"/>
      <c r="AK122" s="4"/>
      <c r="AL122" s="4">
        <v>6.7540056510056132</v>
      </c>
      <c r="AM122" s="4">
        <v>1.6715705024756544</v>
      </c>
      <c r="AN122" s="4">
        <v>8.8989052099352755</v>
      </c>
      <c r="AO122" s="4">
        <v>1.6715705024756544</v>
      </c>
      <c r="AP122" s="4"/>
      <c r="AQ122" s="4"/>
      <c r="AR122" s="4"/>
      <c r="AS122" s="4"/>
      <c r="AT122" s="4"/>
      <c r="AU122" s="4"/>
      <c r="AV122" s="4">
        <v>298.80275278874831</v>
      </c>
      <c r="AW122" s="4">
        <v>5.4353467745875212</v>
      </c>
      <c r="AX122" s="4">
        <v>314.5512777995948</v>
      </c>
      <c r="AY122" s="4">
        <v>5.4353467745875212</v>
      </c>
      <c r="AZ122" s="4"/>
      <c r="BA122" s="4"/>
      <c r="BB122" s="4"/>
      <c r="BC122" s="4"/>
      <c r="BD122" s="4"/>
      <c r="BE122" s="4"/>
      <c r="BF122" s="4">
        <v>305.55675843975388</v>
      </c>
      <c r="BG122" s="4">
        <v>6.1195649530430103</v>
      </c>
      <c r="BH122" s="4">
        <v>323.45018300953006</v>
      </c>
      <c r="BI122" s="4">
        <v>6.1195649530430103</v>
      </c>
      <c r="BJ122" s="4"/>
      <c r="BK122" s="4"/>
      <c r="BL122" s="4"/>
      <c r="BM122" s="4"/>
      <c r="BN122" s="4"/>
      <c r="BO122" s="4"/>
      <c r="BP122" s="4">
        <v>579.9840990507829</v>
      </c>
      <c r="BQ122" s="4">
        <v>14.482300357905901</v>
      </c>
      <c r="BR122" s="4">
        <v>616.33460246169682</v>
      </c>
      <c r="BS122" s="4">
        <v>14.482300357905901</v>
      </c>
      <c r="BT122" s="4"/>
      <c r="BU122" s="4"/>
      <c r="BV122" s="4"/>
      <c r="BW122" s="4"/>
      <c r="BX122" s="1">
        <v>0.63732035286444777</v>
      </c>
      <c r="BY122" s="1">
        <v>0.44952549761631305</v>
      </c>
      <c r="BZ122" s="1">
        <v>0.70105238815089266</v>
      </c>
      <c r="CA122" s="1">
        <v>0.21690749808839727</v>
      </c>
      <c r="CB122" s="1">
        <v>0.69741966213956519</v>
      </c>
      <c r="CC122" s="1">
        <v>0.20614240192205482</v>
      </c>
      <c r="CD122" s="2">
        <v>2.3410718486198649</v>
      </c>
      <c r="CE122" s="2">
        <v>0.62016508274221738</v>
      </c>
      <c r="CF122" s="2">
        <v>3.1830362854042029</v>
      </c>
      <c r="CG122" s="2">
        <v>0.84869926184050959</v>
      </c>
      <c r="CR122" s="1">
        <v>0.40363622348081679</v>
      </c>
      <c r="CS122" s="1">
        <v>6.4611139370004983E-2</v>
      </c>
      <c r="CT122" s="1">
        <v>1.0515785822263384</v>
      </c>
      <c r="CU122" s="1">
        <v>0.20486983019658431</v>
      </c>
      <c r="CV122" s="1">
        <v>1.0146458677778436</v>
      </c>
      <c r="CW122" s="1">
        <v>0.19322734973376904</v>
      </c>
      <c r="CX122" s="2">
        <v>1.6633931555983252</v>
      </c>
      <c r="CY122" s="2">
        <v>0.71404082270015246</v>
      </c>
      <c r="CZ122" s="2">
        <v>2.6285719002047601</v>
      </c>
      <c r="DA122" s="2">
        <v>0.56947289922954603</v>
      </c>
      <c r="DL122" s="1">
        <v>1.0409565763452644</v>
      </c>
      <c r="DM122" s="1">
        <v>0.49957316157887444</v>
      </c>
      <c r="DN122" s="1">
        <v>1.7526309703772309</v>
      </c>
      <c r="DO122" s="1">
        <v>0.31919083487880562</v>
      </c>
      <c r="DP122" s="1">
        <v>1.7120655299174088</v>
      </c>
      <c r="DQ122" s="1">
        <v>0.30234092030715287</v>
      </c>
      <c r="DR122" s="2">
        <v>4.00446500421819</v>
      </c>
      <c r="DS122" s="2">
        <v>0.80404613508866596</v>
      </c>
      <c r="DT122" s="2">
        <v>5.8116081856089634</v>
      </c>
      <c r="DU122" s="2">
        <v>1.5189603025294685</v>
      </c>
      <c r="EH122" s="8"/>
    </row>
    <row r="123" spans="1:138" x14ac:dyDescent="0.3">
      <c r="A123" s="10">
        <v>43218.999999971886</v>
      </c>
      <c r="B123" s="11">
        <v>2.2000000000000002</v>
      </c>
      <c r="C123" s="19">
        <v>-0.8418055555555557</v>
      </c>
      <c r="D123" s="19">
        <v>9.7832971048112879E-2</v>
      </c>
      <c r="E123" s="19">
        <v>0.32301388888888888</v>
      </c>
      <c r="F123" s="19">
        <v>0.1003612024930356</v>
      </c>
      <c r="G123" s="19">
        <v>-0.8953333333333332</v>
      </c>
      <c r="H123" s="19">
        <v>7.509133729797389E-2</v>
      </c>
      <c r="I123" s="7">
        <f t="shared" si="4"/>
        <v>-1.0664654666666664</v>
      </c>
      <c r="J123" s="7">
        <f t="shared" si="5"/>
        <v>7.509133729797389E-2</v>
      </c>
      <c r="K123" s="15"/>
      <c r="L123" s="15"/>
      <c r="N123" s="15"/>
      <c r="T123" s="15"/>
      <c r="U123" s="15"/>
      <c r="V123" s="15"/>
      <c r="W123" s="15"/>
      <c r="X123" s="15"/>
      <c r="Y123" s="15"/>
      <c r="Z123" s="15"/>
      <c r="AA123" s="15"/>
      <c r="AB123" s="6"/>
      <c r="AC123" s="6"/>
      <c r="AD123" s="6"/>
      <c r="AE123" s="6"/>
      <c r="AF123" s="6"/>
      <c r="AG123" s="6"/>
      <c r="AH123" s="6"/>
      <c r="AI123" s="6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CH123" s="3">
        <v>0.3505261940754465</v>
      </c>
      <c r="CI123" s="3">
        <v>3.1866017643221993E-2</v>
      </c>
      <c r="CJ123" s="3">
        <v>1.2587076969072846</v>
      </c>
      <c r="CK123" s="3">
        <v>0.63592468640908817</v>
      </c>
      <c r="CL123" s="3">
        <v>0.89271055126605381</v>
      </c>
      <c r="CM123" s="3">
        <v>0.37986417361355185</v>
      </c>
      <c r="CN123" s="5">
        <v>2.9104296114143113</v>
      </c>
      <c r="CO123" s="5">
        <v>0.89037503087124237</v>
      </c>
      <c r="CP123" s="5">
        <v>2.4218173408849015</v>
      </c>
      <c r="CQ123" s="5">
        <v>0.75211002653163606</v>
      </c>
      <c r="DB123" s="3">
        <v>0.30272716761061247</v>
      </c>
      <c r="DC123" s="3">
        <v>0.27086114996739019</v>
      </c>
      <c r="DD123" s="3">
        <v>0.97191353811828263</v>
      </c>
      <c r="DE123" s="3">
        <v>0.18829733816130367</v>
      </c>
      <c r="DF123" s="3">
        <v>0.70223143080369144</v>
      </c>
      <c r="DG123" s="3">
        <v>0.15669096196258658</v>
      </c>
      <c r="DH123" s="5">
        <v>0.90287049989130097</v>
      </c>
      <c r="DI123" s="5">
        <v>0.36774237301754542</v>
      </c>
      <c r="DJ123" s="5">
        <v>0.57358831757800299</v>
      </c>
      <c r="DK123" s="5">
        <v>0.15954238689550976</v>
      </c>
      <c r="DV123" s="3">
        <v>0.65325336168605852</v>
      </c>
      <c r="DW123" s="3">
        <v>0.23899513232416744</v>
      </c>
      <c r="DX123" s="3">
        <v>2.2306212350255663</v>
      </c>
      <c r="DY123" s="3">
        <v>0.72198392038298831</v>
      </c>
      <c r="DZ123" s="3">
        <v>1.5949419820697446</v>
      </c>
      <c r="EA123" s="3">
        <v>0.4416544128696282</v>
      </c>
      <c r="EB123" s="5">
        <v>3.8133001113056135</v>
      </c>
      <c r="EC123" s="5">
        <v>1.0237431738581309</v>
      </c>
      <c r="ED123" s="5">
        <v>2.9954056584629054</v>
      </c>
      <c r="EE123" s="5">
        <v>0.7874625331537386</v>
      </c>
      <c r="EH123" s="8"/>
    </row>
    <row r="124" spans="1:138" x14ac:dyDescent="0.3">
      <c r="A124" s="10">
        <v>43219.999999971827</v>
      </c>
      <c r="B124" s="11">
        <v>4.3</v>
      </c>
      <c r="C124" s="19">
        <v>-0.61305555555555558</v>
      </c>
      <c r="D124" s="19">
        <v>5.5340781709659448E-2</v>
      </c>
      <c r="E124" s="19">
        <v>0.52573611111111118</v>
      </c>
      <c r="F124" s="19">
        <v>0.14531198179367252</v>
      </c>
      <c r="G124" s="19">
        <v>-0.74033333333333318</v>
      </c>
      <c r="H124" s="19">
        <v>5.090993278367844E-2</v>
      </c>
      <c r="I124" s="7">
        <f t="shared" si="4"/>
        <v>-0.93046846666666649</v>
      </c>
      <c r="J124" s="7">
        <f t="shared" si="5"/>
        <v>5.090993278367844E-2</v>
      </c>
      <c r="K124" s="15" t="e">
        <f>0.9914*#REF!- 0.2051</f>
        <v>#REF!</v>
      </c>
      <c r="L124" s="15" t="e">
        <f>#REF!</f>
        <v>#REF!</v>
      </c>
      <c r="M124" s="15">
        <v>-11</v>
      </c>
      <c r="N124" s="15">
        <v>0.44381268229929732</v>
      </c>
      <c r="T124" s="15"/>
      <c r="U124" s="15"/>
      <c r="V124" s="15"/>
      <c r="W124" s="15"/>
      <c r="X124" s="15"/>
      <c r="Y124" s="15"/>
      <c r="Z124" s="15"/>
      <c r="AA124" s="15"/>
      <c r="AB124" s="6">
        <v>38.84287777777778</v>
      </c>
      <c r="AC124" s="6">
        <v>1.2883402530406858</v>
      </c>
      <c r="AD124" s="6">
        <v>49.87885555555556</v>
      </c>
      <c r="AE124" s="6">
        <v>0.65747932831420119</v>
      </c>
      <c r="AF124" s="6">
        <v>48.602255555555551</v>
      </c>
      <c r="AG124" s="6">
        <v>1.3869670380250201</v>
      </c>
      <c r="AH124" s="6">
        <v>49.240555555555552</v>
      </c>
      <c r="AI124" s="6">
        <v>0.74342229206937172</v>
      </c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1">
        <v>1.2746407057288955</v>
      </c>
      <c r="BY124" s="1">
        <v>0.8990509952326261</v>
      </c>
      <c r="BZ124" s="1">
        <v>1.4021047763017853</v>
      </c>
      <c r="CA124" s="1">
        <v>0.43381499617679453</v>
      </c>
      <c r="CB124" s="1">
        <v>1.3948393242791304</v>
      </c>
      <c r="CC124" s="1">
        <v>0.41228480384410965</v>
      </c>
      <c r="CD124" s="2">
        <v>3.1463670825010541</v>
      </c>
      <c r="CE124" s="2">
        <v>0.93036029105038887</v>
      </c>
      <c r="CF124" s="2">
        <v>3.8225693639606022</v>
      </c>
      <c r="CG124" s="2">
        <v>1.2738342166703343</v>
      </c>
      <c r="CR124" s="1">
        <v>0.80727244696163358</v>
      </c>
      <c r="CS124" s="1">
        <v>0.12922227874000997</v>
      </c>
      <c r="CT124" s="1">
        <v>0.70105238815089221</v>
      </c>
      <c r="CU124" s="1">
        <v>0.40973966039316861</v>
      </c>
      <c r="CV124" s="1">
        <v>0.70710693150310444</v>
      </c>
      <c r="CW124" s="1">
        <v>0.38645469946753808</v>
      </c>
      <c r="CX124" s="2">
        <v>2.4317684569838653</v>
      </c>
      <c r="CY124" s="2">
        <v>0.3910092290082286</v>
      </c>
      <c r="CZ124" s="2">
        <v>3.1783640358824203</v>
      </c>
      <c r="DA124" s="2">
        <v>0.43139889017883404</v>
      </c>
      <c r="DL124" s="1">
        <v>2.0819131526905288</v>
      </c>
      <c r="DM124" s="1">
        <v>0.99914632315774887</v>
      </c>
      <c r="DN124" s="1">
        <v>2.1031571644526776</v>
      </c>
      <c r="DO124" s="1">
        <v>0.63838166975761124</v>
      </c>
      <c r="DP124" s="1">
        <v>2.1019462557822348</v>
      </c>
      <c r="DQ124" s="1">
        <v>0.60468184061430574</v>
      </c>
      <c r="DR124" s="2">
        <v>5.5461385861035533</v>
      </c>
      <c r="DS124" s="2">
        <v>1.2036601960123112</v>
      </c>
      <c r="DT124" s="2">
        <v>7.0009333998430234</v>
      </c>
      <c r="DU124" s="2">
        <v>1.0641476696466847</v>
      </c>
      <c r="EH124" s="8"/>
    </row>
    <row r="125" spans="1:138" x14ac:dyDescent="0.3">
      <c r="A125" s="10">
        <v>43220.999999971769</v>
      </c>
      <c r="B125" s="11">
        <v>2.7</v>
      </c>
      <c r="C125" s="19">
        <v>-1.0249444444444442</v>
      </c>
      <c r="D125" s="19">
        <v>0.12348291566699046</v>
      </c>
      <c r="E125" s="19">
        <v>0.32370833333333326</v>
      </c>
      <c r="F125" s="19">
        <v>0.10316991970494267</v>
      </c>
      <c r="G125" s="19">
        <v>-1.1829791666666669</v>
      </c>
      <c r="H125" s="19">
        <v>0.10963202813707337</v>
      </c>
      <c r="I125" s="7">
        <f t="shared" si="4"/>
        <v>-1.3188459208333334</v>
      </c>
      <c r="J125" s="7">
        <f t="shared" si="5"/>
        <v>0.10963202813707337</v>
      </c>
      <c r="K125" s="15"/>
      <c r="L125" s="15"/>
      <c r="N125" s="15"/>
      <c r="T125" s="15"/>
      <c r="U125" s="15"/>
      <c r="V125" s="15"/>
      <c r="W125" s="15"/>
      <c r="X125" s="15"/>
      <c r="Y125" s="15"/>
      <c r="Z125" s="15"/>
      <c r="AA125" s="15"/>
      <c r="AB125" s="6"/>
      <c r="AC125" s="6"/>
      <c r="AD125" s="6"/>
      <c r="AE125" s="6"/>
      <c r="AF125" s="6"/>
      <c r="AG125" s="6"/>
      <c r="AH125" s="6"/>
      <c r="AI125" s="6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CH125" s="3">
        <v>0.41367783254317081</v>
      </c>
      <c r="CI125" s="3">
        <v>0.15910685867045007</v>
      </c>
      <c r="CJ125" s="3">
        <v>0.54096331947953136</v>
      </c>
      <c r="CK125" s="3">
        <v>0.20209285290326032</v>
      </c>
      <c r="CL125" s="3">
        <v>0.48966726824417806</v>
      </c>
      <c r="CM125" s="3">
        <v>0.13662967591438488</v>
      </c>
      <c r="CN125" s="5">
        <v>2.4862642468983673</v>
      </c>
      <c r="CO125" s="5">
        <v>1.0394013558194626</v>
      </c>
      <c r="CP125" s="5">
        <v>2.3262043168405326</v>
      </c>
      <c r="CQ125" s="5">
        <v>1.0777685569590321</v>
      </c>
      <c r="DB125" s="3">
        <v>0.28639234560681032</v>
      </c>
      <c r="DC125" s="3">
        <v>0.22274960213863021</v>
      </c>
      <c r="DD125" s="3">
        <v>0.95464115202270117</v>
      </c>
      <c r="DE125" s="3">
        <v>0.42534434625958495</v>
      </c>
      <c r="DF125" s="3">
        <v>0.68533688303709717</v>
      </c>
      <c r="DG125" s="3">
        <v>0.2693307384938321</v>
      </c>
      <c r="DH125" s="5">
        <v>0.8536529603084525</v>
      </c>
      <c r="DI125" s="5">
        <v>0.15300404724930874</v>
      </c>
      <c r="DJ125" s="5">
        <v>0.33079052211952559</v>
      </c>
      <c r="DK125" s="5">
        <v>0.13370301168366783</v>
      </c>
      <c r="DV125" s="3">
        <v>0.7000701781499814</v>
      </c>
      <c r="DW125" s="3">
        <v>0.38185646080908064</v>
      </c>
      <c r="DX125" s="3">
        <v>1.4956044715022323</v>
      </c>
      <c r="DY125" s="3">
        <v>0.31015636606189262</v>
      </c>
      <c r="DZ125" s="3">
        <v>1.1750041512812752</v>
      </c>
      <c r="EA125" s="3">
        <v>0.24076343209438977</v>
      </c>
      <c r="EB125" s="5">
        <v>3.3399172072068191</v>
      </c>
      <c r="EC125" s="5">
        <v>1.0749440807296384</v>
      </c>
      <c r="ED125" s="5">
        <v>2.6569948389600584</v>
      </c>
      <c r="EE125" s="5">
        <v>1.1838665493774665</v>
      </c>
      <c r="EH125" s="8"/>
    </row>
    <row r="126" spans="1:138" x14ac:dyDescent="0.3">
      <c r="A126" s="10">
        <v>43221.999999971711</v>
      </c>
      <c r="B126" s="11">
        <v>5.8</v>
      </c>
      <c r="C126" s="19">
        <v>-1.0578333333333336</v>
      </c>
      <c r="D126" s="19">
        <v>0.13650230484154144</v>
      </c>
      <c r="E126" s="19">
        <v>0.49150000000000005</v>
      </c>
      <c r="F126" s="19">
        <v>0.14815642846223717</v>
      </c>
      <c r="G126" s="19">
        <v>-1.3081666666666667</v>
      </c>
      <c r="H126" s="19">
        <v>0.14128068047800615</v>
      </c>
      <c r="I126" s="7">
        <f t="shared" si="4"/>
        <v>-1.4286854333333332</v>
      </c>
      <c r="J126" s="7">
        <f t="shared" si="5"/>
        <v>0.14128068047800615</v>
      </c>
      <c r="K126" s="15" t="e">
        <f>0.9914*#REF!- 0.2051</f>
        <v>#REF!</v>
      </c>
      <c r="L126" s="15" t="e">
        <f>#REF!</f>
        <v>#REF!</v>
      </c>
      <c r="M126" s="15">
        <v>-9.8333333333333304</v>
      </c>
      <c r="N126" s="15">
        <v>0.29729419500528154</v>
      </c>
      <c r="T126" s="15"/>
      <c r="U126" s="15"/>
      <c r="V126" s="15"/>
      <c r="W126" s="15"/>
      <c r="X126" s="15"/>
      <c r="Y126" s="15"/>
      <c r="Z126" s="15"/>
      <c r="AA126" s="15"/>
      <c r="AB126" s="6">
        <v>36.288233333333338</v>
      </c>
      <c r="AC126" s="6">
        <v>0.97448106881636254</v>
      </c>
      <c r="AD126" s="6">
        <v>48.493144444444432</v>
      </c>
      <c r="AE126" s="6">
        <v>1.9060746137248734</v>
      </c>
      <c r="AF126" s="6">
        <v>48.182177777777774</v>
      </c>
      <c r="AG126" s="6">
        <v>2.0409247187318971</v>
      </c>
      <c r="AH126" s="6">
        <v>48.33766111111111</v>
      </c>
      <c r="AI126" s="6">
        <v>1.2508132720403748</v>
      </c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1">
        <v>0.61521318685907456</v>
      </c>
      <c r="BY126" s="1">
        <v>0.26581376333327461</v>
      </c>
      <c r="BZ126" s="1">
        <v>2.3335672604999398</v>
      </c>
      <c r="CA126" s="1">
        <v>7.6489058295241108E-2</v>
      </c>
      <c r="CB126" s="1">
        <v>2.23562107830241</v>
      </c>
      <c r="CC126" s="1">
        <v>7.3703346902153244E-2</v>
      </c>
      <c r="CD126" s="2">
        <v>2.8248241627914017</v>
      </c>
      <c r="CE126" s="2">
        <v>0.91357976583061384</v>
      </c>
      <c r="CF126" s="2">
        <v>3.4726533217329858</v>
      </c>
      <c r="CG126" s="2">
        <v>0.82802792685176063</v>
      </c>
      <c r="CR126" s="1">
        <v>0.57278469121362086</v>
      </c>
      <c r="CS126" s="1">
        <v>0.26496587038091146</v>
      </c>
      <c r="CT126" s="1">
        <v>0.91221265637724758</v>
      </c>
      <c r="CU126" s="1">
        <v>0.60414065908923564</v>
      </c>
      <c r="CV126" s="1">
        <v>0.89286526236292074</v>
      </c>
      <c r="CW126" s="1">
        <v>0.56990479979497055</v>
      </c>
      <c r="CX126" s="2">
        <v>2.4357034782987168</v>
      </c>
      <c r="CY126" s="2">
        <v>0.70685656537530217</v>
      </c>
      <c r="CZ126" s="2">
        <v>2.7029300286343609</v>
      </c>
      <c r="DA126" s="2">
        <v>0.37264797667305721</v>
      </c>
      <c r="DL126" s="1">
        <v>1.1879978780726954</v>
      </c>
      <c r="DM126" s="1">
        <v>5.6127623990228186E-2</v>
      </c>
      <c r="DN126" s="1">
        <v>3.2457799168771873</v>
      </c>
      <c r="DO126" s="1">
        <v>0.53542340806668998</v>
      </c>
      <c r="DP126" s="1">
        <v>3.1284863406653312</v>
      </c>
      <c r="DQ126" s="1">
        <v>0.50491440964406975</v>
      </c>
      <c r="DR126" s="2">
        <v>5.2445291643994354</v>
      </c>
      <c r="DS126" s="2">
        <v>1.4067113043634394</v>
      </c>
      <c r="DT126" s="2">
        <v>6.1755833503673472</v>
      </c>
      <c r="DU126" s="2">
        <v>0.53530110292717703</v>
      </c>
      <c r="EH126" s="8"/>
    </row>
    <row r="127" spans="1:138" x14ac:dyDescent="0.3">
      <c r="A127" s="10">
        <v>43222.999999971653</v>
      </c>
      <c r="B127" s="11">
        <v>8.5</v>
      </c>
      <c r="C127" s="19">
        <v>-0.93768055555555552</v>
      </c>
      <c r="D127" s="19">
        <v>0.13719364859145344</v>
      </c>
      <c r="E127" s="19">
        <v>0.89298611111111115</v>
      </c>
      <c r="F127" s="19">
        <v>0.23695070598946882</v>
      </c>
      <c r="G127" s="19">
        <v>-1.2186041666666669</v>
      </c>
      <c r="H127" s="19">
        <v>0.14727835834297465</v>
      </c>
      <c r="I127" s="7">
        <f t="shared" si="4"/>
        <v>-1.3501032958333334</v>
      </c>
      <c r="J127" s="7">
        <f t="shared" si="5"/>
        <v>0.14727835834297465</v>
      </c>
      <c r="K127" s="15"/>
      <c r="L127" s="15"/>
      <c r="N127" s="15"/>
      <c r="T127" s="15"/>
      <c r="U127" s="15"/>
      <c r="V127" s="15"/>
      <c r="W127" s="15"/>
      <c r="X127" s="15"/>
      <c r="Y127" s="15"/>
      <c r="Z127" s="15"/>
      <c r="AA127" s="15"/>
      <c r="AB127" s="6"/>
      <c r="AC127" s="6"/>
      <c r="AD127" s="6"/>
      <c r="AE127" s="6"/>
      <c r="AF127" s="6"/>
      <c r="AG127" s="6"/>
      <c r="AH127" s="6"/>
      <c r="AI127" s="6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EH127" s="8"/>
    </row>
    <row r="128" spans="1:138" x14ac:dyDescent="0.3">
      <c r="A128" s="10">
        <v>43223.999999971595</v>
      </c>
      <c r="B128" s="11">
        <v>12.2</v>
      </c>
      <c r="C128" s="19">
        <v>-0.50929166666666681</v>
      </c>
      <c r="D128" s="19">
        <v>5.7738803672024996E-2</v>
      </c>
      <c r="E128" s="19">
        <v>1.1635000000000002</v>
      </c>
      <c r="F128" s="19">
        <v>0.26819830220858676</v>
      </c>
      <c r="G128" s="19">
        <v>-0.70574999999999999</v>
      </c>
      <c r="H128" s="19">
        <v>6.2722228105757921E-2</v>
      </c>
      <c r="I128" s="7">
        <f t="shared" si="4"/>
        <v>-0.90012504999999998</v>
      </c>
      <c r="J128" s="7">
        <f t="shared" si="5"/>
        <v>6.2722228105757921E-2</v>
      </c>
      <c r="K128" s="15"/>
      <c r="L128" s="15"/>
      <c r="N128" s="15"/>
      <c r="T128" s="15"/>
      <c r="U128" s="15"/>
      <c r="V128" s="15"/>
      <c r="W128" s="15"/>
      <c r="X128" s="15"/>
      <c r="Y128" s="15"/>
      <c r="Z128" s="15"/>
      <c r="AA128" s="15"/>
      <c r="AB128" s="6"/>
      <c r="AC128" s="6"/>
      <c r="AD128" s="6"/>
      <c r="AE128" s="6"/>
      <c r="AF128" s="6"/>
      <c r="AG128" s="6"/>
      <c r="AH128" s="6"/>
      <c r="AI128" s="6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EH128" s="8"/>
    </row>
    <row r="129" spans="1:138" x14ac:dyDescent="0.3">
      <c r="A129" s="10">
        <v>43224.999999971536</v>
      </c>
      <c r="B129" s="11">
        <v>9</v>
      </c>
      <c r="C129" s="19">
        <v>-0.3312222222222222</v>
      </c>
      <c r="D129" s="19">
        <v>1.3207294784856011E-2</v>
      </c>
      <c r="E129" s="19">
        <v>0.75034722222222217</v>
      </c>
      <c r="F129" s="19">
        <v>0.14645696674298228</v>
      </c>
      <c r="G129" s="19">
        <v>-0.42216666666666663</v>
      </c>
      <c r="H129" s="19">
        <v>1.5873984809108465E-2</v>
      </c>
      <c r="I129" s="7">
        <f t="shared" si="4"/>
        <v>-0.65130903333333334</v>
      </c>
      <c r="J129" s="7">
        <f t="shared" si="5"/>
        <v>1.5873984809108465E-2</v>
      </c>
      <c r="K129" s="15" t="e">
        <f>0.9914*#REF!- 0.2051</f>
        <v>#REF!</v>
      </c>
      <c r="L129" s="15" t="e">
        <f>#REF!</f>
        <v>#REF!</v>
      </c>
      <c r="M129" s="15">
        <v>-9.75</v>
      </c>
      <c r="N129" s="15">
        <v>0.25</v>
      </c>
      <c r="S129" s="14">
        <v>0.1</v>
      </c>
      <c r="T129" s="15"/>
      <c r="U129" s="15"/>
      <c r="V129" s="15"/>
      <c r="W129" s="15"/>
      <c r="X129" s="15"/>
      <c r="Y129" s="15"/>
      <c r="Z129" s="15"/>
      <c r="AA129" s="15"/>
      <c r="AB129" s="6">
        <v>41.216944444444451</v>
      </c>
      <c r="AC129" s="6">
        <v>0.79405640524842391</v>
      </c>
      <c r="AD129" s="6">
        <v>50.560799999999993</v>
      </c>
      <c r="AE129" s="6">
        <v>0.52602986079161496</v>
      </c>
      <c r="AF129" s="6">
        <v>48.531333333333329</v>
      </c>
      <c r="AG129" s="6">
        <v>1.3671147628545384</v>
      </c>
      <c r="AH129" s="6">
        <v>49.546066666666661</v>
      </c>
      <c r="AI129" s="6">
        <v>0.79691830535344588</v>
      </c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1">
        <v>2.0398666027177215</v>
      </c>
      <c r="BY129" s="1">
        <v>0.65678261854631392</v>
      </c>
      <c r="BZ129" s="1">
        <v>4.9477615470174534</v>
      </c>
      <c r="CA129" s="1">
        <v>0.53464838532341474</v>
      </c>
      <c r="CB129" s="1">
        <v>4.7820115351923684</v>
      </c>
      <c r="CC129" s="1">
        <v>0.50556141522922893</v>
      </c>
      <c r="CD129" s="2">
        <v>2.5032812430817497</v>
      </c>
      <c r="CE129" s="2">
        <v>1.0626199581724018</v>
      </c>
      <c r="CF129" s="2">
        <v>3.1227372795053694</v>
      </c>
      <c r="CG129" s="2">
        <v>0.52693390279962171</v>
      </c>
      <c r="CR129" s="1">
        <v>1.2043893239450372</v>
      </c>
      <c r="CS129" s="1">
        <v>0.33828056775670312</v>
      </c>
      <c r="CT129" s="1">
        <v>1.9205127057501934</v>
      </c>
      <c r="CU129" s="1">
        <v>0.51855158749025942</v>
      </c>
      <c r="CV129" s="1">
        <v>1.8796936729872995</v>
      </c>
      <c r="CW129" s="1">
        <v>0.48937416261277278</v>
      </c>
      <c r="CX129" s="2">
        <v>2.4396384996135687</v>
      </c>
      <c r="CY129" s="2">
        <v>1.0852492621790599</v>
      </c>
      <c r="CZ129" s="2">
        <v>2.227496021386302</v>
      </c>
      <c r="DA129" s="2">
        <v>0.47767401595316011</v>
      </c>
      <c r="DL129" s="1">
        <v>3.2442559266627597</v>
      </c>
      <c r="DM129" s="1">
        <v>0.33688559040059934</v>
      </c>
      <c r="DN129" s="1">
        <v>6.8682742527676464</v>
      </c>
      <c r="DO129" s="1">
        <v>0.93161523404859081</v>
      </c>
      <c r="DP129" s="1">
        <v>6.6617052081796677</v>
      </c>
      <c r="DQ129" s="1">
        <v>0.878723003857524</v>
      </c>
      <c r="DR129" s="2">
        <v>4.9429197426953166</v>
      </c>
      <c r="DS129" s="2">
        <v>1.9665275898670129</v>
      </c>
      <c r="DT129" s="2">
        <v>5.3502333008916709</v>
      </c>
      <c r="DU129" s="2">
        <v>0.29084416555292403</v>
      </c>
      <c r="EH129" s="8"/>
    </row>
    <row r="130" spans="1:138" x14ac:dyDescent="0.3">
      <c r="A130" s="10">
        <v>43225.999999971478</v>
      </c>
      <c r="B130" s="11">
        <v>3.1</v>
      </c>
      <c r="C130" s="19">
        <v>-0.41688888888888886</v>
      </c>
      <c r="D130" s="19">
        <v>1.2774500734997375E-2</v>
      </c>
      <c r="E130" s="19">
        <v>0.45837499999999998</v>
      </c>
      <c r="F130" s="19">
        <v>9.1851559937777966E-2</v>
      </c>
      <c r="G130" s="19">
        <v>-0.43743749999999998</v>
      </c>
      <c r="H130" s="19">
        <v>1.4240090391775729E-2</v>
      </c>
      <c r="I130" s="7">
        <f t="shared" si="4"/>
        <v>-0.66470766249999991</v>
      </c>
      <c r="J130" s="7">
        <f t="shared" si="5"/>
        <v>1.4240090391775729E-2</v>
      </c>
      <c r="K130" s="15"/>
      <c r="L130" s="15"/>
      <c r="N130" s="15"/>
      <c r="S130" s="14">
        <v>1.4</v>
      </c>
      <c r="T130" s="15"/>
      <c r="U130" s="15"/>
      <c r="V130" s="15"/>
      <c r="W130" s="15"/>
      <c r="X130" s="15"/>
      <c r="Y130" s="15"/>
      <c r="Z130" s="15"/>
      <c r="AA130" s="15"/>
      <c r="AB130" s="6"/>
      <c r="AC130" s="6"/>
      <c r="AD130" s="6"/>
      <c r="AE130" s="6"/>
      <c r="AF130" s="6"/>
      <c r="AG130" s="6"/>
      <c r="AH130" s="6"/>
      <c r="AI130" s="6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CH130" s="3">
        <v>0.30923509668859084</v>
      </c>
      <c r="CI130" s="3">
        <v>1.6275531404662757E-2</v>
      </c>
      <c r="CJ130" s="3">
        <v>1.0253584784937484</v>
      </c>
      <c r="CK130" s="3">
        <v>0.4645421769872527</v>
      </c>
      <c r="CL130" s="3">
        <v>0.73676075562626986</v>
      </c>
      <c r="CM130" s="3">
        <v>0.27740923117023114</v>
      </c>
      <c r="CN130" s="5">
        <v>4.3751825706918739</v>
      </c>
      <c r="CO130" s="5">
        <v>2.3746557400553736</v>
      </c>
      <c r="CP130" s="5">
        <v>4.1369300544660783</v>
      </c>
      <c r="CQ130" s="5">
        <v>2.2690036974663998</v>
      </c>
      <c r="DB130" s="3">
        <v>0.13834201693963241</v>
      </c>
      <c r="DC130" s="3">
        <v>0.15461754834429542</v>
      </c>
      <c r="DD130" s="3">
        <v>1.3183180437776758</v>
      </c>
      <c r="DE130" s="3">
        <v>0.26494645584269022</v>
      </c>
      <c r="DF130" s="3">
        <v>0.84278770496194422</v>
      </c>
      <c r="DG130" s="3">
        <v>0.17000398082309406</v>
      </c>
      <c r="DH130" s="5">
        <v>1.256240540099647</v>
      </c>
      <c r="DI130" s="5">
        <v>0.20179233858188145</v>
      </c>
      <c r="DJ130" s="5">
        <v>1.4836633964969967</v>
      </c>
      <c r="DK130" s="5">
        <v>0.35645870976682159</v>
      </c>
      <c r="DV130" s="3">
        <v>0.44757711362822339</v>
      </c>
      <c r="DW130" s="3">
        <v>0.17089307974895798</v>
      </c>
      <c r="DX130" s="3">
        <v>2.3436765222714242</v>
      </c>
      <c r="DY130" s="3">
        <v>0.26891591221725064</v>
      </c>
      <c r="DZ130" s="3">
        <v>1.5795484605882142</v>
      </c>
      <c r="EA130" s="3">
        <v>0.17469131392731818</v>
      </c>
      <c r="EB130" s="5">
        <v>5.6314231107915198</v>
      </c>
      <c r="EC130" s="5">
        <v>2.2645955502171722</v>
      </c>
      <c r="ED130" s="5">
        <v>5.6205934509630753</v>
      </c>
      <c r="EE130" s="5">
        <v>2.4424424507389904</v>
      </c>
      <c r="EH130" s="8"/>
    </row>
    <row r="131" spans="1:138" x14ac:dyDescent="0.3">
      <c r="A131" s="10">
        <v>43226.99999997142</v>
      </c>
      <c r="B131" s="11">
        <v>6.5</v>
      </c>
      <c r="C131" s="19">
        <v>-0.36098611111111117</v>
      </c>
      <c r="D131" s="19">
        <v>3.2274546134174145E-2</v>
      </c>
      <c r="E131" s="19">
        <v>1.3165694444444445</v>
      </c>
      <c r="F131" s="19">
        <v>0.28163048711353361</v>
      </c>
      <c r="G131" s="19">
        <v>-0.41595833333333337</v>
      </c>
      <c r="H131" s="19">
        <v>2.5159489750726394E-2</v>
      </c>
      <c r="I131" s="7">
        <f t="shared" si="4"/>
        <v>-0.6458618416666666</v>
      </c>
      <c r="J131" s="7">
        <f t="shared" si="5"/>
        <v>2.5159489750726394E-2</v>
      </c>
      <c r="K131" s="15" t="e">
        <f>0.9914*#REF!- 0.2051</f>
        <v>#REF!</v>
      </c>
      <c r="L131" s="15" t="e">
        <f>#REF!</f>
        <v>#REF!</v>
      </c>
      <c r="M131" s="15">
        <v>-9.75</v>
      </c>
      <c r="N131" s="15">
        <v>0.62915286960589589</v>
      </c>
      <c r="T131" s="15"/>
      <c r="U131" s="15"/>
      <c r="V131" s="15"/>
      <c r="W131" s="15"/>
      <c r="X131" s="15"/>
      <c r="Y131" s="15"/>
      <c r="Z131" s="15"/>
      <c r="AA131" s="15"/>
      <c r="AB131" s="6">
        <v>39.79622222222222</v>
      </c>
      <c r="AC131" s="6">
        <v>0.48148232148359849</v>
      </c>
      <c r="AD131" s="6">
        <v>49.578800000000001</v>
      </c>
      <c r="AE131" s="6">
        <v>1.0435381190574347</v>
      </c>
      <c r="AF131" s="6">
        <v>47.833022222222219</v>
      </c>
      <c r="AG131" s="6">
        <v>2.9414856048988498</v>
      </c>
      <c r="AH131" s="6">
        <v>48.705911111111106</v>
      </c>
      <c r="AI131" s="6">
        <v>1.4493615409620033</v>
      </c>
      <c r="AJ131" s="4"/>
      <c r="AK131" s="4"/>
      <c r="AL131" s="4">
        <v>4.4931266314404725</v>
      </c>
      <c r="AM131" s="4">
        <v>1.0749198086897549</v>
      </c>
      <c r="AN131" s="4">
        <v>7.6443736290068358</v>
      </c>
      <c r="AO131" s="4">
        <v>1.0749198086897549</v>
      </c>
      <c r="AP131" s="4"/>
      <c r="AQ131" s="4"/>
      <c r="AR131" s="4"/>
      <c r="AS131" s="4"/>
      <c r="AT131" s="4"/>
      <c r="AU131" s="4"/>
      <c r="AV131" s="4">
        <v>195.54962971097814</v>
      </c>
      <c r="AW131" s="4">
        <v>9.3893235836735869</v>
      </c>
      <c r="AX131" s="4">
        <v>211.95702648524846</v>
      </c>
      <c r="AY131" s="4">
        <v>9.3893235836735869</v>
      </c>
      <c r="AZ131" s="4"/>
      <c r="BA131" s="4"/>
      <c r="BB131" s="4"/>
      <c r="BC131" s="4"/>
      <c r="BD131" s="4"/>
      <c r="BE131" s="4"/>
      <c r="BF131" s="4">
        <v>200.04275634241861</v>
      </c>
      <c r="BG131" s="4">
        <v>10.17582552239768</v>
      </c>
      <c r="BH131" s="4">
        <v>219.60140011425528</v>
      </c>
      <c r="BI131" s="4">
        <v>10.17582552239768</v>
      </c>
      <c r="BJ131" s="4"/>
      <c r="BK131" s="4"/>
      <c r="BL131" s="4"/>
      <c r="BM131" s="4"/>
      <c r="BN131" s="4"/>
      <c r="BO131" s="4"/>
      <c r="BP131" s="4">
        <v>1416.1268097238676</v>
      </c>
      <c r="BQ131" s="4">
        <v>46.60091317166917</v>
      </c>
      <c r="BR131" s="4">
        <v>1496.2307962097643</v>
      </c>
      <c r="BS131" s="4">
        <v>46.60091317166917</v>
      </c>
      <c r="BT131" s="4"/>
      <c r="BU131" s="4"/>
      <c r="BV131" s="4"/>
      <c r="BW131" s="4"/>
      <c r="BX131" s="1">
        <v>0.90043810094169918</v>
      </c>
      <c r="BY131" s="1">
        <v>0.26734939766784455</v>
      </c>
      <c r="BZ131" s="1">
        <v>3.9786799809051816</v>
      </c>
      <c r="CA131" s="1">
        <v>0.19975888440412012</v>
      </c>
      <c r="CB131" s="1">
        <v>3.8032201937472627</v>
      </c>
      <c r="CC131" s="1">
        <v>0.18898801953491465</v>
      </c>
      <c r="CD131" s="2">
        <v>5.3781024795957277</v>
      </c>
      <c r="CE131" s="2">
        <v>2.511074688993975</v>
      </c>
      <c r="CF131" s="2">
        <v>8.1511865706372735</v>
      </c>
      <c r="CG131" s="2">
        <v>2.3581360942513134</v>
      </c>
      <c r="CR131" s="1">
        <v>1.1936039942715551</v>
      </c>
      <c r="CS131" s="1">
        <v>0.2378374626192733</v>
      </c>
      <c r="CT131" s="1">
        <v>1.1307827314151575</v>
      </c>
      <c r="CU131" s="1">
        <v>0.1662094385650475</v>
      </c>
      <c r="CV131" s="1">
        <v>1.1343635433979722</v>
      </c>
      <c r="CW131" s="1">
        <v>0.15732069861213757</v>
      </c>
      <c r="CX131" s="2">
        <v>2.7940923038524681</v>
      </c>
      <c r="CY131" s="2">
        <v>0.81391575317652765</v>
      </c>
      <c r="CZ131" s="2">
        <v>2.8991333679070723</v>
      </c>
      <c r="DA131" s="2">
        <v>0.44117246902933771</v>
      </c>
      <c r="DL131" s="1">
        <v>2.0940420952132546</v>
      </c>
      <c r="DM131" s="1">
        <v>0.5030061724367797</v>
      </c>
      <c r="DN131" s="1">
        <v>5.1094627123203393</v>
      </c>
      <c r="DO131" s="1">
        <v>0.34851806354010634</v>
      </c>
      <c r="DP131" s="1">
        <v>4.9375837371452356</v>
      </c>
      <c r="DQ131" s="1">
        <v>0.3299007948863249</v>
      </c>
      <c r="DR131" s="2">
        <v>8.1721947834481945</v>
      </c>
      <c r="DS131" s="2">
        <v>2.791721951105147</v>
      </c>
      <c r="DT131" s="2">
        <v>11.050319938544346</v>
      </c>
      <c r="DU131" s="2">
        <v>1.9921147878914289</v>
      </c>
      <c r="EH131" s="8"/>
    </row>
    <row r="132" spans="1:138" x14ac:dyDescent="0.3">
      <c r="A132" s="10">
        <v>43227.999999971362</v>
      </c>
      <c r="B132" s="11">
        <v>12.2</v>
      </c>
      <c r="C132" s="19">
        <v>-0.22830555555555562</v>
      </c>
      <c r="D132" s="19">
        <v>1.7586065298978798E-2</v>
      </c>
      <c r="E132" s="19">
        <v>1.7539027777777776</v>
      </c>
      <c r="F132" s="19">
        <v>0.36164389411551429</v>
      </c>
      <c r="G132" s="19">
        <v>-0.31654166666666667</v>
      </c>
      <c r="H132" s="19">
        <v>1.6510891131800921E-2</v>
      </c>
      <c r="I132" s="7">
        <f t="shared" si="4"/>
        <v>-0.55863365833333334</v>
      </c>
      <c r="J132" s="7">
        <f t="shared" si="5"/>
        <v>1.6510891131800921E-2</v>
      </c>
      <c r="K132" s="15"/>
      <c r="L132" s="15"/>
      <c r="N132" s="15"/>
      <c r="T132" s="15"/>
      <c r="U132" s="15"/>
      <c r="V132" s="15"/>
      <c r="W132" s="15"/>
      <c r="X132" s="15"/>
      <c r="Y132" s="15"/>
      <c r="Z132" s="15"/>
      <c r="AA132" s="15"/>
      <c r="AB132" s="6"/>
      <c r="AC132" s="6"/>
      <c r="AD132" s="6"/>
      <c r="AE132" s="6"/>
      <c r="AF132" s="6"/>
      <c r="AG132" s="6"/>
      <c r="AH132" s="6"/>
      <c r="AI132" s="6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CH132" s="3">
        <v>0.58109668142167781</v>
      </c>
      <c r="CI132" s="3">
        <v>1.5705315714099555E-2</v>
      </c>
      <c r="CJ132" s="3">
        <v>0.83238173284726835</v>
      </c>
      <c r="CK132" s="3">
        <v>0.20092167492553967</v>
      </c>
      <c r="CL132" s="3">
        <v>0.73111385712275534</v>
      </c>
      <c r="CM132" s="3">
        <v>0.1201171068858931</v>
      </c>
      <c r="CN132" s="5">
        <v>5.6120328151715215</v>
      </c>
      <c r="CO132" s="5">
        <v>2.2322135141575101</v>
      </c>
      <c r="CP132" s="5">
        <v>5.3816881846980635</v>
      </c>
      <c r="CQ132" s="5">
        <v>2.3384178484635183</v>
      </c>
      <c r="DB132" s="3">
        <v>0.18846378856919285</v>
      </c>
      <c r="DC132" s="3">
        <v>0.12564252571279547</v>
      </c>
      <c r="DD132" s="3">
        <v>1.0051402057023622</v>
      </c>
      <c r="DE132" s="3">
        <v>0.2525904371001414</v>
      </c>
      <c r="DF132" s="3">
        <v>0.67601960959769491</v>
      </c>
      <c r="DG132" s="3">
        <v>0.15907035344747833</v>
      </c>
      <c r="DH132" s="5">
        <v>2.1254527266414533</v>
      </c>
      <c r="DI132" s="5">
        <v>0.60199613059081891</v>
      </c>
      <c r="DJ132" s="5">
        <v>2.1149825161653868</v>
      </c>
      <c r="DK132" s="5">
        <v>0.6260450455545632</v>
      </c>
      <c r="DV132" s="3">
        <v>0.76956046999087091</v>
      </c>
      <c r="DW132" s="3">
        <v>0.14134784142689441</v>
      </c>
      <c r="DX132" s="3">
        <v>1.8375219385496306</v>
      </c>
      <c r="DY132" s="3">
        <v>0.43853186375619257</v>
      </c>
      <c r="DZ132" s="3">
        <v>1.4071334667204505</v>
      </c>
      <c r="EA132" s="3">
        <v>0.26792888676849713</v>
      </c>
      <c r="EB132" s="5">
        <v>7.7374855418129727</v>
      </c>
      <c r="EC132" s="5">
        <v>2.7834577509015519</v>
      </c>
      <c r="ED132" s="5">
        <v>7.4966707008634499</v>
      </c>
      <c r="EE132" s="5">
        <v>2.9377552317252156</v>
      </c>
      <c r="EH132" s="8"/>
    </row>
    <row r="133" spans="1:138" x14ac:dyDescent="0.3">
      <c r="A133" s="10">
        <v>43228.999999971304</v>
      </c>
      <c r="B133" s="11">
        <v>16.2</v>
      </c>
      <c r="C133" s="19">
        <v>-9.2361111111111116E-2</v>
      </c>
      <c r="D133" s="19">
        <v>2.0134530596206502E-2</v>
      </c>
      <c r="E133" s="19">
        <v>2.5479166666666662</v>
      </c>
      <c r="F133" s="19">
        <v>0.397531621631868</v>
      </c>
      <c r="G133" s="19">
        <v>-0.14922916666666666</v>
      </c>
      <c r="H133" s="19">
        <v>2.1914730568999383E-2</v>
      </c>
      <c r="I133" s="7">
        <f t="shared" si="4"/>
        <v>-0.41183367083333333</v>
      </c>
      <c r="J133" s="7">
        <f t="shared" si="5"/>
        <v>2.1914730568999383E-2</v>
      </c>
      <c r="K133" s="15" t="e">
        <f>0.9914*#REF!- 0.2051</f>
        <v>#REF!</v>
      </c>
      <c r="L133" s="15" t="e">
        <f>#REF!</f>
        <v>#REF!</v>
      </c>
      <c r="M133" s="15">
        <v>-11.6666666666667</v>
      </c>
      <c r="N133" s="15">
        <v>0.68901921217588369</v>
      </c>
      <c r="S133" s="14">
        <v>3.3</v>
      </c>
      <c r="T133" s="15"/>
      <c r="U133" s="15"/>
      <c r="V133" s="15"/>
      <c r="W133" s="15"/>
      <c r="X133" s="15"/>
      <c r="Y133" s="15"/>
      <c r="Z133" s="15"/>
      <c r="AA133" s="15"/>
      <c r="AB133" s="6">
        <v>42.183566666666671</v>
      </c>
      <c r="AC133" s="6">
        <v>0.87097688228877834</v>
      </c>
      <c r="AD133" s="6">
        <v>50.031611111111111</v>
      </c>
      <c r="AE133" s="6">
        <v>0.94258044363123017</v>
      </c>
      <c r="AF133" s="6">
        <v>48.105799999999995</v>
      </c>
      <c r="AG133" s="6">
        <v>2.1684649548402599</v>
      </c>
      <c r="AH133" s="6">
        <v>49.068705555555546</v>
      </c>
      <c r="AI133" s="6">
        <v>1.1417429887681527</v>
      </c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1">
        <v>1.3672900748390207</v>
      </c>
      <c r="BY133" s="1">
        <v>0.61511731551375171</v>
      </c>
      <c r="BZ133" s="1">
        <v>4.8282430767752915</v>
      </c>
      <c r="CA133" s="1">
        <v>0.7033886049700413</v>
      </c>
      <c r="CB133" s="1">
        <v>4.6309687556649246</v>
      </c>
      <c r="CC133" s="1">
        <v>0.66422148552795746</v>
      </c>
      <c r="CD133" s="2">
        <v>6.9892419720783439</v>
      </c>
      <c r="CE133" s="2">
        <v>2.3860553905455539</v>
      </c>
      <c r="CF133" s="2">
        <v>9.9510598744489354</v>
      </c>
      <c r="CG133" s="2">
        <v>4.7414088633066642</v>
      </c>
      <c r="CR133" s="1">
        <v>1.3031983525809405</v>
      </c>
      <c r="CS133" s="1">
        <v>0.66331406194573073</v>
      </c>
      <c r="CT133" s="1">
        <v>0.87592020419374672</v>
      </c>
      <c r="CU133" s="1">
        <v>0.45670817693785376</v>
      </c>
      <c r="CV133" s="1">
        <v>0.90027505865181667</v>
      </c>
      <c r="CW133" s="1">
        <v>0.43233224155542999</v>
      </c>
      <c r="CX133" s="2">
        <v>3.0388008574253647</v>
      </c>
      <c r="CY133" s="2">
        <v>0.91433742364545179</v>
      </c>
      <c r="CZ133" s="2">
        <v>3.2616462536365596</v>
      </c>
      <c r="DA133" s="2">
        <v>0.26568999746884148</v>
      </c>
      <c r="DL133" s="1">
        <v>2.6704884274199627</v>
      </c>
      <c r="DM133" s="1">
        <v>0.82105251349065933</v>
      </c>
      <c r="DN133" s="1">
        <v>5.7041632809690386</v>
      </c>
      <c r="DO133" s="1">
        <v>0.2727561109422546</v>
      </c>
      <c r="DP133" s="1">
        <v>5.5312438143167411</v>
      </c>
      <c r="DQ133" s="1">
        <v>0.26143204765709732</v>
      </c>
      <c r="DR133" s="2">
        <v>10.028042829503709</v>
      </c>
      <c r="DS133" s="2">
        <v>3.2348602488846727</v>
      </c>
      <c r="DT133" s="2">
        <v>13.212706128085493</v>
      </c>
      <c r="DU133" s="2">
        <v>4.7776598809175432</v>
      </c>
      <c r="EH133" s="8"/>
    </row>
    <row r="134" spans="1:138" x14ac:dyDescent="0.3">
      <c r="A134" s="10">
        <v>43229.999999971245</v>
      </c>
      <c r="B134" s="11">
        <v>10.6</v>
      </c>
      <c r="C134" s="19">
        <v>0.32624999999999998</v>
      </c>
      <c r="D134" s="19">
        <v>7.1318303560203342E-2</v>
      </c>
      <c r="E134" s="19">
        <v>2.6264166666666671</v>
      </c>
      <c r="F134" s="19">
        <v>0.21834177091230325</v>
      </c>
      <c r="G134" s="19">
        <v>7.9104166666666711E-2</v>
      </c>
      <c r="H134" s="19">
        <v>4.0221825803713827E-2</v>
      </c>
      <c r="I134" s="7">
        <f t="shared" si="4"/>
        <v>-0.21149400416666661</v>
      </c>
      <c r="J134" s="7">
        <f t="shared" si="5"/>
        <v>4.0221825803713827E-2</v>
      </c>
      <c r="K134" s="15"/>
      <c r="L134" s="15"/>
      <c r="N134" s="15"/>
      <c r="S134" s="14">
        <v>4.2999999999999989</v>
      </c>
      <c r="T134" s="15"/>
      <c r="U134" s="15"/>
      <c r="V134" s="15"/>
      <c r="W134" s="15"/>
      <c r="X134" s="15"/>
      <c r="Y134" s="15"/>
      <c r="Z134" s="15"/>
      <c r="AA134" s="15"/>
      <c r="AB134" s="6"/>
      <c r="AC134" s="6"/>
      <c r="AD134" s="6"/>
      <c r="AE134" s="6"/>
      <c r="AF134" s="6"/>
      <c r="AG134" s="6"/>
      <c r="AH134" s="6"/>
      <c r="AI134" s="6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CH134" s="3">
        <v>0.68898601427435113</v>
      </c>
      <c r="CI134" s="3">
        <v>8.0114652822599414E-2</v>
      </c>
      <c r="CJ134" s="3">
        <v>1.6183159870164971</v>
      </c>
      <c r="CK134" s="3">
        <v>0.50219385152245366</v>
      </c>
      <c r="CL134" s="3">
        <v>1.2437960080014123</v>
      </c>
      <c r="CM134" s="3">
        <v>0.30154315256230302</v>
      </c>
      <c r="CN134" s="5">
        <v>5.4798422530657582</v>
      </c>
      <c r="CO134" s="5">
        <v>2.4569097287446167</v>
      </c>
      <c r="CP134" s="5">
        <v>5.6400715587109564</v>
      </c>
      <c r="CQ134" s="5">
        <v>2.3388356578802876</v>
      </c>
      <c r="DB134" s="3">
        <v>0.38455033354847418</v>
      </c>
      <c r="DC134" s="3">
        <v>0.38455033354847412</v>
      </c>
      <c r="DD134" s="3">
        <v>1.2497885840325413</v>
      </c>
      <c r="DE134" s="3">
        <v>0.47206501222169162</v>
      </c>
      <c r="DF134" s="3">
        <v>0.90109756908746219</v>
      </c>
      <c r="DG134" s="3">
        <v>0.32162240498462036</v>
      </c>
      <c r="DH134" s="5">
        <v>1.495473519355178</v>
      </c>
      <c r="DI134" s="5">
        <v>5.6523586064233335E-2</v>
      </c>
      <c r="DJ134" s="5">
        <v>1.0254675561292645</v>
      </c>
      <c r="DK134" s="5">
        <v>0.3284765898944863</v>
      </c>
      <c r="DV134" s="3">
        <v>1.0735363478228259</v>
      </c>
      <c r="DW134" s="3">
        <v>0.30443568072587451</v>
      </c>
      <c r="DX134" s="3">
        <v>2.8681045710490403</v>
      </c>
      <c r="DY134" s="3">
        <v>0.61328276934664694</v>
      </c>
      <c r="DZ134" s="3">
        <v>2.144893577088876</v>
      </c>
      <c r="EA134" s="3">
        <v>0.38613894171597113</v>
      </c>
      <c r="EB134" s="5">
        <v>6.9753157724209371</v>
      </c>
      <c r="EC134" s="5">
        <v>2.4821743889777181</v>
      </c>
      <c r="ED134" s="5">
        <v>6.665539114840219</v>
      </c>
      <c r="EE134" s="5">
        <v>2.6412737111681777</v>
      </c>
      <c r="EH134" s="8"/>
    </row>
    <row r="135" spans="1:138" x14ac:dyDescent="0.3">
      <c r="A135" s="10">
        <v>43230.999999971187</v>
      </c>
      <c r="B135" s="11">
        <v>9</v>
      </c>
      <c r="C135" s="19">
        <v>0.35631944444444441</v>
      </c>
      <c r="D135" s="19">
        <v>9.9185193899470059E-2</v>
      </c>
      <c r="E135" s="19">
        <v>1.8315000000000001</v>
      </c>
      <c r="F135" s="19">
        <v>0.35023634762092726</v>
      </c>
      <c r="G135" s="19">
        <v>1.3145833333333336E-2</v>
      </c>
      <c r="H135" s="19">
        <v>3.2049094460950195E-2</v>
      </c>
      <c r="I135" s="7">
        <f t="shared" si="4"/>
        <v>-0.26936584583333334</v>
      </c>
      <c r="J135" s="7">
        <f t="shared" si="5"/>
        <v>3.2049094460950195E-2</v>
      </c>
      <c r="K135" s="15"/>
      <c r="L135" s="15"/>
      <c r="N135" s="15"/>
      <c r="T135" s="15"/>
      <c r="U135" s="15"/>
      <c r="V135" s="15"/>
      <c r="W135" s="15"/>
      <c r="X135" s="15"/>
      <c r="Y135" s="15"/>
      <c r="Z135" s="15"/>
      <c r="AA135" s="15"/>
      <c r="AB135" s="6"/>
      <c r="AC135" s="6"/>
      <c r="AD135" s="6"/>
      <c r="AE135" s="6"/>
      <c r="AF135" s="6"/>
      <c r="AG135" s="6"/>
      <c r="AH135" s="6"/>
      <c r="AI135" s="6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EH135" s="8"/>
    </row>
    <row r="136" spans="1:138" x14ac:dyDescent="0.3">
      <c r="A136" s="10">
        <v>43231.999999971129</v>
      </c>
      <c r="B136" s="11">
        <v>6.5</v>
      </c>
      <c r="C136" s="19">
        <v>0.81527777777777777</v>
      </c>
      <c r="D136" s="19">
        <v>0.18243955241253848</v>
      </c>
      <c r="E136" s="19">
        <v>2.0920972222222223</v>
      </c>
      <c r="F136" s="19">
        <v>0.28865874203900732</v>
      </c>
      <c r="G136" s="19">
        <v>0.20181250000000003</v>
      </c>
      <c r="H136" s="19">
        <v>6.9270832243652603E-2</v>
      </c>
      <c r="I136" s="7">
        <f t="shared" si="4"/>
        <v>-0.10382971249999995</v>
      </c>
      <c r="J136" s="7">
        <f t="shared" si="5"/>
        <v>6.9270832243652603E-2</v>
      </c>
      <c r="K136" s="15" t="e">
        <f>0.9914*#REF!- 0.2051</f>
        <v>#REF!</v>
      </c>
      <c r="L136" s="15" t="e">
        <f>#REF!</f>
        <v>#REF!</v>
      </c>
      <c r="M136" s="15">
        <v>-9.8333333333333304</v>
      </c>
      <c r="N136" s="15">
        <v>0.9679197729505723</v>
      </c>
      <c r="T136" s="15"/>
      <c r="U136" s="15"/>
      <c r="V136" s="15"/>
      <c r="W136" s="15"/>
      <c r="X136" s="15"/>
      <c r="Y136" s="15"/>
      <c r="Z136" s="15"/>
      <c r="AA136" s="15"/>
      <c r="AB136" s="6">
        <v>46.512122222222224</v>
      </c>
      <c r="AC136" s="6">
        <v>0.69214598881100364</v>
      </c>
      <c r="AD136" s="6">
        <v>48.978688888888883</v>
      </c>
      <c r="AE136" s="6">
        <v>0.79375989847040873</v>
      </c>
      <c r="AF136" s="6">
        <v>49.442411111111106</v>
      </c>
      <c r="AG136" s="6">
        <v>1.3429091303381921</v>
      </c>
      <c r="AH136" s="6">
        <v>49.210550000000005</v>
      </c>
      <c r="AI136" s="6">
        <v>0.70529699894599185</v>
      </c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1">
        <v>0.78658022771278746</v>
      </c>
      <c r="BY136" s="1">
        <v>0.37066202417159516</v>
      </c>
      <c r="BZ136" s="1">
        <v>1.5944193804988906</v>
      </c>
      <c r="CA136" s="1">
        <v>6.3776775219955853E-2</v>
      </c>
      <c r="CB136" s="1">
        <v>1.5483725487900828</v>
      </c>
      <c r="CC136" s="1">
        <v>6.3744655525462796E-2</v>
      </c>
      <c r="CD136" s="2">
        <v>2.6357785859587746</v>
      </c>
      <c r="CE136" s="2">
        <v>1.0215401888867117</v>
      </c>
      <c r="CF136" s="2">
        <v>2.5303474425204242</v>
      </c>
      <c r="CG136" s="2">
        <v>1.2145667724098035</v>
      </c>
      <c r="CR136" s="1">
        <v>0.72280345249283251</v>
      </c>
      <c r="CS136" s="1">
        <v>0.28600958558133738</v>
      </c>
      <c r="CT136" s="1">
        <v>0.72280345249283195</v>
      </c>
      <c r="CU136" s="1">
        <v>0.44389938763081971</v>
      </c>
      <c r="CV136" s="1">
        <v>0.72280345249283195</v>
      </c>
      <c r="CW136" s="1">
        <v>0.41891445906499281</v>
      </c>
      <c r="CX136" s="2">
        <v>3.4370552760902418</v>
      </c>
      <c r="CY136" s="2">
        <v>0.86144405982542005</v>
      </c>
      <c r="CZ136" s="2">
        <v>2.5725198998957635</v>
      </c>
      <c r="DA136" s="2">
        <v>0.29520720162738229</v>
      </c>
      <c r="DL136" s="1">
        <v>1.5093836802056204</v>
      </c>
      <c r="DM136" s="1">
        <v>0.29533842585698833</v>
      </c>
      <c r="DN136" s="1">
        <v>2.3172228329917228</v>
      </c>
      <c r="DO136" s="1">
        <v>0.44236957473723038</v>
      </c>
      <c r="DP136" s="1">
        <v>2.2711760012829147</v>
      </c>
      <c r="DQ136" s="1">
        <v>0.41749404509410659</v>
      </c>
      <c r="DR136" s="2">
        <v>6.0728338620490172</v>
      </c>
      <c r="DS136" s="2">
        <v>0.6078542032949269</v>
      </c>
      <c r="DT136" s="2">
        <v>5.1028673424161877</v>
      </c>
      <c r="DU136" s="2">
        <v>1.0971649276485</v>
      </c>
      <c r="EH136" s="8"/>
    </row>
    <row r="137" spans="1:138" x14ac:dyDescent="0.3">
      <c r="A137" s="10">
        <v>43232.999999971071</v>
      </c>
      <c r="B137" s="11">
        <v>7</v>
      </c>
      <c r="C137" s="19">
        <v>0.59083333333333321</v>
      </c>
      <c r="D137" s="19">
        <v>0.14630074301727733</v>
      </c>
      <c r="E137" s="19">
        <v>1.6926388888888886</v>
      </c>
      <c r="F137" s="19">
        <v>0.32610805653911856</v>
      </c>
      <c r="G137" s="19">
        <v>0.12608333333333333</v>
      </c>
      <c r="H137" s="19">
        <v>5.3599254965439977E-2</v>
      </c>
      <c r="I137" s="7">
        <f t="shared" si="4"/>
        <v>-0.17027448333333334</v>
      </c>
      <c r="J137" s="7">
        <f t="shared" si="5"/>
        <v>5.3599254965439977E-2</v>
      </c>
      <c r="K137" s="15"/>
      <c r="L137" s="15"/>
      <c r="N137" s="15"/>
      <c r="S137" s="14">
        <v>0.1</v>
      </c>
      <c r="T137" s="15"/>
      <c r="U137" s="15"/>
      <c r="V137" s="15"/>
      <c r="W137" s="15"/>
      <c r="X137" s="15"/>
      <c r="Y137" s="15"/>
      <c r="Z137" s="15"/>
      <c r="AA137" s="15"/>
      <c r="AB137" s="6"/>
      <c r="AC137" s="6"/>
      <c r="AD137" s="6"/>
      <c r="AE137" s="6"/>
      <c r="AF137" s="6"/>
      <c r="AG137" s="6"/>
      <c r="AH137" s="6"/>
      <c r="AI137" s="6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CH137" s="3">
        <v>0.19133032565986674</v>
      </c>
      <c r="CI137" s="3">
        <v>6.3776775219955575E-2</v>
      </c>
      <c r="CJ137" s="3">
        <v>0.70154452741951301</v>
      </c>
      <c r="CK137" s="3">
        <v>0.27554716185411837</v>
      </c>
      <c r="CL137" s="3">
        <v>0.49592820411037558</v>
      </c>
      <c r="CM137" s="3">
        <v>0.1664974161523792</v>
      </c>
      <c r="CN137" s="5">
        <v>5.5804678317461338</v>
      </c>
      <c r="CO137" s="5">
        <v>2.6498591350432026</v>
      </c>
      <c r="CP137" s="5">
        <v>5.6973919196493847</v>
      </c>
      <c r="CQ137" s="5">
        <v>2.5767536087514031</v>
      </c>
      <c r="DB137" s="3">
        <v>0.7653213026394694</v>
      </c>
      <c r="DC137" s="3">
        <v>0.7653213026394694</v>
      </c>
      <c r="DD137" s="3">
        <v>0.70154452741951379</v>
      </c>
      <c r="DE137" s="3">
        <v>0.20335359209386264</v>
      </c>
      <c r="DF137" s="3">
        <v>0.72724656783315589</v>
      </c>
      <c r="DG137" s="3">
        <v>0.33145758622977239</v>
      </c>
      <c r="DH137" s="5">
        <v>2.349111220601706</v>
      </c>
      <c r="DI137" s="5">
        <v>0.42157579427203451</v>
      </c>
      <c r="DJ137" s="5">
        <v>1.7963791686954218</v>
      </c>
      <c r="DK137" s="5">
        <v>0.42859279430912106</v>
      </c>
      <c r="DV137" s="3">
        <v>0.95665162829933648</v>
      </c>
      <c r="DW137" s="3">
        <v>0.82909807785942546</v>
      </c>
      <c r="DX137" s="3">
        <v>1.4030890548390273</v>
      </c>
      <c r="DY137" s="3">
        <v>0.23433083509360469</v>
      </c>
      <c r="DZ137" s="3">
        <v>1.223174771943532</v>
      </c>
      <c r="EA137" s="3">
        <v>0.36223098745613935</v>
      </c>
      <c r="EB137" s="5">
        <v>7.9295790523478376</v>
      </c>
      <c r="EC137" s="5">
        <v>2.9832567067675417</v>
      </c>
      <c r="ED137" s="5">
        <v>7.4937710883448077</v>
      </c>
      <c r="EE137" s="5">
        <v>2.9115454189708165</v>
      </c>
      <c r="EH137" s="8"/>
    </row>
    <row r="138" spans="1:138" x14ac:dyDescent="0.3">
      <c r="A138" s="10">
        <v>43233.999999971013</v>
      </c>
      <c r="B138" s="11">
        <v>11.4</v>
      </c>
      <c r="C138" s="19">
        <v>1.7481805555555552</v>
      </c>
      <c r="D138" s="19">
        <v>0.22361123921666459</v>
      </c>
      <c r="E138" s="19">
        <v>3.6282361111111103</v>
      </c>
      <c r="F138" s="19">
        <v>0.30754528847018997</v>
      </c>
      <c r="G138" s="19">
        <v>0.68499999999999994</v>
      </c>
      <c r="H138" s="19">
        <v>0.12665491102009135</v>
      </c>
      <c r="I138" s="7">
        <f t="shared" si="4"/>
        <v>0.32011899999999999</v>
      </c>
      <c r="J138" s="7">
        <f t="shared" si="5"/>
        <v>0.12665491102009135</v>
      </c>
      <c r="K138" s="15" t="e">
        <f>0.9914*#REF!- 0.2051</f>
        <v>#REF!</v>
      </c>
      <c r="L138" s="15" t="e">
        <f>#REF!</f>
        <v>#REF!</v>
      </c>
      <c r="M138" s="15">
        <v>-13.3333333333333</v>
      </c>
      <c r="N138" s="15">
        <v>0.55505027527315665</v>
      </c>
      <c r="S138" s="14">
        <v>1.7000000000000002</v>
      </c>
      <c r="T138" s="15"/>
      <c r="U138" s="15"/>
      <c r="V138" s="15"/>
      <c r="W138" s="15"/>
      <c r="X138" s="15"/>
      <c r="Y138" s="15"/>
      <c r="Z138" s="15"/>
      <c r="AA138" s="15"/>
      <c r="AB138" s="6">
        <v>46.785644444444443</v>
      </c>
      <c r="AC138" s="6">
        <v>0.26735787275383599</v>
      </c>
      <c r="AD138" s="6">
        <v>51.029977777777766</v>
      </c>
      <c r="AE138" s="6">
        <v>0.46304781023983077</v>
      </c>
      <c r="AF138" s="6">
        <v>49.284199999999998</v>
      </c>
      <c r="AG138" s="6">
        <v>1.9901714125877403</v>
      </c>
      <c r="AH138" s="6">
        <v>50.157088888888886</v>
      </c>
      <c r="AI138" s="6">
        <v>0.99369316576044331</v>
      </c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CD138" s="2">
        <v>7.3163528533579196</v>
      </c>
      <c r="CE138" s="2">
        <v>1.7847778533410756</v>
      </c>
      <c r="CF138" s="2">
        <v>8.8220370637591152</v>
      </c>
      <c r="CG138" s="2">
        <v>2.4615701399815215</v>
      </c>
      <c r="CX138" s="2">
        <v>3.5203320975577235</v>
      </c>
      <c r="CY138" s="2">
        <v>0.39275580022573886</v>
      </c>
      <c r="CZ138" s="2">
        <v>2.6720593029655011</v>
      </c>
      <c r="DA138" s="2">
        <v>9.718185727976468E-2</v>
      </c>
      <c r="DR138" s="2">
        <v>10.836684950915641</v>
      </c>
      <c r="DS138" s="2">
        <v>2.0834553806425204</v>
      </c>
      <c r="DT138" s="2">
        <v>11.494096366724618</v>
      </c>
      <c r="DU138" s="2">
        <v>2.5491867737884624</v>
      </c>
      <c r="EH138" s="8"/>
    </row>
    <row r="139" spans="1:138" x14ac:dyDescent="0.3">
      <c r="A139" s="10">
        <v>43234.999999970954</v>
      </c>
      <c r="B139" s="11">
        <v>7.1</v>
      </c>
      <c r="C139" s="19">
        <v>1.0074027777777779</v>
      </c>
      <c r="D139" s="19">
        <v>0.21925399701944848</v>
      </c>
      <c r="E139" s="19">
        <v>2.129402777777778</v>
      </c>
      <c r="F139" s="19">
        <v>0.36979455168863923</v>
      </c>
      <c r="G139" s="19">
        <v>0.42668750000000011</v>
      </c>
      <c r="H139" s="19">
        <v>0.10883077049035976</v>
      </c>
      <c r="I139" s="7">
        <f t="shared" si="4"/>
        <v>9.3475612500000083E-2</v>
      </c>
      <c r="J139" s="7">
        <f t="shared" si="5"/>
        <v>0.10883077049035976</v>
      </c>
      <c r="K139" s="15"/>
      <c r="L139" s="15"/>
      <c r="N139" s="15"/>
      <c r="T139" s="15"/>
      <c r="U139" s="15"/>
      <c r="V139" s="15"/>
      <c r="W139" s="15"/>
      <c r="X139" s="15"/>
      <c r="Y139" s="15"/>
      <c r="Z139" s="15"/>
      <c r="AA139" s="15"/>
      <c r="AB139" s="6"/>
      <c r="AC139" s="6"/>
      <c r="AD139" s="6"/>
      <c r="AE139" s="6"/>
      <c r="AF139" s="6"/>
      <c r="AG139" s="6"/>
      <c r="AH139" s="6"/>
      <c r="AI139" s="6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EH139" s="8"/>
    </row>
    <row r="140" spans="1:138" x14ac:dyDescent="0.3">
      <c r="A140" s="10">
        <v>43235.999999970896</v>
      </c>
      <c r="B140" s="11">
        <v>9.1999999999999993</v>
      </c>
      <c r="C140" s="19">
        <v>1.7093611111111111</v>
      </c>
      <c r="D140" s="19">
        <v>0.37548909967682659</v>
      </c>
      <c r="E140" s="19">
        <v>3.0159027777777783</v>
      </c>
      <c r="F140" s="19">
        <v>0.5075287548389672</v>
      </c>
      <c r="G140" s="19">
        <v>0.78874999999999995</v>
      </c>
      <c r="H140" s="19">
        <v>0.21253626502146725</v>
      </c>
      <c r="I140" s="7">
        <f t="shared" si="4"/>
        <v>0.41114924999999997</v>
      </c>
      <c r="J140" s="7">
        <f t="shared" si="5"/>
        <v>0.21253626502146725</v>
      </c>
      <c r="K140" s="15" t="e">
        <f>0.9914*#REF!- 0.2051</f>
        <v>#REF!</v>
      </c>
      <c r="L140" s="15" t="e">
        <f>#REF!</f>
        <v>#REF!</v>
      </c>
      <c r="M140" s="15">
        <v>-15.25</v>
      </c>
      <c r="N140" s="15">
        <v>0.46261771638703114</v>
      </c>
      <c r="T140" s="15"/>
      <c r="U140" s="15"/>
      <c r="V140" s="15"/>
      <c r="W140" s="15"/>
      <c r="X140" s="15"/>
      <c r="Y140" s="15"/>
      <c r="Z140" s="15"/>
      <c r="AA140" s="15"/>
      <c r="AB140" s="6">
        <v>47.436255555555562</v>
      </c>
      <c r="AC140" s="6">
        <v>0.22456643967245113</v>
      </c>
      <c r="AD140" s="6">
        <v>51.319122222222227</v>
      </c>
      <c r="AE140" s="6">
        <v>0.20207660569175648</v>
      </c>
      <c r="AF140" s="6">
        <v>49.851577777777777</v>
      </c>
      <c r="AG140" s="6">
        <v>1.5091786469042046</v>
      </c>
      <c r="AH140" s="6">
        <v>50.585350000000005</v>
      </c>
      <c r="AI140" s="6">
        <v>0.75589375138896964</v>
      </c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1">
        <v>1.0955747130702687</v>
      </c>
      <c r="BY140" s="1">
        <v>0.18372983110308094</v>
      </c>
      <c r="BZ140" s="1">
        <v>2.4805465201590988</v>
      </c>
      <c r="CA140" s="1">
        <v>0.31212859226980322</v>
      </c>
      <c r="CB140" s="1">
        <v>2.4016031271550351</v>
      </c>
      <c r="CC140" s="1">
        <v>0.29452351257701048</v>
      </c>
      <c r="CD140" s="2">
        <v>8.640485107102835</v>
      </c>
      <c r="CE140" s="2">
        <v>1.1681736104370573</v>
      </c>
      <c r="CF140" s="2">
        <v>11.226384505421322</v>
      </c>
      <c r="CG140" s="2">
        <v>4.1576882474993688</v>
      </c>
      <c r="CR140" s="1">
        <v>1.5916840171020896</v>
      </c>
      <c r="CS140" s="1">
        <v>0.34774376182045325</v>
      </c>
      <c r="CT140" s="1">
        <v>1.2402732600795505</v>
      </c>
      <c r="CU140" s="1">
        <v>0.20978998046051298</v>
      </c>
      <c r="CV140" s="1">
        <v>1.2603036732298352</v>
      </c>
      <c r="CW140" s="1">
        <v>0.19882245532279375</v>
      </c>
      <c r="CX140" s="2">
        <v>5.3092137405089703</v>
      </c>
      <c r="CY140" s="2">
        <v>0.41588808394644788</v>
      </c>
      <c r="CZ140" s="2">
        <v>5.8713657836216866</v>
      </c>
      <c r="DA140" s="2">
        <v>0.57246761991957684</v>
      </c>
      <c r="DL140" s="1">
        <v>2.6872587301723585</v>
      </c>
      <c r="DM140" s="1">
        <v>0.30450610003378586</v>
      </c>
      <c r="DN140" s="1">
        <v>3.7208197802386493</v>
      </c>
      <c r="DO140" s="1">
        <v>0.48610344152265272</v>
      </c>
      <c r="DP140" s="1">
        <v>3.6619068003848705</v>
      </c>
      <c r="DQ140" s="1">
        <v>0.45872403050662769</v>
      </c>
      <c r="DR140" s="2">
        <v>13.949698847611806</v>
      </c>
      <c r="DS140" s="2">
        <v>1.5802979141599198</v>
      </c>
      <c r="DT140" s="2">
        <v>17.09775028904301</v>
      </c>
      <c r="DU140" s="2">
        <v>3.7607696832139568</v>
      </c>
      <c r="EH140" s="8"/>
    </row>
    <row r="141" spans="1:138" x14ac:dyDescent="0.3">
      <c r="A141" s="10">
        <v>43236.999999970838</v>
      </c>
      <c r="B141" s="11">
        <v>10.5</v>
      </c>
      <c r="C141" s="19">
        <v>1.943986111111111</v>
      </c>
      <c r="D141" s="19">
        <v>0.41139357078128952</v>
      </c>
      <c r="E141" s="19">
        <v>3.4000277777777779</v>
      </c>
      <c r="F141" s="19">
        <v>0.58853137513268261</v>
      </c>
      <c r="G141" s="19">
        <v>0.84035416666666685</v>
      </c>
      <c r="H141" s="19">
        <v>0.21075712909178965</v>
      </c>
      <c r="I141" s="7">
        <f t="shared" si="4"/>
        <v>0.45642674583333348</v>
      </c>
      <c r="J141" s="7">
        <f t="shared" si="5"/>
        <v>0.21075712909178965</v>
      </c>
      <c r="K141" s="15"/>
      <c r="L141" s="15"/>
      <c r="N141" s="15"/>
      <c r="S141" s="14">
        <v>0.1</v>
      </c>
      <c r="T141" s="15"/>
      <c r="U141" s="15"/>
      <c r="V141" s="15"/>
      <c r="W141" s="15"/>
      <c r="X141" s="15"/>
      <c r="Y141" s="15"/>
      <c r="Z141" s="15"/>
      <c r="AA141" s="15"/>
      <c r="AB141" s="6"/>
      <c r="AC141" s="6"/>
      <c r="AD141" s="6"/>
      <c r="AE141" s="6"/>
      <c r="AF141" s="6"/>
      <c r="AG141" s="6"/>
      <c r="AH141" s="6"/>
      <c r="AI141" s="6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CH141" s="3">
        <v>0.89919811355767321</v>
      </c>
      <c r="CI141" s="3">
        <v>3.1006831501988904E-2</v>
      </c>
      <c r="CJ141" s="3">
        <v>1.0697356868186114</v>
      </c>
      <c r="CK141" s="3">
        <v>0.1324612422417111</v>
      </c>
      <c r="CL141" s="3">
        <v>1.0010090447944533</v>
      </c>
      <c r="CM141" s="3">
        <v>8.006053509299596E-2</v>
      </c>
      <c r="CN141" s="5">
        <v>6.3688671221198332</v>
      </c>
      <c r="CO141" s="5">
        <v>2.3694814614223683</v>
      </c>
      <c r="CP141" s="5">
        <v>6.8059462383437435</v>
      </c>
      <c r="CQ141" s="5">
        <v>2.324463552188174</v>
      </c>
      <c r="DB141" s="3">
        <v>0.17053757326093813</v>
      </c>
      <c r="DC141" s="3">
        <v>0.17053757326093813</v>
      </c>
      <c r="DD141" s="3">
        <v>1.3332937545855168</v>
      </c>
      <c r="DE141" s="3">
        <v>0.35669088817336458</v>
      </c>
      <c r="DF141" s="3">
        <v>0.86470301351171153</v>
      </c>
      <c r="DG141" s="3">
        <v>0.22376035053290427</v>
      </c>
      <c r="DH141" s="5">
        <v>1.4673370330374125</v>
      </c>
      <c r="DI141" s="5">
        <v>0.27347904387422228</v>
      </c>
      <c r="DJ141" s="5">
        <v>1.5818101349055798</v>
      </c>
      <c r="DK141" s="5">
        <v>0.38411660643803341</v>
      </c>
      <c r="DV141" s="3">
        <v>1.0697356868186119</v>
      </c>
      <c r="DW141" s="3">
        <v>0.20154440476292659</v>
      </c>
      <c r="DX141" s="3">
        <v>2.4030294414041284</v>
      </c>
      <c r="DY141" s="3">
        <v>0.35657856227286988</v>
      </c>
      <c r="DZ141" s="3">
        <v>1.865712058306165</v>
      </c>
      <c r="EA141" s="3">
        <v>0.22784614461002237</v>
      </c>
      <c r="EB141" s="5">
        <v>7.8362041551572466</v>
      </c>
      <c r="EC141" s="5">
        <v>2.4239086071974771</v>
      </c>
      <c r="ED141" s="5">
        <v>8.3877563732493226</v>
      </c>
      <c r="EE141" s="5">
        <v>2.3692986324731344</v>
      </c>
      <c r="EH141" s="8"/>
    </row>
    <row r="142" spans="1:138" x14ac:dyDescent="0.3">
      <c r="A142" s="10">
        <v>43237.99999997078</v>
      </c>
      <c r="B142" s="11">
        <v>15.3</v>
      </c>
      <c r="C142" s="19">
        <v>3.1273194444444443</v>
      </c>
      <c r="D142" s="19">
        <v>0.54906071473915696</v>
      </c>
      <c r="E142" s="19">
        <v>4.8522083333333326</v>
      </c>
      <c r="F142" s="19">
        <v>0.5875980473954443</v>
      </c>
      <c r="G142" s="19">
        <v>1.5201041666666668</v>
      </c>
      <c r="H142" s="19">
        <v>0.31254679356783532</v>
      </c>
      <c r="I142" s="7">
        <f t="shared" si="4"/>
        <v>1.0528393958333335</v>
      </c>
      <c r="J142" s="7">
        <f t="shared" si="5"/>
        <v>0.31254679356783532</v>
      </c>
      <c r="K142" s="15" t="e">
        <f>0.9914*#REF!- 0.2051</f>
        <v>#REF!</v>
      </c>
      <c r="L142" s="15" t="e">
        <f>#REF!</f>
        <v>#REF!</v>
      </c>
      <c r="M142" s="15">
        <v>-14.0833333333333</v>
      </c>
      <c r="N142" s="15">
        <v>0.73297167390525642</v>
      </c>
      <c r="S142" s="14">
        <v>0.1</v>
      </c>
      <c r="T142" s="15"/>
      <c r="U142" s="15"/>
      <c r="V142" s="15"/>
      <c r="W142" s="15"/>
      <c r="X142" s="15"/>
      <c r="Y142" s="15"/>
      <c r="Z142" s="15"/>
      <c r="AA142" s="15"/>
      <c r="AB142" s="6">
        <v>46.334200000000003</v>
      </c>
      <c r="AC142" s="6">
        <v>0.49754793902661287</v>
      </c>
      <c r="AD142" s="6">
        <v>50.468055555555544</v>
      </c>
      <c r="AE142" s="6">
        <v>0.49483422676216404</v>
      </c>
      <c r="AF142" s="6">
        <v>48.989599999999996</v>
      </c>
      <c r="AG142" s="6">
        <v>2.3868414060799621</v>
      </c>
      <c r="AH142" s="6">
        <v>49.728827777777774</v>
      </c>
      <c r="AI142" s="6">
        <v>1.139151483973168</v>
      </c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1">
        <v>2.1557630986636922</v>
      </c>
      <c r="BY142" s="1">
        <v>0.40389382835559845</v>
      </c>
      <c r="BZ142" s="1">
        <v>2.5253224870060391</v>
      </c>
      <c r="CA142" s="1">
        <v>0.22207755399957499</v>
      </c>
      <c r="CB142" s="1">
        <v>2.5042576018705254</v>
      </c>
      <c r="CC142" s="1">
        <v>0.21068076215622095</v>
      </c>
      <c r="CD142" s="2">
        <v>9.3523570545776966</v>
      </c>
      <c r="CE142" s="2">
        <v>2.086402304193355</v>
      </c>
      <c r="CF142" s="2">
        <v>17.501106418653222</v>
      </c>
      <c r="CG142" s="2">
        <v>6.485706017728134</v>
      </c>
      <c r="CR142" s="1">
        <v>1.4371753991091281</v>
      </c>
      <c r="CS142" s="1">
        <v>0.68341044911582027</v>
      </c>
      <c r="CT142" s="1">
        <v>0.80071200807508569</v>
      </c>
      <c r="CU142" s="1">
        <v>0.41010794447464916</v>
      </c>
      <c r="CV142" s="1">
        <v>0.83699042136402602</v>
      </c>
      <c r="CW142" s="1">
        <v>0.38868872327519449</v>
      </c>
      <c r="CX142" s="2">
        <v>4.4728664174067241</v>
      </c>
      <c r="CY142" s="2">
        <v>1.4218771620463897</v>
      </c>
      <c r="CZ142" s="2">
        <v>5.0014779031002465</v>
      </c>
      <c r="DA142" s="2">
        <v>0.95859018656021322</v>
      </c>
      <c r="DL142" s="1">
        <v>3.5929384977728209</v>
      </c>
      <c r="DM142" s="1">
        <v>0.30659436324157813</v>
      </c>
      <c r="DN142" s="1">
        <v>3.3260344950811249</v>
      </c>
      <c r="DO142" s="1">
        <v>0.35023393936610248</v>
      </c>
      <c r="DP142" s="1">
        <v>3.3412480232345514</v>
      </c>
      <c r="DQ142" s="1">
        <v>0.33073263937227076</v>
      </c>
      <c r="DR142" s="2">
        <v>13.825223471984422</v>
      </c>
      <c r="DS142" s="2">
        <v>3.4539729711847271</v>
      </c>
      <c r="DT142" s="2">
        <v>22.502584321753471</v>
      </c>
      <c r="DU142" s="2">
        <v>5.712106463573976</v>
      </c>
      <c r="EH142" s="8"/>
    </row>
    <row r="143" spans="1:138" x14ac:dyDescent="0.3">
      <c r="A143" s="10">
        <v>43238.999999970722</v>
      </c>
      <c r="B143" s="11">
        <v>16.2</v>
      </c>
      <c r="C143" s="19">
        <v>3.458736111111111</v>
      </c>
      <c r="D143" s="19">
        <v>0.61014335086662208</v>
      </c>
      <c r="E143" s="19">
        <v>5.0628472222222225</v>
      </c>
      <c r="F143" s="19">
        <v>0.78113358442886838</v>
      </c>
      <c r="G143" s="19">
        <v>1.7338541666666665</v>
      </c>
      <c r="H143" s="19">
        <v>0.32853056472079883</v>
      </c>
      <c r="I143" s="7">
        <f t="shared" si="4"/>
        <v>1.2403836458333333</v>
      </c>
      <c r="J143" s="7">
        <f t="shared" si="5"/>
        <v>0.32853056472079883</v>
      </c>
      <c r="K143" s="15"/>
      <c r="L143" s="15"/>
      <c r="N143" s="15"/>
      <c r="O143" s="15">
        <v>-2.0833333333333335</v>
      </c>
      <c r="P143" s="15">
        <v>0.48395988647528604</v>
      </c>
      <c r="Q143" s="15">
        <v>-0.91666666666666663</v>
      </c>
      <c r="R143" s="15">
        <v>8.3333333333333301E-2</v>
      </c>
      <c r="T143" s="12"/>
      <c r="U143" s="12"/>
      <c r="V143" s="12"/>
      <c r="W143" s="12"/>
      <c r="X143" s="15">
        <v>4.833333333333333</v>
      </c>
      <c r="Y143" s="15">
        <v>0.909822937597079</v>
      </c>
      <c r="Z143" s="15">
        <v>8</v>
      </c>
      <c r="AA143" s="15">
        <v>1.3784048752090221</v>
      </c>
      <c r="AB143" s="6"/>
      <c r="AC143" s="6"/>
      <c r="AD143" s="6"/>
      <c r="AE143" s="6"/>
      <c r="AF143" s="6"/>
      <c r="AG143" s="6"/>
      <c r="AH143" s="6"/>
      <c r="AI143" s="6"/>
      <c r="AJ143" s="7">
        <v>2.9844740522673372</v>
      </c>
      <c r="AK143" s="7">
        <v>0.53385175702697074</v>
      </c>
      <c r="AL143" s="4">
        <v>3.4766925915004254</v>
      </c>
      <c r="AM143" s="4">
        <v>0.34429999365009778</v>
      </c>
      <c r="AN143" s="4">
        <v>4.0593522699345295</v>
      </c>
      <c r="AO143" s="4">
        <v>0.34429999365009778</v>
      </c>
      <c r="AP143" s="4"/>
      <c r="AQ143" s="4"/>
      <c r="AR143" s="4"/>
      <c r="AS143" s="4"/>
      <c r="AT143" s="7">
        <v>12.017732126967919</v>
      </c>
      <c r="AU143" s="7">
        <v>1.8500139941876543</v>
      </c>
      <c r="AV143" s="4">
        <v>57.976290207818522</v>
      </c>
      <c r="AW143" s="4">
        <v>1.7091707684447424</v>
      </c>
      <c r="AX143" s="4">
        <v>62.030248012692702</v>
      </c>
      <c r="AY143" s="4">
        <v>1.7091707684447424</v>
      </c>
      <c r="AZ143" s="4"/>
      <c r="BA143" s="4"/>
      <c r="BB143" s="4"/>
      <c r="BC143" s="4"/>
      <c r="BD143" s="7">
        <v>15.002206179235255</v>
      </c>
      <c r="BE143" s="7">
        <v>2.2832494368459897</v>
      </c>
      <c r="BF143" s="4">
        <v>61.452982799318946</v>
      </c>
      <c r="BG143" s="4">
        <v>1.5816460412091895</v>
      </c>
      <c r="BH143" s="4">
        <v>66.089600282627231</v>
      </c>
      <c r="BI143" s="4">
        <v>1.5816460412091895</v>
      </c>
      <c r="BJ143" s="4"/>
      <c r="BK143" s="4"/>
      <c r="BL143" s="4"/>
      <c r="BM143" s="4"/>
      <c r="BN143" s="7">
        <v>1238.6123113454496</v>
      </c>
      <c r="BO143" s="7">
        <v>92.277849221492247</v>
      </c>
      <c r="BP143" s="4">
        <v>933.78648259313184</v>
      </c>
      <c r="BQ143" s="4">
        <v>48.323163071996909</v>
      </c>
      <c r="BR143" s="4">
        <v>1014.1018391590907</v>
      </c>
      <c r="BS143" s="4">
        <v>48.323163071996909</v>
      </c>
      <c r="BT143" s="4"/>
      <c r="BU143" s="4"/>
      <c r="BV143" s="4"/>
      <c r="BW143" s="4"/>
      <c r="CH143" s="3">
        <v>1.1548730885698353</v>
      </c>
      <c r="CI143" s="3">
        <v>0.16938138632357527</v>
      </c>
      <c r="CJ143" s="3">
        <v>2.1403647908160943</v>
      </c>
      <c r="CK143" s="3">
        <v>0.28601087422760757</v>
      </c>
      <c r="CL143" s="3">
        <v>1.743211634810852</v>
      </c>
      <c r="CM143" s="3">
        <v>0.18388738531039475</v>
      </c>
      <c r="CN143" s="5">
        <v>9.3640631136006007</v>
      </c>
      <c r="CO143" s="5">
        <v>3.9868885700856658</v>
      </c>
      <c r="CP143" s="5">
        <v>9.0023167460774012</v>
      </c>
      <c r="CQ143" s="5">
        <v>4.1244577134620899</v>
      </c>
      <c r="DB143" s="3">
        <v>0.33876277264715154</v>
      </c>
      <c r="DC143" s="3">
        <v>0.33876277264715149</v>
      </c>
      <c r="DD143" s="3">
        <v>1.339652782741009</v>
      </c>
      <c r="DE143" s="3">
        <v>0.49298639097202956</v>
      </c>
      <c r="DF143" s="3">
        <v>0.93629410867318441</v>
      </c>
      <c r="DG143" s="3">
        <v>0.3244351407816275</v>
      </c>
      <c r="DH143" s="5">
        <v>1.7983962271153475</v>
      </c>
      <c r="DI143" s="5">
        <v>0.55258314785574891</v>
      </c>
      <c r="DJ143" s="5">
        <v>1.3539649755868421</v>
      </c>
      <c r="DK143" s="5">
        <v>0.36316105645109747</v>
      </c>
      <c r="DV143" s="3">
        <v>1.4936358612169869</v>
      </c>
      <c r="DW143" s="3">
        <v>0.50814415897072696</v>
      </c>
      <c r="DX143" s="3">
        <v>3.4800175735571037</v>
      </c>
      <c r="DY143" s="3">
        <v>0.2444405590557486</v>
      </c>
      <c r="DZ143" s="3">
        <v>2.6795057434840368</v>
      </c>
      <c r="EA143" s="3">
        <v>0.2514588786358401</v>
      </c>
      <c r="EB143" s="5">
        <v>11.162459340715953</v>
      </c>
      <c r="EC143" s="5">
        <v>4.4758516110107598</v>
      </c>
      <c r="ED143" s="5">
        <v>10.356281721664244</v>
      </c>
      <c r="EE143" s="5">
        <v>4.384238787513282</v>
      </c>
      <c r="EH143" s="8"/>
    </row>
    <row r="144" spans="1:138" x14ac:dyDescent="0.3">
      <c r="A144" s="10">
        <v>43239.999999970663</v>
      </c>
      <c r="B144" s="11">
        <v>13.9</v>
      </c>
      <c r="C144" s="19">
        <v>4.3617777777777773</v>
      </c>
      <c r="D144" s="19">
        <v>0.39199300499992035</v>
      </c>
      <c r="E144" s="19">
        <v>6.0423333333333353</v>
      </c>
      <c r="F144" s="19">
        <v>0.30598234730111895</v>
      </c>
      <c r="G144" s="19">
        <v>2.4552499999999999</v>
      </c>
      <c r="H144" s="19">
        <v>0.25662760795882167</v>
      </c>
      <c r="I144" s="7">
        <f t="shared" si="4"/>
        <v>1.8733363499999998</v>
      </c>
      <c r="J144" s="7">
        <f t="shared" si="5"/>
        <v>0.25662760795882167</v>
      </c>
      <c r="K144" s="15"/>
      <c r="L144" s="15"/>
      <c r="N144" s="15"/>
      <c r="Q144" s="15"/>
      <c r="R144" s="15"/>
      <c r="S144" s="14">
        <v>6</v>
      </c>
      <c r="T144" s="12"/>
      <c r="U144" s="12"/>
      <c r="V144" s="12"/>
      <c r="W144" s="12"/>
      <c r="X144" s="12"/>
      <c r="Y144" s="12"/>
      <c r="Z144" s="12"/>
      <c r="AA144" s="12"/>
      <c r="AB144" s="6"/>
      <c r="AC144" s="6"/>
      <c r="AD144" s="6"/>
      <c r="AE144" s="6"/>
      <c r="AF144" s="6"/>
      <c r="AG144" s="6"/>
      <c r="AH144" s="6"/>
      <c r="AI144" s="6"/>
      <c r="AJ144" s="7"/>
      <c r="AK144" s="7"/>
      <c r="AL144" s="4"/>
      <c r="AM144" s="4"/>
      <c r="AN144" s="4"/>
      <c r="AO144" s="4"/>
      <c r="AP144" s="4"/>
      <c r="AQ144" s="4"/>
      <c r="AR144" s="4"/>
      <c r="AS144" s="4"/>
      <c r="AT144" s="7"/>
      <c r="AU144" s="7"/>
      <c r="AV144" s="4"/>
      <c r="AW144" s="4"/>
      <c r="AX144" s="4"/>
      <c r="AY144" s="4"/>
      <c r="AZ144" s="4"/>
      <c r="BA144" s="4"/>
      <c r="BB144" s="4"/>
      <c r="BC144" s="4"/>
      <c r="BD144" s="7"/>
      <c r="BE144" s="7"/>
      <c r="BF144" s="4"/>
      <c r="BG144" s="4"/>
      <c r="BH144" s="4"/>
      <c r="BI144" s="4"/>
      <c r="BJ144" s="4"/>
      <c r="BK144" s="4"/>
      <c r="BL144" s="4"/>
      <c r="BM144" s="4"/>
      <c r="BN144" s="7"/>
      <c r="BO144" s="7"/>
      <c r="BP144" s="4"/>
      <c r="BQ144" s="4"/>
      <c r="BR144" s="4"/>
      <c r="BS144" s="4"/>
      <c r="BT144" s="4"/>
      <c r="BU144" s="4"/>
      <c r="BV144" s="4"/>
      <c r="BW144" s="4"/>
      <c r="EH144" s="8"/>
    </row>
    <row r="145" spans="1:138" x14ac:dyDescent="0.3">
      <c r="A145" s="10">
        <v>43240.999999970605</v>
      </c>
      <c r="B145" s="11">
        <v>13.5</v>
      </c>
      <c r="C145" s="19">
        <v>4.5167777777777776</v>
      </c>
      <c r="D145" s="19">
        <v>0.73272427102814774</v>
      </c>
      <c r="E145" s="19">
        <v>5.5992638888888893</v>
      </c>
      <c r="F145" s="19">
        <v>0.79512633643552788</v>
      </c>
      <c r="G145" s="19">
        <v>2.2713541666666663</v>
      </c>
      <c r="H145" s="19">
        <v>0.40179587510683634</v>
      </c>
      <c r="I145" s="7">
        <f t="shared" si="4"/>
        <v>1.711986145833333</v>
      </c>
      <c r="J145" s="7">
        <f t="shared" si="5"/>
        <v>0.40179587510683634</v>
      </c>
      <c r="K145" s="15" t="e">
        <f>0.9914*#REF!- 0.2051</f>
        <v>#REF!</v>
      </c>
      <c r="L145" s="15" t="e">
        <f>#REF!</f>
        <v>#REF!</v>
      </c>
      <c r="M145" s="15">
        <v>-15.5833333333333</v>
      </c>
      <c r="N145" s="15">
        <v>0.41666666666666674</v>
      </c>
      <c r="O145" s="12"/>
      <c r="P145" s="12"/>
      <c r="S145" s="14">
        <v>1.8000000000000003</v>
      </c>
      <c r="T145" s="15">
        <v>-6.666666666666667</v>
      </c>
      <c r="U145" s="15">
        <v>0.66666666666666641</v>
      </c>
      <c r="V145" s="15">
        <v>-8</v>
      </c>
      <c r="W145" s="15">
        <v>1</v>
      </c>
      <c r="X145" s="15"/>
      <c r="Y145" s="15"/>
      <c r="Z145" s="15"/>
      <c r="AA145" s="15"/>
      <c r="AB145" s="6">
        <v>45.109988888888893</v>
      </c>
      <c r="AC145" s="6">
        <v>1.613828108123013</v>
      </c>
      <c r="AD145" s="6">
        <v>48.133077777777771</v>
      </c>
      <c r="AE145" s="6">
        <v>2.0762743556966297</v>
      </c>
      <c r="AF145" s="6">
        <v>49.15326666666666</v>
      </c>
      <c r="AG145" s="6">
        <v>2.6043750287488119</v>
      </c>
      <c r="AH145" s="6">
        <v>48.643172222222212</v>
      </c>
      <c r="AI145" s="6">
        <v>1.5069094752337924</v>
      </c>
      <c r="AJ145" s="7"/>
      <c r="AK145" s="7"/>
      <c r="AL145" s="4"/>
      <c r="AM145" s="4"/>
      <c r="AN145" s="4"/>
      <c r="AO145" s="4"/>
      <c r="AP145" s="4"/>
      <c r="AQ145" s="4"/>
      <c r="AR145" s="4"/>
      <c r="AS145" s="4"/>
      <c r="AT145" s="7"/>
      <c r="AU145" s="7"/>
      <c r="AV145" s="4"/>
      <c r="AW145" s="4"/>
      <c r="AX145" s="4"/>
      <c r="AY145" s="4"/>
      <c r="AZ145" s="4"/>
      <c r="BA145" s="4"/>
      <c r="BB145" s="4"/>
      <c r="BC145" s="4"/>
      <c r="BD145" s="7"/>
      <c r="BE145" s="7"/>
      <c r="BF145" s="4"/>
      <c r="BG145" s="4"/>
      <c r="BH145" s="4"/>
      <c r="BI145" s="4"/>
      <c r="BJ145" s="4"/>
      <c r="BK145" s="4"/>
      <c r="BL145" s="4"/>
      <c r="BM145" s="4"/>
      <c r="BN145" s="7"/>
      <c r="BO145" s="7"/>
      <c r="BP145" s="4"/>
      <c r="BQ145" s="4"/>
      <c r="BR145" s="4"/>
      <c r="BS145" s="4"/>
      <c r="BT145" s="4"/>
      <c r="BU145" s="4"/>
      <c r="BV145" s="4"/>
      <c r="BW145" s="4"/>
      <c r="CD145" s="2">
        <v>15.341213384727547</v>
      </c>
      <c r="CE145" s="2">
        <v>4.9522285070537935</v>
      </c>
      <c r="CF145" s="2">
        <v>13.928847708038347</v>
      </c>
      <c r="CG145" s="2">
        <v>6.2907039553453474</v>
      </c>
      <c r="CX145" s="2">
        <v>2.4351132356710399</v>
      </c>
      <c r="CY145" s="2">
        <v>0.51055175123014351</v>
      </c>
      <c r="CZ145" s="2">
        <v>3.3685733093449373</v>
      </c>
      <c r="DA145" s="2">
        <v>8.1170441189034812E-2</v>
      </c>
      <c r="DR145" s="2">
        <v>17.776326620398592</v>
      </c>
      <c r="DS145" s="2">
        <v>4.6399132209940408</v>
      </c>
      <c r="DT145" s="2">
        <v>17.297421017383282</v>
      </c>
      <c r="DU145" s="2">
        <v>6.3711506086911784</v>
      </c>
      <c r="EH145" s="8"/>
    </row>
    <row r="146" spans="1:138" x14ac:dyDescent="0.3">
      <c r="A146" s="10">
        <v>43241.999999970547</v>
      </c>
      <c r="B146" s="11">
        <v>7.8</v>
      </c>
      <c r="C146" s="19">
        <v>2.980375</v>
      </c>
      <c r="D146" s="19">
        <v>0.16462232102576962</v>
      </c>
      <c r="E146" s="19">
        <v>4.4072777777777778</v>
      </c>
      <c r="F146" s="19">
        <v>0.22891501392813338</v>
      </c>
      <c r="G146" s="19">
        <v>1.6135416666666667</v>
      </c>
      <c r="H146" s="19">
        <v>0.10508999299369787</v>
      </c>
      <c r="I146" s="7">
        <f t="shared" si="4"/>
        <v>1.1348214583333334</v>
      </c>
      <c r="J146" s="7">
        <f t="shared" si="5"/>
        <v>0.10508999299369787</v>
      </c>
      <c r="K146" s="15"/>
      <c r="L146" s="15"/>
      <c r="N146" s="15"/>
      <c r="O146" s="12"/>
      <c r="P146" s="12"/>
      <c r="S146" s="14">
        <v>5.1999999999999993</v>
      </c>
      <c r="T146" s="12"/>
      <c r="U146" s="12"/>
      <c r="V146" s="12"/>
      <c r="W146" s="12"/>
      <c r="X146" s="12"/>
      <c r="Y146" s="12"/>
      <c r="Z146" s="12"/>
      <c r="AA146" s="12"/>
      <c r="AB146" s="6"/>
      <c r="AC146" s="6"/>
      <c r="AD146" s="6"/>
      <c r="AE146" s="6"/>
      <c r="AF146" s="6"/>
      <c r="AG146" s="6"/>
      <c r="AH146" s="6"/>
      <c r="AI146" s="6"/>
      <c r="AJ146" s="7"/>
      <c r="AK146" s="7"/>
      <c r="AL146" s="4"/>
      <c r="AM146" s="4"/>
      <c r="AN146" s="4"/>
      <c r="AO146" s="4"/>
      <c r="AP146" s="4"/>
      <c r="AQ146" s="4"/>
      <c r="AR146" s="4"/>
      <c r="AS146" s="4"/>
      <c r="AT146" s="7"/>
      <c r="AU146" s="7"/>
      <c r="AV146" s="4"/>
      <c r="AW146" s="4"/>
      <c r="AX146" s="4"/>
      <c r="AY146" s="4"/>
      <c r="AZ146" s="4"/>
      <c r="BA146" s="4"/>
      <c r="BB146" s="4"/>
      <c r="BC146" s="4"/>
      <c r="BD146" s="7"/>
      <c r="BE146" s="7"/>
      <c r="BF146" s="4"/>
      <c r="BG146" s="4"/>
      <c r="BH146" s="4"/>
      <c r="BI146" s="4"/>
      <c r="BJ146" s="4"/>
      <c r="BK146" s="4"/>
      <c r="BL146" s="4"/>
      <c r="BM146" s="4"/>
      <c r="BN146" s="7"/>
      <c r="BO146" s="7"/>
      <c r="BP146" s="4"/>
      <c r="BQ146" s="4"/>
      <c r="BR146" s="4"/>
      <c r="BS146" s="4"/>
      <c r="BT146" s="4"/>
      <c r="BU146" s="4"/>
      <c r="BV146" s="4"/>
      <c r="BW146" s="4"/>
      <c r="EH146" s="8"/>
    </row>
    <row r="147" spans="1:138" x14ac:dyDescent="0.3">
      <c r="A147" s="10">
        <v>43242.999999970489</v>
      </c>
      <c r="B147" s="11">
        <v>5.7</v>
      </c>
      <c r="C147" s="19">
        <v>1.9649444444444448</v>
      </c>
      <c r="D147" s="19">
        <v>0.36923922181343238</v>
      </c>
      <c r="E147" s="19">
        <v>2.5356388888888888</v>
      </c>
      <c r="F147" s="19">
        <v>0.37182700713554029</v>
      </c>
      <c r="G147" s="19">
        <v>0.82514583333333347</v>
      </c>
      <c r="H147" s="19">
        <v>0.19350884355883341</v>
      </c>
      <c r="I147" s="7">
        <f t="shared" si="4"/>
        <v>0.44308295416666682</v>
      </c>
      <c r="J147" s="7">
        <f t="shared" si="5"/>
        <v>0.19350884355883341</v>
      </c>
      <c r="K147" s="15" t="e">
        <f>0.9914*#REF!- 0.2051</f>
        <v>#REF!</v>
      </c>
      <c r="L147" s="15" t="e">
        <f>#REF!</f>
        <v>#REF!</v>
      </c>
      <c r="M147" s="15">
        <v>-17.1666666666667</v>
      </c>
      <c r="N147" s="15">
        <v>0.40514369567033154</v>
      </c>
      <c r="O147" s="12"/>
      <c r="P147" s="12"/>
      <c r="S147" s="14">
        <v>3</v>
      </c>
      <c r="T147" s="15">
        <v>-8</v>
      </c>
      <c r="U147" s="15">
        <v>2</v>
      </c>
      <c r="V147" s="15">
        <v>-9.5</v>
      </c>
      <c r="W147" s="15">
        <v>1.4999999999999998</v>
      </c>
      <c r="X147" s="15"/>
      <c r="Y147" s="15"/>
      <c r="Z147" s="15"/>
      <c r="AA147" s="15"/>
      <c r="AB147" s="6">
        <v>48.015166666666666</v>
      </c>
      <c r="AC147" s="6">
        <v>0.37139821894704472</v>
      </c>
      <c r="AD147" s="6">
        <v>50.855399999999996</v>
      </c>
      <c r="AE147" s="6">
        <v>0.55195557121257066</v>
      </c>
      <c r="AF147" s="6">
        <v>49.224188888888882</v>
      </c>
      <c r="AG147" s="6">
        <v>1.9240020461155398</v>
      </c>
      <c r="AH147" s="6">
        <v>50.039794444444446</v>
      </c>
      <c r="AI147" s="6">
        <v>0.96660759859443157</v>
      </c>
      <c r="AJ147" s="7"/>
      <c r="AK147" s="7"/>
      <c r="AL147" s="4"/>
      <c r="AM147" s="4"/>
      <c r="AN147" s="4"/>
      <c r="AO147" s="4"/>
      <c r="AP147" s="4"/>
      <c r="AQ147" s="4"/>
      <c r="AR147" s="4"/>
      <c r="AS147" s="4"/>
      <c r="AT147" s="7"/>
      <c r="AU147" s="7"/>
      <c r="AV147" s="4"/>
      <c r="AW147" s="4"/>
      <c r="AX147" s="4"/>
      <c r="AY147" s="4"/>
      <c r="AZ147" s="4"/>
      <c r="BA147" s="4"/>
      <c r="BB147" s="4"/>
      <c r="BC147" s="4"/>
      <c r="BD147" s="7"/>
      <c r="BE147" s="7"/>
      <c r="BF147" s="4"/>
      <c r="BG147" s="4"/>
      <c r="BH147" s="4"/>
      <c r="BI147" s="4"/>
      <c r="BJ147" s="4"/>
      <c r="BK147" s="4"/>
      <c r="BL147" s="4"/>
      <c r="BM147" s="4"/>
      <c r="BN147" s="7"/>
      <c r="BO147" s="7"/>
      <c r="BP147" s="4"/>
      <c r="BQ147" s="4"/>
      <c r="BR147" s="4"/>
      <c r="BS147" s="4"/>
      <c r="BT147" s="4"/>
      <c r="BU147" s="4"/>
      <c r="BV147" s="4"/>
      <c r="BW147" s="4"/>
      <c r="BX147" s="1">
        <v>0.80243474934486647</v>
      </c>
      <c r="BY147" s="1">
        <v>0.27833682270306453</v>
      </c>
      <c r="BZ147" s="1">
        <v>3.0862874974802565</v>
      </c>
      <c r="CA147" s="1">
        <v>0.25698478992328216</v>
      </c>
      <c r="CB147" s="1">
        <v>2.956107890836539</v>
      </c>
      <c r="CC147" s="1">
        <v>0.24285542985957786</v>
      </c>
      <c r="CD147" s="2">
        <v>7.6619217111549034</v>
      </c>
      <c r="CE147" s="2">
        <v>0.56989932231464546</v>
      </c>
      <c r="CF147" s="2">
        <v>11.036563129641413</v>
      </c>
      <c r="CG147" s="2">
        <v>0.54333849253619326</v>
      </c>
      <c r="CR147" s="1">
        <v>0.80243474934486614</v>
      </c>
      <c r="CS147" s="1">
        <v>0.33995892243159109</v>
      </c>
      <c r="CT147" s="1">
        <v>0.78185949936166421</v>
      </c>
      <c r="CU147" s="1">
        <v>0.4596162693201245</v>
      </c>
      <c r="CV147" s="1">
        <v>0.78303228861070662</v>
      </c>
      <c r="CW147" s="1">
        <v>0.43385110284490785</v>
      </c>
      <c r="CX147" s="2">
        <v>2.2709851055223669</v>
      </c>
      <c r="CY147" s="2">
        <v>0.94035244474168445</v>
      </c>
      <c r="CZ147" s="2">
        <v>3.056279020516083</v>
      </c>
      <c r="DA147" s="2">
        <v>0.74617336657454802</v>
      </c>
      <c r="DL147" s="1">
        <v>1.6048694986897321</v>
      </c>
      <c r="DM147" s="1">
        <v>0.31675194729233169</v>
      </c>
      <c r="DN147" s="1">
        <v>3.8681469968419209</v>
      </c>
      <c r="DO147" s="1">
        <v>0.62981777874505285</v>
      </c>
      <c r="DP147" s="1">
        <v>3.7391401794472463</v>
      </c>
      <c r="DQ147" s="1">
        <v>0.59419253205177891</v>
      </c>
      <c r="DR147" s="2">
        <v>9.9329068166772672</v>
      </c>
      <c r="DS147" s="2">
        <v>0.9746951342743716</v>
      </c>
      <c r="DT147" s="2">
        <v>14.092842150157496</v>
      </c>
      <c r="DU147" s="2">
        <v>0.84475355822981324</v>
      </c>
      <c r="EH147" s="8"/>
    </row>
    <row r="148" spans="1:138" x14ac:dyDescent="0.3">
      <c r="A148" s="10">
        <v>43243.999999970431</v>
      </c>
      <c r="B148" s="11">
        <v>8</v>
      </c>
      <c r="C148" s="19">
        <v>3.6927916666666669</v>
      </c>
      <c r="D148" s="19">
        <v>0.63579120982041226</v>
      </c>
      <c r="E148" s="19">
        <v>4.0143055555555556</v>
      </c>
      <c r="F148" s="19">
        <v>0.61556226929032853</v>
      </c>
      <c r="G148" s="19">
        <v>1.7653958333333335</v>
      </c>
      <c r="H148" s="19">
        <v>0.37977685450835424</v>
      </c>
      <c r="I148" s="7">
        <f t="shared" si="4"/>
        <v>1.2680583041666669</v>
      </c>
      <c r="J148" s="7">
        <f t="shared" si="5"/>
        <v>0.37977685450835424</v>
      </c>
      <c r="K148" s="15"/>
      <c r="L148" s="15"/>
      <c r="N148" s="15"/>
      <c r="O148" s="15">
        <v>-2.1666666666666665</v>
      </c>
      <c r="P148" s="15">
        <v>0.44095855184409843</v>
      </c>
      <c r="Q148" s="15">
        <v>-0.66666666666666663</v>
      </c>
      <c r="R148" s="15">
        <v>0.18802535827258873</v>
      </c>
      <c r="S148" s="14">
        <v>0.1</v>
      </c>
      <c r="T148" s="12"/>
      <c r="U148" s="12"/>
      <c r="V148" s="12"/>
      <c r="W148" s="12"/>
      <c r="X148" s="15">
        <v>11</v>
      </c>
      <c r="Y148" s="15">
        <v>1.5491933384829668</v>
      </c>
      <c r="Z148" s="15">
        <v>8.3333333333333339</v>
      </c>
      <c r="AA148" s="15">
        <v>1.1450376024878444</v>
      </c>
      <c r="AB148" s="6"/>
      <c r="AC148" s="6"/>
      <c r="AD148" s="6"/>
      <c r="AE148" s="6"/>
      <c r="AF148" s="6"/>
      <c r="AG148" s="6"/>
      <c r="AH148" s="6"/>
      <c r="AI148" s="6"/>
      <c r="AJ148" s="7"/>
      <c r="AK148" s="7"/>
      <c r="AL148" s="4"/>
      <c r="AM148" s="4"/>
      <c r="AN148" s="4"/>
      <c r="AO148" s="4"/>
      <c r="AP148" s="4"/>
      <c r="AQ148" s="4"/>
      <c r="AR148" s="4"/>
      <c r="AS148" s="4"/>
      <c r="AT148" s="7"/>
      <c r="AU148" s="7"/>
      <c r="AV148" s="4"/>
      <c r="AW148" s="4"/>
      <c r="AX148" s="4"/>
      <c r="AY148" s="4"/>
      <c r="AZ148" s="4"/>
      <c r="BA148" s="4"/>
      <c r="BB148" s="4"/>
      <c r="BC148" s="4"/>
      <c r="BD148" s="7"/>
      <c r="BE148" s="7"/>
      <c r="BF148" s="4"/>
      <c r="BG148" s="4"/>
      <c r="BH148" s="4"/>
      <c r="BI148" s="4"/>
      <c r="BJ148" s="4"/>
      <c r="BK148" s="4"/>
      <c r="BL148" s="4"/>
      <c r="BM148" s="4"/>
      <c r="BN148" s="7"/>
      <c r="BO148" s="7"/>
      <c r="BP148" s="4"/>
      <c r="BQ148" s="4"/>
      <c r="BR148" s="4"/>
      <c r="BS148" s="4"/>
      <c r="BT148" s="4"/>
      <c r="BU148" s="4"/>
      <c r="BV148" s="4"/>
      <c r="BW148" s="4"/>
      <c r="CH148" s="3">
        <v>0.30862874974802601</v>
      </c>
      <c r="CI148" s="3">
        <v>0.1851772498488147</v>
      </c>
      <c r="CJ148" s="3">
        <v>0.78700331185746519</v>
      </c>
      <c r="CK148" s="3">
        <v>0.19741788849834804</v>
      </c>
      <c r="CL148" s="3">
        <v>0.59421836332736122</v>
      </c>
      <c r="CM148" s="3">
        <v>0.1394981199910012</v>
      </c>
      <c r="CN148" s="5">
        <v>4.8203553597982829</v>
      </c>
      <c r="CO148" s="5">
        <v>2.0533653368288198</v>
      </c>
      <c r="CP148" s="5">
        <v>5.0519008137623933</v>
      </c>
      <c r="CQ148" s="5">
        <v>2.0149633743045592</v>
      </c>
      <c r="DB148" s="3">
        <v>0.69441468693305697</v>
      </c>
      <c r="DC148" s="3">
        <v>0.13888293738661123</v>
      </c>
      <c r="DD148" s="3">
        <v>0.6326889369834523</v>
      </c>
      <c r="DE148" s="3">
        <v>0.29427822767690542</v>
      </c>
      <c r="DF148" s="3">
        <v>0.65756441421314293</v>
      </c>
      <c r="DG148" s="3">
        <v>0.18438417730656209</v>
      </c>
      <c r="DH148" s="5">
        <v>3.1679628019635011</v>
      </c>
      <c r="DI148" s="5">
        <v>0.27108239345737739</v>
      </c>
      <c r="DJ148" s="5">
        <v>3.0627148683434506</v>
      </c>
      <c r="DK148" s="5">
        <v>0.2476794950501274</v>
      </c>
      <c r="DV148" s="3">
        <v>1.0030434366810825</v>
      </c>
      <c r="DW148" s="3">
        <v>0.32406018723542607</v>
      </c>
      <c r="DX148" s="3">
        <v>1.4196922488409169</v>
      </c>
      <c r="DY148" s="3">
        <v>0.29061402567376654</v>
      </c>
      <c r="DZ148" s="3">
        <v>1.2517827775405037</v>
      </c>
      <c r="EA148" s="3">
        <v>0.21715534277422346</v>
      </c>
      <c r="EB148" s="5">
        <v>7.9883181617617858</v>
      </c>
      <c r="EC148" s="5">
        <v>2.0457826831404495</v>
      </c>
      <c r="ED148" s="5">
        <v>8.1146156821058426</v>
      </c>
      <c r="EE148" s="5">
        <v>2.1011083389643241</v>
      </c>
      <c r="EH148" s="8"/>
    </row>
    <row r="149" spans="1:138" x14ac:dyDescent="0.3">
      <c r="A149" s="10">
        <v>43244.999999970372</v>
      </c>
      <c r="B149" s="11">
        <v>15.2</v>
      </c>
      <c r="C149" s="19">
        <v>5.7748333333333335</v>
      </c>
      <c r="D149" s="19">
        <v>0.74268883776609362</v>
      </c>
      <c r="E149" s="19">
        <v>6.6388055555555541</v>
      </c>
      <c r="F149" s="19">
        <v>0.68417110712977847</v>
      </c>
      <c r="G149" s="19">
        <v>3.2999375000000009</v>
      </c>
      <c r="H149" s="19">
        <v>0.54205830488887752</v>
      </c>
      <c r="I149" s="7">
        <f t="shared" si="4"/>
        <v>2.6144651625000006</v>
      </c>
      <c r="J149" s="7">
        <f t="shared" si="5"/>
        <v>0.54205830488887752</v>
      </c>
      <c r="K149" s="15"/>
      <c r="L149" s="15"/>
      <c r="N149" s="15"/>
      <c r="Q149" s="15"/>
      <c r="R149" s="15"/>
      <c r="T149" s="12"/>
      <c r="U149" s="12"/>
      <c r="V149" s="12"/>
      <c r="W149" s="12"/>
      <c r="X149" s="12"/>
      <c r="Y149" s="12"/>
      <c r="Z149" s="12"/>
      <c r="AA149" s="12"/>
      <c r="AB149" s="6"/>
      <c r="AC149" s="6"/>
      <c r="AD149" s="6"/>
      <c r="AE149" s="6"/>
      <c r="AF149" s="6"/>
      <c r="AG149" s="6"/>
      <c r="AH149" s="6"/>
      <c r="AI149" s="6"/>
      <c r="AJ149" s="7"/>
      <c r="AK149" s="7"/>
      <c r="AL149" s="4"/>
      <c r="AM149" s="4"/>
      <c r="AN149" s="4"/>
      <c r="AO149" s="4"/>
      <c r="AP149" s="4"/>
      <c r="AQ149" s="4"/>
      <c r="AR149" s="4"/>
      <c r="AS149" s="4"/>
      <c r="AT149" s="7"/>
      <c r="AU149" s="7"/>
      <c r="AV149" s="4"/>
      <c r="AW149" s="4"/>
      <c r="AX149" s="4"/>
      <c r="AY149" s="4"/>
      <c r="AZ149" s="4"/>
      <c r="BA149" s="4"/>
      <c r="BB149" s="4"/>
      <c r="BC149" s="4"/>
      <c r="BD149" s="7"/>
      <c r="BE149" s="7"/>
      <c r="BF149" s="4"/>
      <c r="BG149" s="4"/>
      <c r="BH149" s="4"/>
      <c r="BI149" s="4"/>
      <c r="BJ149" s="4"/>
      <c r="BK149" s="4"/>
      <c r="BL149" s="4"/>
      <c r="BM149" s="4"/>
      <c r="BN149" s="7"/>
      <c r="BO149" s="7"/>
      <c r="BP149" s="4"/>
      <c r="BQ149" s="4"/>
      <c r="BR149" s="4"/>
      <c r="BS149" s="4"/>
      <c r="BT149" s="4"/>
      <c r="BU149" s="4"/>
      <c r="BV149" s="4"/>
      <c r="BW149" s="4"/>
      <c r="EH149" s="8"/>
    </row>
    <row r="150" spans="1:138" x14ac:dyDescent="0.3">
      <c r="A150" s="10">
        <v>43245.999999970314</v>
      </c>
      <c r="B150" s="11">
        <v>13.2</v>
      </c>
      <c r="C150" s="19">
        <v>5.7114722222222234</v>
      </c>
      <c r="D150" s="19">
        <v>0.66060587672422877</v>
      </c>
      <c r="E150" s="19">
        <v>6.2793472222222233</v>
      </c>
      <c r="F150" s="19">
        <v>0.52514951765509976</v>
      </c>
      <c r="G150" s="19">
        <v>3.7995625</v>
      </c>
      <c r="H150" s="19">
        <v>0.51824509767225257</v>
      </c>
      <c r="I150" s="7">
        <f t="shared" si="4"/>
        <v>3.0528361374999999</v>
      </c>
      <c r="J150" s="7">
        <f t="shared" si="5"/>
        <v>0.51824509767225257</v>
      </c>
      <c r="K150" s="15" t="e">
        <f>0.9914*#REF!- 0.2051</f>
        <v>#REF!</v>
      </c>
      <c r="L150" s="15" t="e">
        <f>#REF!</f>
        <v>#REF!</v>
      </c>
      <c r="M150" s="15">
        <v>-17.5833333333333</v>
      </c>
      <c r="N150" s="15">
        <v>0.43446821087695964</v>
      </c>
      <c r="O150" s="12"/>
      <c r="P150" s="12"/>
      <c r="T150" s="15">
        <v>-10.333333333333332</v>
      </c>
      <c r="U150" s="15">
        <v>0.88191710368819731</v>
      </c>
      <c r="V150" s="15">
        <v>-11</v>
      </c>
      <c r="W150" s="15">
        <v>1</v>
      </c>
      <c r="X150" s="15"/>
      <c r="Y150" s="15"/>
      <c r="Z150" s="15"/>
      <c r="AA150" s="15"/>
      <c r="AB150" s="6">
        <v>48.147944444444448</v>
      </c>
      <c r="AC150" s="6">
        <v>0.68558606919307097</v>
      </c>
      <c r="AD150" s="6">
        <v>50.702644444444445</v>
      </c>
      <c r="AE150" s="6">
        <v>0.74860480508578819</v>
      </c>
      <c r="AF150" s="6">
        <v>49.671544444444436</v>
      </c>
      <c r="AG150" s="6">
        <v>1.7168712210742798</v>
      </c>
      <c r="AH150" s="6">
        <v>50.187094444444448</v>
      </c>
      <c r="AI150" s="6">
        <v>0.86877474024635648</v>
      </c>
      <c r="AJ150" s="7"/>
      <c r="AK150" s="7"/>
      <c r="AL150" s="4"/>
      <c r="AM150" s="4"/>
      <c r="AN150" s="4"/>
      <c r="AO150" s="4"/>
      <c r="AP150" s="4"/>
      <c r="AQ150" s="4"/>
      <c r="AR150" s="4"/>
      <c r="AS150" s="4"/>
      <c r="AT150" s="7"/>
      <c r="AU150" s="7"/>
      <c r="AV150" s="4"/>
      <c r="AW150" s="4"/>
      <c r="AX150" s="4"/>
      <c r="AY150" s="4"/>
      <c r="AZ150" s="4"/>
      <c r="BA150" s="4"/>
      <c r="BB150" s="4"/>
      <c r="BC150" s="4"/>
      <c r="BD150" s="7"/>
      <c r="BE150" s="7"/>
      <c r="BF150" s="4"/>
      <c r="BG150" s="4"/>
      <c r="BH150" s="4"/>
      <c r="BI150" s="4"/>
      <c r="BJ150" s="4"/>
      <c r="BK150" s="4"/>
      <c r="BL150" s="4"/>
      <c r="BM150" s="4"/>
      <c r="BN150" s="7"/>
      <c r="BO150" s="7"/>
      <c r="BP150" s="4"/>
      <c r="BQ150" s="4"/>
      <c r="BR150" s="4"/>
      <c r="BS150" s="4"/>
      <c r="BT150" s="4"/>
      <c r="BU150" s="4"/>
      <c r="BV150" s="4"/>
      <c r="BW150" s="4"/>
      <c r="BX150" s="1">
        <v>1.4989746279289184</v>
      </c>
      <c r="BY150" s="1">
        <v>0.14179489723651942</v>
      </c>
      <c r="BZ150" s="1">
        <v>4.8615393338235195</v>
      </c>
      <c r="CA150" s="1">
        <v>3.5085138038236888E-2</v>
      </c>
      <c r="CB150" s="1">
        <v>4.6698731455875278</v>
      </c>
      <c r="CC150" s="1">
        <v>3.4058182803236303E-2</v>
      </c>
      <c r="CD150" s="2">
        <v>15.727974456401618</v>
      </c>
      <c r="CE150" s="2">
        <v>2.9651896834735827</v>
      </c>
      <c r="CF150" s="2">
        <v>16.525622055620953</v>
      </c>
      <c r="CG150" s="2">
        <v>6.406136490461364</v>
      </c>
      <c r="CR150" s="1">
        <v>1.0128206945465668</v>
      </c>
      <c r="CS150" s="1">
        <v>0.20558014807669012</v>
      </c>
      <c r="CT150" s="1">
        <v>1.093846350110292</v>
      </c>
      <c r="CU150" s="1">
        <v>0.55140622689361307</v>
      </c>
      <c r="CV150" s="1">
        <v>1.0892278877431596</v>
      </c>
      <c r="CW150" s="1">
        <v>0.52010809313029194</v>
      </c>
      <c r="CX150" s="2">
        <v>2.1475127671289598</v>
      </c>
      <c r="CY150" s="2">
        <v>0.72339434629743082</v>
      </c>
      <c r="CZ150" s="2">
        <v>2.5565628180106663</v>
      </c>
      <c r="DA150" s="2">
        <v>0.44855839955562932</v>
      </c>
      <c r="DL150" s="1">
        <v>2.5117953224754852</v>
      </c>
      <c r="DM150" s="1">
        <v>0.15820765002667725</v>
      </c>
      <c r="DN150" s="1">
        <v>5.9553856839338115</v>
      </c>
      <c r="DO150" s="1">
        <v>0.57970161872058446</v>
      </c>
      <c r="DP150" s="1">
        <v>5.7591010333306869</v>
      </c>
      <c r="DQ150" s="1">
        <v>0.54673300178706197</v>
      </c>
      <c r="DR150" s="2">
        <v>17.87548722353058</v>
      </c>
      <c r="DS150" s="2">
        <v>3.08873419853875</v>
      </c>
      <c r="DT150" s="2">
        <v>19.082184873631615</v>
      </c>
      <c r="DU150" s="2">
        <v>5.9654266841603416</v>
      </c>
      <c r="EH150" s="8"/>
    </row>
    <row r="151" spans="1:138" x14ac:dyDescent="0.3">
      <c r="A151" s="10">
        <v>43246.999999970256</v>
      </c>
      <c r="B151" s="11">
        <v>13.4</v>
      </c>
      <c r="C151" s="19">
        <v>5.4629305555555554</v>
      </c>
      <c r="D151" s="19">
        <v>0.82048094792105719</v>
      </c>
      <c r="E151" s="19">
        <v>5.8159444444444448</v>
      </c>
      <c r="F151" s="19">
        <v>0.74652551980334803</v>
      </c>
      <c r="G151" s="19">
        <v>3.8334999999999995</v>
      </c>
      <c r="H151" s="19">
        <v>0.6172469300409098</v>
      </c>
      <c r="I151" s="7">
        <f t="shared" si="4"/>
        <v>3.0826128999999995</v>
      </c>
      <c r="J151" s="7">
        <f t="shared" si="5"/>
        <v>0.6172469300409098</v>
      </c>
      <c r="K151" s="15"/>
      <c r="L151" s="15"/>
      <c r="N151" s="15"/>
      <c r="O151" s="15">
        <v>-1.5833333333333333</v>
      </c>
      <c r="P151" s="15">
        <v>0.52883997312203745</v>
      </c>
      <c r="Q151" s="15">
        <v>-0.58333333333333337</v>
      </c>
      <c r="R151" s="15">
        <v>0.19299604852813634</v>
      </c>
      <c r="T151" s="12"/>
      <c r="U151" s="12"/>
      <c r="V151" s="12"/>
      <c r="W151" s="12"/>
      <c r="X151" s="15">
        <v>11.666666666666666</v>
      </c>
      <c r="Y151" s="15">
        <v>1.4529663145135585</v>
      </c>
      <c r="Z151" s="15">
        <v>10.5</v>
      </c>
      <c r="AA151" s="15">
        <v>1.3844373104863459</v>
      </c>
      <c r="AB151" s="6"/>
      <c r="AC151" s="6"/>
      <c r="AD151" s="6"/>
      <c r="AE151" s="6"/>
      <c r="AF151" s="6"/>
      <c r="AG151" s="6"/>
      <c r="AH151" s="6"/>
      <c r="AI151" s="6"/>
      <c r="AJ151" s="7">
        <v>4.1616900753762289</v>
      </c>
      <c r="AK151" s="7">
        <v>0.16137057218900078</v>
      </c>
      <c r="AL151" s="4">
        <v>1.9403629505832296</v>
      </c>
      <c r="AM151" s="4">
        <v>8.2613613548835466E-2</v>
      </c>
      <c r="AN151" s="4">
        <v>2.0586974526743109</v>
      </c>
      <c r="AO151" s="4">
        <v>8.2613613548835466E-2</v>
      </c>
      <c r="AP151" s="4"/>
      <c r="AQ151" s="4"/>
      <c r="AR151" s="4"/>
      <c r="AS151" s="4"/>
      <c r="AT151" s="7">
        <v>24.334221340290352</v>
      </c>
      <c r="AU151" s="7">
        <v>0.59676534774093071</v>
      </c>
      <c r="AV151" s="4">
        <v>41.215002050977652</v>
      </c>
      <c r="AW151" s="4">
        <v>4.7536908047384978</v>
      </c>
      <c r="AX151" s="4">
        <v>52.788689905887558</v>
      </c>
      <c r="AY151" s="4">
        <v>4.7536908047384978</v>
      </c>
      <c r="AZ151" s="4"/>
      <c r="BA151" s="4"/>
      <c r="BB151" s="4"/>
      <c r="BC151" s="4"/>
      <c r="BD151" s="7">
        <v>28.495911415666583</v>
      </c>
      <c r="BE151" s="7">
        <v>0.44764779381475145</v>
      </c>
      <c r="BF151" s="4">
        <v>43.155365001560874</v>
      </c>
      <c r="BG151" s="4">
        <v>4.8096933726235642</v>
      </c>
      <c r="BH151" s="4">
        <v>54.847387358561868</v>
      </c>
      <c r="BI151" s="4">
        <v>4.8096933726235642</v>
      </c>
      <c r="BJ151" s="4"/>
      <c r="BK151" s="4"/>
      <c r="BL151" s="4"/>
      <c r="BM151" s="4"/>
      <c r="BN151" s="7">
        <v>463.4110794983157</v>
      </c>
      <c r="BO151" s="7">
        <v>47.842282501119037</v>
      </c>
      <c r="BP151" s="4">
        <v>390.88434902584578</v>
      </c>
      <c r="BQ151" s="4">
        <v>42.826418777653934</v>
      </c>
      <c r="BR151" s="4">
        <v>481.92038009549856</v>
      </c>
      <c r="BS151" s="4">
        <v>42.826418777653934</v>
      </c>
      <c r="BT151" s="4"/>
      <c r="BU151" s="4"/>
      <c r="BV151" s="4"/>
      <c r="BW151" s="4"/>
      <c r="CH151" s="3">
        <v>0.69884627923713105</v>
      </c>
      <c r="CI151" s="3">
        <v>0.21269234585477925</v>
      </c>
      <c r="CJ151" s="3">
        <v>1.3825002480560633</v>
      </c>
      <c r="CK151" s="3">
        <v>0.15368532007945271</v>
      </c>
      <c r="CL151" s="3">
        <v>1.1069876986220335</v>
      </c>
      <c r="CM151" s="3">
        <v>0.12555935382744823</v>
      </c>
      <c r="CN151" s="5">
        <v>10.994457674590684</v>
      </c>
      <c r="CO151" s="5">
        <v>6.165529172674721</v>
      </c>
      <c r="CP151" s="5">
        <v>10.288766902919285</v>
      </c>
      <c r="CQ151" s="5">
        <v>6.0974672316448002</v>
      </c>
      <c r="DB151" s="3">
        <v>0.44057700212775663</v>
      </c>
      <c r="DC151" s="3">
        <v>0.44057700212775663</v>
      </c>
      <c r="DD151" s="3">
        <v>1.1394232813648875</v>
      </c>
      <c r="DE151" s="3">
        <v>0.19276880875989078</v>
      </c>
      <c r="DF151" s="3">
        <v>0.85778823083232369</v>
      </c>
      <c r="DG151" s="3">
        <v>0.21158684643736794</v>
      </c>
      <c r="DH151" s="5">
        <v>4.2955090449563604</v>
      </c>
      <c r="DI151" s="5">
        <v>0.781684058723633</v>
      </c>
      <c r="DJ151" s="5">
        <v>4.1932350200764477</v>
      </c>
      <c r="DK151" s="5">
        <v>0.58057064337200104</v>
      </c>
      <c r="DV151" s="3">
        <v>1.1394232813648877</v>
      </c>
      <c r="DW151" s="3">
        <v>0.22788465627297663</v>
      </c>
      <c r="DX151" s="3">
        <v>2.5219235294209508</v>
      </c>
      <c r="DY151" s="3">
        <v>0.1123272488731562</v>
      </c>
      <c r="DZ151" s="3">
        <v>1.9647759294543572</v>
      </c>
      <c r="EA151" s="3">
        <v>0.11371494278551374</v>
      </c>
      <c r="EB151" s="5">
        <v>15.289966719547047</v>
      </c>
      <c r="EC151" s="5">
        <v>6.3273113099985459</v>
      </c>
      <c r="ED151" s="5">
        <v>14.48200192299573</v>
      </c>
      <c r="EE151" s="5">
        <v>6.3505894357263157</v>
      </c>
      <c r="EH151" s="8"/>
    </row>
    <row r="152" spans="1:138" x14ac:dyDescent="0.3">
      <c r="A152" s="10">
        <v>43247.999999970198</v>
      </c>
      <c r="B152" s="11">
        <v>13.5</v>
      </c>
      <c r="C152" s="19">
        <v>6.064430555555556</v>
      </c>
      <c r="D152" s="19">
        <v>0.87523689925787029</v>
      </c>
      <c r="E152" s="19">
        <v>6.4344583333333327</v>
      </c>
      <c r="F152" s="19">
        <v>0.80596134693833521</v>
      </c>
      <c r="G152" s="19">
        <v>4.093166666666666</v>
      </c>
      <c r="H152" s="19">
        <v>0.59043599837436089</v>
      </c>
      <c r="I152" s="7">
        <f t="shared" si="4"/>
        <v>3.3104444333333327</v>
      </c>
      <c r="J152" s="7">
        <f t="shared" si="5"/>
        <v>0.59043599837436089</v>
      </c>
      <c r="K152" s="15"/>
      <c r="L152" s="15"/>
      <c r="N152" s="15"/>
      <c r="Q152" s="15"/>
      <c r="R152" s="15"/>
      <c r="T152" s="12"/>
      <c r="U152" s="12"/>
      <c r="V152" s="12"/>
      <c r="W152" s="12"/>
      <c r="X152" s="12"/>
      <c r="Y152" s="12"/>
      <c r="Z152" s="12"/>
      <c r="AA152" s="12"/>
      <c r="AB152" s="6"/>
      <c r="AC152" s="6"/>
      <c r="AD152" s="6"/>
      <c r="AE152" s="6"/>
      <c r="AF152" s="6"/>
      <c r="AG152" s="6"/>
      <c r="AH152" s="6"/>
      <c r="AI152" s="6"/>
      <c r="AJ152" s="7"/>
      <c r="AK152" s="7"/>
      <c r="AL152" s="4"/>
      <c r="AM152" s="4"/>
      <c r="AN152" s="4"/>
      <c r="AO152" s="4"/>
      <c r="AP152" s="4"/>
      <c r="AQ152" s="4"/>
      <c r="AR152" s="4"/>
      <c r="AS152" s="4"/>
      <c r="AT152" s="7"/>
      <c r="AU152" s="7"/>
      <c r="AV152" s="4"/>
      <c r="AW152" s="4"/>
      <c r="AX152" s="4"/>
      <c r="AY152" s="4"/>
      <c r="AZ152" s="4"/>
      <c r="BA152" s="4"/>
      <c r="BB152" s="4"/>
      <c r="BC152" s="4"/>
      <c r="BD152" s="7"/>
      <c r="BE152" s="7"/>
      <c r="BF152" s="4"/>
      <c r="BG152" s="4"/>
      <c r="BH152" s="4"/>
      <c r="BI152" s="4"/>
      <c r="BJ152" s="4"/>
      <c r="BK152" s="4"/>
      <c r="BL152" s="4"/>
      <c r="BM152" s="4"/>
      <c r="BN152" s="7"/>
      <c r="BO152" s="7"/>
      <c r="BP152" s="4"/>
      <c r="BQ152" s="4"/>
      <c r="BR152" s="4"/>
      <c r="BS152" s="4"/>
      <c r="BT152" s="4"/>
      <c r="BU152" s="4"/>
      <c r="BV152" s="4"/>
      <c r="BW152" s="4"/>
      <c r="EH152" s="8"/>
    </row>
    <row r="153" spans="1:138" x14ac:dyDescent="0.3">
      <c r="A153" s="10">
        <v>43248.999999970139</v>
      </c>
      <c r="B153" s="11">
        <v>16.7</v>
      </c>
      <c r="C153" s="19">
        <v>6.9030972222222227</v>
      </c>
      <c r="D153" s="19">
        <v>0.94462165326957792</v>
      </c>
      <c r="E153" s="19">
        <v>7.3852083333333338</v>
      </c>
      <c r="F153" s="19">
        <v>0.88622952561186064</v>
      </c>
      <c r="G153" s="19">
        <v>4.4530624999999997</v>
      </c>
      <c r="H153" s="19">
        <v>0.64416410932275903</v>
      </c>
      <c r="I153" s="7">
        <f t="shared" si="4"/>
        <v>3.6262170374999996</v>
      </c>
      <c r="J153" s="7">
        <f t="shared" si="5"/>
        <v>0.64416410932275903</v>
      </c>
      <c r="K153" s="15" t="e">
        <f>0.9914*#REF!- 0.2051</f>
        <v>#REF!</v>
      </c>
      <c r="L153" s="15" t="e">
        <f>#REF!</f>
        <v>#REF!</v>
      </c>
      <c r="M153" s="15">
        <v>-18.75</v>
      </c>
      <c r="N153" s="15">
        <v>0.44594129250792236</v>
      </c>
      <c r="O153" s="12"/>
      <c r="P153" s="12"/>
      <c r="T153" s="15">
        <v>-12</v>
      </c>
      <c r="U153" s="15">
        <v>0</v>
      </c>
      <c r="V153" s="15">
        <v>-12</v>
      </c>
      <c r="W153" s="15">
        <v>1</v>
      </c>
      <c r="X153" s="15"/>
      <c r="Y153" s="15"/>
      <c r="Z153" s="15"/>
      <c r="AA153" s="15"/>
      <c r="AB153" s="6">
        <v>47.638077777777788</v>
      </c>
      <c r="AC153" s="6">
        <v>0.72343494271819553</v>
      </c>
      <c r="AD153" s="6">
        <v>50.517155555555554</v>
      </c>
      <c r="AE153" s="6">
        <v>0.25918195548568235</v>
      </c>
      <c r="AF153" s="6">
        <v>48.258555555555546</v>
      </c>
      <c r="AG153" s="6">
        <v>1.7481289029229403</v>
      </c>
      <c r="AH153" s="6">
        <v>49.387855555555554</v>
      </c>
      <c r="AI153" s="6">
        <v>0.93791774023993701</v>
      </c>
      <c r="AJ153" s="7"/>
      <c r="AK153" s="7"/>
      <c r="AL153" s="4"/>
      <c r="AM153" s="4"/>
      <c r="AN153" s="4"/>
      <c r="AO153" s="4"/>
      <c r="AP153" s="4"/>
      <c r="AQ153" s="4"/>
      <c r="AR153" s="4"/>
      <c r="AS153" s="4"/>
      <c r="AT153" s="7"/>
      <c r="AU153" s="7"/>
      <c r="AV153" s="4"/>
      <c r="AW153" s="4"/>
      <c r="AX153" s="4"/>
      <c r="AY153" s="4"/>
      <c r="AZ153" s="4"/>
      <c r="BA153" s="4"/>
      <c r="BB153" s="4"/>
      <c r="BC153" s="4"/>
      <c r="BD153" s="7"/>
      <c r="BE153" s="7"/>
      <c r="BF153" s="4"/>
      <c r="BG153" s="4"/>
      <c r="BH153" s="4"/>
      <c r="BI153" s="4"/>
      <c r="BJ153" s="4"/>
      <c r="BK153" s="4"/>
      <c r="BL153" s="4"/>
      <c r="BM153" s="4"/>
      <c r="BN153" s="7"/>
      <c r="BO153" s="7"/>
      <c r="BP153" s="4"/>
      <c r="BQ153" s="4"/>
      <c r="BR153" s="4"/>
      <c r="BS153" s="4"/>
      <c r="BT153" s="4"/>
      <c r="BU153" s="4"/>
      <c r="BV153" s="4"/>
      <c r="BW153" s="4"/>
      <c r="BX153" s="1">
        <v>3.0497880131503794</v>
      </c>
      <c r="BY153" s="1">
        <v>0.51604053813175277</v>
      </c>
      <c r="BZ153" s="1">
        <v>4.7925240206648825</v>
      </c>
      <c r="CA153" s="1">
        <v>1.0940601433266945</v>
      </c>
      <c r="CB153" s="1">
        <v>4.6931880682365561</v>
      </c>
      <c r="CC153" s="1">
        <v>1.0321179392536266</v>
      </c>
      <c r="CD153" s="2">
        <v>14.276289306151165</v>
      </c>
      <c r="CE153" s="2">
        <v>4.0444866008018447</v>
      </c>
      <c r="CF153" s="2">
        <v>20.268756778468855</v>
      </c>
      <c r="CG153" s="2">
        <v>8.8918043958724287</v>
      </c>
      <c r="CR153" s="1">
        <v>0.79215273068840997</v>
      </c>
      <c r="CS153" s="1">
        <v>0.41209076351815899</v>
      </c>
      <c r="CT153" s="1">
        <v>1.3268558239030872</v>
      </c>
      <c r="CU153" s="1">
        <v>0.72466822812192122</v>
      </c>
      <c r="CV153" s="1">
        <v>1.2963777475898506</v>
      </c>
      <c r="CW153" s="1">
        <v>0.68376571605626335</v>
      </c>
      <c r="CX153" s="2">
        <v>2.2039890305741014</v>
      </c>
      <c r="CY153" s="2">
        <v>0.71065859796327602</v>
      </c>
      <c r="CZ153" s="2">
        <v>3.9910071634720219</v>
      </c>
      <c r="DA153" s="2">
        <v>0.2255180486446762</v>
      </c>
      <c r="DL153" s="1">
        <v>3.8419407438387894</v>
      </c>
      <c r="DM153" s="1">
        <v>0.79880855755433933</v>
      </c>
      <c r="DN153" s="1">
        <v>6.1193798445679697</v>
      </c>
      <c r="DO153" s="1">
        <v>1.815157960643581</v>
      </c>
      <c r="DP153" s="1">
        <v>5.9895658158264062</v>
      </c>
      <c r="DQ153" s="1">
        <v>1.7122994402442528</v>
      </c>
      <c r="DR153" s="2">
        <v>16.480278336725263</v>
      </c>
      <c r="DS153" s="2">
        <v>4.5521677693948384</v>
      </c>
      <c r="DT153" s="2">
        <v>24.259763941940879</v>
      </c>
      <c r="DU153" s="2">
        <v>9.0370292931552605</v>
      </c>
      <c r="EH153" s="8"/>
    </row>
    <row r="154" spans="1:138" x14ac:dyDescent="0.3">
      <c r="A154" s="10">
        <v>43249.999999970081</v>
      </c>
      <c r="B154" s="11">
        <v>17.3</v>
      </c>
      <c r="C154" s="19">
        <v>7.291930555555556</v>
      </c>
      <c r="D154" s="19">
        <v>0.81204849265296586</v>
      </c>
      <c r="E154" s="19">
        <v>7.837583333333332</v>
      </c>
      <c r="F154" s="19">
        <v>0.69132867833289524</v>
      </c>
      <c r="G154" s="19">
        <v>4.4037291666666665</v>
      </c>
      <c r="H154" s="19">
        <v>0.50643483115378929</v>
      </c>
      <c r="I154" s="7">
        <f t="shared" si="4"/>
        <v>3.5829319708333331</v>
      </c>
      <c r="J154" s="7">
        <f t="shared" si="5"/>
        <v>0.50643483115378929</v>
      </c>
      <c r="K154" s="15"/>
      <c r="L154" s="15"/>
      <c r="N154" s="15"/>
      <c r="O154" s="12"/>
      <c r="P154" s="12"/>
      <c r="T154" s="12"/>
      <c r="U154" s="12"/>
      <c r="V154" s="12"/>
      <c r="W154" s="12"/>
      <c r="X154" s="12"/>
      <c r="Y154" s="12"/>
      <c r="Z154" s="12"/>
      <c r="AA154" s="12"/>
      <c r="AB154" s="6"/>
      <c r="AC154" s="6"/>
      <c r="AD154" s="6"/>
      <c r="AE154" s="6"/>
      <c r="AF154" s="6"/>
      <c r="AG154" s="6"/>
      <c r="AH154" s="6"/>
      <c r="AI154" s="6"/>
      <c r="AJ154" s="7"/>
      <c r="AK154" s="7"/>
      <c r="AL154" s="4"/>
      <c r="AM154" s="4"/>
      <c r="AN154" s="4"/>
      <c r="AO154" s="4"/>
      <c r="AP154" s="4"/>
      <c r="AQ154" s="4"/>
      <c r="AR154" s="4"/>
      <c r="AS154" s="4"/>
      <c r="AT154" s="7"/>
      <c r="AU154" s="7"/>
      <c r="AV154" s="4"/>
      <c r="AW154" s="4"/>
      <c r="AX154" s="4"/>
      <c r="AY154" s="4"/>
      <c r="AZ154" s="4"/>
      <c r="BA154" s="4"/>
      <c r="BB154" s="4"/>
      <c r="BC154" s="4"/>
      <c r="BD154" s="7"/>
      <c r="BE154" s="7"/>
      <c r="BF154" s="4"/>
      <c r="BG154" s="4"/>
      <c r="BH154" s="4"/>
      <c r="BI154" s="4"/>
      <c r="BJ154" s="4"/>
      <c r="BK154" s="4"/>
      <c r="BL154" s="4"/>
      <c r="BM154" s="4"/>
      <c r="BN154" s="7"/>
      <c r="BO154" s="7"/>
      <c r="BP154" s="4"/>
      <c r="BQ154" s="4"/>
      <c r="BR154" s="4"/>
      <c r="BS154" s="4"/>
      <c r="BT154" s="4"/>
      <c r="BU154" s="4"/>
      <c r="BV154" s="4"/>
      <c r="BW154" s="4"/>
      <c r="EH154" s="8"/>
    </row>
    <row r="155" spans="1:138" x14ac:dyDescent="0.3">
      <c r="A155" s="10">
        <v>43250.999999970023</v>
      </c>
      <c r="B155" s="11">
        <v>18</v>
      </c>
      <c r="C155" s="19">
        <v>7.3066666666666658</v>
      </c>
      <c r="D155" s="19">
        <v>0.93173993407517042</v>
      </c>
      <c r="E155" s="19">
        <v>7.8734027777777795</v>
      </c>
      <c r="F155" s="19">
        <v>0.89855118041441617</v>
      </c>
      <c r="G155" s="19">
        <v>4.0080208333333331</v>
      </c>
      <c r="H155" s="19">
        <v>0.55487922572770065</v>
      </c>
      <c r="I155" s="7">
        <f t="shared" si="4"/>
        <v>3.2357374791666662</v>
      </c>
      <c r="J155" s="7">
        <f t="shared" si="5"/>
        <v>0.55487922572770065</v>
      </c>
      <c r="K155" s="15"/>
      <c r="L155" s="15"/>
      <c r="N155" s="15"/>
      <c r="O155" s="15">
        <v>-1.5833333333333333</v>
      </c>
      <c r="P155" s="15">
        <v>0.41666666666666674</v>
      </c>
      <c r="Q155" s="15">
        <v>-0.66666666666666663</v>
      </c>
      <c r="R155" s="15">
        <v>0.22473328748774737</v>
      </c>
      <c r="S155" s="14">
        <v>3.5999999999999996</v>
      </c>
      <c r="T155" s="12"/>
      <c r="U155" s="12"/>
      <c r="V155" s="12"/>
      <c r="W155" s="12"/>
      <c r="X155" s="15">
        <v>11</v>
      </c>
      <c r="Y155" s="15">
        <v>0.68313005106397329</v>
      </c>
      <c r="Z155" s="15">
        <v>11.666666666666666</v>
      </c>
      <c r="AA155" s="15">
        <v>1.2560962454277853</v>
      </c>
      <c r="AB155" s="6"/>
      <c r="AC155" s="6"/>
      <c r="AD155" s="6"/>
      <c r="AE155" s="6"/>
      <c r="AF155" s="6"/>
      <c r="AG155" s="6"/>
      <c r="AH155" s="6"/>
      <c r="AI155" s="6"/>
      <c r="AJ155" s="7"/>
      <c r="AK155" s="7"/>
      <c r="AL155" s="4"/>
      <c r="AM155" s="4"/>
      <c r="AN155" s="4"/>
      <c r="AO155" s="4"/>
      <c r="AP155" s="4"/>
      <c r="AQ155" s="4"/>
      <c r="AR155" s="4"/>
      <c r="AS155" s="4"/>
      <c r="AT155" s="7"/>
      <c r="AU155" s="7"/>
      <c r="AV155" s="4"/>
      <c r="AW155" s="4"/>
      <c r="AX155" s="4"/>
      <c r="AY155" s="4"/>
      <c r="AZ155" s="4"/>
      <c r="BA155" s="4"/>
      <c r="BB155" s="4"/>
      <c r="BC155" s="4"/>
      <c r="BD155" s="7"/>
      <c r="BE155" s="7"/>
      <c r="BF155" s="4"/>
      <c r="BG155" s="4"/>
      <c r="BH155" s="4"/>
      <c r="BI155" s="4"/>
      <c r="BJ155" s="4"/>
      <c r="BK155" s="4"/>
      <c r="BL155" s="4"/>
      <c r="BM155" s="4"/>
      <c r="BN155" s="7"/>
      <c r="BO155" s="7"/>
      <c r="BP155" s="4"/>
      <c r="BQ155" s="4"/>
      <c r="BR155" s="4"/>
      <c r="BS155" s="4"/>
      <c r="BT155" s="4"/>
      <c r="BU155" s="4"/>
      <c r="BV155" s="4"/>
      <c r="BW155" s="4"/>
      <c r="CH155" s="3">
        <v>1.1436705049313924</v>
      </c>
      <c r="CI155" s="3">
        <v>0.84661323092323804</v>
      </c>
      <c r="CJ155" s="3">
        <v>1.5075656655913807</v>
      </c>
      <c r="CK155" s="3">
        <v>0.36653786175872621</v>
      </c>
      <c r="CL155" s="3">
        <v>1.3609159158454054</v>
      </c>
      <c r="CM155" s="3">
        <v>0.40532807076790689</v>
      </c>
      <c r="CN155" s="5">
        <v>15.785749141827687</v>
      </c>
      <c r="CO155" s="5">
        <v>6.006503068882509</v>
      </c>
      <c r="CP155" s="5">
        <v>15.785749141827687</v>
      </c>
      <c r="CQ155" s="5">
        <v>6.006503068882509</v>
      </c>
      <c r="DB155" s="3">
        <v>0.62382027541712304</v>
      </c>
      <c r="DC155" s="3">
        <v>0.62382027541712304</v>
      </c>
      <c r="DD155" s="3">
        <v>0.96543614052649984</v>
      </c>
      <c r="DE155" s="3">
        <v>0.3390229178294662</v>
      </c>
      <c r="DF155" s="3">
        <v>0.82776494688742097</v>
      </c>
      <c r="DG155" s="3">
        <v>0.32274782905161914</v>
      </c>
      <c r="DH155" s="5">
        <v>3.3578245499922956</v>
      </c>
      <c r="DI155" s="5">
        <v>0.41658165143324682</v>
      </c>
      <c r="DJ155" s="5">
        <v>3.3578245499922956</v>
      </c>
      <c r="DK155" s="5">
        <v>0.41658165143324682</v>
      </c>
      <c r="DV155" s="3">
        <v>1.7674907803485154</v>
      </c>
      <c r="DW155" s="3">
        <v>1.4704335063403611</v>
      </c>
      <c r="DX155" s="3">
        <v>2.4730018061178805</v>
      </c>
      <c r="DY155" s="3">
        <v>0.58160547237031379</v>
      </c>
      <c r="DZ155" s="3">
        <v>2.1886808627328262</v>
      </c>
      <c r="EA155" s="3">
        <v>0.68681678351969144</v>
      </c>
      <c r="EB155" s="5">
        <v>19.143573691819981</v>
      </c>
      <c r="EC155" s="5">
        <v>6.1755828642664969</v>
      </c>
      <c r="ED155" s="5">
        <v>19.143573691819981</v>
      </c>
      <c r="EE155" s="5">
        <v>6.1755828642664969</v>
      </c>
      <c r="EH155" s="8"/>
    </row>
    <row r="156" spans="1:138" x14ac:dyDescent="0.3">
      <c r="A156" s="10">
        <v>43251.999999969965</v>
      </c>
      <c r="B156" s="11">
        <v>21</v>
      </c>
      <c r="C156" s="19">
        <v>9.6269166666666681</v>
      </c>
      <c r="D156" s="19">
        <v>0.75797514773064578</v>
      </c>
      <c r="E156" s="19">
        <v>10.624861111111112</v>
      </c>
      <c r="F156" s="19">
        <v>0.66183496530706587</v>
      </c>
      <c r="G156" s="19">
        <v>5.5440416666666659</v>
      </c>
      <c r="H156" s="19">
        <v>0.47768259457133377</v>
      </c>
      <c r="I156" s="7">
        <f t="shared" si="4"/>
        <v>4.5834421583333329</v>
      </c>
      <c r="J156" s="7">
        <f t="shared" si="5"/>
        <v>0.47768259457133377</v>
      </c>
      <c r="K156" s="15" t="e">
        <f>0.9914*#REF!- 0.2051</f>
        <v>#REF!</v>
      </c>
      <c r="L156" s="15" t="e">
        <f>#REF!</f>
        <v>#REF!</v>
      </c>
      <c r="M156" s="15">
        <v>-20.3333333333333</v>
      </c>
      <c r="N156" s="15">
        <v>0.7817359599705731</v>
      </c>
      <c r="O156" s="12"/>
      <c r="P156" s="12"/>
      <c r="T156" s="15">
        <v>-12.25</v>
      </c>
      <c r="U156" s="15">
        <v>0.74999999999999989</v>
      </c>
      <c r="V156" s="15">
        <v>-14</v>
      </c>
      <c r="W156" s="15">
        <v>1</v>
      </c>
      <c r="X156" s="15"/>
      <c r="Y156" s="15"/>
      <c r="Z156" s="15"/>
      <c r="AA156" s="15"/>
      <c r="AB156" s="6">
        <v>46.498844444444451</v>
      </c>
      <c r="AC156" s="6">
        <v>0.9426324526899118</v>
      </c>
      <c r="AD156" s="6">
        <v>46.83465555555555</v>
      </c>
      <c r="AE156" s="6">
        <v>1.7281198824941546</v>
      </c>
      <c r="AF156" s="6">
        <v>46.698266666666662</v>
      </c>
      <c r="AG156" s="6">
        <v>3.2320333738994691</v>
      </c>
      <c r="AH156" s="6">
        <v>46.766461111111113</v>
      </c>
      <c r="AI156" s="6">
        <v>1.6393345320906703</v>
      </c>
      <c r="AJ156" s="7">
        <v>2.8193612765469598</v>
      </c>
      <c r="AK156" s="7">
        <v>0.5052058070783807</v>
      </c>
      <c r="AL156" s="4">
        <v>5.534905336493642</v>
      </c>
      <c r="AM156" s="4">
        <v>0.25478035364744506</v>
      </c>
      <c r="AN156" s="4">
        <v>6.0741913351209664</v>
      </c>
      <c r="AO156" s="4">
        <v>0.25478035364744506</v>
      </c>
      <c r="AP156" s="4"/>
      <c r="AQ156" s="4"/>
      <c r="AR156" s="4"/>
      <c r="AS156" s="4"/>
      <c r="AT156" s="7">
        <v>21.440832313333779</v>
      </c>
      <c r="AU156" s="7">
        <v>3.5644338522971442</v>
      </c>
      <c r="AV156" s="4">
        <v>50.275261655987265</v>
      </c>
      <c r="AW156" s="4">
        <v>4.2869678766078243</v>
      </c>
      <c r="AX156" s="4">
        <v>60.28181407584195</v>
      </c>
      <c r="AY156" s="4">
        <v>4.2869678766078243</v>
      </c>
      <c r="AZ156" s="4"/>
      <c r="BA156" s="4"/>
      <c r="BB156" s="4"/>
      <c r="BC156" s="4"/>
      <c r="BD156" s="7">
        <v>24.260193589880739</v>
      </c>
      <c r="BE156" s="7">
        <v>3.8759409733125674</v>
      </c>
      <c r="BF156" s="4">
        <v>55.810166992480902</v>
      </c>
      <c r="BG156" s="4">
        <v>4.340432572839287</v>
      </c>
      <c r="BH156" s="4">
        <v>66.356005410962922</v>
      </c>
      <c r="BI156" s="4">
        <v>4.340432572839287</v>
      </c>
      <c r="BJ156" s="4"/>
      <c r="BK156" s="4"/>
      <c r="BL156" s="4"/>
      <c r="BM156" s="4"/>
      <c r="BN156" s="7">
        <v>907.74840153732976</v>
      </c>
      <c r="BO156" s="7">
        <v>33.755899840841202</v>
      </c>
      <c r="BP156" s="4">
        <v>877.58802648053529</v>
      </c>
      <c r="BQ156" s="4">
        <v>35.483218555796263</v>
      </c>
      <c r="BR156" s="4">
        <v>955.19800686564645</v>
      </c>
      <c r="BS156" s="4">
        <v>35.483218555796263</v>
      </c>
      <c r="BT156" s="4"/>
      <c r="BU156" s="4"/>
      <c r="BV156" s="4"/>
      <c r="BW156" s="4"/>
      <c r="BX156" s="1">
        <v>2.1677212668289627</v>
      </c>
      <c r="BY156" s="1">
        <v>0.2075468686829374</v>
      </c>
      <c r="BZ156" s="1">
        <v>3.4356337059176005</v>
      </c>
      <c r="CA156" s="1">
        <v>0.39442918574482461</v>
      </c>
      <c r="CB156" s="1">
        <v>3.3633626968895478</v>
      </c>
      <c r="CC156" s="1">
        <v>0.37213481036001467</v>
      </c>
      <c r="CD156" s="2">
        <v>20.186678331374818</v>
      </c>
      <c r="CE156" s="2">
        <v>3.7636831925331284</v>
      </c>
      <c r="CF156" s="2">
        <v>34.275505162847665</v>
      </c>
      <c r="CG156" s="2">
        <v>14.214450034740471</v>
      </c>
      <c r="CR156" s="1">
        <v>1.1247610346754047</v>
      </c>
      <c r="CS156" s="1">
        <v>0.39812291758715512</v>
      </c>
      <c r="CT156" s="1">
        <v>1.2065618371972526</v>
      </c>
      <c r="CU156" s="1">
        <v>0.63395621954431935</v>
      </c>
      <c r="CV156" s="1">
        <v>1.2018991914535071</v>
      </c>
      <c r="CW156" s="1">
        <v>0.59825126815943708</v>
      </c>
      <c r="CX156" s="2">
        <v>4.0652343332679797</v>
      </c>
      <c r="CY156" s="2">
        <v>0.53582696588807333</v>
      </c>
      <c r="CZ156" s="2">
        <v>4.7029181502511923</v>
      </c>
      <c r="DA156" s="2">
        <v>0.45046999368542229</v>
      </c>
      <c r="DL156" s="1">
        <v>3.2924823015043665</v>
      </c>
      <c r="DM156" s="1">
        <v>0.19508248058239122</v>
      </c>
      <c r="DN156" s="1">
        <v>4.6421955431148536</v>
      </c>
      <c r="DO156" s="1">
        <v>1.0280167574619921</v>
      </c>
      <c r="DP156" s="1">
        <v>4.5652618883430556</v>
      </c>
      <c r="DQ156" s="1">
        <v>0.96948357429333365</v>
      </c>
      <c r="DR156" s="2">
        <v>24.251912664642791</v>
      </c>
      <c r="DS156" s="2">
        <v>4.2813783949457349</v>
      </c>
      <c r="DT156" s="2">
        <v>38.978423313098858</v>
      </c>
      <c r="DU156" s="2">
        <v>14.662437851473898</v>
      </c>
      <c r="EH156" s="8"/>
    </row>
    <row r="157" spans="1:138" x14ac:dyDescent="0.3">
      <c r="A157" s="10">
        <v>43252.999999969907</v>
      </c>
      <c r="B157" s="11">
        <v>19.8</v>
      </c>
      <c r="C157" s="19">
        <v>9.8160833333333333</v>
      </c>
      <c r="D157" s="19">
        <v>0.85603265445610655</v>
      </c>
      <c r="E157" s="19">
        <v>10.500902777777776</v>
      </c>
      <c r="F157" s="19">
        <v>0.75795161637758368</v>
      </c>
      <c r="G157" s="19">
        <v>6.0540208333333352</v>
      </c>
      <c r="H157" s="19">
        <v>0.53572185697684771</v>
      </c>
      <c r="I157" s="7">
        <f t="shared" si="4"/>
        <v>5.0308978791666679</v>
      </c>
      <c r="J157" s="7">
        <f t="shared" si="5"/>
        <v>0.53572185697684771</v>
      </c>
      <c r="K157" s="15"/>
      <c r="L157" s="15"/>
      <c r="N157" s="15"/>
      <c r="O157" s="15">
        <v>-1.5833333333333333</v>
      </c>
      <c r="P157" s="15">
        <v>0.43446821087695964</v>
      </c>
      <c r="Q157" s="15">
        <v>-0.79166666666666663</v>
      </c>
      <c r="R157" s="15">
        <v>0.20833333333333337</v>
      </c>
      <c r="T157" s="12"/>
      <c r="U157" s="12"/>
      <c r="V157" s="12"/>
      <c r="W157" s="12"/>
      <c r="X157" s="15">
        <v>11</v>
      </c>
      <c r="Y157" s="15">
        <v>1.1547005383792517</v>
      </c>
      <c r="Z157" s="15">
        <v>12.75</v>
      </c>
      <c r="AA157" s="15">
        <v>1.4648663192705789</v>
      </c>
      <c r="AB157" s="6"/>
      <c r="AC157" s="6"/>
      <c r="AD157" s="6"/>
      <c r="AE157" s="6"/>
      <c r="AF157" s="6"/>
      <c r="AG157" s="6"/>
      <c r="AH157" s="6"/>
      <c r="AI157" s="6"/>
      <c r="AJ157" s="7"/>
      <c r="AK157" s="7"/>
      <c r="AL157" s="4"/>
      <c r="AM157" s="4"/>
      <c r="AN157" s="4"/>
      <c r="AO157" s="4"/>
      <c r="AP157" s="4"/>
      <c r="AQ157" s="4"/>
      <c r="AR157" s="4"/>
      <c r="AS157" s="4"/>
      <c r="AT157" s="7"/>
      <c r="AU157" s="7"/>
      <c r="AV157" s="4"/>
      <c r="AW157" s="4"/>
      <c r="AX157" s="4"/>
      <c r="AY157" s="4"/>
      <c r="AZ157" s="4"/>
      <c r="BA157" s="4"/>
      <c r="BB157" s="4"/>
      <c r="BC157" s="4"/>
      <c r="BD157" s="7"/>
      <c r="BE157" s="7"/>
      <c r="BF157" s="4"/>
      <c r="BG157" s="4"/>
      <c r="BH157" s="4"/>
      <c r="BI157" s="4"/>
      <c r="BJ157" s="4"/>
      <c r="BK157" s="4"/>
      <c r="BL157" s="4"/>
      <c r="BM157" s="4"/>
      <c r="BN157" s="7"/>
      <c r="BO157" s="7"/>
      <c r="BP157" s="4"/>
      <c r="BQ157" s="4"/>
      <c r="BR157" s="4"/>
      <c r="BS157" s="4"/>
      <c r="BT157" s="4"/>
      <c r="BU157" s="4"/>
      <c r="BV157" s="4"/>
      <c r="BW157" s="4"/>
      <c r="CH157" s="3">
        <v>1.07363553309925</v>
      </c>
      <c r="CI157" s="3">
        <v>9.2025902837078566E-2</v>
      </c>
      <c r="CJ157" s="3">
        <v>1.0429602321535574</v>
      </c>
      <c r="CK157" s="3">
        <v>0.16801554286215495</v>
      </c>
      <c r="CL157" s="3">
        <v>1.0553223784346715</v>
      </c>
      <c r="CM157" s="3">
        <v>0.10694182044057551</v>
      </c>
      <c r="CN157" s="5">
        <v>20.208720294459184</v>
      </c>
      <c r="CO157" s="5">
        <v>7.6958408613464151</v>
      </c>
      <c r="CP157" s="5">
        <v>21.035173312273134</v>
      </c>
      <c r="CQ157" s="5">
        <v>7.6955220650063074</v>
      </c>
      <c r="DB157" s="3">
        <v>0.53681776654962521</v>
      </c>
      <c r="DC157" s="3">
        <v>0.5368177665496251</v>
      </c>
      <c r="DD157" s="3">
        <v>1.2116743873548679</v>
      </c>
      <c r="DE157" s="3">
        <v>0.29462664446386888</v>
      </c>
      <c r="DF157" s="3">
        <v>0.93970716917035513</v>
      </c>
      <c r="DG157" s="3">
        <v>0.27881888932978077</v>
      </c>
      <c r="DH157" s="5">
        <v>3.110414252810056</v>
      </c>
      <c r="DI157" s="5">
        <v>0.7655469637890433</v>
      </c>
      <c r="DJ157" s="5">
        <v>3.8381714337559987</v>
      </c>
      <c r="DK157" s="5">
        <v>0.86134779309334453</v>
      </c>
      <c r="DV157" s="3">
        <v>1.6104532996488752</v>
      </c>
      <c r="DW157" s="3">
        <v>0.628843669386704</v>
      </c>
      <c r="DX157" s="3">
        <v>2.2546346195084253</v>
      </c>
      <c r="DY157" s="3">
        <v>0.13803885425561768</v>
      </c>
      <c r="DZ157" s="3">
        <v>1.9950295476050266</v>
      </c>
      <c r="EA157" s="3">
        <v>0.2664863950237733</v>
      </c>
      <c r="EB157" s="5">
        <v>23.31913454726924</v>
      </c>
      <c r="EC157" s="5">
        <v>8.2403075205421814</v>
      </c>
      <c r="ED157" s="5">
        <v>24.873344746029133</v>
      </c>
      <c r="EE157" s="5">
        <v>8.2294755799061239</v>
      </c>
      <c r="EH157" s="8"/>
    </row>
    <row r="158" spans="1:138" x14ac:dyDescent="0.3">
      <c r="A158" s="10">
        <v>43253.999999969848</v>
      </c>
      <c r="B158" s="11">
        <v>18.3</v>
      </c>
      <c r="C158" s="19">
        <v>9.3975277777777766</v>
      </c>
      <c r="D158" s="19">
        <v>0.6051868138654356</v>
      </c>
      <c r="E158" s="19">
        <v>10.157694444444443</v>
      </c>
      <c r="F158" s="19">
        <v>0.52752445735392206</v>
      </c>
      <c r="G158" s="19">
        <v>5.9755624999999997</v>
      </c>
      <c r="H158" s="19">
        <v>0.39114920486205917</v>
      </c>
      <c r="I158" s="7">
        <f t="shared" si="4"/>
        <v>4.9620585374999999</v>
      </c>
      <c r="J158" s="7">
        <f t="shared" si="5"/>
        <v>0.39114920486205917</v>
      </c>
      <c r="K158" s="15"/>
      <c r="L158" s="15"/>
      <c r="N158" s="15"/>
      <c r="Q158" s="15"/>
      <c r="R158" s="15"/>
      <c r="S158" s="14">
        <v>19.600000000000001</v>
      </c>
      <c r="T158" s="12"/>
      <c r="U158" s="12"/>
      <c r="V158" s="12"/>
      <c r="W158" s="12"/>
      <c r="X158" s="12"/>
      <c r="Y158" s="12"/>
      <c r="Z158" s="12"/>
      <c r="AA158" s="12"/>
      <c r="AB158" s="6"/>
      <c r="AC158" s="6"/>
      <c r="AD158" s="6"/>
      <c r="AE158" s="6"/>
      <c r="AF158" s="6"/>
      <c r="AG158" s="6"/>
      <c r="AH158" s="6"/>
      <c r="AI158" s="6"/>
      <c r="AJ158" s="7"/>
      <c r="AK158" s="7"/>
      <c r="AL158" s="4"/>
      <c r="AM158" s="4"/>
      <c r="AN158" s="4"/>
      <c r="AO158" s="4"/>
      <c r="AP158" s="4"/>
      <c r="AQ158" s="4"/>
      <c r="AR158" s="4"/>
      <c r="AS158" s="4"/>
      <c r="AT158" s="7"/>
      <c r="AU158" s="7"/>
      <c r="AV158" s="4"/>
      <c r="AW158" s="4"/>
      <c r="AX158" s="4"/>
      <c r="AY158" s="4"/>
      <c r="AZ158" s="4"/>
      <c r="BA158" s="4"/>
      <c r="BB158" s="4"/>
      <c r="BC158" s="4"/>
      <c r="BD158" s="7"/>
      <c r="BE158" s="7"/>
      <c r="BF158" s="4"/>
      <c r="BG158" s="4"/>
      <c r="BH158" s="4"/>
      <c r="BI158" s="4"/>
      <c r="BJ158" s="4"/>
      <c r="BK158" s="4"/>
      <c r="BL158" s="4"/>
      <c r="BM158" s="4"/>
      <c r="BN158" s="7"/>
      <c r="BO158" s="7"/>
      <c r="BP158" s="4"/>
      <c r="BQ158" s="4"/>
      <c r="BR158" s="4"/>
      <c r="BS158" s="4"/>
      <c r="BT158" s="4"/>
      <c r="BU158" s="4"/>
      <c r="BV158" s="4"/>
      <c r="BW158" s="4"/>
      <c r="EH158" s="8"/>
    </row>
    <row r="159" spans="1:138" x14ac:dyDescent="0.3">
      <c r="A159" s="10">
        <v>43254.99999996979</v>
      </c>
      <c r="B159" s="11">
        <v>14.2</v>
      </c>
      <c r="C159" s="19">
        <v>9.6539305555555561</v>
      </c>
      <c r="D159" s="19">
        <v>0.32273754310699937</v>
      </c>
      <c r="E159" s="19">
        <v>10.160055555555555</v>
      </c>
      <c r="F159" s="19">
        <v>0.25357579189062762</v>
      </c>
      <c r="G159" s="19">
        <v>3.3750208333333336</v>
      </c>
      <c r="H159" s="19">
        <v>0.19573154650272032</v>
      </c>
      <c r="I159" s="7">
        <f t="shared" si="4"/>
        <v>2.6803432791666668</v>
      </c>
      <c r="J159" s="7">
        <f t="shared" si="5"/>
        <v>0.19573154650272032</v>
      </c>
      <c r="K159" s="15"/>
      <c r="L159" s="15"/>
      <c r="N159" s="15"/>
      <c r="Q159" s="15"/>
      <c r="R159" s="15"/>
      <c r="S159" s="14">
        <v>7.1</v>
      </c>
      <c r="T159" s="12"/>
      <c r="U159" s="12"/>
      <c r="V159" s="12"/>
      <c r="W159" s="12"/>
      <c r="X159" s="12"/>
      <c r="Y159" s="12"/>
      <c r="Z159" s="12"/>
      <c r="AA159" s="12"/>
      <c r="AB159" s="6"/>
      <c r="AC159" s="6"/>
      <c r="AD159" s="6"/>
      <c r="AE159" s="6"/>
      <c r="AF159" s="6"/>
      <c r="AG159" s="6"/>
      <c r="AH159" s="6"/>
      <c r="AI159" s="6"/>
      <c r="AJ159" s="7"/>
      <c r="AK159" s="7"/>
      <c r="AL159" s="4"/>
      <c r="AM159" s="4"/>
      <c r="AN159" s="4"/>
      <c r="AO159" s="4"/>
      <c r="AP159" s="4"/>
      <c r="AQ159" s="4"/>
      <c r="AR159" s="4"/>
      <c r="AS159" s="4"/>
      <c r="AT159" s="7"/>
      <c r="AU159" s="7"/>
      <c r="AV159" s="4"/>
      <c r="AW159" s="4"/>
      <c r="AX159" s="4"/>
      <c r="AY159" s="4"/>
      <c r="AZ159" s="4"/>
      <c r="BA159" s="4"/>
      <c r="BB159" s="4"/>
      <c r="BC159" s="4"/>
      <c r="BD159" s="7"/>
      <c r="BE159" s="7"/>
      <c r="BF159" s="4"/>
      <c r="BG159" s="4"/>
      <c r="BH159" s="4"/>
      <c r="BI159" s="4"/>
      <c r="BJ159" s="4"/>
      <c r="BK159" s="4"/>
      <c r="BL159" s="4"/>
      <c r="BM159" s="4"/>
      <c r="BN159" s="7"/>
      <c r="BO159" s="7"/>
      <c r="BP159" s="4"/>
      <c r="BQ159" s="4"/>
      <c r="BR159" s="4"/>
      <c r="BS159" s="4"/>
      <c r="BT159" s="4"/>
      <c r="BU159" s="4"/>
      <c r="BV159" s="4"/>
      <c r="BW159" s="4"/>
      <c r="EH159" s="8"/>
    </row>
    <row r="160" spans="1:138" x14ac:dyDescent="0.3">
      <c r="A160" s="10">
        <v>43255.999999969732</v>
      </c>
      <c r="B160" s="11">
        <v>15.5</v>
      </c>
      <c r="C160" s="19">
        <v>8.6240972222222236</v>
      </c>
      <c r="D160" s="19">
        <v>0.33804823932268163</v>
      </c>
      <c r="E160" s="19">
        <v>9.1250972222222213</v>
      </c>
      <c r="F160" s="19">
        <v>0.25218968310332268</v>
      </c>
      <c r="G160" s="19">
        <v>2.3990208333333332</v>
      </c>
      <c r="H160" s="19">
        <v>0.14101716888214375</v>
      </c>
      <c r="I160" s="7">
        <f t="shared" ref="I160:I223" si="6">0.8774*G160 - 0.2809</f>
        <v>1.8240008791666664</v>
      </c>
      <c r="J160" s="7">
        <f t="shared" ref="J160:J223" si="7">H160</f>
        <v>0.14101716888214375</v>
      </c>
      <c r="K160" s="15" t="e">
        <f>0.9914*#REF!- 0.2051</f>
        <v>#REF!</v>
      </c>
      <c r="L160" s="15" t="e">
        <f>#REF!</f>
        <v>#REF!</v>
      </c>
      <c r="M160" s="15">
        <v>-20.3333333333333</v>
      </c>
      <c r="N160" s="15">
        <v>0.92386977087431321</v>
      </c>
      <c r="O160" s="12"/>
      <c r="P160" s="12"/>
      <c r="S160" s="14">
        <v>1.8</v>
      </c>
      <c r="T160" s="15">
        <v>-10</v>
      </c>
      <c r="U160" s="15">
        <v>2.8867513459481291</v>
      </c>
      <c r="V160" s="15">
        <v>-10.833333333333334</v>
      </c>
      <c r="W160" s="15">
        <v>2.4209731743889926</v>
      </c>
      <c r="X160" s="15"/>
      <c r="Y160" s="15"/>
      <c r="Z160" s="15"/>
      <c r="AA160" s="15"/>
      <c r="AB160" s="6">
        <v>45.853544444444445</v>
      </c>
      <c r="AC160" s="6">
        <v>0.85540551763765271</v>
      </c>
      <c r="AD160" s="6">
        <v>49.507877777777772</v>
      </c>
      <c r="AE160" s="6">
        <v>1.0904153059191299</v>
      </c>
      <c r="AF160" s="6">
        <v>48.885944444444448</v>
      </c>
      <c r="AG160" s="6">
        <v>1.455999778990283</v>
      </c>
      <c r="AH160" s="6">
        <v>49.196911111111099</v>
      </c>
      <c r="AI160" s="6">
        <v>0.82530493317079356</v>
      </c>
      <c r="AJ160" s="7"/>
      <c r="AK160" s="7"/>
      <c r="AL160" s="4"/>
      <c r="AM160" s="4"/>
      <c r="AN160" s="4"/>
      <c r="AO160" s="4"/>
      <c r="AP160" s="4"/>
      <c r="AQ160" s="4"/>
      <c r="AR160" s="4"/>
      <c r="AS160" s="4"/>
      <c r="AT160" s="7"/>
      <c r="AU160" s="7"/>
      <c r="AV160" s="4"/>
      <c r="AW160" s="4"/>
      <c r="AX160" s="4"/>
      <c r="AY160" s="4"/>
      <c r="AZ160" s="4"/>
      <c r="BA160" s="4"/>
      <c r="BB160" s="4"/>
      <c r="BC160" s="4"/>
      <c r="BD160" s="7"/>
      <c r="BE160" s="7"/>
      <c r="BF160" s="4"/>
      <c r="BG160" s="4"/>
      <c r="BH160" s="4"/>
      <c r="BI160" s="4"/>
      <c r="BJ160" s="4"/>
      <c r="BK160" s="4"/>
      <c r="BL160" s="4"/>
      <c r="BM160" s="4"/>
      <c r="BN160" s="7"/>
      <c r="BO160" s="7"/>
      <c r="BP160" s="4"/>
      <c r="BQ160" s="4"/>
      <c r="BR160" s="4"/>
      <c r="BS160" s="4"/>
      <c r="BT160" s="4"/>
      <c r="BU160" s="4"/>
      <c r="BV160" s="4"/>
      <c r="BW160" s="4"/>
      <c r="BX160" s="1">
        <v>2.0529905532485451</v>
      </c>
      <c r="BY160" s="1">
        <v>0.28509044276638595</v>
      </c>
      <c r="BZ160" s="1">
        <v>4.1059811064970919</v>
      </c>
      <c r="CA160" s="1">
        <v>6.2211834946925768E-2</v>
      </c>
      <c r="CB160" s="1">
        <v>3.9889606449619244</v>
      </c>
      <c r="CC160" s="1">
        <v>6.0874781176390023E-2</v>
      </c>
      <c r="CD160" s="2">
        <v>11.812797892549531</v>
      </c>
      <c r="CE160" s="2">
        <v>1.5089074140505427</v>
      </c>
      <c r="CF160" s="2">
        <v>18.700118218594312</v>
      </c>
      <c r="CG160" s="2">
        <v>6.6678356882394718</v>
      </c>
      <c r="CR160" s="1">
        <v>0.99538935915081028</v>
      </c>
      <c r="CS160" s="1">
        <v>0.45005149630228314</v>
      </c>
      <c r="CT160" s="1">
        <v>1.0576011940977359</v>
      </c>
      <c r="CU160" s="1">
        <v>0.23369725804217209</v>
      </c>
      <c r="CV160" s="1">
        <v>1.054055119505761</v>
      </c>
      <c r="CW160" s="1">
        <v>0.22186455588681803</v>
      </c>
      <c r="CX160" s="2">
        <v>2.2540321067055644</v>
      </c>
      <c r="CY160" s="2">
        <v>9.5641414331842783E-2</v>
      </c>
      <c r="CZ160" s="2">
        <v>2.3583854449789698</v>
      </c>
      <c r="DA160" s="2">
        <v>0.7525026238212067</v>
      </c>
      <c r="DL160" s="1">
        <v>3.0483799123993562</v>
      </c>
      <c r="DM160" s="1">
        <v>0.68244237341437297</v>
      </c>
      <c r="DN160" s="1">
        <v>5.163582300594828</v>
      </c>
      <c r="DO160" s="1">
        <v>0.24448890559637768</v>
      </c>
      <c r="DP160" s="1">
        <v>5.0430157644676861</v>
      </c>
      <c r="DQ160" s="1">
        <v>0.23381157428656155</v>
      </c>
      <c r="DR160" s="2">
        <v>14.066829999255097</v>
      </c>
      <c r="DS160" s="2">
        <v>1.5516046579855136</v>
      </c>
      <c r="DT160" s="2">
        <v>21.05850366357328</v>
      </c>
      <c r="DU160" s="2">
        <v>7.3789472604980464</v>
      </c>
      <c r="EH160" s="8"/>
    </row>
    <row r="161" spans="1:138" x14ac:dyDescent="0.3">
      <c r="A161" s="10">
        <v>43256.999999969674</v>
      </c>
      <c r="B161" s="11">
        <v>16.8</v>
      </c>
      <c r="C161" s="19">
        <v>9.0951249999999995</v>
      </c>
      <c r="D161" s="19">
        <v>0.73802722136357013</v>
      </c>
      <c r="E161" s="19">
        <v>9.0898055555555555</v>
      </c>
      <c r="F161" s="19">
        <v>0.56687691890769698</v>
      </c>
      <c r="G161" s="19">
        <v>3.3748333333333331</v>
      </c>
      <c r="H161" s="19">
        <v>0.30939207962906573</v>
      </c>
      <c r="I161" s="7">
        <f t="shared" si="6"/>
        <v>2.6801787666666663</v>
      </c>
      <c r="J161" s="7">
        <f t="shared" si="7"/>
        <v>0.30939207962906573</v>
      </c>
      <c r="K161" s="15"/>
      <c r="L161" s="15"/>
      <c r="N161" s="15"/>
      <c r="O161" s="15">
        <v>-1.25</v>
      </c>
      <c r="P161" s="15">
        <v>0.21759706994462233</v>
      </c>
      <c r="Q161" s="15">
        <v>-1.1666666666666667</v>
      </c>
      <c r="R161" s="15">
        <v>0.34450960608794162</v>
      </c>
      <c r="S161" s="14">
        <v>0.2</v>
      </c>
      <c r="T161" s="12"/>
      <c r="U161" s="12"/>
      <c r="V161" s="12"/>
      <c r="W161" s="12"/>
      <c r="X161" s="15">
        <v>11</v>
      </c>
      <c r="Y161" s="15">
        <v>1.9564707454438912</v>
      </c>
      <c r="Z161" s="15">
        <v>10.25</v>
      </c>
      <c r="AA161" s="15">
        <v>1.3889444433333777</v>
      </c>
      <c r="AB161" s="6"/>
      <c r="AC161" s="6"/>
      <c r="AD161" s="6"/>
      <c r="AE161" s="6"/>
      <c r="AF161" s="6"/>
      <c r="AG161" s="6"/>
      <c r="AH161" s="6"/>
      <c r="AI161" s="6"/>
      <c r="AJ161" s="7"/>
      <c r="AK161" s="7"/>
      <c r="AL161" s="4"/>
      <c r="AM161" s="4"/>
      <c r="AN161" s="4"/>
      <c r="AO161" s="4"/>
      <c r="AP161" s="4"/>
      <c r="AQ161" s="4"/>
      <c r="AR161" s="4"/>
      <c r="AS161" s="4"/>
      <c r="AT161" s="7"/>
      <c r="AU161" s="7"/>
      <c r="AV161" s="4"/>
      <c r="AW161" s="4"/>
      <c r="AX161" s="4"/>
      <c r="AY161" s="4"/>
      <c r="AZ161" s="4"/>
      <c r="BA161" s="4"/>
      <c r="BB161" s="4"/>
      <c r="BC161" s="4"/>
      <c r="BD161" s="7"/>
      <c r="BE161" s="7"/>
      <c r="BF161" s="4"/>
      <c r="BG161" s="4"/>
      <c r="BH161" s="4"/>
      <c r="BI161" s="4"/>
      <c r="BJ161" s="4"/>
      <c r="BK161" s="4"/>
      <c r="BL161" s="4"/>
      <c r="BM161" s="4"/>
      <c r="BN161" s="7"/>
      <c r="BO161" s="7"/>
      <c r="BP161" s="4"/>
      <c r="BQ161" s="4"/>
      <c r="BR161" s="4"/>
      <c r="BS161" s="4"/>
      <c r="BT161" s="4"/>
      <c r="BU161" s="4"/>
      <c r="BV161" s="4"/>
      <c r="BW161" s="4"/>
      <c r="CH161" s="3">
        <v>1.026495276624273</v>
      </c>
      <c r="CI161" s="3">
        <v>0.27995325726116488</v>
      </c>
      <c r="CJ161" s="3">
        <v>1.8663550484077682</v>
      </c>
      <c r="CK161" s="3">
        <v>0.27472002465335271</v>
      </c>
      <c r="CL161" s="3">
        <v>1.5278915603790195</v>
      </c>
      <c r="CM161" s="3">
        <v>0.19906579604954303</v>
      </c>
      <c r="CN161" s="5">
        <v>17.683953087582726</v>
      </c>
      <c r="CO161" s="5">
        <v>7.6175300098854741</v>
      </c>
      <c r="CP161" s="5">
        <v>17.249610380168416</v>
      </c>
      <c r="CQ161" s="5">
        <v>7.4943052629104656</v>
      </c>
      <c r="DB161" s="3">
        <v>6.2211834946925795E-2</v>
      </c>
      <c r="DC161" s="3">
        <v>0.12442366989385117</v>
      </c>
      <c r="DD161" s="3">
        <v>0.93317752420388456</v>
      </c>
      <c r="DE161" s="3">
        <v>0.32425836468690444</v>
      </c>
      <c r="DF161" s="3">
        <v>0.58217835143333019</v>
      </c>
      <c r="DG161" s="3">
        <v>0.19997094627485726</v>
      </c>
      <c r="DH161" s="5">
        <v>1.9028347181960361</v>
      </c>
      <c r="DI161" s="5">
        <v>0.30171649310983839</v>
      </c>
      <c r="DJ161" s="5">
        <v>2.2854699604419779</v>
      </c>
      <c r="DK161" s="5">
        <v>0.3209863502778148</v>
      </c>
      <c r="DV161" s="3">
        <v>1.088707111571199</v>
      </c>
      <c r="DW161" s="3">
        <v>0.15552958736731359</v>
      </c>
      <c r="DX161" s="3">
        <v>2.7995325726116538</v>
      </c>
      <c r="DY161" s="3">
        <v>0.54294455981724088</v>
      </c>
      <c r="DZ161" s="3">
        <v>2.1100699118123503</v>
      </c>
      <c r="EA161" s="3">
        <v>0.3301423396783979</v>
      </c>
      <c r="EB161" s="5">
        <v>19.586787805778759</v>
      </c>
      <c r="EC161" s="5">
        <v>7.8083737452342774</v>
      </c>
      <c r="ED161" s="5">
        <v>19.535080340610396</v>
      </c>
      <c r="EE161" s="5">
        <v>7.5182654354810792</v>
      </c>
      <c r="EH161" s="8"/>
    </row>
    <row r="162" spans="1:138" x14ac:dyDescent="0.3">
      <c r="A162" s="10">
        <v>43257.999999969616</v>
      </c>
      <c r="B162" s="11">
        <v>15.9</v>
      </c>
      <c r="C162" s="19">
        <v>9.3285416666666663</v>
      </c>
      <c r="D162" s="19">
        <v>0.62930502519790277</v>
      </c>
      <c r="E162" s="19">
        <v>9.4363472222222242</v>
      </c>
      <c r="F162" s="19">
        <v>0.50597915688072648</v>
      </c>
      <c r="G162" s="19">
        <v>4.4030416666666667</v>
      </c>
      <c r="H162" s="19">
        <v>0.37920506086468103</v>
      </c>
      <c r="I162" s="7">
        <f t="shared" si="6"/>
        <v>3.5823287583333334</v>
      </c>
      <c r="J162" s="7">
        <f t="shared" si="7"/>
        <v>0.37920506086468103</v>
      </c>
      <c r="K162" s="15"/>
      <c r="L162" s="15"/>
      <c r="N162" s="15"/>
      <c r="Q162" s="15"/>
      <c r="R162" s="15"/>
      <c r="S162" s="14">
        <v>17.100000000000001</v>
      </c>
      <c r="T162" s="12"/>
      <c r="U162" s="12"/>
      <c r="V162" s="12"/>
      <c r="W162" s="12"/>
      <c r="X162" s="12"/>
      <c r="Y162" s="12"/>
      <c r="Z162" s="12"/>
      <c r="AA162" s="12"/>
      <c r="AB162" s="6"/>
      <c r="AC162" s="6"/>
      <c r="AD162" s="6"/>
      <c r="AE162" s="6"/>
      <c r="AF162" s="6"/>
      <c r="AG162" s="6"/>
      <c r="AH162" s="6"/>
      <c r="AI162" s="6"/>
      <c r="AJ162" s="7"/>
      <c r="AK162" s="7"/>
      <c r="AL162" s="4"/>
      <c r="AM162" s="4"/>
      <c r="AN162" s="4"/>
      <c r="AO162" s="4"/>
      <c r="AP162" s="4"/>
      <c r="AQ162" s="4"/>
      <c r="AR162" s="4"/>
      <c r="AS162" s="4"/>
      <c r="AT162" s="7"/>
      <c r="AU162" s="7"/>
      <c r="AV162" s="4"/>
      <c r="AW162" s="4"/>
      <c r="AX162" s="4"/>
      <c r="AY162" s="4"/>
      <c r="AZ162" s="4"/>
      <c r="BA162" s="4"/>
      <c r="BB162" s="4"/>
      <c r="BC162" s="4"/>
      <c r="BD162" s="7"/>
      <c r="BE162" s="7"/>
      <c r="BF162" s="4"/>
      <c r="BG162" s="4"/>
      <c r="BH162" s="4"/>
      <c r="BI162" s="4"/>
      <c r="BJ162" s="4"/>
      <c r="BK162" s="4"/>
      <c r="BL162" s="4"/>
      <c r="BM162" s="4"/>
      <c r="BN162" s="7"/>
      <c r="BO162" s="7"/>
      <c r="BP162" s="4"/>
      <c r="BQ162" s="4"/>
      <c r="BR162" s="4"/>
      <c r="BS162" s="4"/>
      <c r="BT162" s="4"/>
      <c r="BU162" s="4"/>
      <c r="BV162" s="4"/>
      <c r="BW162" s="4"/>
      <c r="EH162" s="8"/>
    </row>
    <row r="163" spans="1:138" x14ac:dyDescent="0.3">
      <c r="A163" s="10">
        <v>43258.999999969557</v>
      </c>
      <c r="B163" s="11">
        <v>13</v>
      </c>
      <c r="C163" s="19">
        <v>8.8563611111111111</v>
      </c>
      <c r="D163" s="19">
        <v>0.35171075227746518</v>
      </c>
      <c r="E163" s="19">
        <v>9.0193750000000019</v>
      </c>
      <c r="F163" s="19">
        <v>0.26938332414441191</v>
      </c>
      <c r="G163" s="19">
        <v>3.0094375000000002</v>
      </c>
      <c r="H163" s="19">
        <v>7.7504811167282389E-2</v>
      </c>
      <c r="I163" s="7">
        <f t="shared" si="6"/>
        <v>2.3595804625000003</v>
      </c>
      <c r="J163" s="7">
        <f t="shared" si="7"/>
        <v>7.7504811167282389E-2</v>
      </c>
      <c r="K163" s="15" t="e">
        <f>0.9914*#REF!- 0.2051</f>
        <v>#REF!</v>
      </c>
      <c r="L163" s="15" t="e">
        <f>#REF!</f>
        <v>#REF!</v>
      </c>
      <c r="M163" s="15">
        <v>-25.3333333333333</v>
      </c>
      <c r="N163" s="15">
        <v>1.1955303966411444</v>
      </c>
      <c r="O163" s="12"/>
      <c r="P163" s="12"/>
      <c r="S163" s="14">
        <v>1.9</v>
      </c>
      <c r="T163" s="15">
        <v>-9.3333333333333339</v>
      </c>
      <c r="U163" s="15">
        <v>3.8441875315569325</v>
      </c>
      <c r="V163" s="15">
        <v>-10.333333333333334</v>
      </c>
      <c r="W163" s="15">
        <v>3.7118429085533489</v>
      </c>
      <c r="X163" s="15"/>
      <c r="Y163" s="15"/>
      <c r="Z163" s="15"/>
      <c r="AA163" s="15"/>
      <c r="AB163" s="6">
        <v>46.716600000000007</v>
      </c>
      <c r="AC163" s="6">
        <v>0.50151205465368609</v>
      </c>
      <c r="AD163" s="6">
        <v>48.618622222222221</v>
      </c>
      <c r="AE163" s="6">
        <v>0.48259315290891597</v>
      </c>
      <c r="AF163" s="6">
        <v>46.469133333333332</v>
      </c>
      <c r="AG163" s="6">
        <v>1.8748467322048639</v>
      </c>
      <c r="AH163" s="6">
        <v>47.543877777777773</v>
      </c>
      <c r="AI163" s="6">
        <v>0.99025471888378525</v>
      </c>
      <c r="AJ163" s="7">
        <v>2.9298445027329594</v>
      </c>
      <c r="AK163" s="7">
        <v>0.38017419326631402</v>
      </c>
      <c r="AL163" s="4">
        <v>9.1757197184018331</v>
      </c>
      <c r="AM163" s="4">
        <v>0.32306783722175803</v>
      </c>
      <c r="AN163" s="4">
        <v>10.037348292940058</v>
      </c>
      <c r="AO163" s="4">
        <v>0.32306783722175803</v>
      </c>
      <c r="AP163" s="4"/>
      <c r="AQ163" s="4"/>
      <c r="AR163" s="4"/>
      <c r="AS163" s="4"/>
      <c r="AT163" s="7">
        <v>10.645719298173489</v>
      </c>
      <c r="AU163" s="7">
        <v>0.86687119031726934</v>
      </c>
      <c r="AV163" s="4">
        <v>20.448060711340247</v>
      </c>
      <c r="AW163" s="4">
        <v>0.58197977192412254</v>
      </c>
      <c r="AX163" s="4">
        <v>21.474320784964227</v>
      </c>
      <c r="AY163" s="4">
        <v>0.58197977192412254</v>
      </c>
      <c r="AZ163" s="4"/>
      <c r="BA163" s="4"/>
      <c r="BB163" s="4"/>
      <c r="BC163" s="4"/>
      <c r="BD163" s="7">
        <v>13.575563800906448</v>
      </c>
      <c r="BE163" s="7">
        <v>1.1032197516402653</v>
      </c>
      <c r="BF163" s="4">
        <v>29.623780429742077</v>
      </c>
      <c r="BG163" s="4">
        <v>0.44608768196435872</v>
      </c>
      <c r="BH163" s="4">
        <v>31.511669077904287</v>
      </c>
      <c r="BI163" s="4">
        <v>0.44608768196435872</v>
      </c>
      <c r="BJ163" s="4"/>
      <c r="BK163" s="4"/>
      <c r="BL163" s="4"/>
      <c r="BM163" s="4"/>
      <c r="BN163" s="7">
        <v>771.95529696731671</v>
      </c>
      <c r="BO163" s="7">
        <v>8.8572061943185023</v>
      </c>
      <c r="BP163" s="4">
        <v>1298.3954512961416</v>
      </c>
      <c r="BQ163" s="4">
        <v>25.305525743883813</v>
      </c>
      <c r="BR163" s="4">
        <v>1344.9980411089655</v>
      </c>
      <c r="BS163" s="4">
        <v>25.305525743883813</v>
      </c>
      <c r="BT163" s="4"/>
      <c r="BU163" s="4"/>
      <c r="BV163" s="4"/>
      <c r="BW163" s="4"/>
      <c r="CD163" s="2">
        <v>9.9495942545045342</v>
      </c>
      <c r="CE163" s="2">
        <v>3.7259479457032922</v>
      </c>
      <c r="CF163" s="2">
        <v>19.356862616729995</v>
      </c>
      <c r="CG163" s="2">
        <v>7.1401431485959472</v>
      </c>
      <c r="CX163" s="2">
        <v>4.8809330305116569</v>
      </c>
      <c r="CY163" s="2">
        <v>0.58143008651338091</v>
      </c>
      <c r="CZ163" s="2">
        <v>3.4625422353202366</v>
      </c>
      <c r="DA163" s="2">
        <v>0.35643341960115776</v>
      </c>
      <c r="DR163" s="2">
        <v>14.830527285016194</v>
      </c>
      <c r="DS163" s="2">
        <v>3.1456533888358815</v>
      </c>
      <c r="DT163" s="2">
        <v>22.81940485205023</v>
      </c>
      <c r="DU163" s="2">
        <v>6.8541382703024878</v>
      </c>
      <c r="EH163" s="8"/>
    </row>
    <row r="164" spans="1:138" x14ac:dyDescent="0.3">
      <c r="A164" s="10">
        <v>43259.999999969499</v>
      </c>
      <c r="B164" s="11">
        <v>11.2</v>
      </c>
      <c r="C164" s="19">
        <v>6.4634861111111119</v>
      </c>
      <c r="D164" s="19">
        <v>0.27159229886579489</v>
      </c>
      <c r="E164" s="19">
        <v>6.6623472222222206</v>
      </c>
      <c r="F164" s="19">
        <v>0.21567528718068366</v>
      </c>
      <c r="G164" s="19">
        <v>2.4049999999999998</v>
      </c>
      <c r="H164" s="19">
        <v>6.8623493621438728E-2</v>
      </c>
      <c r="I164" s="7">
        <f t="shared" si="6"/>
        <v>1.8292469999999996</v>
      </c>
      <c r="J164" s="7">
        <f t="shared" si="7"/>
        <v>6.8623493621438728E-2</v>
      </c>
      <c r="K164" s="15"/>
      <c r="L164" s="15"/>
      <c r="N164" s="15"/>
      <c r="O164" s="12"/>
      <c r="P164" s="12"/>
      <c r="S164" s="14">
        <v>0.60000000000000009</v>
      </c>
      <c r="T164" s="12"/>
      <c r="U164" s="12"/>
      <c r="V164" s="12"/>
      <c r="W164" s="12"/>
      <c r="X164" s="12"/>
      <c r="Y164" s="12"/>
      <c r="Z164" s="12"/>
      <c r="AA164" s="12"/>
      <c r="AB164" s="6"/>
      <c r="AC164" s="6"/>
      <c r="AD164" s="6"/>
      <c r="AE164" s="6"/>
      <c r="AF164" s="6"/>
      <c r="AG164" s="6"/>
      <c r="AH164" s="6"/>
      <c r="AI164" s="6"/>
      <c r="AJ164" s="7"/>
      <c r="AK164" s="7"/>
      <c r="AL164" s="4"/>
      <c r="AM164" s="4"/>
      <c r="AN164" s="4"/>
      <c r="AO164" s="4"/>
      <c r="AP164" s="4"/>
      <c r="AQ164" s="4"/>
      <c r="AR164" s="4"/>
      <c r="AS164" s="4"/>
      <c r="AT164" s="7"/>
      <c r="AU164" s="7"/>
      <c r="AV164" s="4"/>
      <c r="AW164" s="4"/>
      <c r="AX164" s="4"/>
      <c r="AY164" s="4"/>
      <c r="AZ164" s="4"/>
      <c r="BA164" s="4"/>
      <c r="BB164" s="4"/>
      <c r="BC164" s="4"/>
      <c r="BD164" s="7"/>
      <c r="BE164" s="7"/>
      <c r="BF164" s="4"/>
      <c r="BG164" s="4"/>
      <c r="BH164" s="4"/>
      <c r="BI164" s="4"/>
      <c r="BJ164" s="4"/>
      <c r="BK164" s="4"/>
      <c r="BL164" s="4"/>
      <c r="BM164" s="4"/>
      <c r="BN164" s="7"/>
      <c r="BO164" s="7"/>
      <c r="BP164" s="4"/>
      <c r="BQ164" s="4"/>
      <c r="BR164" s="4"/>
      <c r="BS164" s="4"/>
      <c r="BT164" s="4"/>
      <c r="BU164" s="4"/>
      <c r="BV164" s="4"/>
      <c r="BW164" s="4"/>
      <c r="EH164" s="8"/>
    </row>
    <row r="165" spans="1:138" x14ac:dyDescent="0.3">
      <c r="A165" s="10">
        <v>43260.999999969441</v>
      </c>
      <c r="B165" s="11">
        <v>12.1</v>
      </c>
      <c r="C165" s="19">
        <v>7.4429861111111117</v>
      </c>
      <c r="D165" s="19">
        <v>0.69314731208282909</v>
      </c>
      <c r="E165" s="19">
        <v>7.1454444444444434</v>
      </c>
      <c r="F165" s="19">
        <v>0.54452655855678844</v>
      </c>
      <c r="G165" s="19">
        <v>2.968666666666667</v>
      </c>
      <c r="H165" s="19">
        <v>0.24811875638599235</v>
      </c>
      <c r="I165" s="7">
        <f t="shared" si="6"/>
        <v>2.3238081333333334</v>
      </c>
      <c r="J165" s="7">
        <f t="shared" si="7"/>
        <v>0.24811875638599235</v>
      </c>
      <c r="K165" s="15"/>
      <c r="L165" s="15"/>
      <c r="N165" s="15"/>
      <c r="O165" s="15">
        <v>-1.1666666666666667</v>
      </c>
      <c r="P165" s="15">
        <v>0.20719385350268707</v>
      </c>
      <c r="Q165" s="15">
        <v>-1.8333333333333333</v>
      </c>
      <c r="R165" s="15">
        <v>0.29729419500528154</v>
      </c>
      <c r="T165" s="12"/>
      <c r="U165" s="12"/>
      <c r="V165" s="12"/>
      <c r="W165" s="12"/>
      <c r="X165" s="15">
        <v>10.25</v>
      </c>
      <c r="Y165" s="15">
        <v>0.62915286960589578</v>
      </c>
      <c r="Z165" s="15">
        <v>8.5</v>
      </c>
      <c r="AA165" s="15">
        <v>0.95742710775633821</v>
      </c>
      <c r="AB165" s="6"/>
      <c r="AC165" s="6"/>
      <c r="AD165" s="6"/>
      <c r="AE165" s="6"/>
      <c r="AF165" s="6"/>
      <c r="AG165" s="6"/>
      <c r="AH165" s="6"/>
      <c r="AI165" s="6"/>
      <c r="AJ165" s="7"/>
      <c r="AK165" s="7"/>
      <c r="AL165" s="4"/>
      <c r="AM165" s="4"/>
      <c r="AN165" s="4"/>
      <c r="AO165" s="4"/>
      <c r="AP165" s="4"/>
      <c r="AQ165" s="4"/>
      <c r="AR165" s="4"/>
      <c r="AS165" s="4"/>
      <c r="AT165" s="7"/>
      <c r="AU165" s="7"/>
      <c r="AV165" s="4"/>
      <c r="AW165" s="4"/>
      <c r="AX165" s="4"/>
      <c r="AY165" s="4"/>
      <c r="AZ165" s="4"/>
      <c r="BA165" s="4"/>
      <c r="BB165" s="4"/>
      <c r="BC165" s="4"/>
      <c r="BD165" s="7"/>
      <c r="BE165" s="7"/>
      <c r="BF165" s="4"/>
      <c r="BG165" s="4"/>
      <c r="BH165" s="4"/>
      <c r="BI165" s="4"/>
      <c r="BJ165" s="4"/>
      <c r="BK165" s="4"/>
      <c r="BL165" s="4"/>
      <c r="BM165" s="4"/>
      <c r="BN165" s="7"/>
      <c r="BO165" s="7"/>
      <c r="BP165" s="4"/>
      <c r="BQ165" s="4"/>
      <c r="BR165" s="4"/>
      <c r="BS165" s="4"/>
      <c r="BT165" s="4"/>
      <c r="BU165" s="4"/>
      <c r="BV165" s="4"/>
      <c r="BW165" s="4"/>
      <c r="CH165" s="3">
        <v>0.87586380916670137</v>
      </c>
      <c r="CI165" s="3">
        <v>0.12512340130952895</v>
      </c>
      <c r="CJ165" s="3">
        <v>1.1417510369494501</v>
      </c>
      <c r="CK165" s="3">
        <v>0.2971680781101308</v>
      </c>
      <c r="CL165" s="3">
        <v>1.0345984841530023</v>
      </c>
      <c r="CM165" s="3">
        <v>0.18443624459957453</v>
      </c>
      <c r="CN165" s="5">
        <v>15.29712800137129</v>
      </c>
      <c r="CO165" s="5">
        <v>6.9198191509955969</v>
      </c>
      <c r="CP165" s="5">
        <v>15.183125014911205</v>
      </c>
      <c r="CQ165" s="5">
        <v>6.943906436204756</v>
      </c>
      <c r="DB165" s="3">
        <v>0.14076382647321992</v>
      </c>
      <c r="DC165" s="3">
        <v>0.14076382647321992</v>
      </c>
      <c r="DD165" s="3">
        <v>0.750740407857173</v>
      </c>
      <c r="DE165" s="3">
        <v>8.8475605551093475E-2</v>
      </c>
      <c r="DF165" s="3">
        <v>0.50491984555943992</v>
      </c>
      <c r="DG165" s="3">
        <v>7.7511234605070242E-2</v>
      </c>
      <c r="DH165" s="5">
        <v>2.3526070842217357</v>
      </c>
      <c r="DI165" s="5">
        <v>0.24634727756535435</v>
      </c>
      <c r="DJ165" s="5">
        <v>2.1453289270215836</v>
      </c>
      <c r="DK165" s="5">
        <v>0.29287897514843797</v>
      </c>
      <c r="DV165" s="3">
        <v>1.0166276356399218</v>
      </c>
      <c r="DW165" s="3">
        <v>1.5640425163690685E-2</v>
      </c>
      <c r="DX165" s="3">
        <v>1.8924914448066232</v>
      </c>
      <c r="DY165" s="3">
        <v>0.25968130321732485</v>
      </c>
      <c r="DZ165" s="3">
        <v>1.5395183297124424</v>
      </c>
      <c r="EA165" s="3">
        <v>0.15515781846633692</v>
      </c>
      <c r="EB165" s="5">
        <v>17.649735085593026</v>
      </c>
      <c r="EC165" s="5">
        <v>7.1386564237812564</v>
      </c>
      <c r="ED165" s="5">
        <v>17.328453941932786</v>
      </c>
      <c r="EE165" s="5">
        <v>7.1812713387558693</v>
      </c>
      <c r="EH165" s="8"/>
    </row>
    <row r="166" spans="1:138" x14ac:dyDescent="0.3">
      <c r="A166" s="10">
        <v>43261.999999969383</v>
      </c>
      <c r="B166" s="11">
        <v>14</v>
      </c>
      <c r="C166" s="19">
        <v>7.7805555555555559</v>
      </c>
      <c r="D166" s="19">
        <v>0.76788065160896268</v>
      </c>
      <c r="E166" s="19">
        <v>7.4392361111111116</v>
      </c>
      <c r="F166" s="19">
        <v>0.62216302000506429</v>
      </c>
      <c r="G166" s="19">
        <v>4.2421458333333346</v>
      </c>
      <c r="H166" s="19">
        <v>0.47859696108381711</v>
      </c>
      <c r="I166" s="7">
        <f t="shared" si="6"/>
        <v>3.4411587541666675</v>
      </c>
      <c r="J166" s="7">
        <f t="shared" si="7"/>
        <v>0.47859696108381711</v>
      </c>
      <c r="K166" s="15" t="e">
        <f>0.9914*#REF!- 0.2051</f>
        <v>#REF!</v>
      </c>
      <c r="L166" s="15" t="e">
        <f>#REF!</f>
        <v>#REF!</v>
      </c>
      <c r="M166" s="15">
        <v>-27.5833333333333</v>
      </c>
      <c r="N166" s="15">
        <v>0.48395988647528598</v>
      </c>
      <c r="O166" s="12"/>
      <c r="P166" s="12"/>
      <c r="T166" s="15">
        <v>-12.166666666666666</v>
      </c>
      <c r="U166" s="15">
        <v>2.0883273476902775</v>
      </c>
      <c r="V166" s="15">
        <v>-13</v>
      </c>
      <c r="W166" s="15">
        <v>4</v>
      </c>
      <c r="X166" s="15"/>
      <c r="Y166" s="15"/>
      <c r="Z166" s="15"/>
      <c r="AA166" s="15"/>
      <c r="AB166" s="6">
        <v>46.72987777777778</v>
      </c>
      <c r="AC166" s="6">
        <v>0.64089070164638062</v>
      </c>
      <c r="AD166" s="6">
        <v>47.576611111111106</v>
      </c>
      <c r="AE166" s="6">
        <v>1.3698659918689167</v>
      </c>
      <c r="AF166" s="6">
        <v>44.592422222222218</v>
      </c>
      <c r="AG166" s="6">
        <v>2.3157596322152116</v>
      </c>
      <c r="AH166" s="6">
        <v>46.084516666666666</v>
      </c>
      <c r="AI166" s="6">
        <v>1.375908524649696</v>
      </c>
      <c r="AJ166" s="7"/>
      <c r="AK166" s="7"/>
      <c r="AL166" s="4"/>
      <c r="AM166" s="4"/>
      <c r="AN166" s="4"/>
      <c r="AO166" s="4"/>
      <c r="AP166" s="4"/>
      <c r="AQ166" s="4"/>
      <c r="AR166" s="4"/>
      <c r="AS166" s="4"/>
      <c r="AT166" s="7"/>
      <c r="AU166" s="7"/>
      <c r="AV166" s="4"/>
      <c r="AW166" s="4"/>
      <c r="AX166" s="4"/>
      <c r="AY166" s="4"/>
      <c r="AZ166" s="4"/>
      <c r="BA166" s="4"/>
      <c r="BB166" s="4"/>
      <c r="BC166" s="4"/>
      <c r="BD166" s="7"/>
      <c r="BE166" s="7"/>
      <c r="BF166" s="4"/>
      <c r="BG166" s="4"/>
      <c r="BH166" s="4"/>
      <c r="BI166" s="4"/>
      <c r="BJ166" s="4"/>
      <c r="BK166" s="4"/>
      <c r="BL166" s="4"/>
      <c r="BM166" s="4"/>
      <c r="BN166" s="7"/>
      <c r="BO166" s="7"/>
      <c r="BP166" s="4"/>
      <c r="BQ166" s="4"/>
      <c r="BR166" s="4"/>
      <c r="BS166" s="4"/>
      <c r="BT166" s="4"/>
      <c r="BU166" s="4"/>
      <c r="BV166" s="4"/>
      <c r="BW166" s="4"/>
      <c r="BX166" s="1">
        <v>1.3555035141865617</v>
      </c>
      <c r="BY166" s="1">
        <v>0.29195460305556736</v>
      </c>
      <c r="BZ166" s="1">
        <v>5.0049360523811508</v>
      </c>
      <c r="CA166" s="1">
        <v>0.28896011771191205</v>
      </c>
      <c r="CB166" s="1">
        <v>4.7969183977040588</v>
      </c>
      <c r="CC166" s="1">
        <v>0.27299707839943899</v>
      </c>
      <c r="CD166" s="2">
        <v>15.704234493576564</v>
      </c>
      <c r="CE166" s="2">
        <v>5.7588292892212145</v>
      </c>
      <c r="CF166" s="2">
        <v>34.133255647337336</v>
      </c>
      <c r="CG166" s="2">
        <v>1.8195181410735271</v>
      </c>
      <c r="CR166" s="1">
        <v>0.75074040785717289</v>
      </c>
      <c r="CS166" s="1">
        <v>0.12512340130952912</v>
      </c>
      <c r="CT166" s="1">
        <v>1.3137957137500527</v>
      </c>
      <c r="CU166" s="1">
        <v>0.22556941959098215</v>
      </c>
      <c r="CV166" s="1">
        <v>1.2817015613141585</v>
      </c>
      <c r="CW166" s="1">
        <v>0.21283149431402348</v>
      </c>
      <c r="CX166" s="2">
        <v>3.0592664597876431</v>
      </c>
      <c r="CY166" s="2">
        <v>0.45922976166110835</v>
      </c>
      <c r="CZ166" s="2">
        <v>2.6105740456854551</v>
      </c>
      <c r="DA166" s="2">
        <v>0.86553154896832418</v>
      </c>
      <c r="DL166" s="1">
        <v>2.1062439220437352</v>
      </c>
      <c r="DM166" s="1">
        <v>0.20853900218254615</v>
      </c>
      <c r="DN166" s="1">
        <v>6.3187317661312035</v>
      </c>
      <c r="DO166" s="1">
        <v>0.32104171313423385</v>
      </c>
      <c r="DP166" s="1">
        <v>6.0786199590182175</v>
      </c>
      <c r="DQ166" s="1">
        <v>0.30297560278329549</v>
      </c>
      <c r="DR166" s="2">
        <v>18.804291172828044</v>
      </c>
      <c r="DS166" s="2">
        <v>5.3108411471013461</v>
      </c>
      <c r="DT166" s="2">
        <v>36.743829693022782</v>
      </c>
      <c r="DU166" s="2">
        <v>2.6709372164795422</v>
      </c>
      <c r="EH166" s="8"/>
    </row>
    <row r="167" spans="1:138" x14ac:dyDescent="0.3">
      <c r="A167" s="10">
        <v>43262.999999969325</v>
      </c>
      <c r="B167" s="11">
        <v>14.9</v>
      </c>
      <c r="C167" s="19">
        <v>7.9692083333333343</v>
      </c>
      <c r="D167" s="19">
        <v>0.63136390039598222</v>
      </c>
      <c r="E167" s="19">
        <v>7.7514722222222225</v>
      </c>
      <c r="F167" s="19">
        <v>0.51132871257283841</v>
      </c>
      <c r="G167" s="19">
        <v>5.1423541666666672</v>
      </c>
      <c r="H167" s="19">
        <v>0.48447882452413593</v>
      </c>
      <c r="I167" s="7">
        <f t="shared" si="6"/>
        <v>4.2310015458333341</v>
      </c>
      <c r="J167" s="7">
        <f t="shared" si="7"/>
        <v>0.48447882452413593</v>
      </c>
      <c r="K167" s="15"/>
      <c r="L167" s="15"/>
      <c r="N167" s="15"/>
      <c r="O167" s="12"/>
      <c r="P167" s="12"/>
      <c r="T167" s="12"/>
      <c r="U167" s="12"/>
      <c r="V167" s="12"/>
      <c r="W167" s="12"/>
      <c r="X167" s="12"/>
      <c r="Y167" s="12"/>
      <c r="Z167" s="12"/>
      <c r="AA167" s="12"/>
      <c r="AB167" s="6"/>
      <c r="AC167" s="6"/>
      <c r="AD167" s="6"/>
      <c r="AE167" s="6"/>
      <c r="AF167" s="6"/>
      <c r="AG167" s="6"/>
      <c r="AH167" s="6"/>
      <c r="AI167" s="6"/>
      <c r="AJ167" s="7"/>
      <c r="AK167" s="7"/>
      <c r="AL167" s="4"/>
      <c r="AM167" s="4"/>
      <c r="AN167" s="4"/>
      <c r="AO167" s="4"/>
      <c r="AP167" s="4"/>
      <c r="AQ167" s="4"/>
      <c r="AR167" s="4"/>
      <c r="AS167" s="4"/>
      <c r="AT167" s="7"/>
      <c r="AU167" s="7"/>
      <c r="AV167" s="4"/>
      <c r="AW167" s="4"/>
      <c r="AX167" s="4"/>
      <c r="AY167" s="4"/>
      <c r="AZ167" s="4"/>
      <c r="BA167" s="4"/>
      <c r="BB167" s="4"/>
      <c r="BC167" s="4"/>
      <c r="BD167" s="7"/>
      <c r="BE167" s="7"/>
      <c r="BF167" s="4"/>
      <c r="BG167" s="4"/>
      <c r="BH167" s="4"/>
      <c r="BI167" s="4"/>
      <c r="BJ167" s="4"/>
      <c r="BK167" s="4"/>
      <c r="BL167" s="4"/>
      <c r="BM167" s="4"/>
      <c r="BN167" s="7"/>
      <c r="BO167" s="7"/>
      <c r="BP167" s="4"/>
      <c r="BQ167" s="4"/>
      <c r="BR167" s="4"/>
      <c r="BS167" s="4"/>
      <c r="BT167" s="4"/>
      <c r="BU167" s="4"/>
      <c r="BV167" s="4"/>
      <c r="BW167" s="4"/>
      <c r="EH167" s="8"/>
    </row>
    <row r="168" spans="1:138" x14ac:dyDescent="0.3">
      <c r="A168" s="10">
        <v>43263.999999969266</v>
      </c>
      <c r="B168" s="11">
        <v>13.2</v>
      </c>
      <c r="C168" s="19">
        <v>7.739902777777778</v>
      </c>
      <c r="D168" s="19">
        <v>0.46247146862388111</v>
      </c>
      <c r="E168" s="19">
        <v>7.7290833333333326</v>
      </c>
      <c r="F168" s="19">
        <v>0.36225752524053612</v>
      </c>
      <c r="G168" s="19">
        <v>5.3617708333333338</v>
      </c>
      <c r="H168" s="19">
        <v>0.34606525440618285</v>
      </c>
      <c r="I168" s="7">
        <f t="shared" si="6"/>
        <v>4.423517729166667</v>
      </c>
      <c r="J168" s="7">
        <f t="shared" si="7"/>
        <v>0.34606525440618285</v>
      </c>
      <c r="K168" s="15"/>
      <c r="L168" s="15"/>
      <c r="N168" s="15"/>
      <c r="O168" s="15">
        <v>-6.5</v>
      </c>
      <c r="P168" s="15">
        <v>0.74366007223078956</v>
      </c>
      <c r="Q168" s="15">
        <v>-3.1666666666666665</v>
      </c>
      <c r="R168" s="15">
        <v>0.7470480627649122</v>
      </c>
      <c r="T168" s="12"/>
      <c r="U168" s="12"/>
      <c r="V168" s="12"/>
      <c r="W168" s="12"/>
      <c r="X168" s="15">
        <v>12.25</v>
      </c>
      <c r="Y168" s="15">
        <v>1.3889444433333777</v>
      </c>
      <c r="Z168" s="15">
        <v>10.333333333333334</v>
      </c>
      <c r="AA168" s="15">
        <v>1.145037602487845</v>
      </c>
      <c r="AB168" s="6"/>
      <c r="AC168" s="6"/>
      <c r="AD168" s="6"/>
      <c r="AE168" s="6"/>
      <c r="AF168" s="6"/>
      <c r="AG168" s="6"/>
      <c r="AH168" s="6"/>
      <c r="AI168" s="6"/>
      <c r="AJ168" s="7"/>
      <c r="AK168" s="7"/>
      <c r="AL168" s="4"/>
      <c r="AM168" s="4"/>
      <c r="AN168" s="4"/>
      <c r="AO168" s="4"/>
      <c r="AP168" s="4">
        <v>4.726220358673638</v>
      </c>
      <c r="AQ168" s="4">
        <v>0.17769544086204342</v>
      </c>
      <c r="AR168" s="7">
        <v>5.7229122382526816</v>
      </c>
      <c r="AS168" s="7">
        <v>0.54511845533916659</v>
      </c>
      <c r="AT168" s="7"/>
      <c r="AU168" s="7"/>
      <c r="AV168" s="4"/>
      <c r="AW168" s="4"/>
      <c r="AX168" s="4"/>
      <c r="AY168" s="4"/>
      <c r="AZ168" s="4">
        <v>20.153555895864358</v>
      </c>
      <c r="BA168" s="4">
        <v>0.89224637153611397</v>
      </c>
      <c r="BB168" s="7">
        <v>50.441255506152338</v>
      </c>
      <c r="BC168" s="7">
        <v>2.2557619767488042</v>
      </c>
      <c r="BD168" s="7"/>
      <c r="BE168" s="7"/>
      <c r="BF168" s="4"/>
      <c r="BG168" s="4"/>
      <c r="BH168" s="4"/>
      <c r="BI168" s="4"/>
      <c r="BJ168" s="4">
        <v>24.879776254537994</v>
      </c>
      <c r="BK168" s="4">
        <v>0.99751554648606477</v>
      </c>
      <c r="BL168" s="7">
        <v>56.16416774440502</v>
      </c>
      <c r="BM168" s="7">
        <v>2.5618746328080997</v>
      </c>
      <c r="BN168" s="7"/>
      <c r="BO168" s="7"/>
      <c r="BP168" s="4"/>
      <c r="BQ168" s="4"/>
      <c r="BR168" s="4"/>
      <c r="BS168" s="4"/>
      <c r="BT168" s="4">
        <v>460.66122471764817</v>
      </c>
      <c r="BU168" s="4">
        <v>21.994850866847443</v>
      </c>
      <c r="BV168" s="7">
        <v>198.63791615451203</v>
      </c>
      <c r="BW168" s="7">
        <v>4.0941597409026071</v>
      </c>
      <c r="CH168" s="3">
        <v>0.73316462330681154</v>
      </c>
      <c r="CI168" s="3">
        <v>0.23398870956600373</v>
      </c>
      <c r="CJ168" s="3">
        <v>1.6847187088752262</v>
      </c>
      <c r="CK168" s="3">
        <v>0.15494903341991265</v>
      </c>
      <c r="CL168" s="3">
        <v>1.301242412391155</v>
      </c>
      <c r="CM168" s="3">
        <v>0.13209506078960195</v>
      </c>
      <c r="CN168" s="5">
        <v>18.905690322608375</v>
      </c>
      <c r="CO168" s="5">
        <v>8.677937027858329</v>
      </c>
      <c r="CP168" s="5">
        <v>17.8577030541711</v>
      </c>
      <c r="CQ168" s="5">
        <v>8.6188297739697521</v>
      </c>
      <c r="DB168" s="3">
        <v>0.43677892452320677</v>
      </c>
      <c r="DC168" s="3">
        <v>0.31198494608800492</v>
      </c>
      <c r="DD168" s="3">
        <v>0.95155408556841492</v>
      </c>
      <c r="DE168" s="3">
        <v>0.33830352482668385</v>
      </c>
      <c r="DF168" s="3">
        <v>0.74409969566719603</v>
      </c>
      <c r="DG168" s="3">
        <v>0.23790495527080757</v>
      </c>
      <c r="DH168" s="5">
        <v>1.6348601387621431</v>
      </c>
      <c r="DI168" s="5">
        <v>0.2745646643112073</v>
      </c>
      <c r="DJ168" s="5">
        <v>1.6662997568152609</v>
      </c>
      <c r="DK168" s="5">
        <v>0.27967715380510966</v>
      </c>
      <c r="DV168" s="3">
        <v>1.1699435478300182</v>
      </c>
      <c r="DW168" s="3">
        <v>7.7996236522001258E-2</v>
      </c>
      <c r="DX168" s="3">
        <v>2.6362727944436406</v>
      </c>
      <c r="DY168" s="3">
        <v>0.44441887808292102</v>
      </c>
      <c r="DZ168" s="3">
        <v>2.0453421080583505</v>
      </c>
      <c r="EA168" s="3">
        <v>0.2671735005393282</v>
      </c>
      <c r="EB168" s="5">
        <v>20.540550461370522</v>
      </c>
      <c r="EC168" s="5">
        <v>8.8803450714487262</v>
      </c>
      <c r="ED168" s="5">
        <v>19.52400281098636</v>
      </c>
      <c r="EE168" s="5">
        <v>8.8465632818248832</v>
      </c>
      <c r="EH168" s="8"/>
    </row>
    <row r="169" spans="1:138" x14ac:dyDescent="0.3">
      <c r="A169" s="10">
        <v>43264.999999969208</v>
      </c>
      <c r="B169" s="11">
        <v>12.9</v>
      </c>
      <c r="C169" s="19">
        <v>7.8672638888888899</v>
      </c>
      <c r="D169" s="19">
        <v>0.69524351610819446</v>
      </c>
      <c r="E169" s="19">
        <v>7.2436944444444462</v>
      </c>
      <c r="F169" s="19">
        <v>0.52302763114917472</v>
      </c>
      <c r="G169" s="19">
        <v>5.3841041666666669</v>
      </c>
      <c r="H169" s="19">
        <v>0.48876783297016058</v>
      </c>
      <c r="I169" s="7">
        <f t="shared" si="6"/>
        <v>4.4431129958333333</v>
      </c>
      <c r="J169" s="7">
        <f t="shared" si="7"/>
        <v>0.48876783297016058</v>
      </c>
      <c r="K169" s="15" t="e">
        <f>0.9914*#REF!- 0.2051</f>
        <v>#REF!</v>
      </c>
      <c r="L169" s="15" t="e">
        <f>#REF!</f>
        <v>#REF!</v>
      </c>
      <c r="M169" s="15">
        <v>-26.9166666666667</v>
      </c>
      <c r="N169" s="15">
        <v>1.0332233568065041</v>
      </c>
      <c r="O169" s="12"/>
      <c r="P169" s="12"/>
      <c r="T169" s="15">
        <v>-16.333333333333336</v>
      </c>
      <c r="U169" s="15">
        <v>2.4037008503093271</v>
      </c>
      <c r="V169" s="15">
        <v>-16</v>
      </c>
      <c r="W169" s="15">
        <v>5</v>
      </c>
      <c r="X169" s="15"/>
      <c r="Y169" s="15"/>
      <c r="Z169" s="15"/>
      <c r="AA169" s="15"/>
      <c r="AB169" s="6">
        <v>47.069788888888894</v>
      </c>
      <c r="AC169" s="6">
        <v>1.1667629921716038</v>
      </c>
      <c r="AD169" s="6">
        <v>47.75664444444444</v>
      </c>
      <c r="AE169" s="6">
        <v>1.6681782929772515</v>
      </c>
      <c r="AF169" s="6">
        <v>47.369300000000003</v>
      </c>
      <c r="AG169" s="6">
        <v>2.7004008062590317</v>
      </c>
      <c r="AH169" s="6">
        <v>47.562972222222214</v>
      </c>
      <c r="AI169" s="6">
        <v>1.4221457211738482</v>
      </c>
      <c r="AJ169" s="7">
        <v>1.3124447978378839</v>
      </c>
      <c r="AK169" s="7">
        <v>0.1842689310613056</v>
      </c>
      <c r="AL169" s="4">
        <v>1.0839646669156779</v>
      </c>
      <c r="AM169" s="4">
        <v>0.1126539977235947</v>
      </c>
      <c r="AN169" s="4">
        <v>1.2985081836044323</v>
      </c>
      <c r="AO169" s="4">
        <v>0.1126539977235947</v>
      </c>
      <c r="AP169" s="4"/>
      <c r="AQ169" s="4"/>
      <c r="AR169" s="7"/>
      <c r="AS169" s="7"/>
      <c r="AT169" s="7">
        <v>13.211765511860815</v>
      </c>
      <c r="AU169" s="7">
        <v>0.93401010662665562</v>
      </c>
      <c r="AV169" s="4">
        <v>14.122026627790401</v>
      </c>
      <c r="AW169" s="4">
        <v>1.9414098894446707</v>
      </c>
      <c r="AX169" s="4">
        <v>19.942516411247549</v>
      </c>
      <c r="AY169" s="4">
        <v>1.9414098894446707</v>
      </c>
      <c r="AZ169" s="4"/>
      <c r="BA169" s="4"/>
      <c r="BB169" s="7"/>
      <c r="BC169" s="7"/>
      <c r="BD169" s="7">
        <v>14.524210309698699</v>
      </c>
      <c r="BE169" s="7">
        <v>1.1100223156962217</v>
      </c>
      <c r="BF169" s="4">
        <v>15.205991294706079</v>
      </c>
      <c r="BG169" s="4">
        <v>1.8942132501397533</v>
      </c>
      <c r="BH169" s="4">
        <v>21.241024594851982</v>
      </c>
      <c r="BI169" s="4">
        <v>1.8942132501397533</v>
      </c>
      <c r="BJ169" s="4"/>
      <c r="BK169" s="4"/>
      <c r="BL169" s="7"/>
      <c r="BM169" s="7"/>
      <c r="BN169" s="7">
        <v>419.87386274592808</v>
      </c>
      <c r="BO169" s="7">
        <v>39.603802366369052</v>
      </c>
      <c r="BP169" s="4">
        <v>412.14619547529924</v>
      </c>
      <c r="BQ169" s="4">
        <v>50.462597804343844</v>
      </c>
      <c r="BR169" s="4">
        <v>515.34819943835964</v>
      </c>
      <c r="BS169" s="4">
        <v>50.462597804343844</v>
      </c>
      <c r="BT169" s="4"/>
      <c r="BU169" s="4"/>
      <c r="BV169" s="7"/>
      <c r="BW169" s="7"/>
      <c r="BX169" s="1">
        <v>1.6847187088752262</v>
      </c>
      <c r="BY169" s="1">
        <v>0.21913102453904312</v>
      </c>
      <c r="BZ169" s="1">
        <v>6.8636688139361066</v>
      </c>
      <c r="CA169" s="1">
        <v>0.44268161010543955</v>
      </c>
      <c r="CB169" s="1">
        <v>6.5684686579476361</v>
      </c>
      <c r="CC169" s="1">
        <v>0.41763557993973882</v>
      </c>
      <c r="CD169" s="2">
        <v>25.040875136937103</v>
      </c>
      <c r="CE169" s="2">
        <v>4.7887957458569739</v>
      </c>
      <c r="CF169" s="2">
        <v>21.77039750039442</v>
      </c>
      <c r="CG169" s="2">
        <v>9.3441067767809223</v>
      </c>
      <c r="CR169" s="1">
        <v>0.83195985623467961</v>
      </c>
      <c r="CS169" s="1">
        <v>0.44754104888876645</v>
      </c>
      <c r="CT169" s="1">
        <v>2.308688601051236</v>
      </c>
      <c r="CU169" s="1">
        <v>0.306388349278502</v>
      </c>
      <c r="CV169" s="1">
        <v>2.2245150625966921</v>
      </c>
      <c r="CW169" s="1">
        <v>0.29004819081869654</v>
      </c>
      <c r="CX169" s="2">
        <v>3.5450666110393763</v>
      </c>
      <c r="CY169" s="2">
        <v>0.63524314995503273</v>
      </c>
      <c r="CZ169" s="2">
        <v>3.6475251836127689</v>
      </c>
      <c r="DA169" s="2">
        <v>0.58571901726394193</v>
      </c>
      <c r="DL169" s="1">
        <v>2.5166785651099057</v>
      </c>
      <c r="DM169" s="1">
        <v>0.60531869210615286</v>
      </c>
      <c r="DN169" s="1">
        <v>9.1723574149873421</v>
      </c>
      <c r="DO169" s="1">
        <v>0.50477754519031137</v>
      </c>
      <c r="DP169" s="1">
        <v>8.7929837205443278</v>
      </c>
      <c r="DQ169" s="1">
        <v>0.47725406521301073</v>
      </c>
      <c r="DR169" s="2">
        <v>28.585941747976477</v>
      </c>
      <c r="DS169" s="2">
        <v>4.9853018664204845</v>
      </c>
      <c r="DT169" s="2">
        <v>25.417922684007184</v>
      </c>
      <c r="DU169" s="2">
        <v>8.9359073579549673</v>
      </c>
      <c r="EH169" s="8"/>
    </row>
    <row r="170" spans="1:138" x14ac:dyDescent="0.3">
      <c r="A170" s="10">
        <v>43265.99999996915</v>
      </c>
      <c r="B170" s="11">
        <v>13.4</v>
      </c>
      <c r="C170" s="19">
        <v>8.7411944444444476</v>
      </c>
      <c r="D170" s="19">
        <v>0.38555895541213286</v>
      </c>
      <c r="E170" s="19">
        <v>8.7520555555555539</v>
      </c>
      <c r="F170" s="19">
        <v>0.30784570898769625</v>
      </c>
      <c r="G170" s="19">
        <v>5.9832083333333328</v>
      </c>
      <c r="H170" s="19">
        <v>0.31782487788753677</v>
      </c>
      <c r="I170" s="7">
        <f t="shared" si="6"/>
        <v>4.9687669916666657</v>
      </c>
      <c r="J170" s="7">
        <f t="shared" si="7"/>
        <v>0.31782487788753677</v>
      </c>
      <c r="K170" s="15"/>
      <c r="L170" s="15"/>
      <c r="N170" s="15"/>
      <c r="O170" s="12"/>
      <c r="P170" s="12"/>
      <c r="S170" s="14">
        <v>8.8000000000000007</v>
      </c>
      <c r="T170" s="12"/>
      <c r="U170" s="12"/>
      <c r="V170" s="12"/>
      <c r="W170" s="12"/>
      <c r="X170" s="12"/>
      <c r="Y170" s="12"/>
      <c r="Z170" s="12"/>
      <c r="AA170" s="12"/>
      <c r="AB170" s="6"/>
      <c r="AC170" s="6"/>
      <c r="AD170" s="6"/>
      <c r="AE170" s="6"/>
      <c r="AF170" s="6"/>
      <c r="AG170" s="6"/>
      <c r="AH170" s="6"/>
      <c r="AI170" s="6"/>
      <c r="AJ170" s="7"/>
      <c r="AK170" s="7"/>
      <c r="AL170" s="4"/>
      <c r="AM170" s="4"/>
      <c r="AN170" s="4"/>
      <c r="AO170" s="4"/>
      <c r="AP170" s="4"/>
      <c r="AQ170" s="4"/>
      <c r="AR170" s="7"/>
      <c r="AS170" s="7"/>
      <c r="AT170" s="7"/>
      <c r="AU170" s="7"/>
      <c r="AV170" s="4"/>
      <c r="AW170" s="4"/>
      <c r="AX170" s="4"/>
      <c r="AY170" s="4"/>
      <c r="AZ170" s="4"/>
      <c r="BA170" s="4"/>
      <c r="BB170" s="7"/>
      <c r="BC170" s="7"/>
      <c r="BD170" s="7"/>
      <c r="BE170" s="7"/>
      <c r="BF170" s="4"/>
      <c r="BG170" s="4"/>
      <c r="BH170" s="4"/>
      <c r="BI170" s="4"/>
      <c r="BJ170" s="4"/>
      <c r="BK170" s="4"/>
      <c r="BL170" s="7"/>
      <c r="BM170" s="7"/>
      <c r="BN170" s="7"/>
      <c r="BO170" s="7"/>
      <c r="BP170" s="4"/>
      <c r="BQ170" s="4"/>
      <c r="BR170" s="4"/>
      <c r="BS170" s="4"/>
      <c r="BT170" s="4"/>
      <c r="BU170" s="4"/>
      <c r="BV170" s="7"/>
      <c r="BW170" s="7"/>
      <c r="EH170" s="8"/>
    </row>
    <row r="171" spans="1:138" x14ac:dyDescent="0.3">
      <c r="A171" s="10">
        <v>43266.999999969092</v>
      </c>
      <c r="B171" s="11">
        <v>13.5</v>
      </c>
      <c r="C171" s="19">
        <v>8.9531805555555533</v>
      </c>
      <c r="D171" s="19">
        <v>0.20455104700043727</v>
      </c>
      <c r="E171" s="19">
        <v>9.2323749999999993</v>
      </c>
      <c r="F171" s="19">
        <v>0.1458810775020124</v>
      </c>
      <c r="G171" s="19">
        <v>4.6441874999999992</v>
      </c>
      <c r="H171" s="19">
        <v>0.12204997867239209</v>
      </c>
      <c r="I171" s="7">
        <f t="shared" si="6"/>
        <v>3.793910112499999</v>
      </c>
      <c r="J171" s="7">
        <f t="shared" si="7"/>
        <v>0.12204997867239209</v>
      </c>
      <c r="K171" s="15"/>
      <c r="L171" s="15"/>
      <c r="N171" s="15"/>
      <c r="O171" s="12"/>
      <c r="P171" s="12"/>
      <c r="S171" s="14">
        <v>11.399999999999999</v>
      </c>
      <c r="T171" s="12"/>
      <c r="U171" s="12"/>
      <c r="V171" s="12"/>
      <c r="W171" s="12"/>
      <c r="X171" s="12"/>
      <c r="Y171" s="12"/>
      <c r="Z171" s="12"/>
      <c r="AA171" s="12"/>
      <c r="AB171" s="6"/>
      <c r="AC171" s="6"/>
      <c r="AD171" s="6"/>
      <c r="AE171" s="6"/>
      <c r="AF171" s="6"/>
      <c r="AG171" s="6"/>
      <c r="AH171" s="6"/>
      <c r="AI171" s="6"/>
      <c r="AJ171" s="7"/>
      <c r="AK171" s="7"/>
      <c r="AL171" s="4"/>
      <c r="AM171" s="4"/>
      <c r="AN171" s="4"/>
      <c r="AO171" s="4"/>
      <c r="AP171" s="4"/>
      <c r="AQ171" s="4"/>
      <c r="AR171" s="7"/>
      <c r="AS171" s="7"/>
      <c r="AT171" s="7"/>
      <c r="AU171" s="7"/>
      <c r="AV171" s="4"/>
      <c r="AW171" s="4"/>
      <c r="AX171" s="4"/>
      <c r="AY171" s="4"/>
      <c r="AZ171" s="4"/>
      <c r="BA171" s="4"/>
      <c r="BB171" s="7"/>
      <c r="BC171" s="7"/>
      <c r="BD171" s="7"/>
      <c r="BE171" s="7"/>
      <c r="BF171" s="4"/>
      <c r="BG171" s="4"/>
      <c r="BH171" s="4"/>
      <c r="BI171" s="4"/>
      <c r="BJ171" s="4"/>
      <c r="BK171" s="4"/>
      <c r="BL171" s="7"/>
      <c r="BM171" s="7"/>
      <c r="BN171" s="7"/>
      <c r="BO171" s="7"/>
      <c r="BP171" s="4"/>
      <c r="BQ171" s="4"/>
      <c r="BR171" s="4"/>
      <c r="BS171" s="4"/>
      <c r="BT171" s="4"/>
      <c r="BU171" s="4"/>
      <c r="BV171" s="7"/>
      <c r="BW171" s="7"/>
      <c r="EH171" s="8"/>
    </row>
    <row r="172" spans="1:138" x14ac:dyDescent="0.3">
      <c r="A172" s="10">
        <v>43267.999999969034</v>
      </c>
      <c r="B172" s="11">
        <v>14.7</v>
      </c>
      <c r="C172" s="19">
        <v>9.5211527777777771</v>
      </c>
      <c r="D172" s="19">
        <v>0.701415520270946</v>
      </c>
      <c r="E172" s="19">
        <v>8.7883194444444435</v>
      </c>
      <c r="F172" s="19">
        <v>0.33483797033263196</v>
      </c>
      <c r="G172" s="19">
        <v>4.0010624999999997</v>
      </c>
      <c r="H172" s="19">
        <v>0.174553058439541</v>
      </c>
      <c r="I172" s="7">
        <f t="shared" si="6"/>
        <v>3.2296322374999997</v>
      </c>
      <c r="J172" s="7">
        <f t="shared" si="7"/>
        <v>0.174553058439541</v>
      </c>
      <c r="K172" s="15"/>
      <c r="L172" s="15"/>
      <c r="N172" s="15"/>
      <c r="O172" s="15">
        <v>-3.9166666666666665</v>
      </c>
      <c r="P172" s="15">
        <v>0.59617891016815838</v>
      </c>
      <c r="Q172" s="15">
        <v>-2.6666666666666665</v>
      </c>
      <c r="R172" s="15">
        <v>0.48199920365414756</v>
      </c>
      <c r="S172" s="14">
        <v>0.1</v>
      </c>
      <c r="T172" s="12"/>
      <c r="U172" s="12"/>
      <c r="V172" s="12"/>
      <c r="W172" s="12"/>
      <c r="X172" s="15">
        <v>10.75</v>
      </c>
      <c r="Y172" s="15">
        <v>0.77190241179396091</v>
      </c>
      <c r="Z172" s="15">
        <v>12.333333333333334</v>
      </c>
      <c r="AA172" s="15">
        <v>0.95452140421842424</v>
      </c>
      <c r="AB172" s="6"/>
      <c r="AC172" s="6"/>
      <c r="AD172" s="6"/>
      <c r="AE172" s="6"/>
      <c r="AF172" s="6"/>
      <c r="AG172" s="6"/>
      <c r="AH172" s="6"/>
      <c r="AI172" s="6"/>
      <c r="AJ172" s="7"/>
      <c r="AK172" s="7"/>
      <c r="AL172" s="4"/>
      <c r="AM172" s="4"/>
      <c r="AN172" s="4"/>
      <c r="AO172" s="4"/>
      <c r="AP172" s="4"/>
      <c r="AQ172" s="4"/>
      <c r="AR172" s="7"/>
      <c r="AS172" s="7"/>
      <c r="AT172" s="7"/>
      <c r="AU172" s="7"/>
      <c r="AV172" s="4"/>
      <c r="AW172" s="4"/>
      <c r="AX172" s="4"/>
      <c r="AY172" s="4"/>
      <c r="AZ172" s="4"/>
      <c r="BA172" s="4"/>
      <c r="BB172" s="7"/>
      <c r="BC172" s="7"/>
      <c r="BD172" s="7"/>
      <c r="BE172" s="7"/>
      <c r="BF172" s="4"/>
      <c r="BG172" s="4"/>
      <c r="BH172" s="4"/>
      <c r="BI172" s="4"/>
      <c r="BJ172" s="4"/>
      <c r="BK172" s="4"/>
      <c r="BL172" s="7"/>
      <c r="BM172" s="7"/>
      <c r="BN172" s="7"/>
      <c r="BO172" s="7"/>
      <c r="BP172" s="4"/>
      <c r="BQ172" s="4"/>
      <c r="BR172" s="4"/>
      <c r="BS172" s="4"/>
      <c r="BT172" s="4"/>
      <c r="BU172" s="4"/>
      <c r="BV172" s="7"/>
      <c r="BW172" s="7"/>
      <c r="CH172" s="3">
        <v>0.42267957038293991</v>
      </c>
      <c r="CI172" s="3">
        <v>0.10958359232150394</v>
      </c>
      <c r="CJ172" s="3">
        <v>0.68881115173516216</v>
      </c>
      <c r="CK172" s="3">
        <v>0.17148972984839192</v>
      </c>
      <c r="CL172" s="3">
        <v>0.58156012445021665</v>
      </c>
      <c r="CM172" s="3">
        <v>0.11149813434467383</v>
      </c>
      <c r="CN172" s="5">
        <v>19.41552767719288</v>
      </c>
      <c r="CO172" s="5">
        <v>9.6773871766532196</v>
      </c>
      <c r="CP172" s="5">
        <v>19.729525429384676</v>
      </c>
      <c r="CQ172" s="5">
        <v>9.2463662840722041</v>
      </c>
      <c r="DB172" s="3">
        <v>0.57922755941365933</v>
      </c>
      <c r="DC172" s="3">
        <v>0.61053715721980262</v>
      </c>
      <c r="DD172" s="3">
        <v>0.72012074954130556</v>
      </c>
      <c r="DE172" s="3">
        <v>0.25242604750869352</v>
      </c>
      <c r="DF172" s="3">
        <v>0.66334079391986411</v>
      </c>
      <c r="DG172" s="3">
        <v>0.28852878599338361</v>
      </c>
      <c r="DH172" s="5">
        <v>3.4644418658495106</v>
      </c>
      <c r="DI172" s="5">
        <v>0.50171998075842972</v>
      </c>
      <c r="DJ172" s="5">
        <v>3.9668382693563875</v>
      </c>
      <c r="DK172" s="5">
        <v>0.43642047940550793</v>
      </c>
      <c r="DV172" s="3">
        <v>1.0019071297965998</v>
      </c>
      <c r="DW172" s="3">
        <v>0.50095356489829979</v>
      </c>
      <c r="DX172" s="3">
        <v>1.4089319012764681</v>
      </c>
      <c r="DY172" s="3">
        <v>0.12126155087964734</v>
      </c>
      <c r="DZ172" s="3">
        <v>1.2449009183700812</v>
      </c>
      <c r="EA172" s="3">
        <v>0.21447151971182818</v>
      </c>
      <c r="EB172" s="5">
        <v>22.879969543042392</v>
      </c>
      <c r="EC172" s="5">
        <v>9.5358129875148929</v>
      </c>
      <c r="ED172" s="5">
        <v>23.696363698741063</v>
      </c>
      <c r="EE172" s="5">
        <v>9.1089467689629444</v>
      </c>
      <c r="EH172" s="20"/>
    </row>
    <row r="173" spans="1:138" x14ac:dyDescent="0.3">
      <c r="A173" s="10">
        <v>43268.999999968975</v>
      </c>
      <c r="B173" s="11">
        <v>14.5</v>
      </c>
      <c r="C173" s="19">
        <v>10.258354166666669</v>
      </c>
      <c r="D173" s="19">
        <v>0.64133340381919679</v>
      </c>
      <c r="E173" s="19">
        <v>8.6581944444444456</v>
      </c>
      <c r="F173" s="19">
        <v>0.42561742539584707</v>
      </c>
      <c r="G173" s="19">
        <v>4.7677083333333332</v>
      </c>
      <c r="H173" s="19">
        <v>0.23444835599213668</v>
      </c>
      <c r="I173" s="7">
        <f t="shared" si="6"/>
        <v>3.9022872916666662</v>
      </c>
      <c r="J173" s="7">
        <f t="shared" si="7"/>
        <v>0.23444835599213668</v>
      </c>
      <c r="K173" s="15"/>
      <c r="L173" s="15"/>
      <c r="N173" s="15"/>
      <c r="Q173" s="15"/>
      <c r="R173" s="15"/>
      <c r="S173" s="14">
        <v>5.9</v>
      </c>
      <c r="T173" s="12"/>
      <c r="U173" s="12"/>
      <c r="V173" s="12"/>
      <c r="W173" s="12"/>
      <c r="X173" s="12"/>
      <c r="Y173" s="12"/>
      <c r="Z173" s="12"/>
      <c r="AA173" s="12"/>
      <c r="AB173" s="6"/>
      <c r="AC173" s="6"/>
      <c r="AD173" s="6"/>
      <c r="AE173" s="6"/>
      <c r="AF173" s="6"/>
      <c r="AG173" s="6"/>
      <c r="AH173" s="6"/>
      <c r="AI173" s="6"/>
      <c r="AJ173" s="7"/>
      <c r="AK173" s="7"/>
      <c r="AL173" s="4"/>
      <c r="AM173" s="4"/>
      <c r="AN173" s="4"/>
      <c r="AO173" s="4"/>
      <c r="AP173" s="4"/>
      <c r="AQ173" s="4"/>
      <c r="AR173" s="7"/>
      <c r="AS173" s="7"/>
      <c r="AT173" s="7"/>
      <c r="AU173" s="7"/>
      <c r="AV173" s="4"/>
      <c r="AW173" s="4"/>
      <c r="AX173" s="4"/>
      <c r="AY173" s="4"/>
      <c r="AZ173" s="4"/>
      <c r="BA173" s="4"/>
      <c r="BB173" s="7"/>
      <c r="BC173" s="7"/>
      <c r="BD173" s="7"/>
      <c r="BE173" s="7"/>
      <c r="BF173" s="4"/>
      <c r="BG173" s="4"/>
      <c r="BH173" s="4"/>
      <c r="BI173" s="4"/>
      <c r="BJ173" s="4"/>
      <c r="BK173" s="4"/>
      <c r="BL173" s="7"/>
      <c r="BM173" s="7"/>
      <c r="BN173" s="7"/>
      <c r="BO173" s="7"/>
      <c r="BP173" s="4"/>
      <c r="BQ173" s="4"/>
      <c r="BR173" s="4"/>
      <c r="BS173" s="4"/>
      <c r="BT173" s="4"/>
      <c r="BU173" s="4"/>
      <c r="BV173" s="7"/>
      <c r="BW173" s="7"/>
      <c r="EH173" s="20"/>
    </row>
    <row r="174" spans="1:138" x14ac:dyDescent="0.3">
      <c r="A174" s="10">
        <v>43269.999999968917</v>
      </c>
      <c r="B174" s="11">
        <v>12.8</v>
      </c>
      <c r="C174" s="19">
        <v>9.8417083333333348</v>
      </c>
      <c r="D174" s="19">
        <v>0.26236664472660254</v>
      </c>
      <c r="E174" s="19">
        <v>8.8032500000000002</v>
      </c>
      <c r="F174" s="19">
        <v>0.15107564310508009</v>
      </c>
      <c r="G174" s="19">
        <v>4.2722499999999997</v>
      </c>
      <c r="H174" s="19">
        <v>3.5098154293105033E-2</v>
      </c>
      <c r="I174" s="7">
        <f t="shared" si="6"/>
        <v>3.4675721499999996</v>
      </c>
      <c r="J174" s="7">
        <f t="shared" si="7"/>
        <v>3.5098154293105033E-2</v>
      </c>
      <c r="K174" s="15" t="e">
        <f>0.9914*#REF!- 0.2051</f>
        <v>#REF!</v>
      </c>
      <c r="L174" s="15" t="e">
        <f>#REF!</f>
        <v>#REF!</v>
      </c>
      <c r="M174" s="15">
        <v>-27.1666666666667</v>
      </c>
      <c r="N174" s="15">
        <v>0.66096042761173446</v>
      </c>
      <c r="O174" s="12"/>
      <c r="P174" s="12"/>
      <c r="S174" s="14">
        <v>8.9000000000000021</v>
      </c>
      <c r="T174" s="15">
        <v>-8.5</v>
      </c>
      <c r="U174" s="15">
        <v>1.4433756729740645</v>
      </c>
      <c r="V174" s="15">
        <v>-9.6666666666666661</v>
      </c>
      <c r="W174" s="15">
        <v>2.9202359113225391</v>
      </c>
      <c r="X174" s="15"/>
      <c r="Y174" s="15"/>
      <c r="Z174" s="15"/>
      <c r="AA174" s="15"/>
      <c r="AB174" s="6">
        <v>46.626311111111114</v>
      </c>
      <c r="AC174" s="6">
        <v>0.55685296720626343</v>
      </c>
      <c r="AD174" s="6">
        <v>49.917044444444436</v>
      </c>
      <c r="AE174" s="6">
        <v>0.34178957590530906</v>
      </c>
      <c r="AF174" s="6">
        <v>48.804111111111105</v>
      </c>
      <c r="AG174" s="6">
        <v>2.7096652103120227</v>
      </c>
      <c r="AH174" s="6">
        <v>49.36057777777777</v>
      </c>
      <c r="AI174" s="6">
        <v>1.2464959540475005</v>
      </c>
      <c r="AJ174" s="7"/>
      <c r="AK174" s="7"/>
      <c r="AL174" s="4"/>
      <c r="AM174" s="4"/>
      <c r="AN174" s="4"/>
      <c r="AO174" s="4"/>
      <c r="AP174" s="4"/>
      <c r="AQ174" s="4"/>
      <c r="AR174" s="7"/>
      <c r="AS174" s="7"/>
      <c r="AT174" s="7"/>
      <c r="AU174" s="7"/>
      <c r="AV174" s="4"/>
      <c r="AW174" s="4"/>
      <c r="AX174" s="4"/>
      <c r="AY174" s="4"/>
      <c r="AZ174" s="4"/>
      <c r="BA174" s="4"/>
      <c r="BB174" s="7"/>
      <c r="BC174" s="7"/>
      <c r="BD174" s="7"/>
      <c r="BE174" s="7"/>
      <c r="BF174" s="4"/>
      <c r="BG174" s="4"/>
      <c r="BH174" s="4"/>
      <c r="BI174" s="4"/>
      <c r="BJ174" s="4"/>
      <c r="BK174" s="4"/>
      <c r="BL174" s="7"/>
      <c r="BM174" s="7"/>
      <c r="BN174" s="7"/>
      <c r="BO174" s="7"/>
      <c r="BP174" s="4"/>
      <c r="BQ174" s="4"/>
      <c r="BR174" s="4"/>
      <c r="BS174" s="4"/>
      <c r="BT174" s="4"/>
      <c r="BU174" s="4"/>
      <c r="BV174" s="7"/>
      <c r="BW174" s="7"/>
      <c r="BX174" s="1">
        <v>0.85579567336792906</v>
      </c>
      <c r="BY174" s="1">
        <v>5.5224939629672586E-2</v>
      </c>
      <c r="BZ174" s="1">
        <v>2.6091331505119753</v>
      </c>
      <c r="CA174" s="1">
        <v>0.27374768377921171</v>
      </c>
      <c r="CB174" s="1">
        <v>2.5091929143147644</v>
      </c>
      <c r="CC174" s="1">
        <v>0.25816325743661023</v>
      </c>
      <c r="CD174" s="2">
        <v>16.315661498210179</v>
      </c>
      <c r="CE174" s="2">
        <v>3.8731420530485727</v>
      </c>
      <c r="CF174" s="2">
        <v>19.621227247782542</v>
      </c>
      <c r="CG174" s="2">
        <v>8.3671016432418455</v>
      </c>
      <c r="CR174" s="1">
        <v>0.52182663010239516</v>
      </c>
      <c r="CS174" s="1">
        <v>0.22089975851869242</v>
      </c>
      <c r="CT174" s="1">
        <v>2.4421486288792118</v>
      </c>
      <c r="CU174" s="1">
        <v>0.43982277550214394</v>
      </c>
      <c r="CV174" s="1">
        <v>2.3326902749489333</v>
      </c>
      <c r="CW174" s="1">
        <v>0.41494395973006831</v>
      </c>
      <c r="CX174" s="2">
        <v>2.3550564711330693</v>
      </c>
      <c r="CY174" s="2">
        <v>0.31397885692538557</v>
      </c>
      <c r="CZ174" s="2">
        <v>2.0580223216207902</v>
      </c>
      <c r="DA174" s="2">
        <v>0.55163484909423244</v>
      </c>
      <c r="DL174" s="1">
        <v>1.3776223034703243</v>
      </c>
      <c r="DM174" s="1">
        <v>0.16567481888901936</v>
      </c>
      <c r="DN174" s="1">
        <v>5.0512817793911875</v>
      </c>
      <c r="DO174" s="1">
        <v>0.16698452163276614</v>
      </c>
      <c r="DP174" s="1">
        <v>4.8418831892636982</v>
      </c>
      <c r="DQ174" s="1">
        <v>0.15774931816715582</v>
      </c>
      <c r="DR174" s="2">
        <v>18.670717969343247</v>
      </c>
      <c r="DS174" s="2">
        <v>3.6897586649364005</v>
      </c>
      <c r="DT174" s="2">
        <v>21.679249569403328</v>
      </c>
      <c r="DU174" s="2">
        <v>8.2422364385275468</v>
      </c>
      <c r="EH174" s="21"/>
    </row>
    <row r="175" spans="1:138" x14ac:dyDescent="0.3">
      <c r="A175" s="10">
        <v>43270.999999968859</v>
      </c>
      <c r="B175" s="11">
        <v>15.3</v>
      </c>
      <c r="C175" s="19">
        <v>10.0326875</v>
      </c>
      <c r="D175" s="19">
        <v>0.7816154662933712</v>
      </c>
      <c r="E175" s="19">
        <v>8.5787500000000012</v>
      </c>
      <c r="F175" s="19">
        <v>0.4683194714239563</v>
      </c>
      <c r="G175" s="19">
        <v>4.3383541666666661</v>
      </c>
      <c r="H175" s="19">
        <v>0.21213701837365065</v>
      </c>
      <c r="I175" s="7">
        <f t="shared" si="6"/>
        <v>3.5255719458333328</v>
      </c>
      <c r="J175" s="7">
        <f t="shared" si="7"/>
        <v>0.21213701837365065</v>
      </c>
      <c r="K175" s="15"/>
      <c r="L175" s="15"/>
      <c r="N175" s="15"/>
      <c r="O175" s="12"/>
      <c r="P175" s="12"/>
      <c r="T175" s="12"/>
      <c r="U175" s="12"/>
      <c r="V175" s="12"/>
      <c r="W175" s="12"/>
      <c r="X175" s="12"/>
      <c r="Y175" s="12"/>
      <c r="Z175" s="12"/>
      <c r="AA175" s="12"/>
      <c r="AB175" s="6"/>
      <c r="AC175" s="6"/>
      <c r="AD175" s="6"/>
      <c r="AE175" s="6"/>
      <c r="AF175" s="6"/>
      <c r="AG175" s="6"/>
      <c r="AH175" s="6"/>
      <c r="AI175" s="6"/>
      <c r="AJ175" s="7"/>
      <c r="AK175" s="7"/>
      <c r="AL175" s="4"/>
      <c r="AM175" s="4"/>
      <c r="AN175" s="4"/>
      <c r="AO175" s="4"/>
      <c r="AP175" s="4"/>
      <c r="AQ175" s="4"/>
      <c r="AR175" s="7"/>
      <c r="AS175" s="7"/>
      <c r="AT175" s="7"/>
      <c r="AU175" s="7"/>
      <c r="AV175" s="4"/>
      <c r="AW175" s="4"/>
      <c r="AX175" s="4"/>
      <c r="AY175" s="4"/>
      <c r="AZ175" s="4"/>
      <c r="BA175" s="4"/>
      <c r="BB175" s="7"/>
      <c r="BC175" s="7"/>
      <c r="BD175" s="7"/>
      <c r="BE175" s="7"/>
      <c r="BF175" s="4"/>
      <c r="BG175" s="4"/>
      <c r="BH175" s="4"/>
      <c r="BI175" s="4"/>
      <c r="BJ175" s="4"/>
      <c r="BK175" s="4"/>
      <c r="BL175" s="7"/>
      <c r="BM175" s="7"/>
      <c r="BN175" s="7"/>
      <c r="BO175" s="7"/>
      <c r="BP175" s="4"/>
      <c r="BQ175" s="4"/>
      <c r="BR175" s="4"/>
      <c r="BS175" s="4"/>
      <c r="BT175" s="4"/>
      <c r="BU175" s="4"/>
      <c r="BV175" s="7"/>
      <c r="BW175" s="7"/>
      <c r="EH175" s="20"/>
    </row>
    <row r="176" spans="1:138" x14ac:dyDescent="0.3">
      <c r="A176" s="10">
        <v>43271.999999968801</v>
      </c>
      <c r="B176" s="11">
        <v>16.399999999999999</v>
      </c>
      <c r="C176" s="19">
        <v>10.722312499999999</v>
      </c>
      <c r="D176" s="19">
        <v>0.86947976169062424</v>
      </c>
      <c r="E176" s="19">
        <v>9.0808749999999989</v>
      </c>
      <c r="F176" s="19">
        <v>0.593460703168045</v>
      </c>
      <c r="G176" s="19">
        <v>5.6908749999999992</v>
      </c>
      <c r="H176" s="19">
        <v>0.41022503131014132</v>
      </c>
      <c r="I176" s="7">
        <f t="shared" si="6"/>
        <v>4.7122737249999993</v>
      </c>
      <c r="J176" s="7">
        <f t="shared" si="7"/>
        <v>0.41022503131014132</v>
      </c>
      <c r="K176" s="15"/>
      <c r="L176" s="15"/>
      <c r="N176" s="15"/>
      <c r="O176" s="15">
        <v>-9</v>
      </c>
      <c r="P176" s="15">
        <v>0.56407607481776623</v>
      </c>
      <c r="Q176" s="15">
        <v>-8.8333333333333339</v>
      </c>
      <c r="R176" s="15">
        <v>0.34450960608794118</v>
      </c>
      <c r="S176" s="14">
        <v>2.4</v>
      </c>
      <c r="T176" s="12"/>
      <c r="U176" s="12"/>
      <c r="V176" s="12"/>
      <c r="W176" s="12"/>
      <c r="X176" s="15">
        <v>12.833333333333334</v>
      </c>
      <c r="Y176" s="15">
        <v>1.4472195564061612</v>
      </c>
      <c r="Z176" s="15">
        <v>12.5</v>
      </c>
      <c r="AA176" s="15">
        <v>1.8574175621006712</v>
      </c>
      <c r="AB176" s="6"/>
      <c r="AC176" s="6"/>
      <c r="AD176" s="6"/>
      <c r="AE176" s="6"/>
      <c r="AF176" s="6"/>
      <c r="AG176" s="6"/>
      <c r="AH176" s="6"/>
      <c r="AI176" s="6"/>
      <c r="AJ176" s="7"/>
      <c r="AK176" s="7"/>
      <c r="AL176" s="4"/>
      <c r="AM176" s="4"/>
      <c r="AN176" s="4"/>
      <c r="AO176" s="4"/>
      <c r="AP176" s="4"/>
      <c r="AQ176" s="4"/>
      <c r="AR176" s="7"/>
      <c r="AS176" s="7"/>
      <c r="AT176" s="7"/>
      <c r="AU176" s="7"/>
      <c r="AV176" s="4"/>
      <c r="AW176" s="4"/>
      <c r="AX176" s="4"/>
      <c r="AY176" s="4"/>
      <c r="AZ176" s="4"/>
      <c r="BA176" s="4"/>
      <c r="BB176" s="7"/>
      <c r="BC176" s="7"/>
      <c r="BD176" s="7"/>
      <c r="BE176" s="7"/>
      <c r="BF176" s="4"/>
      <c r="BG176" s="4"/>
      <c r="BH176" s="4"/>
      <c r="BI176" s="4"/>
      <c r="BJ176" s="4"/>
      <c r="BK176" s="4"/>
      <c r="BL176" s="7"/>
      <c r="BM176" s="7"/>
      <c r="BN176" s="7"/>
      <c r="BO176" s="7"/>
      <c r="BP176" s="4"/>
      <c r="BQ176" s="4"/>
      <c r="BR176" s="4"/>
      <c r="BS176" s="4"/>
      <c r="BT176" s="4"/>
      <c r="BU176" s="4"/>
      <c r="BV176" s="7"/>
      <c r="BW176" s="7"/>
      <c r="CH176" s="3">
        <v>0.57238913664387647</v>
      </c>
      <c r="CI176" s="3">
        <v>0.35580946331916596</v>
      </c>
      <c r="CJ176" s="3">
        <v>1.0364884366253979</v>
      </c>
      <c r="CK176" s="3">
        <v>1.5469976666050933E-2</v>
      </c>
      <c r="CL176" s="3">
        <v>0.84945641873284483</v>
      </c>
      <c r="CM176" s="3">
        <v>0.14368832950783184</v>
      </c>
      <c r="CN176" s="5">
        <v>27.573596576370921</v>
      </c>
      <c r="CO176" s="5">
        <v>14.698488521066531</v>
      </c>
      <c r="CP176" s="5">
        <v>27.398885006561638</v>
      </c>
      <c r="CQ176" s="5">
        <v>14.3242518551318</v>
      </c>
      <c r="DB176" s="3">
        <v>0.68067897330623017</v>
      </c>
      <c r="DC176" s="3">
        <v>0.68067897330623017</v>
      </c>
      <c r="DD176" s="3">
        <v>1.4696477832748158</v>
      </c>
      <c r="DE176" s="3">
        <v>0.58397881273092289</v>
      </c>
      <c r="DF176" s="3">
        <v>1.1516933528574758</v>
      </c>
      <c r="DG176" s="3">
        <v>0.44361534424415489</v>
      </c>
      <c r="DH176" s="5">
        <v>3.0728681984103261</v>
      </c>
      <c r="DI176" s="5">
        <v>0.54955378196168514</v>
      </c>
      <c r="DJ176" s="5">
        <v>3.3914598845331358</v>
      </c>
      <c r="DK176" s="5">
        <v>0.48683766508847443</v>
      </c>
      <c r="DV176" s="3">
        <v>1.2530681099501071</v>
      </c>
      <c r="DW176" s="3">
        <v>1.0364884366253966</v>
      </c>
      <c r="DX176" s="3">
        <v>2.5061362199002137</v>
      </c>
      <c r="DY176" s="3">
        <v>0.57412860803568155</v>
      </c>
      <c r="DZ176" s="3">
        <v>2.0011497715903204</v>
      </c>
      <c r="EA176" s="3">
        <v>0.54033153882734586</v>
      </c>
      <c r="EB176" s="5">
        <v>30.64646477478124</v>
      </c>
      <c r="EC176" s="5">
        <v>14.331526175453938</v>
      </c>
      <c r="ED176" s="5">
        <v>30.790344891094772</v>
      </c>
      <c r="EE176" s="5">
        <v>14.003162103970578</v>
      </c>
      <c r="EH176" s="8"/>
    </row>
    <row r="177" spans="1:138" x14ac:dyDescent="0.3">
      <c r="A177" s="10">
        <v>43272.999999968742</v>
      </c>
      <c r="B177" s="11">
        <v>16</v>
      </c>
      <c r="C177" s="19">
        <v>11.13714583333333</v>
      </c>
      <c r="D177" s="19">
        <v>0.63397156067573346</v>
      </c>
      <c r="E177" s="19">
        <v>9.4274027777777789</v>
      </c>
      <c r="F177" s="19">
        <v>0.33791599160577679</v>
      </c>
      <c r="G177" s="19">
        <v>7.0930000000000009</v>
      </c>
      <c r="H177" s="19">
        <v>0.4567453584479732</v>
      </c>
      <c r="I177" s="7">
        <f t="shared" si="6"/>
        <v>5.9424982000000002</v>
      </c>
      <c r="J177" s="7">
        <f t="shared" si="7"/>
        <v>0.4567453584479732</v>
      </c>
      <c r="K177" s="15" t="e">
        <f>0.9914*#REF!- 0.2051</f>
        <v>#REF!</v>
      </c>
      <c r="L177" s="15" t="e">
        <f>#REF!</f>
        <v>#REF!</v>
      </c>
      <c r="M177" s="15">
        <v>-29.8333333333333</v>
      </c>
      <c r="N177" s="15">
        <v>0.66096042761173446</v>
      </c>
      <c r="O177" s="12"/>
      <c r="P177" s="12"/>
      <c r="S177" s="14">
        <v>0.1</v>
      </c>
      <c r="T177" s="15">
        <v>-10.5</v>
      </c>
      <c r="U177" s="15">
        <v>1.4433756729740645</v>
      </c>
      <c r="V177" s="15">
        <v>-15.25</v>
      </c>
      <c r="W177" s="15">
        <v>4.2499999999999991</v>
      </c>
      <c r="X177" s="15"/>
      <c r="Y177" s="15"/>
      <c r="Z177" s="15"/>
      <c r="AA177" s="15"/>
      <c r="AB177" s="6">
        <v>45.038288888888893</v>
      </c>
      <c r="AC177" s="6">
        <v>0.89813150244216111</v>
      </c>
      <c r="AD177" s="6">
        <v>46.960133333333339</v>
      </c>
      <c r="AE177" s="6">
        <v>0.99460328942414855</v>
      </c>
      <c r="AF177" s="6">
        <v>47.598433333333332</v>
      </c>
      <c r="AG177" s="6">
        <v>1.5498291400452291</v>
      </c>
      <c r="AH177" s="6">
        <v>47.279283333333325</v>
      </c>
      <c r="AI177" s="6">
        <v>0.83583045998176819</v>
      </c>
      <c r="AJ177" s="7">
        <v>2.4680981000981252</v>
      </c>
      <c r="AK177" s="7">
        <v>0.2416094951396329</v>
      </c>
      <c r="AL177" s="4">
        <v>6.448200488589344</v>
      </c>
      <c r="AM177" s="4">
        <v>0.79000140064420654</v>
      </c>
      <c r="AN177" s="4">
        <v>8.8043292438645686</v>
      </c>
      <c r="AO177" s="4">
        <v>0.79000140064420654</v>
      </c>
      <c r="AP177" s="4"/>
      <c r="AQ177" s="4"/>
      <c r="AR177" s="7"/>
      <c r="AS177" s="7"/>
      <c r="AT177" s="7">
        <v>16.185763726438317</v>
      </c>
      <c r="AU177" s="7">
        <v>0.65395307007684489</v>
      </c>
      <c r="AV177" s="4">
        <v>19.69975450357467</v>
      </c>
      <c r="AW177" s="4">
        <v>1.0521867866100185</v>
      </c>
      <c r="AX177" s="4">
        <v>21.814618660096329</v>
      </c>
      <c r="AY177" s="4">
        <v>1.0521867866100185</v>
      </c>
      <c r="AZ177" s="4"/>
      <c r="BA177" s="4"/>
      <c r="BB177" s="7"/>
      <c r="BC177" s="7"/>
      <c r="BD177" s="7">
        <v>18.653861826536442</v>
      </c>
      <c r="BE177" s="7">
        <v>0.73077450068041439</v>
      </c>
      <c r="BF177" s="4">
        <v>26.147954992164017</v>
      </c>
      <c r="BG177" s="4">
        <v>1.7084532732993838</v>
      </c>
      <c r="BH177" s="4">
        <v>30.618947903960898</v>
      </c>
      <c r="BI177" s="4">
        <v>1.7084532732993838</v>
      </c>
      <c r="BJ177" s="4"/>
      <c r="BK177" s="4"/>
      <c r="BL177" s="7"/>
      <c r="BM177" s="7"/>
      <c r="BN177" s="7">
        <v>565.77108064926074</v>
      </c>
      <c r="BO177" s="7">
        <v>35.274394051407953</v>
      </c>
      <c r="BP177" s="4">
        <v>496.63911747561235</v>
      </c>
      <c r="BQ177" s="4">
        <v>28.47815855023434</v>
      </c>
      <c r="BR177" s="4">
        <v>550.38234194785321</v>
      </c>
      <c r="BS177" s="4">
        <v>28.47815855023434</v>
      </c>
      <c r="BT177" s="4"/>
      <c r="BU177" s="4"/>
      <c r="BV177" s="7"/>
      <c r="BW177" s="7"/>
      <c r="BX177" s="1">
        <v>1.0313317777367146</v>
      </c>
      <c r="BY177" s="1">
        <v>2.0626635554734801E-2</v>
      </c>
      <c r="BZ177" s="1">
        <v>4.0221939331731855</v>
      </c>
      <c r="CA177" s="1">
        <v>0.18904623752367383</v>
      </c>
      <c r="CB177" s="1">
        <v>3.8517147903133067</v>
      </c>
      <c r="CC177" s="1">
        <v>0.17827447895136334</v>
      </c>
      <c r="CD177" s="2">
        <v>27.901348204852741</v>
      </c>
      <c r="CE177" s="2">
        <v>3.1035508066568416</v>
      </c>
      <c r="CF177" s="2">
        <v>28.823809383456481</v>
      </c>
      <c r="CG177" s="2">
        <v>10.255718237603286</v>
      </c>
      <c r="CR177" s="1">
        <v>0.88694532885357324</v>
      </c>
      <c r="CS177" s="1">
        <v>0.70493620573179705</v>
      </c>
      <c r="CT177" s="1">
        <v>1.9182771065902848</v>
      </c>
      <c r="CU177" s="1">
        <v>0.39514949147249651</v>
      </c>
      <c r="CV177" s="1">
        <v>1.8594911952592921</v>
      </c>
      <c r="CW177" s="1">
        <v>0.37478614682392553</v>
      </c>
      <c r="CX177" s="2">
        <v>4.3020611020084294</v>
      </c>
      <c r="CY177" s="2">
        <v>0.50196205290637907</v>
      </c>
      <c r="CZ177" s="2">
        <v>4.7984527676247879</v>
      </c>
      <c r="DA177" s="2">
        <v>0.23852783146639675</v>
      </c>
      <c r="DL177" s="1">
        <v>1.9182771065902879</v>
      </c>
      <c r="DM177" s="1">
        <v>0.69306723228957923</v>
      </c>
      <c r="DN177" s="1">
        <v>5.9404710397634704</v>
      </c>
      <c r="DO177" s="1">
        <v>0.5422098700380773</v>
      </c>
      <c r="DP177" s="1">
        <v>5.7112059855725992</v>
      </c>
      <c r="DQ177" s="1">
        <v>0.51282776596027146</v>
      </c>
      <c r="DR177" s="2">
        <v>32.203409306861182</v>
      </c>
      <c r="DS177" s="2">
        <v>2.6982380264899821</v>
      </c>
      <c r="DT177" s="2">
        <v>33.622262151081266</v>
      </c>
      <c r="DU177" s="2">
        <v>10.293527157572649</v>
      </c>
      <c r="EH177" s="8"/>
    </row>
    <row r="178" spans="1:138" x14ac:dyDescent="0.3">
      <c r="A178" s="10">
        <v>43273.999999968684</v>
      </c>
      <c r="B178" s="11">
        <v>16.2</v>
      </c>
      <c r="C178" s="19">
        <v>10.299708333333333</v>
      </c>
      <c r="D178" s="19">
        <v>0.84899011294657556</v>
      </c>
      <c r="E178" s="19">
        <v>8.6303611111111085</v>
      </c>
      <c r="F178" s="19">
        <v>0.52538966442380841</v>
      </c>
      <c r="G178" s="19">
        <v>7.128333333333333</v>
      </c>
      <c r="H178" s="19">
        <v>0.62200739826984086</v>
      </c>
      <c r="I178" s="7">
        <f t="shared" si="6"/>
        <v>5.9734996666666662</v>
      </c>
      <c r="J178" s="7">
        <f t="shared" si="7"/>
        <v>0.62200739826984086</v>
      </c>
      <c r="K178" s="15"/>
      <c r="L178" s="15"/>
      <c r="N178" s="15"/>
      <c r="O178" s="15">
        <v>-6.333333333333333</v>
      </c>
      <c r="P178" s="15">
        <v>0.58170769152886281</v>
      </c>
      <c r="Q178" s="15">
        <v>-6.5</v>
      </c>
      <c r="R178" s="15">
        <v>0.70172946526723712</v>
      </c>
      <c r="T178" s="12"/>
      <c r="U178" s="12"/>
      <c r="V178" s="12"/>
      <c r="W178" s="12"/>
      <c r="X178" s="15">
        <v>10.333333333333334</v>
      </c>
      <c r="Y178" s="15">
        <v>0.61463629715286017</v>
      </c>
      <c r="Z178" s="15">
        <v>10.5</v>
      </c>
      <c r="AA178" s="15">
        <v>1.52206000757745</v>
      </c>
      <c r="AB178" s="6"/>
      <c r="AC178" s="6"/>
      <c r="AD178" s="6"/>
      <c r="AE178" s="6"/>
      <c r="AF178" s="6"/>
      <c r="AG178" s="6"/>
      <c r="AH178" s="6"/>
      <c r="AI178" s="6"/>
      <c r="AJ178" s="7"/>
      <c r="AK178" s="7"/>
      <c r="AL178" s="4"/>
      <c r="AM178" s="4"/>
      <c r="AN178" s="4"/>
      <c r="AO178" s="4"/>
      <c r="AP178" s="4">
        <v>1.4174620480777205</v>
      </c>
      <c r="AQ178" s="4">
        <v>0.5342598701002248</v>
      </c>
      <c r="AR178" s="7">
        <v>1.0800432355943297</v>
      </c>
      <c r="AS178" s="7">
        <v>0.19449840855252939</v>
      </c>
      <c r="AT178" s="7"/>
      <c r="AU178" s="7"/>
      <c r="AV178" s="4"/>
      <c r="AW178" s="4"/>
      <c r="AX178" s="4"/>
      <c r="AY178" s="4"/>
      <c r="AZ178" s="4">
        <v>9.8683993311909308</v>
      </c>
      <c r="BA178" s="4">
        <v>0.36767404640942297</v>
      </c>
      <c r="BB178" s="7">
        <v>20.830413505176224</v>
      </c>
      <c r="BC178" s="7">
        <v>2.6483521917736863</v>
      </c>
      <c r="BD178" s="7"/>
      <c r="BE178" s="7"/>
      <c r="BF178" s="4"/>
      <c r="BG178" s="4"/>
      <c r="BH178" s="4"/>
      <c r="BI178" s="4"/>
      <c r="BJ178" s="4">
        <v>11.285861379268649</v>
      </c>
      <c r="BK178" s="4">
        <v>0.63009804876421338</v>
      </c>
      <c r="BL178" s="7">
        <v>21.910456740770549</v>
      </c>
      <c r="BM178" s="7">
        <v>2.7558401637630787</v>
      </c>
      <c r="BN178" s="7"/>
      <c r="BO178" s="7"/>
      <c r="BP178" s="4"/>
      <c r="BQ178" s="4"/>
      <c r="BR178" s="4"/>
      <c r="BS178" s="4"/>
      <c r="BT178" s="4">
        <v>313.68094243871491</v>
      </c>
      <c r="BU178" s="4">
        <v>28.547459701474558</v>
      </c>
      <c r="BV178" s="7">
        <v>511.03702124055246</v>
      </c>
      <c r="BW178" s="7">
        <v>33.73744958500297</v>
      </c>
      <c r="CH178" s="3">
        <v>0.18652906278258188</v>
      </c>
      <c r="CI178" s="3">
        <v>0.12435270852172016</v>
      </c>
      <c r="CJ178" s="3">
        <v>0.96373349104333572</v>
      </c>
      <c r="CK178" s="3">
        <v>0.14470758932417804</v>
      </c>
      <c r="CL178" s="3">
        <v>0.65052010645425185</v>
      </c>
      <c r="CM178" s="3">
        <v>9.9873588701464872E-2</v>
      </c>
      <c r="CN178" s="5">
        <v>27.157828040768393</v>
      </c>
      <c r="CO178" s="5">
        <v>13.619416640945703</v>
      </c>
      <c r="CP178" s="5">
        <v>27.561008586482128</v>
      </c>
      <c r="CQ178" s="5">
        <v>13.634646487317859</v>
      </c>
      <c r="DB178" s="3">
        <v>0.23316132847822674</v>
      </c>
      <c r="DC178" s="3">
        <v>0.10880861995650537</v>
      </c>
      <c r="DD178" s="3">
        <v>1.0103657567389801</v>
      </c>
      <c r="DE178" s="3">
        <v>0.21444834001345273</v>
      </c>
      <c r="DF178" s="3">
        <v>0.69715237214989645</v>
      </c>
      <c r="DG178" s="3">
        <v>0.13532694039000642</v>
      </c>
      <c r="DH178" s="5">
        <v>3.7320045385296496</v>
      </c>
      <c r="DI178" s="5">
        <v>0.387832084681691</v>
      </c>
      <c r="DJ178" s="5">
        <v>3.4942313961856555</v>
      </c>
      <c r="DK178" s="5">
        <v>0.28589654099855111</v>
      </c>
      <c r="DV178" s="3">
        <v>0.41969039126080804</v>
      </c>
      <c r="DW178" s="3">
        <v>0.23316132847822615</v>
      </c>
      <c r="DX178" s="3">
        <v>1.9740992477823163</v>
      </c>
      <c r="DY178" s="3">
        <v>0.31944268102042817</v>
      </c>
      <c r="DZ178" s="3">
        <v>1.3476724786041485</v>
      </c>
      <c r="EA178" s="3">
        <v>0.21259939569014616</v>
      </c>
      <c r="EB178" s="5">
        <v>30.889832579298044</v>
      </c>
      <c r="EC178" s="5">
        <v>13.573873377182409</v>
      </c>
      <c r="ED178" s="5">
        <v>31.055239982667775</v>
      </c>
      <c r="EE178" s="5">
        <v>13.506051947214964</v>
      </c>
      <c r="EH178" s="8"/>
    </row>
    <row r="179" spans="1:138" x14ac:dyDescent="0.3">
      <c r="A179" s="10">
        <v>43274.999999968626</v>
      </c>
      <c r="B179" s="11">
        <v>17.2</v>
      </c>
      <c r="C179" s="19">
        <v>10.917395833333332</v>
      </c>
      <c r="D179" s="19">
        <v>0.76693944559252347</v>
      </c>
      <c r="E179" s="19">
        <v>9.3642638888888872</v>
      </c>
      <c r="F179" s="19">
        <v>0.5173529293763468</v>
      </c>
      <c r="G179" s="19">
        <v>7.3140624999999986</v>
      </c>
      <c r="H179" s="19">
        <v>0.46785517906737334</v>
      </c>
      <c r="I179" s="7">
        <f t="shared" si="6"/>
        <v>6.1364584374999982</v>
      </c>
      <c r="J179" s="7">
        <f t="shared" si="7"/>
        <v>0.46785517906737334</v>
      </c>
      <c r="K179" s="15" t="e">
        <f>0.9914*#REF!- 0.2051</f>
        <v>#REF!</v>
      </c>
      <c r="L179" s="15" t="e">
        <f>#REF!</f>
        <v>#REF!</v>
      </c>
      <c r="M179" s="15">
        <v>-31.5</v>
      </c>
      <c r="N179" s="15">
        <v>0.63365223231292378</v>
      </c>
      <c r="O179" s="12"/>
      <c r="P179" s="12"/>
      <c r="T179" s="15">
        <v>-16.333333333333336</v>
      </c>
      <c r="U179" s="15">
        <v>0.88191710368819876</v>
      </c>
      <c r="V179" s="15">
        <v>-18.666666666666668</v>
      </c>
      <c r="W179" s="15">
        <v>2.9059326290271179</v>
      </c>
      <c r="X179" s="15"/>
      <c r="Y179" s="15"/>
      <c r="Z179" s="15"/>
      <c r="AA179" s="15"/>
      <c r="AB179" s="6">
        <v>44.735555555555557</v>
      </c>
      <c r="AC179" s="6">
        <v>0.85549207540831185</v>
      </c>
      <c r="AD179" s="6">
        <v>48.198544444444444</v>
      </c>
      <c r="AE179" s="6">
        <v>1.1008467603409151</v>
      </c>
      <c r="AF179" s="6">
        <v>47.75664444444444</v>
      </c>
      <c r="AG179" s="6">
        <v>1.4230636539123682</v>
      </c>
      <c r="AH179" s="6">
        <v>47.977594444444435</v>
      </c>
      <c r="AI179" s="6">
        <v>0.81065315090234602</v>
      </c>
      <c r="AJ179" s="7"/>
      <c r="AK179" s="7"/>
      <c r="AL179" s="4"/>
      <c r="AM179" s="4"/>
      <c r="AN179" s="4"/>
      <c r="AO179" s="4"/>
      <c r="AP179" s="4"/>
      <c r="AQ179" s="4"/>
      <c r="AR179" s="7"/>
      <c r="AS179" s="7"/>
      <c r="AT179" s="7"/>
      <c r="AU179" s="7"/>
      <c r="AV179" s="4"/>
      <c r="AW179" s="4"/>
      <c r="AX179" s="4"/>
      <c r="AY179" s="4"/>
      <c r="AZ179" s="4"/>
      <c r="BA179" s="4"/>
      <c r="BB179" s="7"/>
      <c r="BC179" s="7"/>
      <c r="BD179" s="7"/>
      <c r="BE179" s="7"/>
      <c r="BF179" s="4"/>
      <c r="BG179" s="4"/>
      <c r="BH179" s="4"/>
      <c r="BI179" s="4"/>
      <c r="BJ179" s="4"/>
      <c r="BK179" s="4"/>
      <c r="BL179" s="7"/>
      <c r="BM179" s="7"/>
      <c r="BN179" s="7"/>
      <c r="BO179" s="7"/>
      <c r="BP179" s="4"/>
      <c r="BQ179" s="4"/>
      <c r="BR179" s="4"/>
      <c r="BS179" s="4"/>
      <c r="BT179" s="4"/>
      <c r="BU179" s="4"/>
      <c r="BV179" s="7"/>
      <c r="BW179" s="7"/>
      <c r="BX179" s="1">
        <v>0.89119441107233222</v>
      </c>
      <c r="BY179" s="1">
        <v>0.17707833455832669</v>
      </c>
      <c r="BZ179" s="1">
        <v>3.1088177130430199</v>
      </c>
      <c r="CA179" s="1">
        <v>0.32307781382763479</v>
      </c>
      <c r="CB179" s="1">
        <v>2.9824131848306905</v>
      </c>
      <c r="CC179" s="1">
        <v>0.30482953084224673</v>
      </c>
      <c r="CD179" s="2">
        <v>30.526904494290406</v>
      </c>
      <c r="CE179" s="2">
        <v>7.7077852941995806</v>
      </c>
      <c r="CF179" s="2">
        <v>30.397002773038114</v>
      </c>
      <c r="CG179" s="2">
        <v>10.918266717981618</v>
      </c>
      <c r="CR179" s="1">
        <v>0.95337076533319154</v>
      </c>
      <c r="CS179" s="1">
        <v>0.29236847124537702</v>
      </c>
      <c r="CT179" s="1">
        <v>1.9896433363475317</v>
      </c>
      <c r="CU179" s="1">
        <v>0.3053049639896192</v>
      </c>
      <c r="CV179" s="1">
        <v>1.9305757997997142</v>
      </c>
      <c r="CW179" s="1">
        <v>0.28838449766088936</v>
      </c>
      <c r="CX179" s="2">
        <v>4.5668573877761576</v>
      </c>
      <c r="CY179" s="2">
        <v>0.32220717123076781</v>
      </c>
      <c r="CZ179" s="2">
        <v>5.1960688500919847</v>
      </c>
      <c r="DA179" s="2">
        <v>8.8473199301682001E-2</v>
      </c>
      <c r="DL179" s="1">
        <v>1.8445651764055242</v>
      </c>
      <c r="DM179" s="1">
        <v>0.41295169405166765</v>
      </c>
      <c r="DN179" s="1">
        <v>5.0984610493905516</v>
      </c>
      <c r="DO179" s="1">
        <v>0.62829232472800334</v>
      </c>
      <c r="DP179" s="1">
        <v>4.9129889846304042</v>
      </c>
      <c r="DQ179" s="1">
        <v>0.59294704585967883</v>
      </c>
      <c r="DR179" s="2">
        <v>35.093761882066573</v>
      </c>
      <c r="DS179" s="2">
        <v>7.8283850270393129</v>
      </c>
      <c r="DT179" s="2">
        <v>35.593071623130101</v>
      </c>
      <c r="DU179" s="2">
        <v>11.002609021369771</v>
      </c>
      <c r="EH179" s="8"/>
    </row>
    <row r="180" spans="1:138" x14ac:dyDescent="0.3">
      <c r="A180" s="10">
        <v>43275.999999968568</v>
      </c>
      <c r="B180" s="11">
        <v>15.2</v>
      </c>
      <c r="C180" s="19">
        <v>11.171583333333333</v>
      </c>
      <c r="D180" s="19">
        <v>0.27666281645653773</v>
      </c>
      <c r="E180" s="19">
        <v>10.204652777777779</v>
      </c>
      <c r="F180" s="19">
        <v>0.19833804796812499</v>
      </c>
      <c r="G180" s="19">
        <v>6.8071666666666673</v>
      </c>
      <c r="H180" s="19">
        <v>0.1261504689696239</v>
      </c>
      <c r="I180" s="7">
        <f t="shared" si="6"/>
        <v>5.6917080333333336</v>
      </c>
      <c r="J180" s="7">
        <f t="shared" si="7"/>
        <v>0.1261504689696239</v>
      </c>
      <c r="K180" s="15"/>
      <c r="L180" s="15"/>
      <c r="N180" s="15"/>
      <c r="O180" s="12"/>
      <c r="P180" s="12"/>
      <c r="S180" s="14">
        <v>13.1</v>
      </c>
      <c r="T180" s="12"/>
      <c r="U180" s="12"/>
      <c r="V180" s="12"/>
      <c r="W180" s="12"/>
      <c r="X180" s="12"/>
      <c r="Y180" s="12"/>
      <c r="Z180" s="12"/>
      <c r="AA180" s="12"/>
      <c r="AB180" s="6"/>
      <c r="AC180" s="6"/>
      <c r="AD180" s="6"/>
      <c r="AE180" s="6"/>
      <c r="AF180" s="6"/>
      <c r="AG180" s="6"/>
      <c r="AH180" s="6"/>
      <c r="AI180" s="6"/>
      <c r="AJ180" s="7"/>
      <c r="AK180" s="7"/>
      <c r="AL180" s="4"/>
      <c r="AM180" s="4"/>
      <c r="AN180" s="4"/>
      <c r="AO180" s="4"/>
      <c r="AP180" s="4"/>
      <c r="AQ180" s="4"/>
      <c r="AR180" s="7"/>
      <c r="AS180" s="7"/>
      <c r="AT180" s="7"/>
      <c r="AU180" s="7"/>
      <c r="AV180" s="4"/>
      <c r="AW180" s="4"/>
      <c r="AX180" s="4"/>
      <c r="AY180" s="4"/>
      <c r="AZ180" s="4"/>
      <c r="BA180" s="4"/>
      <c r="BB180" s="7"/>
      <c r="BC180" s="7"/>
      <c r="BD180" s="7"/>
      <c r="BE180" s="7"/>
      <c r="BF180" s="4"/>
      <c r="BG180" s="4"/>
      <c r="BH180" s="4"/>
      <c r="BI180" s="4"/>
      <c r="BJ180" s="4"/>
      <c r="BK180" s="4"/>
      <c r="BL180" s="7"/>
      <c r="BM180" s="7"/>
      <c r="BN180" s="7"/>
      <c r="BO180" s="7"/>
      <c r="BP180" s="4"/>
      <c r="BQ180" s="4"/>
      <c r="BR180" s="4"/>
      <c r="BS180" s="4"/>
      <c r="BT180" s="4"/>
      <c r="BU180" s="4"/>
      <c r="BV180" s="7"/>
      <c r="BW180" s="7"/>
      <c r="EH180" s="8"/>
    </row>
    <row r="181" spans="1:138" x14ac:dyDescent="0.3">
      <c r="A181" s="10">
        <v>43276.99999996851</v>
      </c>
      <c r="B181" s="11">
        <v>15.6</v>
      </c>
      <c r="C181" s="19">
        <v>11.027937499999998</v>
      </c>
      <c r="D181" s="19">
        <v>0.20928583557294889</v>
      </c>
      <c r="E181" s="19">
        <v>10.218500000000001</v>
      </c>
      <c r="F181" s="19">
        <v>0.12810229689669636</v>
      </c>
      <c r="G181" s="19">
        <v>5.9643333333333333</v>
      </c>
      <c r="H181" s="19">
        <v>7.9327316024386293E-2</v>
      </c>
      <c r="I181" s="7">
        <f t="shared" si="6"/>
        <v>4.9522060666666663</v>
      </c>
      <c r="J181" s="7">
        <f t="shared" si="7"/>
        <v>7.9327316024386293E-2</v>
      </c>
      <c r="K181" s="15" t="e">
        <f>0.9914*#REF!- 0.2051</f>
        <v>#REF!</v>
      </c>
      <c r="L181" s="15" t="e">
        <f>#REF!</f>
        <v>#REF!</v>
      </c>
      <c r="M181" s="15">
        <v>-34.0833333333333</v>
      </c>
      <c r="N181" s="15">
        <v>0.94113353103176767</v>
      </c>
      <c r="O181" s="12"/>
      <c r="P181" s="12"/>
      <c r="S181" s="14">
        <v>0.2</v>
      </c>
      <c r="T181" s="15">
        <v>-11.666666666666668</v>
      </c>
      <c r="U181" s="15">
        <v>0.88191710368819609</v>
      </c>
      <c r="V181" s="15">
        <v>-13.75</v>
      </c>
      <c r="W181" s="15">
        <v>2.7499999999999996</v>
      </c>
      <c r="X181" s="15"/>
      <c r="Y181" s="15"/>
      <c r="Z181" s="15"/>
      <c r="AA181" s="15"/>
      <c r="AB181" s="6">
        <v>45.054222222222229</v>
      </c>
      <c r="AC181" s="6">
        <v>0.96850044324610518</v>
      </c>
      <c r="AD181" s="6">
        <v>48.225822222222213</v>
      </c>
      <c r="AE181" s="6">
        <v>0.37516614410020133</v>
      </c>
      <c r="AF181" s="6">
        <v>48.438588888888887</v>
      </c>
      <c r="AG181" s="6">
        <v>1.5105979189433709</v>
      </c>
      <c r="AH181" s="6">
        <v>48.332205555555554</v>
      </c>
      <c r="AI181" s="6">
        <v>0.69770668937687086</v>
      </c>
      <c r="AJ181" s="7"/>
      <c r="AK181" s="7"/>
      <c r="AL181" s="4"/>
      <c r="AM181" s="4"/>
      <c r="AN181" s="4"/>
      <c r="AO181" s="4"/>
      <c r="AP181" s="4"/>
      <c r="AQ181" s="4"/>
      <c r="AR181" s="7"/>
      <c r="AS181" s="7"/>
      <c r="AT181" s="7"/>
      <c r="AU181" s="7"/>
      <c r="AV181" s="4"/>
      <c r="AW181" s="4"/>
      <c r="AX181" s="4"/>
      <c r="AY181" s="4"/>
      <c r="AZ181" s="4"/>
      <c r="BA181" s="4"/>
      <c r="BB181" s="7"/>
      <c r="BC181" s="7"/>
      <c r="BD181" s="7"/>
      <c r="BE181" s="7"/>
      <c r="BF181" s="4"/>
      <c r="BG181" s="4"/>
      <c r="BH181" s="4"/>
      <c r="BI181" s="4"/>
      <c r="BJ181" s="4"/>
      <c r="BK181" s="4"/>
      <c r="BL181" s="7"/>
      <c r="BM181" s="7"/>
      <c r="BN181" s="7"/>
      <c r="BO181" s="7"/>
      <c r="BP181" s="4"/>
      <c r="BQ181" s="4"/>
      <c r="BR181" s="4"/>
      <c r="BS181" s="4"/>
      <c r="BT181" s="4"/>
      <c r="BU181" s="4"/>
      <c r="BV181" s="7"/>
      <c r="BW181" s="7"/>
      <c r="CD181" s="2">
        <v>26.726137360197185</v>
      </c>
      <c r="CE181" s="2">
        <v>12.009812742867057</v>
      </c>
      <c r="CF181" s="2">
        <v>27.245579528326417</v>
      </c>
      <c r="CG181" s="2">
        <v>10.564062551861385</v>
      </c>
      <c r="CX181" s="2">
        <v>3.6863637738203017</v>
      </c>
      <c r="CY181" s="2">
        <v>2.0945248714888308E-2</v>
      </c>
      <c r="CZ181" s="2">
        <v>3.9377067583989587</v>
      </c>
      <c r="DA181" s="2">
        <v>0.63391825534159107</v>
      </c>
      <c r="DR181" s="2">
        <v>30.412501134017493</v>
      </c>
      <c r="DS181" s="2">
        <v>12.022335575133882</v>
      </c>
      <c r="DT181" s="2">
        <v>31.183286286725373</v>
      </c>
      <c r="DU181" s="2">
        <v>10.845057407999304</v>
      </c>
      <c r="EH181" s="8"/>
    </row>
    <row r="182" spans="1:138" x14ac:dyDescent="0.3">
      <c r="A182" s="10">
        <v>43277.999999968451</v>
      </c>
      <c r="B182" s="11">
        <v>18.7</v>
      </c>
      <c r="C182" s="19">
        <v>12.088854166666664</v>
      </c>
      <c r="D182" s="19">
        <v>0.68753987728826749</v>
      </c>
      <c r="E182" s="19">
        <v>10.866013888888888</v>
      </c>
      <c r="F182" s="19">
        <v>0.41925779326547552</v>
      </c>
      <c r="G182" s="19">
        <v>7.2769374999999989</v>
      </c>
      <c r="H182" s="19">
        <v>0.45093307079990624</v>
      </c>
      <c r="I182" s="7">
        <f t="shared" si="6"/>
        <v>6.1038849624999987</v>
      </c>
      <c r="J182" s="7">
        <f t="shared" si="7"/>
        <v>0.45093307079990624</v>
      </c>
      <c r="K182" s="15"/>
      <c r="L182" s="15"/>
      <c r="N182" s="15"/>
      <c r="O182" s="12"/>
      <c r="P182" s="12"/>
      <c r="S182" s="14">
        <v>0.1</v>
      </c>
      <c r="T182" s="12"/>
      <c r="U182" s="12"/>
      <c r="V182" s="12"/>
      <c r="W182" s="12"/>
      <c r="X182" s="12"/>
      <c r="Y182" s="12"/>
      <c r="Z182" s="12"/>
      <c r="AA182" s="12"/>
      <c r="AB182" s="6"/>
      <c r="AC182" s="6"/>
      <c r="AD182" s="6"/>
      <c r="AE182" s="6"/>
      <c r="AF182" s="6"/>
      <c r="AG182" s="6"/>
      <c r="AH182" s="6"/>
      <c r="AI182" s="6"/>
      <c r="AJ182" s="7"/>
      <c r="AK182" s="7"/>
      <c r="AL182" s="4"/>
      <c r="AM182" s="4"/>
      <c r="AN182" s="4"/>
      <c r="AO182" s="4"/>
      <c r="AP182" s="4"/>
      <c r="AQ182" s="4"/>
      <c r="AR182" s="7"/>
      <c r="AS182" s="7"/>
      <c r="AT182" s="7"/>
      <c r="AU182" s="7"/>
      <c r="AV182" s="4"/>
      <c r="AW182" s="4"/>
      <c r="AX182" s="4"/>
      <c r="AY182" s="4"/>
      <c r="AZ182" s="4"/>
      <c r="BA182" s="4"/>
      <c r="BB182" s="7"/>
      <c r="BC182" s="7"/>
      <c r="BD182" s="7"/>
      <c r="BE182" s="7"/>
      <c r="BF182" s="4"/>
      <c r="BG182" s="4"/>
      <c r="BH182" s="4"/>
      <c r="BI182" s="4"/>
      <c r="BJ182" s="4"/>
      <c r="BK182" s="4"/>
      <c r="BL182" s="7"/>
      <c r="BM182" s="7"/>
      <c r="BN182" s="7"/>
      <c r="BO182" s="7"/>
      <c r="BP182" s="4"/>
      <c r="BQ182" s="4"/>
      <c r="BR182" s="4"/>
      <c r="BS182" s="4"/>
      <c r="BT182" s="4"/>
      <c r="BU182" s="4"/>
      <c r="BV182" s="7"/>
      <c r="BW182" s="7"/>
      <c r="EH182" s="8"/>
    </row>
    <row r="183" spans="1:138" x14ac:dyDescent="0.3">
      <c r="A183" s="10">
        <v>43278.999999968393</v>
      </c>
      <c r="B183" s="11">
        <v>14.8</v>
      </c>
      <c r="C183" s="19">
        <v>10.871583333333334</v>
      </c>
      <c r="D183" s="19">
        <v>0.58062891912739922</v>
      </c>
      <c r="E183" s="19">
        <v>9.8244444444444436</v>
      </c>
      <c r="F183" s="19">
        <v>0.42941460108415475</v>
      </c>
      <c r="G183" s="19">
        <v>7.0585624999999999</v>
      </c>
      <c r="H183" s="19">
        <v>0.33714388258675471</v>
      </c>
      <c r="I183" s="7">
        <f t="shared" si="6"/>
        <v>5.9122827375</v>
      </c>
      <c r="J183" s="7">
        <f t="shared" si="7"/>
        <v>0.33714388258675471</v>
      </c>
      <c r="K183" s="15"/>
      <c r="L183" s="15"/>
      <c r="N183" s="15"/>
      <c r="O183" s="15">
        <v>-15.666666666666666</v>
      </c>
      <c r="P183" s="15">
        <v>1.0025220721014096</v>
      </c>
      <c r="Q183" s="15">
        <v>-8.75</v>
      </c>
      <c r="R183" s="15">
        <v>0.62915286960589589</v>
      </c>
      <c r="S183" s="14">
        <v>6.4999999999999991</v>
      </c>
      <c r="T183" s="12"/>
      <c r="U183" s="12"/>
      <c r="V183" s="12"/>
      <c r="W183" s="12"/>
      <c r="X183" s="15">
        <v>10.666666666666666</v>
      </c>
      <c r="Y183" s="15">
        <v>0.49441323247304558</v>
      </c>
      <c r="Z183" s="15">
        <v>11.166666666666666</v>
      </c>
      <c r="AA183" s="15">
        <v>1.5793810320642849</v>
      </c>
      <c r="AB183" s="6"/>
      <c r="AC183" s="6"/>
      <c r="AD183" s="6"/>
      <c r="AE183" s="6"/>
      <c r="AF183" s="6"/>
      <c r="AG183" s="6"/>
      <c r="AH183" s="6"/>
      <c r="AI183" s="6"/>
      <c r="AJ183" s="7"/>
      <c r="AK183" s="7"/>
      <c r="AL183" s="4"/>
      <c r="AM183" s="4"/>
      <c r="AN183" s="4"/>
      <c r="AO183" s="4"/>
      <c r="AP183" s="4"/>
      <c r="AQ183" s="4"/>
      <c r="AR183" s="7"/>
      <c r="AS183" s="7"/>
      <c r="AT183" s="7"/>
      <c r="AU183" s="7"/>
      <c r="AV183" s="4"/>
      <c r="AW183" s="4"/>
      <c r="AX183" s="4"/>
      <c r="AY183" s="4"/>
      <c r="AZ183" s="4"/>
      <c r="BA183" s="4"/>
      <c r="BB183" s="7"/>
      <c r="BC183" s="7"/>
      <c r="BD183" s="7"/>
      <c r="BE183" s="7"/>
      <c r="BF183" s="4"/>
      <c r="BG183" s="4"/>
      <c r="BH183" s="4"/>
      <c r="BI183" s="4"/>
      <c r="BJ183" s="4"/>
      <c r="BK183" s="4"/>
      <c r="BL183" s="7"/>
      <c r="BM183" s="7"/>
      <c r="BN183" s="7"/>
      <c r="BO183" s="7"/>
      <c r="BP183" s="4"/>
      <c r="BQ183" s="4"/>
      <c r="BR183" s="4"/>
      <c r="BS183" s="4"/>
      <c r="BT183" s="4"/>
      <c r="BU183" s="4"/>
      <c r="BV183" s="7"/>
      <c r="BW183" s="7"/>
      <c r="CH183" s="3">
        <v>0.28537699378084158</v>
      </c>
      <c r="CI183" s="3">
        <v>0.10513889244557266</v>
      </c>
      <c r="CJ183" s="3">
        <v>0.76601193067488826</v>
      </c>
      <c r="CK183" s="3">
        <v>0.2057590413406932</v>
      </c>
      <c r="CL183" s="3">
        <v>0.57231605110658745</v>
      </c>
      <c r="CM183" s="3">
        <v>0.1299404091653974</v>
      </c>
      <c r="CN183" s="5">
        <v>31.475273494546144</v>
      </c>
      <c r="CO183" s="5">
        <v>14.02622457860352</v>
      </c>
      <c r="CP183" s="5">
        <v>31.506011066318163</v>
      </c>
      <c r="CQ183" s="5">
        <v>13.860172920914016</v>
      </c>
      <c r="DB183" s="3">
        <v>0.46561509511610966</v>
      </c>
      <c r="DC183" s="3">
        <v>1.5019841777939136E-2</v>
      </c>
      <c r="DD183" s="3">
        <v>0.61581351289549979</v>
      </c>
      <c r="DE183" s="3">
        <v>0.23573656423952283</v>
      </c>
      <c r="DF183" s="3">
        <v>0.55528355053040557</v>
      </c>
      <c r="DG183" s="3">
        <v>0.14086483829615648</v>
      </c>
      <c r="DH183" s="5">
        <v>3.3811328949219486</v>
      </c>
      <c r="DI183" s="5">
        <v>0.42204973202599133</v>
      </c>
      <c r="DJ183" s="5">
        <v>3.4323621812086458</v>
      </c>
      <c r="DK183" s="5">
        <v>0.39568115841494339</v>
      </c>
      <c r="DV183" s="3">
        <v>0.75099208889695068</v>
      </c>
      <c r="DW183" s="3">
        <v>9.011905066763351E-2</v>
      </c>
      <c r="DX183" s="3">
        <v>1.3818254435703889</v>
      </c>
      <c r="DY183" s="3">
        <v>0.31696255532678391</v>
      </c>
      <c r="DZ183" s="3">
        <v>1.1275996016369931</v>
      </c>
      <c r="EA183" s="3">
        <v>0.19268035411629647</v>
      </c>
      <c r="EB183" s="5">
        <v>34.856406389468098</v>
      </c>
      <c r="EC183" s="5">
        <v>14.097006880888578</v>
      </c>
      <c r="ED183" s="5">
        <v>34.938373247526812</v>
      </c>
      <c r="EE183" s="5">
        <v>14.02167633205509</v>
      </c>
      <c r="EH183" s="8"/>
    </row>
    <row r="184" spans="1:138" x14ac:dyDescent="0.3">
      <c r="A184" s="10">
        <v>43279.999999968335</v>
      </c>
      <c r="B184" s="11">
        <v>16.399999999999999</v>
      </c>
      <c r="C184" s="19">
        <v>11.675229166666666</v>
      </c>
      <c r="D184" s="19">
        <v>0.35711419967787061</v>
      </c>
      <c r="E184" s="19">
        <v>10.687180555555555</v>
      </c>
      <c r="F184" s="19">
        <v>0.22168002391484251</v>
      </c>
      <c r="G184" s="19">
        <v>6.8326666666666656</v>
      </c>
      <c r="H184" s="19">
        <v>0.15839439707311515</v>
      </c>
      <c r="I184" s="7">
        <f t="shared" si="6"/>
        <v>5.714081733333332</v>
      </c>
      <c r="J184" s="7">
        <f t="shared" si="7"/>
        <v>0.15839439707311515</v>
      </c>
      <c r="K184" s="15" t="e">
        <f>0.9914*#REF!- 0.2051</f>
        <v>#REF!</v>
      </c>
      <c r="L184" s="15" t="e">
        <f>#REF!</f>
        <v>#REF!</v>
      </c>
      <c r="M184" s="15">
        <v>-35.4166666666667</v>
      </c>
      <c r="N184" s="15">
        <v>1.2089209647408281</v>
      </c>
      <c r="O184" s="12"/>
      <c r="P184" s="12"/>
      <c r="S184" s="14">
        <v>2.2000000000000002</v>
      </c>
      <c r="T184" s="15">
        <v>-15.333333333333334</v>
      </c>
      <c r="U184" s="15">
        <v>1.2018504251546644</v>
      </c>
      <c r="V184" s="15">
        <v>-12.5</v>
      </c>
      <c r="W184" s="15">
        <v>3.4999999999999996</v>
      </c>
      <c r="X184" s="15"/>
      <c r="Y184" s="15"/>
      <c r="Z184" s="15"/>
      <c r="AA184" s="15"/>
      <c r="AB184" s="6">
        <v>45.152477777777783</v>
      </c>
      <c r="AC184" s="6">
        <v>0.72055161516955679</v>
      </c>
      <c r="AD184" s="6">
        <v>49.633355555555546</v>
      </c>
      <c r="AE184" s="6">
        <v>1.9920399150334367</v>
      </c>
      <c r="AF184" s="6">
        <v>47.456588888888888</v>
      </c>
      <c r="AG184" s="6">
        <v>1.7812952815643601</v>
      </c>
      <c r="AH184" s="6">
        <v>48.544972222222214</v>
      </c>
      <c r="AI184" s="6">
        <v>1.2904118864523564</v>
      </c>
      <c r="AJ184" s="7">
        <v>0.16744761729889773</v>
      </c>
      <c r="AK184" s="7">
        <v>7.0544963800215174E-2</v>
      </c>
      <c r="AL184" s="4">
        <v>15.539756888607474</v>
      </c>
      <c r="AM184" s="4">
        <v>0.50207981074094832</v>
      </c>
      <c r="AN184" s="4">
        <v>16.81673411459801</v>
      </c>
      <c r="AO184" s="4">
        <v>0.50207981074094832</v>
      </c>
      <c r="AP184" s="4"/>
      <c r="AQ184" s="4"/>
      <c r="AR184" s="7"/>
      <c r="AS184" s="7"/>
      <c r="AT184" s="7">
        <v>9.3506138168520785</v>
      </c>
      <c r="AU184" s="7">
        <v>2.8604233913047605</v>
      </c>
      <c r="AV184" s="4">
        <v>35.247373375874687</v>
      </c>
      <c r="AW184" s="4">
        <v>2.7162953716818965</v>
      </c>
      <c r="AX184" s="4">
        <v>43.34145388618365</v>
      </c>
      <c r="AY184" s="4">
        <v>2.7162953716818965</v>
      </c>
      <c r="AZ184" s="4"/>
      <c r="BA184" s="4"/>
      <c r="BB184" s="7"/>
      <c r="BC184" s="7"/>
      <c r="BD184" s="7">
        <v>9.5180614341509759</v>
      </c>
      <c r="BE184" s="7">
        <v>2.8025456721801749</v>
      </c>
      <c r="BF184" s="4">
        <v>50.787130264482151</v>
      </c>
      <c r="BG184" s="4">
        <v>2.6717328699908403</v>
      </c>
      <c r="BH184" s="4">
        <v>60.158188000781664</v>
      </c>
      <c r="BI184" s="4">
        <v>2.6717328699908403</v>
      </c>
      <c r="BJ184" s="4"/>
      <c r="BK184" s="4"/>
      <c r="BL184" s="7"/>
      <c r="BM184" s="7"/>
      <c r="BN184" s="7">
        <v>1342.4323654257105</v>
      </c>
      <c r="BO184" s="7">
        <v>105.42075686100573</v>
      </c>
      <c r="BP184" s="4">
        <v>2178.2378030498858</v>
      </c>
      <c r="BQ184" s="4">
        <v>212.18832356040406</v>
      </c>
      <c r="BR184" s="4">
        <v>2672.9750207386955</v>
      </c>
      <c r="BS184" s="4">
        <v>212.18832356040406</v>
      </c>
      <c r="BT184" s="4"/>
      <c r="BU184" s="4"/>
      <c r="BV184" s="7"/>
      <c r="BW184" s="7"/>
      <c r="BX184" s="1">
        <v>0.64084658252539661</v>
      </c>
      <c r="BY184" s="1">
        <v>0.23095635395484418</v>
      </c>
      <c r="BZ184" s="1">
        <v>3.504629748185768</v>
      </c>
      <c r="CA184" s="1">
        <v>0.28037037985486074</v>
      </c>
      <c r="CB184" s="1">
        <v>3.3413941077431266</v>
      </c>
      <c r="CC184" s="1">
        <v>0.26471681004765357</v>
      </c>
      <c r="CD184" s="2">
        <v>26.864928642973098</v>
      </c>
      <c r="CE184" s="2">
        <v>13.084361841305247</v>
      </c>
      <c r="CF184" s="2">
        <v>24.96487982560123</v>
      </c>
      <c r="CG184" s="2">
        <v>10.667781762542312</v>
      </c>
      <c r="CR184" s="1">
        <v>0.76100531674891025</v>
      </c>
      <c r="CS184" s="1">
        <v>0.26264450427620761</v>
      </c>
      <c r="CT184" s="1">
        <v>1.5620635449056581</v>
      </c>
      <c r="CU184" s="1">
        <v>0.20908233583603097</v>
      </c>
      <c r="CV184" s="1">
        <v>1.5164032259007234</v>
      </c>
      <c r="CW184" s="1">
        <v>0.19773219082146837</v>
      </c>
      <c r="CX184" s="2">
        <v>3.439381965220599</v>
      </c>
      <c r="CY184" s="2">
        <v>0.3565213012728648</v>
      </c>
      <c r="CZ184" s="2">
        <v>3.229663552707148</v>
      </c>
      <c r="DA184" s="2">
        <v>0.11097255297236946</v>
      </c>
      <c r="DL184" s="1">
        <v>1.4018518992743072</v>
      </c>
      <c r="DM184" s="1">
        <v>0.4473571337337176</v>
      </c>
      <c r="DN184" s="1">
        <v>5.0666932930914257</v>
      </c>
      <c r="DO184" s="1">
        <v>0.29905875836966644</v>
      </c>
      <c r="DP184" s="1">
        <v>4.85779733364385</v>
      </c>
      <c r="DQ184" s="1">
        <v>0.28316287909715232</v>
      </c>
      <c r="DR184" s="2">
        <v>30.304310608193688</v>
      </c>
      <c r="DS184" s="2">
        <v>12.855790004691336</v>
      </c>
      <c r="DT184" s="2">
        <v>28.194543378308378</v>
      </c>
      <c r="DU184" s="2">
        <v>10.629502380443599</v>
      </c>
      <c r="EH184" s="8"/>
    </row>
    <row r="185" spans="1:138" x14ac:dyDescent="0.3">
      <c r="A185" s="10">
        <v>43280.999999968277</v>
      </c>
      <c r="B185" s="11">
        <v>16.899999999999999</v>
      </c>
      <c r="C185" s="19">
        <v>11.997937499999999</v>
      </c>
      <c r="D185" s="19">
        <v>0.4532128456202863</v>
      </c>
      <c r="E185" s="19">
        <v>10.856861111111114</v>
      </c>
      <c r="F185" s="19">
        <v>0.29655224135134922</v>
      </c>
      <c r="G185" s="19">
        <v>6.8713958333333336</v>
      </c>
      <c r="H185" s="19">
        <v>0.17363165602470676</v>
      </c>
      <c r="I185" s="7">
        <f t="shared" si="6"/>
        <v>5.7480627041666663</v>
      </c>
      <c r="J185" s="7">
        <f t="shared" si="7"/>
        <v>0.17363165602470676</v>
      </c>
      <c r="K185" s="15"/>
      <c r="L185" s="15"/>
      <c r="N185" s="15"/>
      <c r="O185" s="12"/>
      <c r="P185" s="12"/>
      <c r="S185" s="14">
        <v>1.8000000000000003</v>
      </c>
      <c r="T185" s="12"/>
      <c r="U185" s="12"/>
      <c r="V185" s="12"/>
      <c r="W185" s="12"/>
      <c r="X185" s="12"/>
      <c r="Y185" s="12"/>
      <c r="Z185" s="12"/>
      <c r="AA185" s="12"/>
      <c r="AB185" s="6"/>
      <c r="AC185" s="6"/>
      <c r="AD185" s="6"/>
      <c r="AE185" s="6"/>
      <c r="AF185" s="6"/>
      <c r="AG185" s="6"/>
      <c r="AH185" s="6"/>
      <c r="AI185" s="6"/>
      <c r="AJ185" s="7"/>
      <c r="AK185" s="7"/>
      <c r="AL185" s="4"/>
      <c r="AM185" s="4"/>
      <c r="AN185" s="4"/>
      <c r="AO185" s="4"/>
      <c r="AP185" s="4"/>
      <c r="AQ185" s="4"/>
      <c r="AR185" s="7"/>
      <c r="AS185" s="7"/>
      <c r="AT185" s="7"/>
      <c r="AU185" s="7"/>
      <c r="AV185" s="4"/>
      <c r="AW185" s="4"/>
      <c r="AX185" s="4"/>
      <c r="AY185" s="4"/>
      <c r="AZ185" s="4"/>
      <c r="BA185" s="4"/>
      <c r="BB185" s="7"/>
      <c r="BC185" s="7"/>
      <c r="BD185" s="7"/>
      <c r="BE185" s="7"/>
      <c r="BF185" s="4"/>
      <c r="BG185" s="4"/>
      <c r="BH185" s="4"/>
      <c r="BI185" s="4"/>
      <c r="BJ185" s="4"/>
      <c r="BK185" s="4"/>
      <c r="BL185" s="7"/>
      <c r="BM185" s="7"/>
      <c r="BN185" s="7"/>
      <c r="BO185" s="7"/>
      <c r="BP185" s="4"/>
      <c r="BQ185" s="4"/>
      <c r="BR185" s="4"/>
      <c r="BS185" s="4"/>
      <c r="BT185" s="4"/>
      <c r="BU185" s="4"/>
      <c r="BV185" s="7"/>
      <c r="BW185" s="7"/>
      <c r="EH185" s="8"/>
    </row>
    <row r="186" spans="1:138" x14ac:dyDescent="0.3">
      <c r="A186" s="10">
        <v>43281.999999968219</v>
      </c>
      <c r="B186" s="11">
        <v>18.2</v>
      </c>
      <c r="C186" s="19">
        <v>12.7783125</v>
      </c>
      <c r="D186" s="19">
        <v>0.70609285914528219</v>
      </c>
      <c r="E186" s="19">
        <v>11.213277777777776</v>
      </c>
      <c r="F186" s="19">
        <v>0.47629478148245574</v>
      </c>
      <c r="G186" s="19">
        <v>7.9680416666666654</v>
      </c>
      <c r="H186" s="19">
        <v>0.43222937721303401</v>
      </c>
      <c r="I186" s="7">
        <f t="shared" si="6"/>
        <v>6.7102597583333319</v>
      </c>
      <c r="J186" s="7">
        <f t="shared" si="7"/>
        <v>0.43222937721303401</v>
      </c>
      <c r="K186" s="15"/>
      <c r="L186" s="15"/>
      <c r="N186" s="15"/>
      <c r="O186" s="15">
        <v>-11.75</v>
      </c>
      <c r="P186" s="15">
        <v>0.62915286960589589</v>
      </c>
      <c r="Q186" s="15">
        <v>-7.75</v>
      </c>
      <c r="R186" s="15">
        <v>0.85391256382996661</v>
      </c>
      <c r="S186" s="14">
        <v>0.1</v>
      </c>
      <c r="T186" s="12"/>
      <c r="U186" s="12"/>
      <c r="V186" s="12"/>
      <c r="W186" s="12"/>
      <c r="X186" s="15">
        <v>10.333333333333334</v>
      </c>
      <c r="Y186" s="15">
        <v>0.66666666666666763</v>
      </c>
      <c r="Z186" s="15">
        <v>10.833333333333334</v>
      </c>
      <c r="AA186" s="15">
        <v>1.5793810320642849</v>
      </c>
      <c r="AB186" s="6"/>
      <c r="AC186" s="6"/>
      <c r="AD186" s="6"/>
      <c r="AE186" s="6"/>
      <c r="AF186" s="6"/>
      <c r="AG186" s="6"/>
      <c r="AH186" s="6"/>
      <c r="AI186" s="6"/>
      <c r="AJ186" s="7"/>
      <c r="AK186" s="7"/>
      <c r="AL186" s="4"/>
      <c r="AM186" s="4"/>
      <c r="AN186" s="4"/>
      <c r="AO186" s="4"/>
      <c r="AP186" s="4">
        <v>3.6174399222323936</v>
      </c>
      <c r="AQ186" s="4">
        <v>8.9824856480293605E-2</v>
      </c>
      <c r="AR186" s="7">
        <v>0.68293170592943997</v>
      </c>
      <c r="AS186" s="7">
        <v>0.2089349130913199</v>
      </c>
      <c r="AT186" s="7"/>
      <c r="AU186" s="7"/>
      <c r="AV186" s="4"/>
      <c r="AW186" s="4"/>
      <c r="AX186" s="4"/>
      <c r="AY186" s="4"/>
      <c r="AZ186" s="4">
        <v>6.6664232218601933</v>
      </c>
      <c r="BA186" s="4">
        <v>0.25265777021805413</v>
      </c>
      <c r="BB186" s="7">
        <v>51.054023058516385</v>
      </c>
      <c r="BC186" s="7">
        <v>1.2545802380457829</v>
      </c>
      <c r="BD186" s="7"/>
      <c r="BE186" s="7"/>
      <c r="BF186" s="4"/>
      <c r="BG186" s="4"/>
      <c r="BH186" s="4"/>
      <c r="BI186" s="4"/>
      <c r="BJ186" s="4">
        <v>10.283863144092587</v>
      </c>
      <c r="BK186" s="4">
        <v>0.21082972322589091</v>
      </c>
      <c r="BL186" s="7">
        <v>51.736954764445827</v>
      </c>
      <c r="BM186" s="7">
        <v>1.2042788035617096</v>
      </c>
      <c r="BN186" s="7"/>
      <c r="BO186" s="7"/>
      <c r="BP186" s="4"/>
      <c r="BQ186" s="4"/>
      <c r="BR186" s="4"/>
      <c r="BS186" s="4"/>
      <c r="BT186" s="4">
        <v>230.70598098834392</v>
      </c>
      <c r="BU186" s="4">
        <v>2.0752796328234346</v>
      </c>
      <c r="BV186" s="7">
        <v>635.20135592699444</v>
      </c>
      <c r="BW186" s="7">
        <v>23.50763237538904</v>
      </c>
      <c r="CH186" s="3">
        <v>0.49740911479824562</v>
      </c>
      <c r="CI186" s="3">
        <v>4.5219010436203737E-2</v>
      </c>
      <c r="CJ186" s="3">
        <v>1.7786144104906958</v>
      </c>
      <c r="CK186" s="3">
        <v>0.73451577493600406</v>
      </c>
      <c r="CL186" s="3">
        <v>1.2622886763266383</v>
      </c>
      <c r="CM186" s="3">
        <v>0.43888441194859223</v>
      </c>
      <c r="CN186" s="5">
        <v>37.612168013936021</v>
      </c>
      <c r="CO186" s="5">
        <v>15.653130708465195</v>
      </c>
      <c r="CP186" s="5">
        <v>37.994017435397303</v>
      </c>
      <c r="CQ186" s="5">
        <v>15.863541278212161</v>
      </c>
      <c r="DB186" s="3">
        <v>0.69335816002179684</v>
      </c>
      <c r="DC186" s="3">
        <v>0.45219010436204132</v>
      </c>
      <c r="DD186" s="3">
        <v>0.31653307305342915</v>
      </c>
      <c r="DE186" s="3">
        <v>6.6844422849696258E-2</v>
      </c>
      <c r="DF186" s="3">
        <v>0.46839358310168133</v>
      </c>
      <c r="DG186" s="3">
        <v>0.18655085994473222</v>
      </c>
      <c r="DH186" s="5">
        <v>3.0949900476335288</v>
      </c>
      <c r="DI186" s="5">
        <v>0.34483190296158917</v>
      </c>
      <c r="DJ186" s="5">
        <v>3.1854280685059364</v>
      </c>
      <c r="DK186" s="5">
        <v>0.31919356215645089</v>
      </c>
      <c r="DV186" s="3">
        <v>1.1907672748200422</v>
      </c>
      <c r="DW186" s="3">
        <v>0.49740911479824518</v>
      </c>
      <c r="DX186" s="3">
        <v>2.0951474835441255</v>
      </c>
      <c r="DY186" s="3">
        <v>0.73281257757851637</v>
      </c>
      <c r="DZ186" s="3">
        <v>1.73068225942832</v>
      </c>
      <c r="EA186" s="3">
        <v>0.48122684615169287</v>
      </c>
      <c r="EB186" s="5">
        <v>40.707158061569551</v>
      </c>
      <c r="EC186" s="5">
        <v>15.776554316672454</v>
      </c>
      <c r="ED186" s="5">
        <v>41.179445503903246</v>
      </c>
      <c r="EE186" s="5">
        <v>15.804920207057442</v>
      </c>
      <c r="EH186" s="8"/>
    </row>
    <row r="187" spans="1:138" x14ac:dyDescent="0.3">
      <c r="A187" s="10">
        <v>43282.99999996816</v>
      </c>
      <c r="B187" s="11">
        <v>18.7</v>
      </c>
      <c r="C187" s="19">
        <v>12.484562500000001</v>
      </c>
      <c r="D187" s="19">
        <v>0.22926804077802046</v>
      </c>
      <c r="E187" s="19">
        <v>11.735180555555557</v>
      </c>
      <c r="F187" s="19">
        <v>0.18811620588330139</v>
      </c>
      <c r="G187" s="19">
        <v>7.5963333333333338</v>
      </c>
      <c r="H187" s="19">
        <v>0.11177686942586712</v>
      </c>
      <c r="I187" s="7">
        <f t="shared" si="6"/>
        <v>6.384122866666667</v>
      </c>
      <c r="J187" s="7">
        <f t="shared" si="7"/>
        <v>0.11177686942586712</v>
      </c>
      <c r="K187" s="15" t="e">
        <f>0.9914*#REF!- 0.2051</f>
        <v>#REF!</v>
      </c>
      <c r="L187" s="15" t="e">
        <f>#REF!</f>
        <v>#REF!</v>
      </c>
      <c r="M187" s="15">
        <v>-38.3333333333333</v>
      </c>
      <c r="N187" s="15">
        <v>1.1891767800211304</v>
      </c>
      <c r="O187" s="12"/>
      <c r="P187" s="12"/>
      <c r="S187" s="14">
        <v>1.7000000000000002</v>
      </c>
      <c r="T187" s="15">
        <v>-17</v>
      </c>
      <c r="U187" s="15">
        <v>0.57735026918962584</v>
      </c>
      <c r="V187" s="15">
        <v>-19.5</v>
      </c>
      <c r="W187" s="15">
        <v>5.4999999999999991</v>
      </c>
      <c r="X187" s="15"/>
      <c r="Y187" s="15"/>
      <c r="Z187" s="15"/>
      <c r="AA187" s="15"/>
      <c r="AB187" s="6">
        <v>46.650211111111112</v>
      </c>
      <c r="AC187" s="6">
        <v>0.93543428641328441</v>
      </c>
      <c r="AD187" s="6">
        <v>47.587522222222219</v>
      </c>
      <c r="AE187" s="6">
        <v>2.0520722499493904</v>
      </c>
      <c r="AF187" s="6">
        <v>46.949222222222225</v>
      </c>
      <c r="AG187" s="6">
        <v>2.5174950616254717</v>
      </c>
      <c r="AH187" s="6">
        <v>47.268372222222219</v>
      </c>
      <c r="AI187" s="6">
        <v>1.4594957092654293</v>
      </c>
      <c r="AJ187" s="7"/>
      <c r="AK187" s="7"/>
      <c r="AL187" s="4"/>
      <c r="AM187" s="4"/>
      <c r="AN187" s="4"/>
      <c r="AO187" s="4"/>
      <c r="AP187" s="4"/>
      <c r="AQ187" s="4"/>
      <c r="AR187" s="7"/>
      <c r="AS187" s="7"/>
      <c r="AT187" s="7"/>
      <c r="AU187" s="7"/>
      <c r="AV187" s="4"/>
      <c r="AW187" s="4"/>
      <c r="AX187" s="4"/>
      <c r="AY187" s="4"/>
      <c r="AZ187" s="4"/>
      <c r="BA187" s="4"/>
      <c r="BB187" s="7"/>
      <c r="BC187" s="7"/>
      <c r="BD187" s="7"/>
      <c r="BE187" s="7"/>
      <c r="BF187" s="4"/>
      <c r="BG187" s="4"/>
      <c r="BH187" s="4"/>
      <c r="BI187" s="4"/>
      <c r="BJ187" s="4"/>
      <c r="BK187" s="4"/>
      <c r="BL187" s="7"/>
      <c r="BM187" s="7"/>
      <c r="BN187" s="7"/>
      <c r="BO187" s="7"/>
      <c r="BP187" s="4"/>
      <c r="BQ187" s="4"/>
      <c r="BR187" s="4"/>
      <c r="BS187" s="4"/>
      <c r="BT187" s="4"/>
      <c r="BU187" s="4"/>
      <c r="BV187" s="7"/>
      <c r="BW187" s="7"/>
      <c r="BX187" s="1">
        <v>1.7484684035332263</v>
      </c>
      <c r="BY187" s="1">
        <v>1.0378869320830268</v>
      </c>
      <c r="BZ187" s="1">
        <v>5.5267679422027296</v>
      </c>
      <c r="CA187" s="1">
        <v>0.3958716477547633</v>
      </c>
      <c r="CB187" s="1">
        <v>5.3114048684985677</v>
      </c>
      <c r="CC187" s="1">
        <v>0.37796553045092551</v>
      </c>
      <c r="CD187" s="2">
        <v>46.607381370244262</v>
      </c>
      <c r="CE187" s="2">
        <v>21.643175128883783</v>
      </c>
      <c r="CF187" s="2">
        <v>34.569051036883899</v>
      </c>
      <c r="CG187" s="2">
        <v>12.269007384955858</v>
      </c>
      <c r="CR187" s="1">
        <v>0.38184942146127959</v>
      </c>
      <c r="CS187" s="1">
        <v>2.0097337971646239E-2</v>
      </c>
      <c r="CT187" s="1">
        <v>1.7484684035332267</v>
      </c>
      <c r="CU187" s="1">
        <v>0.30011725635305669</v>
      </c>
      <c r="CV187" s="1">
        <v>1.6705711215551258</v>
      </c>
      <c r="CW187" s="1">
        <v>0.28301289116218126</v>
      </c>
      <c r="CX187" s="2">
        <v>4.9690927388481256</v>
      </c>
      <c r="CY187" s="2">
        <v>0.59625312692622945</v>
      </c>
      <c r="CZ187" s="2">
        <v>3.5939978928775744</v>
      </c>
      <c r="DA187" s="2">
        <v>0.12500862236096005</v>
      </c>
      <c r="DL187" s="1">
        <v>2.1303178249945067</v>
      </c>
      <c r="DM187" s="1">
        <v>1.035159235035396</v>
      </c>
      <c r="DN187" s="1">
        <v>7.2752363457359568</v>
      </c>
      <c r="DO187" s="1">
        <v>0.17404805231887227</v>
      </c>
      <c r="DP187" s="1">
        <v>6.9819759900536935</v>
      </c>
      <c r="DQ187" s="1">
        <v>0.17441116940892074</v>
      </c>
      <c r="DR187" s="2">
        <v>51.482717642321681</v>
      </c>
      <c r="DS187" s="2">
        <v>21.091210028038105</v>
      </c>
      <c r="DT187" s="2">
        <v>38.163048929761466</v>
      </c>
      <c r="DU187" s="2">
        <v>12.323697473146339</v>
      </c>
      <c r="EH187" s="8"/>
    </row>
    <row r="188" spans="1:138" x14ac:dyDescent="0.3">
      <c r="A188" s="10">
        <v>43283.999999968102</v>
      </c>
      <c r="B188" s="11">
        <v>23.3</v>
      </c>
      <c r="C188" s="19">
        <v>15.038562499999999</v>
      </c>
      <c r="D188" s="19">
        <v>0.63007572678108581</v>
      </c>
      <c r="E188" s="19">
        <v>13.996749999999997</v>
      </c>
      <c r="F188" s="19">
        <v>0.4209809619329461</v>
      </c>
      <c r="G188" s="19">
        <v>9.5441249999999975</v>
      </c>
      <c r="H188" s="19">
        <v>0.4486166390287008</v>
      </c>
      <c r="I188" s="7">
        <f t="shared" si="6"/>
        <v>8.0931152749999971</v>
      </c>
      <c r="J188" s="7">
        <f t="shared" si="7"/>
        <v>0.4486166390287008</v>
      </c>
      <c r="K188" s="15"/>
      <c r="L188" s="15"/>
      <c r="N188" s="15"/>
      <c r="O188" s="12"/>
      <c r="P188" s="12"/>
      <c r="T188" s="12"/>
      <c r="U188" s="12"/>
      <c r="V188" s="12"/>
      <c r="W188" s="12"/>
      <c r="X188" s="12"/>
      <c r="Y188" s="12"/>
      <c r="Z188" s="12"/>
      <c r="AA188" s="12"/>
      <c r="AB188" s="6"/>
      <c r="AC188" s="6"/>
      <c r="AD188" s="6"/>
      <c r="AE188" s="6"/>
      <c r="AF188" s="6"/>
      <c r="AG188" s="6"/>
      <c r="AH188" s="6"/>
      <c r="AI188" s="6"/>
      <c r="AJ188" s="7"/>
      <c r="AK188" s="7"/>
      <c r="AL188" s="4"/>
      <c r="AM188" s="4"/>
      <c r="AN188" s="4"/>
      <c r="AO188" s="4"/>
      <c r="AP188" s="4"/>
      <c r="AQ188" s="4"/>
      <c r="AR188" s="7"/>
      <c r="AS188" s="7"/>
      <c r="AT188" s="7"/>
      <c r="AU188" s="7"/>
      <c r="AV188" s="4"/>
      <c r="AW188" s="4"/>
      <c r="AX188" s="4"/>
      <c r="AY188" s="4"/>
      <c r="AZ188" s="4"/>
      <c r="BA188" s="4"/>
      <c r="BB188" s="7"/>
      <c r="BC188" s="7"/>
      <c r="BD188" s="7"/>
      <c r="BE188" s="7"/>
      <c r="BF188" s="4"/>
      <c r="BG188" s="4"/>
      <c r="BH188" s="4"/>
      <c r="BI188" s="4"/>
      <c r="BJ188" s="4"/>
      <c r="BK188" s="4"/>
      <c r="BL188" s="7"/>
      <c r="BM188" s="7"/>
      <c r="BN188" s="7"/>
      <c r="BO188" s="7"/>
      <c r="BP188" s="4"/>
      <c r="BQ188" s="4"/>
      <c r="BR188" s="4"/>
      <c r="BS188" s="4"/>
      <c r="BT188" s="4"/>
      <c r="BU188" s="4"/>
      <c r="BV188" s="7"/>
      <c r="BW188" s="7"/>
      <c r="EH188" s="8"/>
    </row>
    <row r="189" spans="1:138" x14ac:dyDescent="0.3">
      <c r="A189" s="10">
        <v>43284.999999968044</v>
      </c>
      <c r="B189" s="11">
        <v>22.9</v>
      </c>
      <c r="C189" s="19">
        <v>15.232229166666665</v>
      </c>
      <c r="D189" s="19">
        <v>0.51731890339249675</v>
      </c>
      <c r="E189" s="19">
        <v>14.236819444444444</v>
      </c>
      <c r="F189" s="19">
        <v>0.2853966128778978</v>
      </c>
      <c r="G189" s="19">
        <v>10.334791666666666</v>
      </c>
      <c r="H189" s="19">
        <v>0.31195756097913868</v>
      </c>
      <c r="I189" s="7">
        <f t="shared" si="6"/>
        <v>8.7868462083333316</v>
      </c>
      <c r="J189" s="7">
        <f t="shared" si="7"/>
        <v>0.31195756097913868</v>
      </c>
      <c r="K189" s="15" t="e">
        <f>0.9914*#REF!- 0.2051</f>
        <v>#REF!</v>
      </c>
      <c r="L189" s="15" t="e">
        <f>#REF!</f>
        <v>#REF!</v>
      </c>
      <c r="M189" s="15">
        <v>-38.4166666666667</v>
      </c>
      <c r="N189" s="15">
        <v>1.4536179176472268</v>
      </c>
      <c r="O189" s="12"/>
      <c r="P189" s="12"/>
      <c r="S189" s="14">
        <v>3.6</v>
      </c>
      <c r="T189" s="15">
        <v>-18.333333333333336</v>
      </c>
      <c r="U189" s="15">
        <v>1.666666666666665</v>
      </c>
      <c r="V189" s="15">
        <v>-17</v>
      </c>
      <c r="W189" s="15">
        <v>8</v>
      </c>
      <c r="X189" s="15"/>
      <c r="Y189" s="15"/>
      <c r="Z189" s="15"/>
      <c r="AA189" s="15"/>
      <c r="AB189" s="6">
        <v>45.970388888888891</v>
      </c>
      <c r="AC189" s="6">
        <v>0.67341873048490508</v>
      </c>
      <c r="AD189" s="6">
        <v>48.165811111111104</v>
      </c>
      <c r="AE189" s="6">
        <v>1.0049334730760229</v>
      </c>
      <c r="AF189" s="6">
        <v>46.256366666666658</v>
      </c>
      <c r="AG189" s="6">
        <v>4.0214069030626343</v>
      </c>
      <c r="AH189" s="6">
        <v>47.211088888888874</v>
      </c>
      <c r="AI189" s="6">
        <v>1.9022670310402567</v>
      </c>
      <c r="AJ189" s="7"/>
      <c r="AK189" s="7"/>
      <c r="AL189" s="4"/>
      <c r="AM189" s="4"/>
      <c r="AN189" s="4"/>
      <c r="AO189" s="4"/>
      <c r="AP189" s="4"/>
      <c r="AQ189" s="4"/>
      <c r="AR189" s="7"/>
      <c r="AS189" s="7"/>
      <c r="AT189" s="7"/>
      <c r="AU189" s="7"/>
      <c r="AV189" s="4"/>
      <c r="AW189" s="4"/>
      <c r="AX189" s="4"/>
      <c r="AY189" s="4"/>
      <c r="AZ189" s="4"/>
      <c r="BA189" s="4"/>
      <c r="BB189" s="7"/>
      <c r="BC189" s="7"/>
      <c r="BD189" s="7"/>
      <c r="BE189" s="7"/>
      <c r="BF189" s="4"/>
      <c r="BG189" s="4"/>
      <c r="BH189" s="4"/>
      <c r="BI189" s="4"/>
      <c r="BJ189" s="4"/>
      <c r="BK189" s="4"/>
      <c r="BL189" s="7"/>
      <c r="BM189" s="7"/>
      <c r="BN189" s="7"/>
      <c r="BO189" s="7"/>
      <c r="BP189" s="4"/>
      <c r="BQ189" s="4"/>
      <c r="BR189" s="4"/>
      <c r="BS189" s="4"/>
      <c r="BT189" s="4"/>
      <c r="BU189" s="4"/>
      <c r="BV189" s="7"/>
      <c r="BW189" s="7"/>
      <c r="BX189" s="1">
        <v>1.0251910236402662</v>
      </c>
      <c r="BY189" s="1">
        <v>0.22831238667412707</v>
      </c>
      <c r="BZ189" s="1">
        <v>4.6234104987698288</v>
      </c>
      <c r="CA189" s="1">
        <v>0.35563687679344003</v>
      </c>
      <c r="CB189" s="1">
        <v>4.418311988687444</v>
      </c>
      <c r="CC189" s="1">
        <v>0.33561797913620089</v>
      </c>
      <c r="CD189" s="2">
        <v>45.349021184621598</v>
      </c>
      <c r="CE189" s="2">
        <v>20.44952549475332</v>
      </c>
      <c r="CF189" s="2">
        <v>34.690582782874067</v>
      </c>
      <c r="CG189" s="2">
        <v>13.376368174882289</v>
      </c>
      <c r="CR189" s="1">
        <v>0.34173034121342188</v>
      </c>
      <c r="CS189" s="1">
        <v>0.20401083396923422</v>
      </c>
      <c r="CT189" s="1">
        <v>1.990076692948751</v>
      </c>
      <c r="CU189" s="1">
        <v>0.20890387534217483</v>
      </c>
      <c r="CV189" s="1">
        <v>1.8961209508998371</v>
      </c>
      <c r="CW189" s="1">
        <v>0.1973392723496179</v>
      </c>
      <c r="CX189" s="2">
        <v>5.0455345285839037</v>
      </c>
      <c r="CY189" s="2">
        <v>0.10529062837169151</v>
      </c>
      <c r="CZ189" s="2">
        <v>4.9644817650725157</v>
      </c>
      <c r="DA189" s="2">
        <v>0.60007789935320599</v>
      </c>
      <c r="DL189" s="1">
        <v>1.3669213648536882</v>
      </c>
      <c r="DM189" s="1">
        <v>0.12227438323523734</v>
      </c>
      <c r="DN189" s="1">
        <v>6.6134871917185798</v>
      </c>
      <c r="DO189" s="1">
        <v>0.17866857123532282</v>
      </c>
      <c r="DP189" s="1">
        <v>6.3144329395872809</v>
      </c>
      <c r="DQ189" s="1">
        <v>0.16862855642628774</v>
      </c>
      <c r="DR189" s="2">
        <v>50.394555713205506</v>
      </c>
      <c r="DS189" s="2">
        <v>20.344354644591256</v>
      </c>
      <c r="DT189" s="2">
        <v>39.655064547946587</v>
      </c>
      <c r="DU189" s="2">
        <v>13.912643109871944</v>
      </c>
      <c r="EH189" s="8"/>
    </row>
    <row r="190" spans="1:138" x14ac:dyDescent="0.3">
      <c r="A190" s="10">
        <v>43285.999999967986</v>
      </c>
      <c r="B190" s="11">
        <v>20.8</v>
      </c>
      <c r="C190" s="19">
        <v>14.489666666666665</v>
      </c>
      <c r="D190" s="19">
        <v>0.43137712751992896</v>
      </c>
      <c r="E190" s="19">
        <v>13.535819444444444</v>
      </c>
      <c r="F190" s="19">
        <v>0.25531158537693477</v>
      </c>
      <c r="G190" s="19">
        <v>10.286604166666665</v>
      </c>
      <c r="H190" s="19">
        <v>0.3040092023110908</v>
      </c>
      <c r="I190" s="7">
        <f t="shared" si="6"/>
        <v>8.7445664958333307</v>
      </c>
      <c r="J190" s="7">
        <f t="shared" si="7"/>
        <v>0.3040092023110908</v>
      </c>
      <c r="K190" s="15"/>
      <c r="L190" s="15"/>
      <c r="N190" s="15"/>
      <c r="O190" s="15">
        <v>-21.833333333333332</v>
      </c>
      <c r="P190" s="15">
        <v>1.1403968828899231</v>
      </c>
      <c r="Q190" s="15">
        <v>-7.666666666666667</v>
      </c>
      <c r="R190" s="15">
        <v>0.46601686361302086</v>
      </c>
      <c r="T190" s="12"/>
      <c r="U190" s="12"/>
      <c r="V190" s="12"/>
      <c r="W190" s="12"/>
      <c r="X190" s="15">
        <v>9.5</v>
      </c>
      <c r="Y190" s="15">
        <v>0.99163165204290116</v>
      </c>
      <c r="Z190" s="15">
        <v>9.5</v>
      </c>
      <c r="AA190" s="15">
        <v>1.2583057392117916</v>
      </c>
      <c r="AB190" s="6"/>
      <c r="AC190" s="6"/>
      <c r="AD190" s="6"/>
      <c r="AE190" s="6"/>
      <c r="AF190" s="6"/>
      <c r="AG190" s="6"/>
      <c r="AH190" s="6"/>
      <c r="AI190" s="6"/>
      <c r="AJ190" s="7"/>
      <c r="AK190" s="7"/>
      <c r="AL190" s="4"/>
      <c r="AM190" s="4"/>
      <c r="AN190" s="4"/>
      <c r="AO190" s="4"/>
      <c r="AP190" s="4">
        <v>1.8292084830716562</v>
      </c>
      <c r="AQ190" s="4">
        <v>0.3529882995777488</v>
      </c>
      <c r="AR190" s="7">
        <v>2.3114976107834568</v>
      </c>
      <c r="AS190" s="7">
        <v>0.40732699867931538</v>
      </c>
      <c r="AT190" s="7"/>
      <c r="AU190" s="7"/>
      <c r="AV190" s="4"/>
      <c r="AW190" s="4"/>
      <c r="AX190" s="4"/>
      <c r="AY190" s="4"/>
      <c r="AZ190" s="4">
        <v>17.972594634070177</v>
      </c>
      <c r="BA190" s="4">
        <v>0.91124139801931525</v>
      </c>
      <c r="BB190" s="7">
        <v>22.093770031759426</v>
      </c>
      <c r="BC190" s="7">
        <v>0.39494220120770801</v>
      </c>
      <c r="BD190" s="7"/>
      <c r="BE190" s="7"/>
      <c r="BF190" s="4"/>
      <c r="BG190" s="4"/>
      <c r="BH190" s="4"/>
      <c r="BI190" s="4"/>
      <c r="BJ190" s="4">
        <v>19.801803117141834</v>
      </c>
      <c r="BK190" s="4">
        <v>1.1371105633164287</v>
      </c>
      <c r="BL190" s="7">
        <v>24.405267642542881</v>
      </c>
      <c r="BM190" s="7">
        <v>0.77572173455711746</v>
      </c>
      <c r="BN190" s="7"/>
      <c r="BO190" s="7"/>
      <c r="BP190" s="4"/>
      <c r="BQ190" s="4"/>
      <c r="BR190" s="4"/>
      <c r="BS190" s="4"/>
      <c r="BT190" s="4">
        <v>537.61793383471343</v>
      </c>
      <c r="BU190" s="4">
        <v>18.156860175059563</v>
      </c>
      <c r="BV190" s="7">
        <v>507.30955770873516</v>
      </c>
      <c r="BW190" s="7">
        <v>12.244625343032123</v>
      </c>
      <c r="CH190" s="3">
        <v>0.40706114173951807</v>
      </c>
      <c r="CI190" s="3">
        <v>7.5381692914725892E-2</v>
      </c>
      <c r="CJ190" s="3">
        <v>1.175954409469717</v>
      </c>
      <c r="CK190" s="3">
        <v>0.22089108506496535</v>
      </c>
      <c r="CL190" s="3">
        <v>0.86609042257444679</v>
      </c>
      <c r="CM190" s="3">
        <v>0.13532587101355753</v>
      </c>
      <c r="CN190" s="5">
        <v>51.202660872466112</v>
      </c>
      <c r="CO190" s="5">
        <v>21.996041044115859</v>
      </c>
      <c r="CP190" s="5">
        <v>51.335363143467326</v>
      </c>
      <c r="CQ190" s="5">
        <v>21.137807091627433</v>
      </c>
      <c r="DB190" s="3">
        <v>0.67843523623252866</v>
      </c>
      <c r="DC190" s="3">
        <v>0.34675578740773705</v>
      </c>
      <c r="DD190" s="3">
        <v>0.33167944882479194</v>
      </c>
      <c r="DE190" s="3">
        <v>0.14460715966444759</v>
      </c>
      <c r="DF190" s="3">
        <v>0.47142203115010983</v>
      </c>
      <c r="DG190" s="3">
        <v>0.16425875961789188</v>
      </c>
      <c r="DH190" s="5">
        <v>2.1334442030194221</v>
      </c>
      <c r="DI190" s="5">
        <v>0.39230627119314909</v>
      </c>
      <c r="DJ190" s="5">
        <v>2.8377870260258331</v>
      </c>
      <c r="DK190" s="5">
        <v>0.51961953559276264</v>
      </c>
      <c r="DV190" s="3">
        <v>1.0854963779720466</v>
      </c>
      <c r="DW190" s="3">
        <v>0.42213748032246223</v>
      </c>
      <c r="DX190" s="3">
        <v>1.507633858294509</v>
      </c>
      <c r="DY190" s="3">
        <v>0.16515301452928968</v>
      </c>
      <c r="DZ190" s="3">
        <v>1.3375124537245566</v>
      </c>
      <c r="EA190" s="3">
        <v>0.19662790356886861</v>
      </c>
      <c r="EB190" s="5">
        <v>53.336105075485534</v>
      </c>
      <c r="EC190" s="5">
        <v>21.71054740049043</v>
      </c>
      <c r="ED190" s="5">
        <v>54.173150169493134</v>
      </c>
      <c r="EE190" s="5">
        <v>20.931152503003254</v>
      </c>
      <c r="EH190" s="8"/>
    </row>
    <row r="191" spans="1:138" x14ac:dyDescent="0.3">
      <c r="A191" s="10">
        <v>43286.999999967928</v>
      </c>
      <c r="B191" s="11">
        <v>19.899999999999999</v>
      </c>
      <c r="C191" s="19">
        <v>13.748125</v>
      </c>
      <c r="D191" s="19">
        <v>0.37798585713947658</v>
      </c>
      <c r="E191" s="19">
        <v>12.554902777777778</v>
      </c>
      <c r="F191" s="19">
        <v>0.22919116994971123</v>
      </c>
      <c r="G191" s="19">
        <v>10.571979166666667</v>
      </c>
      <c r="H191" s="19">
        <v>0.33864446251489233</v>
      </c>
      <c r="I191" s="7">
        <f t="shared" si="6"/>
        <v>8.9949545208333319</v>
      </c>
      <c r="J191" s="7">
        <f t="shared" si="7"/>
        <v>0.33864446251489233</v>
      </c>
      <c r="K191" s="15" t="e">
        <f>0.9914*#REF!- 0.2051</f>
        <v>#REF!</v>
      </c>
      <c r="L191" s="15" t="e">
        <f>#REF!</f>
        <v>#REF!</v>
      </c>
      <c r="M191" s="15">
        <v>-39.75</v>
      </c>
      <c r="N191" s="15">
        <v>0.76003389079140093</v>
      </c>
      <c r="O191" s="12"/>
      <c r="P191" s="12"/>
      <c r="S191" s="14">
        <v>0.70000000000000007</v>
      </c>
      <c r="T191" s="15">
        <v>-20.666666666666668</v>
      </c>
      <c r="U191" s="15">
        <v>0.88191710368819687</v>
      </c>
      <c r="V191" s="15">
        <v>-20</v>
      </c>
      <c r="W191" s="15">
        <v>8</v>
      </c>
      <c r="X191" s="15"/>
      <c r="Y191" s="15"/>
      <c r="Z191" s="15"/>
      <c r="AA191" s="15"/>
      <c r="AB191" s="6">
        <v>45.965077777777786</v>
      </c>
      <c r="AC191" s="6">
        <v>0.4596367011960843</v>
      </c>
      <c r="AD191" s="6">
        <v>49.895222222222209</v>
      </c>
      <c r="AE191" s="6">
        <v>0.54873777463251161</v>
      </c>
      <c r="AF191" s="6">
        <v>47.522055555555546</v>
      </c>
      <c r="AG191" s="6">
        <v>2.2159429791378029</v>
      </c>
      <c r="AH191" s="6">
        <v>48.708638888888878</v>
      </c>
      <c r="AI191" s="6">
        <v>1.1506082251612155</v>
      </c>
      <c r="AJ191" s="7"/>
      <c r="AK191" s="7"/>
      <c r="AL191" s="4"/>
      <c r="AM191" s="4"/>
      <c r="AN191" s="4"/>
      <c r="AO191" s="4"/>
      <c r="AP191" s="4"/>
      <c r="AQ191" s="4"/>
      <c r="AR191" s="7"/>
      <c r="AS191" s="7"/>
      <c r="AT191" s="7"/>
      <c r="AU191" s="7"/>
      <c r="AV191" s="4"/>
      <c r="AW191" s="4"/>
      <c r="AX191" s="4"/>
      <c r="AY191" s="4"/>
      <c r="AZ191" s="4"/>
      <c r="BA191" s="4"/>
      <c r="BB191" s="7"/>
      <c r="BC191" s="7"/>
      <c r="BD191" s="7"/>
      <c r="BE191" s="7"/>
      <c r="BF191" s="4"/>
      <c r="BG191" s="4"/>
      <c r="BH191" s="4"/>
      <c r="BI191" s="4"/>
      <c r="BJ191" s="4"/>
      <c r="BK191" s="4"/>
      <c r="BL191" s="7"/>
      <c r="BM191" s="7"/>
      <c r="BN191" s="7"/>
      <c r="BO191" s="7"/>
      <c r="BP191" s="4"/>
      <c r="BQ191" s="4"/>
      <c r="BR191" s="4"/>
      <c r="BS191" s="4"/>
      <c r="BT191" s="4"/>
      <c r="BU191" s="4"/>
      <c r="BV191" s="7"/>
      <c r="BW191" s="7"/>
      <c r="CD191" s="2">
        <v>38.092686408640965</v>
      </c>
      <c r="CE191" s="2">
        <v>17.443300201743007</v>
      </c>
      <c r="CF191" s="2">
        <v>33.604826742136602</v>
      </c>
      <c r="CG191" s="2">
        <v>13.998399325479051</v>
      </c>
      <c r="CX191" s="2">
        <v>3.6427432357990011</v>
      </c>
      <c r="CY191" s="2">
        <v>0.5153719160132999</v>
      </c>
      <c r="CZ191" s="2">
        <v>4.1006880997280177</v>
      </c>
      <c r="DA191" s="2">
        <v>0.89362061572790097</v>
      </c>
      <c r="DR191" s="2">
        <v>41.735429644439968</v>
      </c>
      <c r="DS191" s="2">
        <v>16.956383443246114</v>
      </c>
      <c r="DT191" s="2">
        <v>37.70551484186462</v>
      </c>
      <c r="DU191" s="2">
        <v>14.119873486929432</v>
      </c>
      <c r="EH191" s="8"/>
    </row>
    <row r="192" spans="1:138" x14ac:dyDescent="0.3">
      <c r="A192" s="10">
        <v>43287.999999967869</v>
      </c>
      <c r="B192" s="11">
        <v>18.7</v>
      </c>
      <c r="C192" s="19">
        <v>12.269166666666669</v>
      </c>
      <c r="D192" s="19">
        <v>0.64915073606990148</v>
      </c>
      <c r="E192" s="19">
        <v>11.169013888888891</v>
      </c>
      <c r="F192" s="19">
        <v>0.42665295139450121</v>
      </c>
      <c r="G192" s="19">
        <v>9.8264375000000008</v>
      </c>
      <c r="H192" s="19">
        <v>0.41490642749921613</v>
      </c>
      <c r="I192" s="7">
        <f t="shared" si="6"/>
        <v>8.3408162624999989</v>
      </c>
      <c r="J192" s="7">
        <f t="shared" si="7"/>
        <v>0.41490642749921613</v>
      </c>
      <c r="K192" s="15"/>
      <c r="L192" s="15"/>
      <c r="N192" s="15"/>
      <c r="O192" s="12"/>
      <c r="P192" s="12"/>
      <c r="T192" s="12"/>
      <c r="U192" s="12"/>
      <c r="V192" s="12"/>
      <c r="W192" s="12"/>
      <c r="X192" s="12"/>
      <c r="Y192" s="12"/>
      <c r="Z192" s="12"/>
      <c r="AA192" s="12"/>
      <c r="AB192" s="6"/>
      <c r="AC192" s="6"/>
      <c r="AD192" s="6"/>
      <c r="AE192" s="6"/>
      <c r="AF192" s="6"/>
      <c r="AG192" s="6"/>
      <c r="AH192" s="6"/>
      <c r="AI192" s="6"/>
      <c r="AJ192" s="7"/>
      <c r="AK192" s="7"/>
      <c r="AL192" s="4"/>
      <c r="AM192" s="4"/>
      <c r="AN192" s="4"/>
      <c r="AO192" s="4"/>
      <c r="AP192" s="4"/>
      <c r="AQ192" s="4"/>
      <c r="AR192" s="7"/>
      <c r="AS192" s="7"/>
      <c r="AT192" s="7"/>
      <c r="AU192" s="7"/>
      <c r="AV192" s="4"/>
      <c r="AW192" s="4"/>
      <c r="AX192" s="4"/>
      <c r="AY192" s="4"/>
      <c r="AZ192" s="4"/>
      <c r="BA192" s="4"/>
      <c r="BB192" s="7"/>
      <c r="BC192" s="7"/>
      <c r="BD192" s="7"/>
      <c r="BE192" s="7"/>
      <c r="BF192" s="4"/>
      <c r="BG192" s="4"/>
      <c r="BH192" s="4"/>
      <c r="BI192" s="4"/>
      <c r="BJ192" s="4"/>
      <c r="BK192" s="4"/>
      <c r="BL192" s="7"/>
      <c r="BM192" s="7"/>
      <c r="BN192" s="7"/>
      <c r="BO192" s="7"/>
      <c r="BP192" s="4"/>
      <c r="BQ192" s="4"/>
      <c r="BR192" s="4"/>
      <c r="BS192" s="4"/>
      <c r="BT192" s="4"/>
      <c r="BU192" s="4"/>
      <c r="BV192" s="7"/>
      <c r="BW192" s="7"/>
      <c r="EH192" s="8"/>
    </row>
    <row r="193" spans="1:138" x14ac:dyDescent="0.3">
      <c r="A193" s="10">
        <v>43288.999999967811</v>
      </c>
      <c r="B193" s="11">
        <v>15.7</v>
      </c>
      <c r="C193" s="19">
        <v>11.472291666666665</v>
      </c>
      <c r="D193" s="19">
        <v>0.44573819747177501</v>
      </c>
      <c r="E193" s="19">
        <v>11.007097222222221</v>
      </c>
      <c r="F193" s="19">
        <v>0.3359656561213723</v>
      </c>
      <c r="G193" s="19">
        <v>8.2356874999999992</v>
      </c>
      <c r="H193" s="19">
        <v>0.13261508473672315</v>
      </c>
      <c r="I193" s="7">
        <f t="shared" si="6"/>
        <v>6.9450922124999988</v>
      </c>
      <c r="J193" s="7">
        <f t="shared" si="7"/>
        <v>0.13261508473672315</v>
      </c>
      <c r="K193" s="15"/>
      <c r="L193" s="15"/>
      <c r="N193" s="15"/>
      <c r="O193" s="12"/>
      <c r="P193" s="12"/>
      <c r="S193" s="14">
        <v>24.3</v>
      </c>
      <c r="T193" s="12"/>
      <c r="U193" s="12"/>
      <c r="V193" s="12"/>
      <c r="W193" s="12"/>
      <c r="X193" s="12"/>
      <c r="Y193" s="12"/>
      <c r="Z193" s="12"/>
      <c r="AA193" s="12"/>
      <c r="AB193" s="6"/>
      <c r="AC193" s="6"/>
      <c r="AD193" s="6"/>
      <c r="AE193" s="6"/>
      <c r="AF193" s="6"/>
      <c r="AG193" s="6"/>
      <c r="AH193" s="6"/>
      <c r="AI193" s="6"/>
      <c r="AJ193" s="7"/>
      <c r="AK193" s="7"/>
      <c r="AL193" s="4"/>
      <c r="AM193" s="4"/>
      <c r="AN193" s="4"/>
      <c r="AO193" s="4"/>
      <c r="AP193" s="4"/>
      <c r="AQ193" s="4"/>
      <c r="AR193" s="7"/>
      <c r="AS193" s="7"/>
      <c r="AT193" s="7"/>
      <c r="AU193" s="7"/>
      <c r="AV193" s="4"/>
      <c r="AW193" s="4"/>
      <c r="AX193" s="4"/>
      <c r="AY193" s="4"/>
      <c r="AZ193" s="4"/>
      <c r="BA193" s="4"/>
      <c r="BB193" s="7"/>
      <c r="BC193" s="7"/>
      <c r="BD193" s="7"/>
      <c r="BE193" s="7"/>
      <c r="BF193" s="4"/>
      <c r="BG193" s="4"/>
      <c r="BH193" s="4"/>
      <c r="BI193" s="4"/>
      <c r="BJ193" s="4"/>
      <c r="BK193" s="4"/>
      <c r="BL193" s="7"/>
      <c r="BM193" s="7"/>
      <c r="BN193" s="7"/>
      <c r="BO193" s="7"/>
      <c r="BP193" s="4"/>
      <c r="BQ193" s="4"/>
      <c r="BR193" s="4"/>
      <c r="BS193" s="4"/>
      <c r="BT193" s="4"/>
      <c r="BU193" s="4"/>
      <c r="BV193" s="7"/>
      <c r="BW193" s="7"/>
      <c r="EH193" s="8"/>
    </row>
    <row r="194" spans="1:138" x14ac:dyDescent="0.3">
      <c r="A194" s="10">
        <v>43289.999999967753</v>
      </c>
      <c r="B194" s="11">
        <v>17.399999999999999</v>
      </c>
      <c r="C194" s="19">
        <v>14.086770833333334</v>
      </c>
      <c r="D194" s="19">
        <v>0.39280920500810307</v>
      </c>
      <c r="E194" s="19">
        <v>13.18315277777778</v>
      </c>
      <c r="F194" s="19">
        <v>0.24901972868312361</v>
      </c>
      <c r="G194" s="19">
        <v>7.5978749999999984</v>
      </c>
      <c r="H194" s="19">
        <v>9.699262844580557E-2</v>
      </c>
      <c r="I194" s="7">
        <f t="shared" si="6"/>
        <v>6.3854755249999986</v>
      </c>
      <c r="J194" s="7">
        <f t="shared" si="7"/>
        <v>9.699262844580557E-2</v>
      </c>
      <c r="K194" s="15" t="e">
        <f>0.9914*#REF!- 0.2051</f>
        <v>#REF!</v>
      </c>
      <c r="L194" s="15" t="e">
        <f>#REF!</f>
        <v>#REF!</v>
      </c>
      <c r="M194" s="15">
        <v>-39.1666666666667</v>
      </c>
      <c r="N194" s="15">
        <v>2.180607829264702</v>
      </c>
      <c r="O194" s="12"/>
      <c r="P194" s="12"/>
      <c r="S194" s="14">
        <v>2.3000000000000003</v>
      </c>
      <c r="T194" s="15">
        <v>-10.333333333333334</v>
      </c>
      <c r="U194" s="15">
        <v>1.763834207376394</v>
      </c>
      <c r="V194" s="15">
        <v>-14.333333333333334</v>
      </c>
      <c r="W194" s="15">
        <v>2.6034165586355504</v>
      </c>
      <c r="X194" s="15"/>
      <c r="Y194" s="15"/>
      <c r="Z194" s="15"/>
      <c r="AA194" s="15"/>
      <c r="AB194" s="6">
        <v>47.183977777777777</v>
      </c>
      <c r="AC194" s="6">
        <v>0.56443019669244543</v>
      </c>
      <c r="AD194" s="6">
        <v>48.907766666666667</v>
      </c>
      <c r="AE194" s="6">
        <v>0.97520249198326647</v>
      </c>
      <c r="AF194" s="6">
        <v>46.305466666666661</v>
      </c>
      <c r="AG194" s="6">
        <v>2.3712093844312476</v>
      </c>
      <c r="AH194" s="6">
        <v>47.606616666666667</v>
      </c>
      <c r="AI194" s="6">
        <v>1.2858184294592443</v>
      </c>
      <c r="AJ194" s="7">
        <v>1.7258823976492019</v>
      </c>
      <c r="AK194" s="7">
        <v>0.11972082910261257</v>
      </c>
      <c r="AL194" s="4">
        <v>2.3536014381726758</v>
      </c>
      <c r="AM194" s="4">
        <v>4.4566124363302831E-2</v>
      </c>
      <c r="AN194" s="4">
        <v>2.4322072573989755</v>
      </c>
      <c r="AO194" s="4">
        <v>4.4566124363302831E-2</v>
      </c>
      <c r="AP194" s="4"/>
      <c r="AQ194" s="4"/>
      <c r="AR194" s="7"/>
      <c r="AS194" s="7"/>
      <c r="AT194" s="7">
        <v>28.607049010054943</v>
      </c>
      <c r="AU194" s="7">
        <v>0.57041477710782884</v>
      </c>
      <c r="AV194" s="4">
        <v>18.906131863448991</v>
      </c>
      <c r="AW194" s="4">
        <v>0.99055720021940341</v>
      </c>
      <c r="AX194" s="4">
        <v>21.67721331594387</v>
      </c>
      <c r="AY194" s="4">
        <v>0.99055720021940341</v>
      </c>
      <c r="AZ194" s="4"/>
      <c r="BA194" s="4"/>
      <c r="BB194" s="7"/>
      <c r="BC194" s="7"/>
      <c r="BD194" s="7">
        <v>30.332931407704145</v>
      </c>
      <c r="BE194" s="7">
        <v>0.47919298948946809</v>
      </c>
      <c r="BF194" s="4">
        <v>21.259733301621665</v>
      </c>
      <c r="BG194" s="4">
        <v>1.0065486291002312</v>
      </c>
      <c r="BH194" s="4">
        <v>24.109420573342845</v>
      </c>
      <c r="BI194" s="4">
        <v>1.0065486291002312</v>
      </c>
      <c r="BJ194" s="4"/>
      <c r="BK194" s="4"/>
      <c r="BL194" s="7"/>
      <c r="BM194" s="7"/>
      <c r="BN194" s="7">
        <v>1153.7292154173817</v>
      </c>
      <c r="BO194" s="7">
        <v>72.058068665759421</v>
      </c>
      <c r="BP194" s="4">
        <v>894.35166495243357</v>
      </c>
      <c r="BQ194" s="4">
        <v>37.671689862462884</v>
      </c>
      <c r="BR194" s="4">
        <v>963.417143603461</v>
      </c>
      <c r="BS194" s="4">
        <v>37.671689862462884</v>
      </c>
      <c r="BT194" s="4"/>
      <c r="BU194" s="4"/>
      <c r="BV194" s="7"/>
      <c r="BW194" s="7"/>
      <c r="BX194" s="1">
        <v>2.1920915461325547</v>
      </c>
      <c r="BY194" s="1">
        <v>0.73826937581129515</v>
      </c>
      <c r="BZ194" s="1">
        <v>2.9227887281767355</v>
      </c>
      <c r="CA194" s="1">
        <v>3.5155684562442703E-2</v>
      </c>
      <c r="CB194" s="1">
        <v>2.8811389888002172</v>
      </c>
      <c r="CC194" s="1">
        <v>5.3571288319065331E-2</v>
      </c>
      <c r="CD194" s="2">
        <v>36.454437490030465</v>
      </c>
      <c r="CE194" s="2">
        <v>14.505578581850983</v>
      </c>
      <c r="CF194" s="2">
        <v>36.519826615573123</v>
      </c>
      <c r="CG194" s="2">
        <v>16.879167684241974</v>
      </c>
      <c r="CR194" s="1">
        <v>1.2990172125229964</v>
      </c>
      <c r="CS194" s="1">
        <v>0.45882321296064082</v>
      </c>
      <c r="CT194" s="1">
        <v>0.91337147755523229</v>
      </c>
      <c r="CU194" s="1">
        <v>7.0311369124885281E-2</v>
      </c>
      <c r="CV194" s="1">
        <v>0.93535328444839483</v>
      </c>
      <c r="CW194" s="1">
        <v>7.1275139829073936E-2</v>
      </c>
      <c r="CX194" s="2">
        <v>3.5555337013818953</v>
      </c>
      <c r="CY194" s="2">
        <v>1.3560609388523586</v>
      </c>
      <c r="CZ194" s="2">
        <v>3.3920608875252563</v>
      </c>
      <c r="DA194" s="2">
        <v>0.61946005520584724</v>
      </c>
      <c r="DL194" s="1">
        <v>3.4911087586555518</v>
      </c>
      <c r="DM194" s="1">
        <v>1.1850820834295219</v>
      </c>
      <c r="DN194" s="1">
        <v>3.8361602057319679</v>
      </c>
      <c r="DO194" s="1">
        <v>9.301319852245582E-2</v>
      </c>
      <c r="DP194" s="1">
        <v>3.816492273248612</v>
      </c>
      <c r="DQ194" s="1">
        <v>0.11070798027078041</v>
      </c>
      <c r="DR194" s="2">
        <v>40.009971191412355</v>
      </c>
      <c r="DS194" s="2">
        <v>13.373007291595892</v>
      </c>
      <c r="DT194" s="2">
        <v>39.911887503098384</v>
      </c>
      <c r="DU194" s="2">
        <v>17.177138307957652</v>
      </c>
      <c r="EH194" s="22"/>
    </row>
    <row r="195" spans="1:138" x14ac:dyDescent="0.3">
      <c r="A195" s="10">
        <v>43290.999999967695</v>
      </c>
      <c r="B195" s="11">
        <v>15.7</v>
      </c>
      <c r="C195" s="19">
        <v>12.2298125</v>
      </c>
      <c r="D195" s="19">
        <v>0.42877379493326012</v>
      </c>
      <c r="E195" s="19">
        <v>10.947041666666669</v>
      </c>
      <c r="F195" s="19">
        <v>0.23357167029856254</v>
      </c>
      <c r="G195" s="19">
        <v>7.9768541666666684</v>
      </c>
      <c r="H195" s="19">
        <v>0.14427238253236135</v>
      </c>
      <c r="I195" s="7">
        <f t="shared" si="6"/>
        <v>6.7179918458333345</v>
      </c>
      <c r="J195" s="7">
        <f t="shared" si="7"/>
        <v>0.14427238253236135</v>
      </c>
      <c r="K195" s="15"/>
      <c r="L195" s="15"/>
      <c r="N195" s="15"/>
      <c r="O195" s="15">
        <v>-18.833333333333332</v>
      </c>
      <c r="P195" s="15">
        <v>1.0286305498481028</v>
      </c>
      <c r="Q195" s="15">
        <v>-16.583333333333332</v>
      </c>
      <c r="R195" s="15">
        <v>1.2026380934588687</v>
      </c>
      <c r="T195" s="12"/>
      <c r="U195" s="12"/>
      <c r="V195" s="12"/>
      <c r="W195" s="12"/>
      <c r="X195" s="15">
        <v>11.583333333333334</v>
      </c>
      <c r="Y195" s="15">
        <v>0.41666666666666674</v>
      </c>
      <c r="Z195" s="15">
        <v>10.666666666666666</v>
      </c>
      <c r="AA195" s="15">
        <v>2.1239376429431993</v>
      </c>
      <c r="AB195" s="6"/>
      <c r="AC195" s="6"/>
      <c r="AD195" s="6"/>
      <c r="AE195" s="6"/>
      <c r="AF195" s="6"/>
      <c r="AG195" s="6"/>
      <c r="AH195" s="6"/>
      <c r="AI195" s="6"/>
      <c r="AJ195" s="7"/>
      <c r="AK195" s="7"/>
      <c r="AL195" s="4"/>
      <c r="AM195" s="4"/>
      <c r="AN195" s="4"/>
      <c r="AO195" s="4"/>
      <c r="AP195" s="4"/>
      <c r="AQ195" s="4"/>
      <c r="AR195" s="7"/>
      <c r="AS195" s="7"/>
      <c r="AT195" s="7"/>
      <c r="AU195" s="7"/>
      <c r="AV195" s="4"/>
      <c r="AW195" s="4"/>
      <c r="AX195" s="4"/>
      <c r="AY195" s="4"/>
      <c r="AZ195" s="4"/>
      <c r="BA195" s="4"/>
      <c r="BB195" s="7"/>
      <c r="BC195" s="7"/>
      <c r="BD195" s="7"/>
      <c r="BE195" s="7"/>
      <c r="BF195" s="4"/>
      <c r="BG195" s="4"/>
      <c r="BH195" s="4"/>
      <c r="BI195" s="4"/>
      <c r="BJ195" s="4"/>
      <c r="BK195" s="4"/>
      <c r="BL195" s="7"/>
      <c r="BM195" s="7"/>
      <c r="BN195" s="7"/>
      <c r="BO195" s="7"/>
      <c r="BP195" s="4"/>
      <c r="BQ195" s="4"/>
      <c r="BR195" s="4"/>
      <c r="BS195" s="4"/>
      <c r="BT195" s="4"/>
      <c r="BU195" s="4"/>
      <c r="BV195" s="7"/>
      <c r="BW195" s="7"/>
      <c r="CH195" s="3">
        <v>0.28923430122582272</v>
      </c>
      <c r="CI195" s="3">
        <v>0.1370057216332847</v>
      </c>
      <c r="CJ195" s="3">
        <v>1.7354058073549392</v>
      </c>
      <c r="CK195" s="3">
        <v>0.69360125405974848</v>
      </c>
      <c r="CL195" s="3">
        <v>1.1525986903849053</v>
      </c>
      <c r="CM195" s="3">
        <v>0.41774479414226651</v>
      </c>
      <c r="CN195" s="5">
        <v>34.705939485055758</v>
      </c>
      <c r="CO195" s="5">
        <v>14.507273325592342</v>
      </c>
      <c r="CP195" s="5">
        <v>34.068756112810128</v>
      </c>
      <c r="CQ195" s="5">
        <v>14.818121731832294</v>
      </c>
      <c r="DB195" s="3">
        <v>0.19789715347030037</v>
      </c>
      <c r="DC195" s="3">
        <v>0.10656000571477721</v>
      </c>
      <c r="DD195" s="3">
        <v>1.0808229151070243</v>
      </c>
      <c r="DE195" s="3">
        <v>0.39098353136751479</v>
      </c>
      <c r="DF195" s="3">
        <v>0.72500383316742445</v>
      </c>
      <c r="DG195" s="3">
        <v>0.23733464616987593</v>
      </c>
      <c r="DH195" s="5">
        <v>1.8909958144063548</v>
      </c>
      <c r="DI195" s="5">
        <v>0.32732363451620256</v>
      </c>
      <c r="DJ195" s="5">
        <v>2.6720593029655011</v>
      </c>
      <c r="DK195" s="5">
        <v>0.15490909190840066</v>
      </c>
      <c r="DV195" s="3">
        <v>0.48713145469612329</v>
      </c>
      <c r="DW195" s="3">
        <v>0.24356572734806198</v>
      </c>
      <c r="DX195" s="3">
        <v>2.8162287224619642</v>
      </c>
      <c r="DY195" s="3">
        <v>1.0759520600312478</v>
      </c>
      <c r="DZ195" s="3">
        <v>1.8776025235523301</v>
      </c>
      <c r="EA195" s="3">
        <v>0.64979982451489271</v>
      </c>
      <c r="EB195" s="5">
        <v>36.59693529946211</v>
      </c>
      <c r="EC195" s="5">
        <v>14.462598525857434</v>
      </c>
      <c r="ED195" s="5">
        <v>36.740815415775643</v>
      </c>
      <c r="EE195" s="5">
        <v>14.94498573271623</v>
      </c>
      <c r="EH195" s="8"/>
    </row>
    <row r="196" spans="1:138" x14ac:dyDescent="0.3">
      <c r="A196" s="10">
        <v>43291.999999967637</v>
      </c>
      <c r="B196" s="11">
        <v>15.5</v>
      </c>
      <c r="C196" s="19">
        <v>10.214499999999999</v>
      </c>
      <c r="D196" s="19">
        <v>0.60432018789111552</v>
      </c>
      <c r="E196" s="19">
        <v>9.1111666666666675</v>
      </c>
      <c r="F196" s="19">
        <v>0.47173186632206993</v>
      </c>
      <c r="G196" s="19">
        <v>7.4399375000000001</v>
      </c>
      <c r="H196" s="19">
        <v>0.21370691851737492</v>
      </c>
      <c r="I196" s="7">
        <f t="shared" si="6"/>
        <v>6.2469011624999995</v>
      </c>
      <c r="J196" s="7">
        <f t="shared" si="7"/>
        <v>0.21370691851737492</v>
      </c>
      <c r="K196" s="15"/>
      <c r="L196" s="15"/>
      <c r="N196" s="15"/>
      <c r="Q196" s="15"/>
      <c r="R196" s="15"/>
      <c r="T196" s="12"/>
      <c r="U196" s="12"/>
      <c r="V196" s="12"/>
      <c r="W196" s="12"/>
      <c r="X196" s="12"/>
      <c r="Y196" s="12"/>
      <c r="Z196" s="12"/>
      <c r="AA196" s="12"/>
      <c r="AB196" s="6"/>
      <c r="AC196" s="6"/>
      <c r="AD196" s="6"/>
      <c r="AE196" s="6"/>
      <c r="AF196" s="6"/>
      <c r="AG196" s="6"/>
      <c r="AH196" s="6"/>
      <c r="AI196" s="6"/>
      <c r="AJ196" s="7"/>
      <c r="AK196" s="7"/>
      <c r="AL196" s="4"/>
      <c r="AM196" s="4"/>
      <c r="AN196" s="4"/>
      <c r="AO196" s="4"/>
      <c r="AP196" s="4"/>
      <c r="AQ196" s="4"/>
      <c r="AR196" s="7"/>
      <c r="AS196" s="7"/>
      <c r="AT196" s="7"/>
      <c r="AU196" s="7"/>
      <c r="AV196" s="4"/>
      <c r="AW196" s="4"/>
      <c r="AX196" s="4"/>
      <c r="AY196" s="4"/>
      <c r="AZ196" s="4"/>
      <c r="BA196" s="4"/>
      <c r="BB196" s="7"/>
      <c r="BC196" s="7"/>
      <c r="BD196" s="7"/>
      <c r="BE196" s="7"/>
      <c r="BF196" s="4"/>
      <c r="BG196" s="4"/>
      <c r="BH196" s="4"/>
      <c r="BI196" s="4"/>
      <c r="BJ196" s="4"/>
      <c r="BK196" s="4"/>
      <c r="BL196" s="7"/>
      <c r="BM196" s="7"/>
      <c r="BN196" s="7"/>
      <c r="BO196" s="7"/>
      <c r="BP196" s="4"/>
      <c r="BQ196" s="4"/>
      <c r="BR196" s="4"/>
      <c r="BS196" s="4"/>
      <c r="BT196" s="4"/>
      <c r="BU196" s="4"/>
      <c r="BV196" s="7"/>
      <c r="BW196" s="7"/>
      <c r="EH196" s="8"/>
    </row>
    <row r="197" spans="1:138" x14ac:dyDescent="0.3">
      <c r="A197" s="10">
        <v>43292.999999967578</v>
      </c>
      <c r="B197" s="11">
        <v>18.100000000000001</v>
      </c>
      <c r="C197" s="19">
        <v>12.536624999999999</v>
      </c>
      <c r="D197" s="19">
        <v>0.34929628562867193</v>
      </c>
      <c r="E197" s="19">
        <v>11.67620833333333</v>
      </c>
      <c r="F197" s="19">
        <v>0.24574561016723981</v>
      </c>
      <c r="G197" s="19">
        <v>7.9023958333333333</v>
      </c>
      <c r="H197" s="19">
        <v>5.2923815383553147E-2</v>
      </c>
      <c r="I197" s="7">
        <f t="shared" si="6"/>
        <v>6.6526621041666667</v>
      </c>
      <c r="J197" s="7">
        <f t="shared" si="7"/>
        <v>5.2923815383553147E-2</v>
      </c>
      <c r="K197" s="15"/>
      <c r="L197" s="15"/>
      <c r="N197" s="15"/>
      <c r="Q197" s="15"/>
      <c r="R197" s="15"/>
      <c r="S197" s="14">
        <v>8.1</v>
      </c>
      <c r="T197" s="12"/>
      <c r="U197" s="12"/>
      <c r="V197" s="12"/>
      <c r="W197" s="12"/>
      <c r="X197" s="12"/>
      <c r="Y197" s="12"/>
      <c r="Z197" s="12"/>
      <c r="AA197" s="12"/>
      <c r="AB197" s="6"/>
      <c r="AC197" s="6"/>
      <c r="AD197" s="6"/>
      <c r="AE197" s="6"/>
      <c r="AF197" s="6"/>
      <c r="AG197" s="6"/>
      <c r="AH197" s="6"/>
      <c r="AI197" s="6"/>
      <c r="AJ197" s="7"/>
      <c r="AK197" s="7"/>
      <c r="AL197" s="4"/>
      <c r="AM197" s="4"/>
      <c r="AN197" s="4"/>
      <c r="AO197" s="4"/>
      <c r="AP197" s="4"/>
      <c r="AQ197" s="4"/>
      <c r="AR197" s="7"/>
      <c r="AS197" s="7"/>
      <c r="AT197" s="7"/>
      <c r="AU197" s="7"/>
      <c r="AV197" s="4"/>
      <c r="AW197" s="4"/>
      <c r="AX197" s="4"/>
      <c r="AY197" s="4"/>
      <c r="AZ197" s="4"/>
      <c r="BA197" s="4"/>
      <c r="BB197" s="7"/>
      <c r="BC197" s="7"/>
      <c r="BD197" s="7"/>
      <c r="BE197" s="7"/>
      <c r="BF197" s="4"/>
      <c r="BG197" s="4"/>
      <c r="BH197" s="4"/>
      <c r="BI197" s="4"/>
      <c r="BJ197" s="4"/>
      <c r="BK197" s="4"/>
      <c r="BL197" s="7"/>
      <c r="BM197" s="7"/>
      <c r="BN197" s="7"/>
      <c r="BO197" s="7"/>
      <c r="BP197" s="4"/>
      <c r="BQ197" s="4"/>
      <c r="BR197" s="4"/>
      <c r="BS197" s="4"/>
      <c r="BT197" s="4"/>
      <c r="BU197" s="4"/>
      <c r="BV197" s="7"/>
      <c r="BW197" s="7"/>
      <c r="EH197" s="8"/>
    </row>
    <row r="198" spans="1:138" x14ac:dyDescent="0.3">
      <c r="A198" s="10">
        <v>43293.99999996752</v>
      </c>
      <c r="B198" s="11">
        <v>17.100000000000001</v>
      </c>
      <c r="C198" s="19">
        <v>11.914874999999997</v>
      </c>
      <c r="D198" s="19">
        <v>0.42086879630677515</v>
      </c>
      <c r="E198" s="19">
        <v>11.342152777777779</v>
      </c>
      <c r="F198" s="19">
        <v>0.27925411852474163</v>
      </c>
      <c r="G198" s="19">
        <v>7.4750208333333346</v>
      </c>
      <c r="H198" s="19">
        <v>0.13449889377530733</v>
      </c>
      <c r="I198" s="7">
        <f t="shared" si="6"/>
        <v>6.2776832791666672</v>
      </c>
      <c r="J198" s="7">
        <f t="shared" si="7"/>
        <v>0.13449889377530733</v>
      </c>
      <c r="K198" s="15" t="e">
        <f>0.9914*#REF!- 0.2051</f>
        <v>#REF!</v>
      </c>
      <c r="L198" s="15" t="e">
        <f>#REF!</f>
        <v>#REF!</v>
      </c>
      <c r="M198" s="15">
        <v>-38</v>
      </c>
      <c r="N198" s="15">
        <v>1.5521246435421705</v>
      </c>
      <c r="O198" s="12"/>
      <c r="P198" s="12"/>
      <c r="S198" s="14">
        <v>4.0000000000000009</v>
      </c>
      <c r="T198" s="15">
        <v>-13.666666666666666</v>
      </c>
      <c r="U198" s="15">
        <v>0.33333333333333331</v>
      </c>
      <c r="V198" s="15">
        <v>-16.166666666666668</v>
      </c>
      <c r="W198" s="15">
        <v>4.3429380735984608</v>
      </c>
      <c r="X198" s="15"/>
      <c r="Y198" s="15"/>
      <c r="Z198" s="15"/>
      <c r="AA198" s="15"/>
      <c r="AB198" s="6">
        <v>47.651355555555561</v>
      </c>
      <c r="AC198" s="6">
        <v>0.49966378960454572</v>
      </c>
      <c r="AD198" s="6">
        <v>49.38239999999999</v>
      </c>
      <c r="AE198" s="6">
        <v>1.0574352905514841</v>
      </c>
      <c r="AF198" s="6">
        <v>47.712999999999994</v>
      </c>
      <c r="AG198" s="6">
        <v>2.2981620861994139</v>
      </c>
      <c r="AH198" s="6">
        <v>48.547699999999992</v>
      </c>
      <c r="AI198" s="6">
        <v>1.1913389490945172</v>
      </c>
      <c r="AJ198" s="7"/>
      <c r="AK198" s="7"/>
      <c r="AL198" s="4"/>
      <c r="AM198" s="4"/>
      <c r="AN198" s="4"/>
      <c r="AO198" s="4"/>
      <c r="AP198" s="4"/>
      <c r="AQ198" s="4"/>
      <c r="AR198" s="7"/>
      <c r="AS198" s="7"/>
      <c r="AT198" s="7"/>
      <c r="AU198" s="7"/>
      <c r="AV198" s="4"/>
      <c r="AW198" s="4"/>
      <c r="AX198" s="4"/>
      <c r="AY198" s="4"/>
      <c r="AZ198" s="4"/>
      <c r="BA198" s="4"/>
      <c r="BB198" s="7"/>
      <c r="BC198" s="7"/>
      <c r="BD198" s="7"/>
      <c r="BE198" s="7"/>
      <c r="BF198" s="4"/>
      <c r="BG198" s="4"/>
      <c r="BH198" s="4"/>
      <c r="BI198" s="4"/>
      <c r="BJ198" s="4"/>
      <c r="BK198" s="4"/>
      <c r="BL198" s="7"/>
      <c r="BM198" s="7"/>
      <c r="BN198" s="7"/>
      <c r="BO198" s="7"/>
      <c r="BP198" s="4"/>
      <c r="BQ198" s="4"/>
      <c r="BR198" s="4"/>
      <c r="BS198" s="4"/>
      <c r="BT198" s="4"/>
      <c r="BU198" s="4"/>
      <c r="BV198" s="7"/>
      <c r="BW198" s="7"/>
      <c r="CD198" s="2">
        <v>34.42453167401564</v>
      </c>
      <c r="CE198" s="2">
        <v>13.328381402638348</v>
      </c>
      <c r="CF198" s="2">
        <v>25.827747602375528</v>
      </c>
      <c r="CG198" s="2">
        <v>9.9702749348207931</v>
      </c>
      <c r="CX198" s="2">
        <v>5.0068268759431316</v>
      </c>
      <c r="CY198" s="2">
        <v>0.90342331971623713</v>
      </c>
      <c r="CZ198" s="2">
        <v>4.7367490776557437</v>
      </c>
      <c r="DA198" s="2">
        <v>0.27167119145277474</v>
      </c>
      <c r="DR198" s="2">
        <v>39.43135854995878</v>
      </c>
      <c r="DS198" s="2">
        <v>13.906318296706555</v>
      </c>
      <c r="DT198" s="2">
        <v>30.564496680031272</v>
      </c>
      <c r="DU198" s="2">
        <v>10.036405643861023</v>
      </c>
      <c r="EH198" s="8"/>
    </row>
    <row r="199" spans="1:138" x14ac:dyDescent="0.3">
      <c r="A199" s="10">
        <v>43294.999999967462</v>
      </c>
      <c r="B199" s="11">
        <v>17.100000000000001</v>
      </c>
      <c r="C199" s="19">
        <v>14.109979166666667</v>
      </c>
      <c r="D199" s="19">
        <v>0.46107201652186114</v>
      </c>
      <c r="E199" s="19">
        <v>12.997541666666663</v>
      </c>
      <c r="F199" s="19">
        <v>0.38637694137499035</v>
      </c>
      <c r="G199" s="19">
        <v>7.6985833333333327</v>
      </c>
      <c r="H199" s="19">
        <v>8.087741028970373E-2</v>
      </c>
      <c r="I199" s="7">
        <f t="shared" si="6"/>
        <v>6.4738370166666659</v>
      </c>
      <c r="J199" s="7">
        <f t="shared" si="7"/>
        <v>8.087741028970373E-2</v>
      </c>
      <c r="K199" s="15"/>
      <c r="L199" s="15"/>
      <c r="N199" s="15"/>
      <c r="O199" s="12"/>
      <c r="P199" s="12"/>
      <c r="S199" s="14">
        <v>16.700000000000003</v>
      </c>
      <c r="T199" s="12"/>
      <c r="U199" s="12"/>
      <c r="V199" s="12"/>
      <c r="W199" s="12"/>
      <c r="X199" s="12"/>
      <c r="Y199" s="12"/>
      <c r="Z199" s="12"/>
      <c r="AA199" s="12"/>
      <c r="AB199" s="6"/>
      <c r="AC199" s="6"/>
      <c r="AD199" s="6"/>
      <c r="AE199" s="6"/>
      <c r="AF199" s="6"/>
      <c r="AG199" s="6"/>
      <c r="AH199" s="6"/>
      <c r="AI199" s="6"/>
      <c r="AJ199" s="7"/>
      <c r="AK199" s="7"/>
      <c r="AL199" s="4"/>
      <c r="AM199" s="4"/>
      <c r="AN199" s="4"/>
      <c r="AO199" s="4"/>
      <c r="AP199" s="4"/>
      <c r="AQ199" s="4"/>
      <c r="AR199" s="7"/>
      <c r="AS199" s="7"/>
      <c r="AT199" s="7"/>
      <c r="AU199" s="7"/>
      <c r="AV199" s="4"/>
      <c r="AW199" s="4"/>
      <c r="AX199" s="4"/>
      <c r="AY199" s="4"/>
      <c r="AZ199" s="4"/>
      <c r="BA199" s="4"/>
      <c r="BB199" s="7"/>
      <c r="BC199" s="7"/>
      <c r="BD199" s="7"/>
      <c r="BE199" s="7"/>
      <c r="BF199" s="4"/>
      <c r="BG199" s="4"/>
      <c r="BH199" s="4"/>
      <c r="BI199" s="4"/>
      <c r="BJ199" s="4"/>
      <c r="BK199" s="4"/>
      <c r="BL199" s="7"/>
      <c r="BM199" s="7"/>
      <c r="BN199" s="7"/>
      <c r="BO199" s="7"/>
      <c r="BP199" s="4"/>
      <c r="BQ199" s="4"/>
      <c r="BR199" s="4"/>
      <c r="BS199" s="4"/>
      <c r="BT199" s="4"/>
      <c r="BU199" s="4"/>
      <c r="BV199" s="7"/>
      <c r="BW199" s="7"/>
      <c r="EH199" s="8"/>
    </row>
    <row r="200" spans="1:138" x14ac:dyDescent="0.3">
      <c r="A200" s="10">
        <v>43295.999999967404</v>
      </c>
      <c r="B200" s="11">
        <v>19</v>
      </c>
      <c r="C200" s="19">
        <v>13.763854166666663</v>
      </c>
      <c r="D200" s="19">
        <v>0.32307593147624841</v>
      </c>
      <c r="E200" s="19">
        <v>12.486138888888888</v>
      </c>
      <c r="F200" s="19">
        <v>0.21042953628473621</v>
      </c>
      <c r="G200" s="19">
        <v>8.0639791666666643</v>
      </c>
      <c r="H200" s="19">
        <v>7.6257046949053164E-2</v>
      </c>
      <c r="I200" s="7">
        <f t="shared" si="6"/>
        <v>6.7944353208333306</v>
      </c>
      <c r="J200" s="7">
        <f t="shared" si="7"/>
        <v>7.6257046949053164E-2</v>
      </c>
      <c r="K200" s="15"/>
      <c r="L200" s="15"/>
      <c r="N200" s="15"/>
      <c r="O200" s="15">
        <v>-25.75</v>
      </c>
      <c r="P200" s="15">
        <v>0.77971439992765657</v>
      </c>
      <c r="Q200" s="15">
        <v>-20.25</v>
      </c>
      <c r="R200" s="15">
        <v>0.68672476953355133</v>
      </c>
      <c r="S200" s="14">
        <v>4</v>
      </c>
      <c r="T200" s="12"/>
      <c r="U200" s="12"/>
      <c r="V200" s="12"/>
      <c r="W200" s="12"/>
      <c r="X200" s="15">
        <v>17.25</v>
      </c>
      <c r="Y200" s="15">
        <v>0.87321245982864915</v>
      </c>
      <c r="Z200" s="15">
        <v>17.333333333333332</v>
      </c>
      <c r="AA200" s="15">
        <v>2.2607766610417555</v>
      </c>
      <c r="AB200" s="6"/>
      <c r="AC200" s="6"/>
      <c r="AD200" s="6"/>
      <c r="AE200" s="6"/>
      <c r="AF200" s="6"/>
      <c r="AG200" s="6"/>
      <c r="AH200" s="6"/>
      <c r="AI200" s="6"/>
      <c r="AJ200" s="7"/>
      <c r="AK200" s="7"/>
      <c r="AL200" s="4"/>
      <c r="AM200" s="4"/>
      <c r="AN200" s="4"/>
      <c r="AO200" s="4"/>
      <c r="AP200" s="4"/>
      <c r="AQ200" s="4"/>
      <c r="AR200" s="7"/>
      <c r="AS200" s="7"/>
      <c r="AT200" s="7"/>
      <c r="AU200" s="7"/>
      <c r="AV200" s="4"/>
      <c r="AW200" s="4"/>
      <c r="AX200" s="4"/>
      <c r="AY200" s="4"/>
      <c r="AZ200" s="4"/>
      <c r="BA200" s="4"/>
      <c r="BB200" s="7"/>
      <c r="BC200" s="7"/>
      <c r="BD200" s="7"/>
      <c r="BE200" s="7"/>
      <c r="BF200" s="4"/>
      <c r="BG200" s="4"/>
      <c r="BH200" s="4"/>
      <c r="BI200" s="4"/>
      <c r="BJ200" s="4"/>
      <c r="BK200" s="4"/>
      <c r="BL200" s="7"/>
      <c r="BM200" s="7"/>
      <c r="BN200" s="7"/>
      <c r="BO200" s="7"/>
      <c r="BP200" s="4"/>
      <c r="BQ200" s="4"/>
      <c r="BR200" s="4"/>
      <c r="BS200" s="4"/>
      <c r="BT200" s="4"/>
      <c r="BU200" s="4"/>
      <c r="BV200" s="7"/>
      <c r="BW200" s="7"/>
      <c r="CH200" s="3">
        <v>0.55203115564809935</v>
      </c>
      <c r="CI200" s="3">
        <v>0.36802077043206632</v>
      </c>
      <c r="CJ200" s="3">
        <v>1.870772249696337</v>
      </c>
      <c r="CK200" s="3">
        <v>1.1709010499434398</v>
      </c>
      <c r="CL200" s="3">
        <v>1.3393195887948972</v>
      </c>
      <c r="CM200" s="3">
        <v>0.71458841419912567</v>
      </c>
      <c r="CN200" s="5">
        <v>41.30204590284724</v>
      </c>
      <c r="CO200" s="5">
        <v>19.070904784996337</v>
      </c>
      <c r="CP200" s="5">
        <v>40.029462825179344</v>
      </c>
      <c r="CQ200" s="5">
        <v>17.777609100206309</v>
      </c>
      <c r="DB200" s="3">
        <v>0.44469176427208018</v>
      </c>
      <c r="DC200" s="3">
        <v>0.4140233667360747</v>
      </c>
      <c r="DD200" s="3">
        <v>0.67470474579212136</v>
      </c>
      <c r="DE200" s="3">
        <v>0.23755638582363589</v>
      </c>
      <c r="DF200" s="3">
        <v>0.58200951423954472</v>
      </c>
      <c r="DG200" s="3">
        <v>0.21898090641175469</v>
      </c>
      <c r="DH200" s="5">
        <v>0.93115834951308896</v>
      </c>
      <c r="DI200" s="5">
        <v>0.16187759338054036</v>
      </c>
      <c r="DJ200" s="5">
        <v>1.2622368737844094</v>
      </c>
      <c r="DK200" s="5">
        <v>0.19010005888472858</v>
      </c>
      <c r="DV200" s="3">
        <v>0.99672291992018025</v>
      </c>
      <c r="DW200" s="3">
        <v>0.78204413716814103</v>
      </c>
      <c r="DX200" s="3">
        <v>2.5454769954884591</v>
      </c>
      <c r="DY200" s="3">
        <v>1.4014931984050476</v>
      </c>
      <c r="DZ200" s="3">
        <v>1.9213291030344426</v>
      </c>
      <c r="EA200" s="3">
        <v>0.89408096817746108</v>
      </c>
      <c r="EB200" s="5">
        <v>42.233204252360316</v>
      </c>
      <c r="EC200" s="5">
        <v>18.975493021302746</v>
      </c>
      <c r="ED200" s="5">
        <v>41.291699698963754</v>
      </c>
      <c r="EE200" s="5">
        <v>17.657359701653437</v>
      </c>
      <c r="EH200" s="8"/>
    </row>
    <row r="201" spans="1:138" x14ac:dyDescent="0.3">
      <c r="A201" s="10">
        <v>43296.999999967346</v>
      </c>
      <c r="B201" s="11">
        <v>17.899999999999999</v>
      </c>
      <c r="C201" s="19">
        <v>13.831583333333333</v>
      </c>
      <c r="D201" s="19">
        <v>0.54304515424883659</v>
      </c>
      <c r="E201" s="19">
        <v>12.34723611111111</v>
      </c>
      <c r="F201" s="19">
        <v>0.38878038814863725</v>
      </c>
      <c r="G201" s="19">
        <v>8.4948125000000001</v>
      </c>
      <c r="H201" s="19">
        <v>0.12275584718688085</v>
      </c>
      <c r="I201" s="7">
        <f t="shared" si="6"/>
        <v>7.1724484874999996</v>
      </c>
      <c r="J201" s="7">
        <f t="shared" si="7"/>
        <v>0.12275584718688085</v>
      </c>
      <c r="K201" s="15" t="e">
        <f>0.9914*#REF!- 0.2051</f>
        <v>#REF!</v>
      </c>
      <c r="L201" s="15" t="e">
        <f>#REF!</f>
        <v>#REF!</v>
      </c>
      <c r="M201" s="15">
        <v>-40.9166666666667</v>
      </c>
      <c r="N201" s="15">
        <v>1.4483968846119302</v>
      </c>
      <c r="O201" s="12"/>
      <c r="P201" s="12"/>
      <c r="S201" s="14">
        <v>0.2</v>
      </c>
      <c r="T201" s="15">
        <v>-12</v>
      </c>
      <c r="U201" s="15">
        <v>1.7320508075688774</v>
      </c>
      <c r="V201" s="15">
        <v>-14.666666666666666</v>
      </c>
      <c r="W201" s="15">
        <v>3.9299420408505314</v>
      </c>
      <c r="X201" s="15"/>
      <c r="Y201" s="15"/>
      <c r="Z201" s="15"/>
      <c r="AA201" s="15"/>
      <c r="AB201" s="6">
        <v>46.477600000000002</v>
      </c>
      <c r="AC201" s="6">
        <v>0.34214646062544435</v>
      </c>
      <c r="AD201" s="6">
        <v>50.54443333333333</v>
      </c>
      <c r="AE201" s="6">
        <v>0.27887442481306124</v>
      </c>
      <c r="AF201" s="6">
        <v>46.954677777777782</v>
      </c>
      <c r="AG201" s="6">
        <v>3.2757919562854103</v>
      </c>
      <c r="AH201" s="6">
        <v>48.749555555555553</v>
      </c>
      <c r="AI201" s="6">
        <v>1.67512209243622</v>
      </c>
      <c r="AJ201" s="7"/>
      <c r="AK201" s="7"/>
      <c r="AL201" s="4"/>
      <c r="AM201" s="4"/>
      <c r="AN201" s="4"/>
      <c r="AO201" s="4"/>
      <c r="AP201" s="4"/>
      <c r="AQ201" s="4"/>
      <c r="AR201" s="7"/>
      <c r="AS201" s="7"/>
      <c r="AT201" s="7"/>
      <c r="AU201" s="7"/>
      <c r="AV201" s="4"/>
      <c r="AW201" s="4"/>
      <c r="AX201" s="4"/>
      <c r="AY201" s="4"/>
      <c r="AZ201" s="4"/>
      <c r="BA201" s="4"/>
      <c r="BB201" s="7"/>
      <c r="BC201" s="7"/>
      <c r="BD201" s="7"/>
      <c r="BE201" s="7"/>
      <c r="BF201" s="4"/>
      <c r="BG201" s="4"/>
      <c r="BH201" s="4"/>
      <c r="BI201" s="4"/>
      <c r="BJ201" s="4"/>
      <c r="BK201" s="4"/>
      <c r="BL201" s="7"/>
      <c r="BM201" s="7"/>
      <c r="BN201" s="7"/>
      <c r="BO201" s="7"/>
      <c r="BP201" s="4"/>
      <c r="BQ201" s="4"/>
      <c r="BR201" s="4"/>
      <c r="BS201" s="4"/>
      <c r="BT201" s="4"/>
      <c r="BU201" s="4"/>
      <c r="BV201" s="7"/>
      <c r="BW201" s="7"/>
      <c r="BX201" s="1">
        <v>1.9832230406616906</v>
      </c>
      <c r="BY201" s="1">
        <v>1.6482500346548858</v>
      </c>
      <c r="BZ201" s="1">
        <v>4.7024876221875127</v>
      </c>
      <c r="CA201" s="1">
        <v>0.33657702741477485</v>
      </c>
      <c r="CB201" s="1">
        <v>4.54748954104054</v>
      </c>
      <c r="CC201" s="1">
        <v>0.33100516367843968</v>
      </c>
      <c r="CD201" s="2">
        <v>41.341226460989255</v>
      </c>
      <c r="CE201" s="2">
        <v>17.043919822822446</v>
      </c>
      <c r="CF201" s="2">
        <v>27.418356157825091</v>
      </c>
      <c r="CG201" s="2">
        <v>9.1193260310976907</v>
      </c>
      <c r="CR201" s="1">
        <v>0.69515034414945831</v>
      </c>
      <c r="CS201" s="1">
        <v>0.33470887037363856</v>
      </c>
      <c r="CT201" s="1">
        <v>1.5334198768002762</v>
      </c>
      <c r="CU201" s="1">
        <v>0.23579014284148761</v>
      </c>
      <c r="CV201" s="1">
        <v>1.4856385134391794</v>
      </c>
      <c r="CW201" s="1">
        <v>0.22316710021989786</v>
      </c>
      <c r="CX201" s="2">
        <v>5.0751903259763163</v>
      </c>
      <c r="CY201" s="2">
        <v>0.16818713847170219</v>
      </c>
      <c r="CZ201" s="2">
        <v>4.8286223749167378</v>
      </c>
      <c r="DA201" s="2">
        <v>0.46990084354546197</v>
      </c>
      <c r="DL201" s="1">
        <v>2.6783733848111502</v>
      </c>
      <c r="DM201" s="1">
        <v>1.9730796916904303</v>
      </c>
      <c r="DN201" s="1">
        <v>6.235907498987789</v>
      </c>
      <c r="DO201" s="1">
        <v>0.52206385137029077</v>
      </c>
      <c r="DP201" s="1">
        <v>6.0331280544797199</v>
      </c>
      <c r="DQ201" s="1">
        <v>0.50498901418907682</v>
      </c>
      <c r="DR201" s="2">
        <v>46.416416786965563</v>
      </c>
      <c r="DS201" s="2">
        <v>16.930388361128003</v>
      </c>
      <c r="DT201" s="2">
        <v>32.246978532741828</v>
      </c>
      <c r="DU201" s="2">
        <v>9.4133601307044721</v>
      </c>
      <c r="EH201" s="8"/>
    </row>
    <row r="202" spans="1:138" x14ac:dyDescent="0.3">
      <c r="A202" s="10">
        <v>43297.999999967287</v>
      </c>
      <c r="B202" s="11">
        <v>19.2</v>
      </c>
      <c r="C202" s="19">
        <v>15.082020833333337</v>
      </c>
      <c r="D202" s="19">
        <v>0.36764088603717587</v>
      </c>
      <c r="E202" s="19">
        <v>14.019513888888888</v>
      </c>
      <c r="F202" s="19">
        <v>0.28223008066047145</v>
      </c>
      <c r="G202" s="19">
        <v>8.801166666666667</v>
      </c>
      <c r="H202" s="19">
        <v>5.2410937798957419E-2</v>
      </c>
      <c r="I202" s="7">
        <f t="shared" si="6"/>
        <v>7.4412436333333334</v>
      </c>
      <c r="J202" s="7">
        <f t="shared" si="7"/>
        <v>5.2410937798957419E-2</v>
      </c>
      <c r="K202" s="15"/>
      <c r="L202" s="15"/>
      <c r="N202" s="15"/>
      <c r="O202" s="12"/>
      <c r="P202" s="12"/>
      <c r="S202" s="14">
        <v>13.100000000000001</v>
      </c>
      <c r="T202" s="12"/>
      <c r="U202" s="12"/>
      <c r="V202" s="12"/>
      <c r="W202" s="12"/>
      <c r="X202" s="12"/>
      <c r="Y202" s="12"/>
      <c r="Z202" s="12"/>
      <c r="AA202" s="12"/>
      <c r="AB202" s="6"/>
      <c r="AC202" s="6"/>
      <c r="AD202" s="6"/>
      <c r="AE202" s="6"/>
      <c r="AF202" s="6"/>
      <c r="AG202" s="6"/>
      <c r="AH202" s="6"/>
      <c r="AI202" s="6"/>
      <c r="AJ202" s="7"/>
      <c r="AK202" s="7"/>
      <c r="AL202" s="4"/>
      <c r="AM202" s="4"/>
      <c r="AN202" s="4"/>
      <c r="AO202" s="4"/>
      <c r="AP202" s="4"/>
      <c r="AQ202" s="4"/>
      <c r="AR202" s="7"/>
      <c r="AS202" s="7"/>
      <c r="AT202" s="7"/>
      <c r="AU202" s="7"/>
      <c r="AV202" s="4"/>
      <c r="AW202" s="4"/>
      <c r="AX202" s="4"/>
      <c r="AY202" s="4"/>
      <c r="AZ202" s="4"/>
      <c r="BA202" s="4"/>
      <c r="BB202" s="7"/>
      <c r="BC202" s="7"/>
      <c r="BD202" s="7"/>
      <c r="BE202" s="7"/>
      <c r="BF202" s="4"/>
      <c r="BG202" s="4"/>
      <c r="BH202" s="4"/>
      <c r="BI202" s="4"/>
      <c r="BJ202" s="4"/>
      <c r="BK202" s="4"/>
      <c r="BL202" s="7"/>
      <c r="BM202" s="7"/>
      <c r="BN202" s="7"/>
      <c r="BO202" s="7"/>
      <c r="BP202" s="4"/>
      <c r="BQ202" s="4"/>
      <c r="BR202" s="4"/>
      <c r="BS202" s="4"/>
      <c r="BT202" s="4"/>
      <c r="BU202" s="4"/>
      <c r="BV202" s="7"/>
      <c r="BW202" s="7"/>
      <c r="EH202" s="8"/>
    </row>
    <row r="203" spans="1:138" x14ac:dyDescent="0.3">
      <c r="A203" s="10">
        <v>43298.999999967229</v>
      </c>
      <c r="B203" s="11">
        <v>19.5</v>
      </c>
      <c r="C203" s="19">
        <v>15.086604166666666</v>
      </c>
      <c r="D203" s="19">
        <v>0.14157647911164828</v>
      </c>
      <c r="E203" s="19">
        <v>13.837805555555555</v>
      </c>
      <c r="F203" s="19">
        <v>8.2067072537000768E-2</v>
      </c>
      <c r="G203" s="19">
        <v>9.0592500000000005</v>
      </c>
      <c r="H203" s="19">
        <v>3.9735721161593157E-2</v>
      </c>
      <c r="I203" s="7">
        <f t="shared" si="6"/>
        <v>7.6676859500000001</v>
      </c>
      <c r="J203" s="7">
        <f t="shared" si="7"/>
        <v>3.9735721161593157E-2</v>
      </c>
      <c r="K203" s="15" t="e">
        <f>0.9914*#REF!- 0.2051</f>
        <v>#REF!</v>
      </c>
      <c r="L203" s="15" t="e">
        <f>#REF!</f>
        <v>#REF!</v>
      </c>
      <c r="M203" s="15">
        <v>-41.5833333333333</v>
      </c>
      <c r="N203" s="15">
        <v>0.52883997312203723</v>
      </c>
      <c r="O203" s="12"/>
      <c r="P203" s="12"/>
      <c r="S203" s="14">
        <v>0.7</v>
      </c>
      <c r="T203" s="15">
        <v>-11</v>
      </c>
      <c r="U203" s="15">
        <v>3.6055512754639896</v>
      </c>
      <c r="V203" s="15">
        <v>-12</v>
      </c>
      <c r="W203" s="15">
        <v>3.5118845842842461</v>
      </c>
      <c r="X203" s="15"/>
      <c r="Y203" s="15"/>
      <c r="Z203" s="15"/>
      <c r="AA203" s="15"/>
      <c r="AB203" s="6">
        <v>46.581166666666668</v>
      </c>
      <c r="AC203" s="6">
        <v>0.60162488768457989</v>
      </c>
      <c r="AD203" s="6">
        <v>50.877222222222223</v>
      </c>
      <c r="AE203" s="6">
        <v>0.25606264737894946</v>
      </c>
      <c r="AF203" s="6">
        <v>47.920311111111111</v>
      </c>
      <c r="AG203" s="6">
        <v>2.4205765750496329</v>
      </c>
      <c r="AH203" s="6">
        <v>49.398766666666667</v>
      </c>
      <c r="AI203" s="6">
        <v>1.2736239527281834</v>
      </c>
      <c r="AJ203" s="7">
        <v>2.604324276502902</v>
      </c>
      <c r="AK203" s="7">
        <v>0.36224332352898603</v>
      </c>
      <c r="AL203" s="4">
        <v>15.420562958620373</v>
      </c>
      <c r="AM203" s="4">
        <v>0.69818628949310946</v>
      </c>
      <c r="AN203" s="4">
        <v>16.617063125611764</v>
      </c>
      <c r="AO203" s="4">
        <v>0.69818628949310946</v>
      </c>
      <c r="AP203" s="4"/>
      <c r="AQ203" s="4"/>
      <c r="AR203" s="7"/>
      <c r="AS203" s="7"/>
      <c r="AT203" s="7">
        <v>39.04112388917261</v>
      </c>
      <c r="AU203" s="7">
        <v>2.196552359838404</v>
      </c>
      <c r="AV203" s="4">
        <v>44.94506738024586</v>
      </c>
      <c r="AW203" s="4">
        <v>3.341899220870618</v>
      </c>
      <c r="AX203" s="4">
        <v>52.705311272844611</v>
      </c>
      <c r="AY203" s="4">
        <v>3.341899220870618</v>
      </c>
      <c r="AZ203" s="4"/>
      <c r="BA203" s="4"/>
      <c r="BB203" s="7"/>
      <c r="BC203" s="7"/>
      <c r="BD203" s="7">
        <v>41.645448165675518</v>
      </c>
      <c r="BE203" s="7">
        <v>2.5350588860414494</v>
      </c>
      <c r="BF203" s="4">
        <v>60.365630338866225</v>
      </c>
      <c r="BG203" s="4">
        <v>3.991747910613622</v>
      </c>
      <c r="BH203" s="4">
        <v>69.322374398456375</v>
      </c>
      <c r="BI203" s="4">
        <v>3.991747910613622</v>
      </c>
      <c r="BJ203" s="4"/>
      <c r="BK203" s="4"/>
      <c r="BL203" s="7"/>
      <c r="BM203" s="7"/>
      <c r="BN203" s="7">
        <v>586.43898223478686</v>
      </c>
      <c r="BO203" s="7">
        <v>64.140058640975525</v>
      </c>
      <c r="BP203" s="4">
        <v>779.82242006184924</v>
      </c>
      <c r="BQ203" s="4">
        <v>38.200024166889598</v>
      </c>
      <c r="BR203" s="4">
        <v>875.77547336446298</v>
      </c>
      <c r="BS203" s="4">
        <v>38.200024166889598</v>
      </c>
      <c r="BT203" s="4"/>
      <c r="BU203" s="4"/>
      <c r="BV203" s="7"/>
      <c r="BW203" s="7"/>
      <c r="BX203" s="1">
        <v>1.498599297245593</v>
      </c>
      <c r="BY203" s="1">
        <v>1.160011043366334</v>
      </c>
      <c r="BZ203" s="1">
        <v>8.1088592111234181</v>
      </c>
      <c r="CA203" s="1">
        <v>0.5144491883288882</v>
      </c>
      <c r="CB203" s="1">
        <v>7.732074396032381</v>
      </c>
      <c r="CC203" s="1">
        <v>0.48961083573544956</v>
      </c>
      <c r="CD203" s="2">
        <v>34.993617198689734</v>
      </c>
      <c r="CE203" s="2">
        <v>14.363045663157205</v>
      </c>
      <c r="CF203" s="2">
        <v>26.244170802019131</v>
      </c>
      <c r="CG203" s="2">
        <v>11.271765093827423</v>
      </c>
      <c r="CR203" s="1">
        <v>1.108552904811809</v>
      </c>
      <c r="CS203" s="1">
        <v>0.26844833809128554</v>
      </c>
      <c r="CT203" s="1">
        <v>0.80062154236408434</v>
      </c>
      <c r="CU203" s="1">
        <v>5.4313987060931546E-2</v>
      </c>
      <c r="CV203" s="1">
        <v>0.81817363002360466</v>
      </c>
      <c r="CW203" s="1">
        <v>5.3454937249244265E-2</v>
      </c>
      <c r="CX203" s="2">
        <v>4.355965452368169</v>
      </c>
      <c r="CY203" s="2">
        <v>0.41053860602785219</v>
      </c>
      <c r="CZ203" s="2">
        <v>4.5643848520030099</v>
      </c>
      <c r="DA203" s="2">
        <v>0.12505163978090414</v>
      </c>
      <c r="DL203" s="1">
        <v>2.6071522020574029</v>
      </c>
      <c r="DM203" s="1">
        <v>1.2164046711334919</v>
      </c>
      <c r="DN203" s="1">
        <v>8.909480753487502</v>
      </c>
      <c r="DO203" s="1">
        <v>0.47748671964122702</v>
      </c>
      <c r="DP203" s="1">
        <v>8.5502480260559857</v>
      </c>
      <c r="DQ203" s="1">
        <v>0.45557700036263532</v>
      </c>
      <c r="DR203" s="2">
        <v>39.349582651057908</v>
      </c>
      <c r="DS203" s="2">
        <v>14.542298388975965</v>
      </c>
      <c r="DT203" s="2">
        <v>30.808555654022143</v>
      </c>
      <c r="DU203" s="2">
        <v>11.304781974821978</v>
      </c>
      <c r="EH203" s="8"/>
    </row>
    <row r="204" spans="1:138" x14ac:dyDescent="0.3">
      <c r="A204" s="10">
        <v>43299.999999967171</v>
      </c>
      <c r="B204" s="11">
        <v>19</v>
      </c>
      <c r="C204" s="19">
        <v>14.446562499999999</v>
      </c>
      <c r="D204" s="19">
        <v>0.16941371439066352</v>
      </c>
      <c r="E204" s="19">
        <v>13.060694444444442</v>
      </c>
      <c r="F204" s="19">
        <v>0.10781549762649498</v>
      </c>
      <c r="G204" s="19">
        <v>9.6271874999999998</v>
      </c>
      <c r="H204" s="19">
        <v>0.13865648961650423</v>
      </c>
      <c r="I204" s="7">
        <f t="shared" si="6"/>
        <v>8.1659943124999987</v>
      </c>
      <c r="J204" s="7">
        <f t="shared" si="7"/>
        <v>0.13865648961650423</v>
      </c>
      <c r="K204" s="15"/>
      <c r="L204" s="15"/>
      <c r="N204" s="15"/>
      <c r="O204" s="15">
        <v>-21.708333333333332</v>
      </c>
      <c r="P204" s="15">
        <v>0.87572120350179294</v>
      </c>
      <c r="Q204" s="15">
        <v>-19</v>
      </c>
      <c r="R204" s="15">
        <v>0.82572282384477058</v>
      </c>
      <c r="S204" s="14">
        <v>1.3</v>
      </c>
      <c r="T204" s="12"/>
      <c r="U204" s="12"/>
      <c r="V204" s="12"/>
      <c r="W204" s="12"/>
      <c r="X204" s="15">
        <v>12.5</v>
      </c>
      <c r="Y204" s="15">
        <v>0.67082039324993703</v>
      </c>
      <c r="Z204" s="15">
        <v>11.166666666666666</v>
      </c>
      <c r="AA204" s="15">
        <v>1.2494443209327548</v>
      </c>
      <c r="AB204" s="6"/>
      <c r="AC204" s="6"/>
      <c r="AD204" s="6"/>
      <c r="AE204" s="6"/>
      <c r="AF204" s="6"/>
      <c r="AG204" s="6"/>
      <c r="AH204" s="6"/>
      <c r="AI204" s="6"/>
      <c r="AJ204" s="7"/>
      <c r="AK204" s="7"/>
      <c r="AL204" s="4"/>
      <c r="AM204" s="4"/>
      <c r="AN204" s="4"/>
      <c r="AO204" s="4"/>
      <c r="AP204" s="4">
        <v>2.6714989643653446</v>
      </c>
      <c r="AQ204" s="4">
        <v>0.41818354616622122</v>
      </c>
      <c r="AR204" s="7">
        <v>1.6255404777143891</v>
      </c>
      <c r="AS204" s="7">
        <v>0.19749230215186089</v>
      </c>
      <c r="AT204" s="7"/>
      <c r="AU204" s="7"/>
      <c r="AV204" s="4"/>
      <c r="AW204" s="4"/>
      <c r="AX204" s="4"/>
      <c r="AY204" s="4"/>
      <c r="AZ204" s="4">
        <v>26.269576751991536</v>
      </c>
      <c r="BA204" s="4">
        <v>0.91399734309244207</v>
      </c>
      <c r="BB204" s="7">
        <v>35.601567683981152</v>
      </c>
      <c r="BC204" s="7">
        <v>1.0625665182964352</v>
      </c>
      <c r="BD204" s="7"/>
      <c r="BE204" s="7"/>
      <c r="BF204" s="4"/>
      <c r="BG204" s="4"/>
      <c r="BH204" s="4"/>
      <c r="BI204" s="4"/>
      <c r="BJ204" s="4">
        <v>28.941075716356881</v>
      </c>
      <c r="BK204" s="4">
        <v>1.2728097514801535</v>
      </c>
      <c r="BL204" s="7">
        <v>37.22710816169554</v>
      </c>
      <c r="BM204" s="7">
        <v>1.236330833835972</v>
      </c>
      <c r="BN204" s="7"/>
      <c r="BO204" s="7"/>
      <c r="BP204" s="4"/>
      <c r="BQ204" s="4"/>
      <c r="BR204" s="4"/>
      <c r="BS204" s="4"/>
      <c r="BT204" s="4">
        <v>442.12741983216642</v>
      </c>
      <c r="BU204" s="4">
        <v>7.4870943680831399</v>
      </c>
      <c r="BV204" s="7">
        <v>323.50777856763648</v>
      </c>
      <c r="BW204" s="7">
        <v>13.530695097714737</v>
      </c>
      <c r="CH204" s="3">
        <v>1.2471220179132851</v>
      </c>
      <c r="CI204" s="3">
        <v>7.6982840611931169E-2</v>
      </c>
      <c r="CJ204" s="3">
        <v>1.3856911310147608</v>
      </c>
      <c r="CK204" s="3">
        <v>0.82798614986455821</v>
      </c>
      <c r="CL204" s="3">
        <v>1.3298477784348661</v>
      </c>
      <c r="CM204" s="3">
        <v>0.49528035214994587</v>
      </c>
      <c r="CN204" s="5">
        <v>34.588630544713304</v>
      </c>
      <c r="CO204" s="5">
        <v>17.02521541499577</v>
      </c>
      <c r="CP204" s="5">
        <v>34.599080282037995</v>
      </c>
      <c r="CQ204" s="5">
        <v>16.628471674376119</v>
      </c>
      <c r="DB204" s="3">
        <v>0.23094852183579348</v>
      </c>
      <c r="DC204" s="3">
        <v>0.13856911310147607</v>
      </c>
      <c r="DD204" s="3">
        <v>0.89300095109840172</v>
      </c>
      <c r="DE204" s="3">
        <v>0.2872192539884007</v>
      </c>
      <c r="DF204" s="3">
        <v>0.62619382210557062</v>
      </c>
      <c r="DG204" s="3">
        <v>0.18033414760425848</v>
      </c>
      <c r="DH204" s="5">
        <v>1.159920843040235</v>
      </c>
      <c r="DI204" s="5">
        <v>0.2583854717447131</v>
      </c>
      <c r="DJ204" s="5">
        <v>1.8809527184436243</v>
      </c>
      <c r="DK204" s="5">
        <v>0.14837155134067392</v>
      </c>
      <c r="DV204" s="3">
        <v>1.4780705397490785</v>
      </c>
      <c r="DW204" s="3">
        <v>6.1586272489544507E-2</v>
      </c>
      <c r="DX204" s="3">
        <v>2.2786920821131633</v>
      </c>
      <c r="DY204" s="3">
        <v>0.92070962435040993</v>
      </c>
      <c r="DZ204" s="3">
        <v>1.9560416005404371</v>
      </c>
      <c r="EA204" s="3">
        <v>0.55022369950765659</v>
      </c>
      <c r="EB204" s="5">
        <v>35.748551387753558</v>
      </c>
      <c r="EC204" s="5">
        <v>16.820873716119195</v>
      </c>
      <c r="ED204" s="5">
        <v>36.480033000481633</v>
      </c>
      <c r="EE204" s="5">
        <v>16.551460968382919</v>
      </c>
      <c r="EH204" s="8"/>
    </row>
    <row r="205" spans="1:138" x14ac:dyDescent="0.3">
      <c r="A205" s="10">
        <v>43300.999999967113</v>
      </c>
      <c r="B205" s="11">
        <v>20.100000000000001</v>
      </c>
      <c r="C205" s="19">
        <v>15.08064583333333</v>
      </c>
      <c r="D205" s="19">
        <v>0.47095543159621406</v>
      </c>
      <c r="E205" s="19">
        <v>13.608194444444441</v>
      </c>
      <c r="F205" s="19">
        <v>0.33602705535571054</v>
      </c>
      <c r="G205" s="19">
        <v>11.006416666666667</v>
      </c>
      <c r="H205" s="19">
        <v>0.37754251088341534</v>
      </c>
      <c r="I205" s="7">
        <f t="shared" si="6"/>
        <v>9.3761299833333318</v>
      </c>
      <c r="J205" s="7">
        <f t="shared" si="7"/>
        <v>0.37754251088341534</v>
      </c>
      <c r="K205" s="15"/>
      <c r="L205" s="15"/>
      <c r="N205" s="15"/>
      <c r="Q205" s="15"/>
      <c r="R205" s="15"/>
      <c r="S205" s="14">
        <v>0.1</v>
      </c>
      <c r="T205" s="12"/>
      <c r="U205" s="12"/>
      <c r="V205" s="12"/>
      <c r="W205" s="12"/>
      <c r="X205" s="12"/>
      <c r="Y205" s="12"/>
      <c r="Z205" s="12"/>
      <c r="AA205" s="12"/>
      <c r="AB205" s="6"/>
      <c r="AC205" s="6"/>
      <c r="AD205" s="6"/>
      <c r="AE205" s="6"/>
      <c r="AF205" s="6"/>
      <c r="AG205" s="6"/>
      <c r="AH205" s="6"/>
      <c r="AI205" s="6"/>
      <c r="AJ205" s="7"/>
      <c r="AK205" s="7"/>
      <c r="AL205" s="4"/>
      <c r="AM205" s="4"/>
      <c r="AN205" s="4"/>
      <c r="AO205" s="4"/>
      <c r="AP205" s="4"/>
      <c r="AQ205" s="4"/>
      <c r="AR205" s="7"/>
      <c r="AS205" s="7"/>
      <c r="AT205" s="7"/>
      <c r="AU205" s="7"/>
      <c r="AV205" s="4"/>
      <c r="AW205" s="4"/>
      <c r="AX205" s="4"/>
      <c r="AY205" s="4"/>
      <c r="AZ205" s="4"/>
      <c r="BA205" s="4"/>
      <c r="BB205" s="7"/>
      <c r="BC205" s="7"/>
      <c r="BD205" s="7"/>
      <c r="BE205" s="7"/>
      <c r="BF205" s="4"/>
      <c r="BG205" s="4"/>
      <c r="BH205" s="4"/>
      <c r="BI205" s="4"/>
      <c r="BJ205" s="4"/>
      <c r="BK205" s="4"/>
      <c r="BL205" s="7"/>
      <c r="BM205" s="7"/>
      <c r="BN205" s="7"/>
      <c r="BO205" s="7"/>
      <c r="BP205" s="4"/>
      <c r="BQ205" s="4"/>
      <c r="BR205" s="4"/>
      <c r="BS205" s="4"/>
      <c r="BT205" s="4"/>
      <c r="BU205" s="4"/>
      <c r="BV205" s="7"/>
      <c r="BW205" s="7"/>
      <c r="EH205" s="22"/>
    </row>
    <row r="206" spans="1:138" x14ac:dyDescent="0.3">
      <c r="A206" s="10">
        <v>43301.999999967054</v>
      </c>
      <c r="B206" s="11">
        <v>17.600000000000001</v>
      </c>
      <c r="C206" s="19">
        <v>13.218874999999999</v>
      </c>
      <c r="D206" s="19">
        <v>0.31905540108001984</v>
      </c>
      <c r="E206" s="19">
        <v>12.318624999999999</v>
      </c>
      <c r="F206" s="19">
        <v>0.25815970268494082</v>
      </c>
      <c r="G206" s="19">
        <v>10.478645833333333</v>
      </c>
      <c r="H206" s="19">
        <v>0.17980714678643081</v>
      </c>
      <c r="I206" s="7">
        <f t="shared" si="6"/>
        <v>8.9130638541666656</v>
      </c>
      <c r="J206" s="7">
        <f t="shared" si="7"/>
        <v>0.17980714678643081</v>
      </c>
      <c r="K206" s="15" t="e">
        <f>0.9914*#REF!- 0.2051</f>
        <v>#REF!</v>
      </c>
      <c r="L206" s="15" t="e">
        <f>#REF!</f>
        <v>#REF!</v>
      </c>
      <c r="M206" s="15">
        <v>-43.1666666666667</v>
      </c>
      <c r="N206" s="15">
        <v>1.3361712223190352</v>
      </c>
      <c r="O206" s="12"/>
      <c r="P206" s="12"/>
      <c r="S206" s="14">
        <v>4.8</v>
      </c>
      <c r="T206" s="15">
        <v>-15.166666666666666</v>
      </c>
      <c r="U206" s="15">
        <v>1.6914819275153707</v>
      </c>
      <c r="V206" s="15">
        <v>-18.666666666666668</v>
      </c>
      <c r="W206" s="15">
        <v>2.0275875100994099</v>
      </c>
      <c r="X206" s="15"/>
      <c r="Y206" s="15"/>
      <c r="Z206" s="15"/>
      <c r="AA206" s="15"/>
      <c r="AB206" s="6">
        <v>45.176377777777788</v>
      </c>
      <c r="AC206" s="6">
        <v>1.1366578139005763</v>
      </c>
      <c r="AD206" s="6">
        <v>47.467500000000001</v>
      </c>
      <c r="AE206" s="6">
        <v>0.39720790665734446</v>
      </c>
      <c r="AF206" s="6">
        <v>46.24</v>
      </c>
      <c r="AG206" s="6">
        <v>2.2577103320251974</v>
      </c>
      <c r="AH206" s="6">
        <v>46.853749999999998</v>
      </c>
      <c r="AI206" s="6">
        <v>1.0612934680798181</v>
      </c>
      <c r="AJ206" s="7"/>
      <c r="AK206" s="7"/>
      <c r="AL206" s="4"/>
      <c r="AM206" s="4"/>
      <c r="AN206" s="4"/>
      <c r="AO206" s="4"/>
      <c r="AP206" s="4"/>
      <c r="AQ206" s="4"/>
      <c r="AR206" s="7"/>
      <c r="AS206" s="7"/>
      <c r="AT206" s="7"/>
      <c r="AU206" s="7"/>
      <c r="AV206" s="4"/>
      <c r="AW206" s="4"/>
      <c r="AX206" s="4"/>
      <c r="AY206" s="4"/>
      <c r="AZ206" s="4"/>
      <c r="BA206" s="4"/>
      <c r="BB206" s="7"/>
      <c r="BC206" s="7"/>
      <c r="BD206" s="7"/>
      <c r="BE206" s="7"/>
      <c r="BF206" s="4"/>
      <c r="BG206" s="4"/>
      <c r="BH206" s="4"/>
      <c r="BI206" s="4"/>
      <c r="BJ206" s="4"/>
      <c r="BK206" s="4"/>
      <c r="BL206" s="7"/>
      <c r="BM206" s="7"/>
      <c r="BN206" s="7"/>
      <c r="BO206" s="7"/>
      <c r="BP206" s="4"/>
      <c r="BQ206" s="4"/>
      <c r="BR206" s="4"/>
      <c r="BS206" s="4"/>
      <c r="BT206" s="4"/>
      <c r="BU206" s="4"/>
      <c r="BV206" s="7"/>
      <c r="BW206" s="7"/>
      <c r="CD206" s="2">
        <v>54.321634718524713</v>
      </c>
      <c r="CE206" s="2">
        <v>23.511522518567379</v>
      </c>
      <c r="CF206" s="2">
        <v>26.14318251361189</v>
      </c>
      <c r="CG206" s="2">
        <v>8.7614991817335603</v>
      </c>
      <c r="CX206" s="2">
        <v>3.9313056411446454</v>
      </c>
      <c r="CY206" s="2">
        <v>0.69042389445131469</v>
      </c>
      <c r="CZ206" s="2">
        <v>3.4603679862158594</v>
      </c>
      <c r="DA206" s="2">
        <v>0.18199067110616163</v>
      </c>
      <c r="DR206" s="2">
        <v>58.252940359669367</v>
      </c>
      <c r="DS206" s="2">
        <v>23.851722276239684</v>
      </c>
      <c r="DT206" s="2">
        <v>29.603550499827747</v>
      </c>
      <c r="DU206" s="2">
        <v>8.5802934261423864</v>
      </c>
      <c r="EH206" s="8"/>
    </row>
    <row r="207" spans="1:138" x14ac:dyDescent="0.3">
      <c r="A207" s="10">
        <v>43302.999999966996</v>
      </c>
      <c r="B207" s="11">
        <v>19.7</v>
      </c>
      <c r="C207" s="19">
        <v>14.601520833333332</v>
      </c>
      <c r="D207" s="19">
        <v>0.36796197483813653</v>
      </c>
      <c r="E207" s="19">
        <v>13.962680555555556</v>
      </c>
      <c r="F207" s="19">
        <v>0.27654438066305942</v>
      </c>
      <c r="G207" s="19">
        <v>10.622937500000001</v>
      </c>
      <c r="H207" s="19">
        <v>0.18249062491430162</v>
      </c>
      <c r="I207" s="7">
        <f t="shared" si="6"/>
        <v>9.0396653624999992</v>
      </c>
      <c r="J207" s="7">
        <f t="shared" si="7"/>
        <v>0.18249062491430162</v>
      </c>
      <c r="K207" s="15"/>
      <c r="L207" s="15"/>
      <c r="N207" s="15"/>
      <c r="O207" s="12"/>
      <c r="P207" s="12"/>
      <c r="S207" s="14">
        <v>7.8000000000000007</v>
      </c>
      <c r="T207" s="12"/>
      <c r="U207" s="12"/>
      <c r="V207" s="12"/>
      <c r="W207" s="12"/>
      <c r="X207" s="12"/>
      <c r="Y207" s="12"/>
      <c r="Z207" s="12"/>
      <c r="AA207" s="12"/>
      <c r="AB207" s="6"/>
      <c r="AC207" s="6"/>
      <c r="AD207" s="6"/>
      <c r="AE207" s="6"/>
      <c r="AF207" s="6"/>
      <c r="AG207" s="6"/>
      <c r="AH207" s="6"/>
      <c r="AI207" s="6"/>
      <c r="AJ207" s="7"/>
      <c r="AK207" s="7"/>
      <c r="AL207" s="4"/>
      <c r="AM207" s="4"/>
      <c r="AN207" s="4"/>
      <c r="AO207" s="4"/>
      <c r="AP207" s="4"/>
      <c r="AQ207" s="4"/>
      <c r="AR207" s="7"/>
      <c r="AS207" s="7"/>
      <c r="AT207" s="7"/>
      <c r="AU207" s="7"/>
      <c r="AV207" s="4"/>
      <c r="AW207" s="4"/>
      <c r="AX207" s="4"/>
      <c r="AY207" s="4"/>
      <c r="AZ207" s="4"/>
      <c r="BA207" s="4"/>
      <c r="BB207" s="7"/>
      <c r="BC207" s="7"/>
      <c r="BD207" s="7"/>
      <c r="BE207" s="7"/>
      <c r="BF207" s="4"/>
      <c r="BG207" s="4"/>
      <c r="BH207" s="4"/>
      <c r="BI207" s="4"/>
      <c r="BJ207" s="4"/>
      <c r="BK207" s="4"/>
      <c r="BL207" s="7"/>
      <c r="BM207" s="7"/>
      <c r="BN207" s="7"/>
      <c r="BO207" s="7"/>
      <c r="BP207" s="4"/>
      <c r="BQ207" s="4"/>
      <c r="BR207" s="4"/>
      <c r="BS207" s="4"/>
      <c r="BT207" s="4"/>
      <c r="BU207" s="4"/>
      <c r="BV207" s="7"/>
      <c r="BW207" s="7"/>
      <c r="EH207" s="8"/>
    </row>
    <row r="208" spans="1:138" x14ac:dyDescent="0.3">
      <c r="A208" s="10">
        <v>43303.999999966938</v>
      </c>
      <c r="B208" s="11">
        <v>19.3</v>
      </c>
      <c r="C208" s="19">
        <v>13.348195652173914</v>
      </c>
      <c r="D208" s="19">
        <v>0.41387806311233877</v>
      </c>
      <c r="E208" s="19">
        <v>12.542304347826088</v>
      </c>
      <c r="F208" s="19">
        <v>0.28819044104334673</v>
      </c>
      <c r="G208" s="19">
        <v>10.010229166666667</v>
      </c>
      <c r="H208" s="19">
        <v>0.2127734706206813</v>
      </c>
      <c r="I208" s="7">
        <f t="shared" si="6"/>
        <v>8.5020750708333317</v>
      </c>
      <c r="J208" s="7">
        <f t="shared" si="7"/>
        <v>0.2127734706206813</v>
      </c>
      <c r="K208" s="15" t="e">
        <f>0.9914*#REF!- 0.2051</f>
        <v>#REF!</v>
      </c>
      <c r="L208" s="15" t="e">
        <f>#REF!</f>
        <v>#REF!</v>
      </c>
      <c r="M208" s="15">
        <v>-45</v>
      </c>
      <c r="N208" s="15">
        <v>1.3540064007726602</v>
      </c>
      <c r="O208" s="12"/>
      <c r="P208" s="12"/>
      <c r="T208" s="15">
        <v>-8.6666666666666679</v>
      </c>
      <c r="U208" s="15">
        <v>3.1797973380564857</v>
      </c>
      <c r="V208" s="15">
        <v>-13</v>
      </c>
      <c r="W208" s="15">
        <v>3.5118845842842461</v>
      </c>
      <c r="X208" s="15"/>
      <c r="Y208" s="15"/>
      <c r="Z208" s="15"/>
      <c r="AA208" s="15"/>
      <c r="AB208" s="6">
        <v>46.065988888888889</v>
      </c>
      <c r="AC208" s="6">
        <v>0.74645205679026727</v>
      </c>
      <c r="AD208" s="6">
        <v>51.302755555555542</v>
      </c>
      <c r="AE208" s="6">
        <v>1.0059991190507411</v>
      </c>
      <c r="AF208" s="6">
        <v>49.142355555555547</v>
      </c>
      <c r="AG208" s="6">
        <v>0.84476595758021622</v>
      </c>
      <c r="AH208" s="6">
        <v>50.222555555555545</v>
      </c>
      <c r="AI208" s="6">
        <v>0.76059132135691432</v>
      </c>
      <c r="AJ208" s="7"/>
      <c r="AK208" s="7"/>
      <c r="AL208" s="4"/>
      <c r="AM208" s="4"/>
      <c r="AN208" s="4"/>
      <c r="AO208" s="4"/>
      <c r="AP208" s="4"/>
      <c r="AQ208" s="4"/>
      <c r="AR208" s="7"/>
      <c r="AS208" s="7"/>
      <c r="AT208" s="7"/>
      <c r="AU208" s="7"/>
      <c r="AV208" s="4"/>
      <c r="AW208" s="4"/>
      <c r="AX208" s="4"/>
      <c r="AY208" s="4"/>
      <c r="AZ208" s="4"/>
      <c r="BA208" s="4"/>
      <c r="BB208" s="7"/>
      <c r="BC208" s="7"/>
      <c r="BD208" s="7"/>
      <c r="BE208" s="7"/>
      <c r="BF208" s="4"/>
      <c r="BG208" s="4"/>
      <c r="BH208" s="4"/>
      <c r="BI208" s="4"/>
      <c r="BJ208" s="4"/>
      <c r="BK208" s="4"/>
      <c r="BL208" s="7"/>
      <c r="BM208" s="7"/>
      <c r="BN208" s="7"/>
      <c r="BO208" s="7"/>
      <c r="BP208" s="4"/>
      <c r="BQ208" s="4"/>
      <c r="BR208" s="4"/>
      <c r="BS208" s="4"/>
      <c r="BT208" s="4"/>
      <c r="BU208" s="4"/>
      <c r="BV208" s="7"/>
      <c r="BW208" s="7"/>
      <c r="BX208" s="1">
        <v>1.0970261360117759</v>
      </c>
      <c r="BY208" s="1">
        <v>0.39964896924721016</v>
      </c>
      <c r="BZ208" s="1">
        <v>4.1646362570817388</v>
      </c>
      <c r="CA208" s="1">
        <v>0.48799022341613774</v>
      </c>
      <c r="CB208" s="1">
        <v>3.9897824801807507</v>
      </c>
      <c r="CC208" s="1">
        <v>0.46073827361790615</v>
      </c>
      <c r="CD208" s="2">
        <v>34.22975548954831</v>
      </c>
      <c r="CE208" s="2">
        <v>15.483708437584347</v>
      </c>
      <c r="CF208" s="2">
        <v>22.289526512640251</v>
      </c>
      <c r="CG208" s="2">
        <v>9.1953565342632153</v>
      </c>
      <c r="CR208" s="1">
        <v>0.38599067748562477</v>
      </c>
      <c r="CS208" s="1">
        <v>0.23951384065691619</v>
      </c>
      <c r="CT208" s="1">
        <v>1.1579720324568739</v>
      </c>
      <c r="CU208" s="1">
        <v>5.3749228474542242E-2</v>
      </c>
      <c r="CV208" s="1">
        <v>1.1139690952235124</v>
      </c>
      <c r="CW208" s="1">
        <v>5.2491972518340417E-2</v>
      </c>
      <c r="CX208" s="2">
        <v>4.4100949276118833</v>
      </c>
      <c r="CY208" s="2">
        <v>0.48461486344381299</v>
      </c>
      <c r="CZ208" s="2">
        <v>4.9459008533965045</v>
      </c>
      <c r="DA208" s="2">
        <v>0.89234912159177449</v>
      </c>
      <c r="DL208" s="1">
        <v>1.4830168134974007</v>
      </c>
      <c r="DM208" s="1">
        <v>0.26409888459542724</v>
      </c>
      <c r="DN208" s="1">
        <v>5.3226082895386124</v>
      </c>
      <c r="DO208" s="1">
        <v>0.49637554882227408</v>
      </c>
      <c r="DP208" s="1">
        <v>5.1037515754042628</v>
      </c>
      <c r="DQ208" s="1">
        <v>0.46832414429944064</v>
      </c>
      <c r="DR208" s="2">
        <v>38.63985041716019</v>
      </c>
      <c r="DS208" s="2">
        <v>15.277517336141658</v>
      </c>
      <c r="DT208" s="2">
        <v>27.235427366036756</v>
      </c>
      <c r="DU208" s="2">
        <v>8.5718514731043687</v>
      </c>
      <c r="EH208" s="8"/>
    </row>
    <row r="209" spans="1:138" x14ac:dyDescent="0.3">
      <c r="A209" s="10">
        <v>43304.99999996688</v>
      </c>
      <c r="B209" s="11">
        <v>15.3</v>
      </c>
      <c r="C209" s="19">
        <v>12.316666666666668</v>
      </c>
      <c r="D209" s="19">
        <v>0.44382719033338414</v>
      </c>
      <c r="E209" s="19">
        <v>11.19409722222222</v>
      </c>
      <c r="F209" s="19">
        <v>0.30978683549454122</v>
      </c>
      <c r="G209" s="19">
        <v>10.121</v>
      </c>
      <c r="H209" s="19">
        <v>0.31332467417884163</v>
      </c>
      <c r="I209" s="7">
        <f t="shared" si="6"/>
        <v>8.5992653999999984</v>
      </c>
      <c r="J209" s="7">
        <f t="shared" si="7"/>
        <v>0.31332467417884163</v>
      </c>
      <c r="K209" s="15"/>
      <c r="L209" s="15"/>
      <c r="N209" s="15"/>
      <c r="O209" s="15">
        <v>-34.833333333333336</v>
      </c>
      <c r="P209" s="15">
        <v>1.1923578203363145</v>
      </c>
      <c r="Q209" s="15">
        <v>-37.666666666666664</v>
      </c>
      <c r="R209" s="15">
        <v>1.6064893652956718</v>
      </c>
      <c r="T209" s="12"/>
      <c r="U209" s="12"/>
      <c r="V209" s="12"/>
      <c r="W209" s="12"/>
      <c r="X209" s="15">
        <v>9.8333333333333339</v>
      </c>
      <c r="Y209" s="15">
        <v>0.70316743699096718</v>
      </c>
      <c r="Z209" s="15">
        <v>8.6666666666666661</v>
      </c>
      <c r="AA209" s="15">
        <v>1.0852547064066469</v>
      </c>
      <c r="AB209" s="6"/>
      <c r="AC209" s="6"/>
      <c r="AD209" s="6"/>
      <c r="AE209" s="6"/>
      <c r="AF209" s="6"/>
      <c r="AG209" s="6"/>
      <c r="AH209" s="6"/>
      <c r="AI209" s="6"/>
      <c r="AJ209" s="7"/>
      <c r="AK209" s="7"/>
      <c r="AL209" s="4"/>
      <c r="AM209" s="4"/>
      <c r="AN209" s="4"/>
      <c r="AO209" s="4"/>
      <c r="AP209" s="4">
        <v>0.85864200978171679</v>
      </c>
      <c r="AQ209" s="4">
        <v>0.23312706285280532</v>
      </c>
      <c r="AR209" s="7">
        <v>1.3113615394962213</v>
      </c>
      <c r="AS209" s="7">
        <v>0.19668139873879054</v>
      </c>
      <c r="AT209" s="7"/>
      <c r="AU209" s="7"/>
      <c r="AV209" s="4"/>
      <c r="AW209" s="4"/>
      <c r="AX209" s="4"/>
      <c r="AY209" s="4"/>
      <c r="AZ209" s="4">
        <v>2.8435113529516669</v>
      </c>
      <c r="BA209" s="4">
        <v>0.9062719701427413</v>
      </c>
      <c r="BB209" s="7">
        <v>36.939451151280281</v>
      </c>
      <c r="BC209" s="7">
        <v>2.1468856911842882</v>
      </c>
      <c r="BD209" s="7"/>
      <c r="BE209" s="7"/>
      <c r="BF209" s="4"/>
      <c r="BG209" s="4"/>
      <c r="BH209" s="4"/>
      <c r="BI209" s="4"/>
      <c r="BJ209" s="4">
        <v>3.7021533627333838</v>
      </c>
      <c r="BK209" s="4">
        <v>0.88417041756174874</v>
      </c>
      <c r="BL209" s="7">
        <v>38.250812690776513</v>
      </c>
      <c r="BM209" s="7">
        <v>2.3328196451981635</v>
      </c>
      <c r="BN209" s="7"/>
      <c r="BO209" s="7"/>
      <c r="BP209" s="4"/>
      <c r="BQ209" s="4"/>
      <c r="BR209" s="4"/>
      <c r="BS209" s="4"/>
      <c r="BT209" s="4">
        <v>974.84777697247148</v>
      </c>
      <c r="BU209" s="4">
        <v>86.373433774779485</v>
      </c>
      <c r="BV209" s="7">
        <v>917.96967786599441</v>
      </c>
      <c r="BW209" s="7">
        <v>5.2844088566363245</v>
      </c>
      <c r="CH209" s="3">
        <v>0.74658723145245831</v>
      </c>
      <c r="CI209" s="3">
        <v>0.13712826700147196</v>
      </c>
      <c r="CJ209" s="3">
        <v>1.3255732476808957</v>
      </c>
      <c r="CK209" s="3">
        <v>0.30205133062777989</v>
      </c>
      <c r="CL209" s="3">
        <v>1.0922418831408354</v>
      </c>
      <c r="CM209" s="3">
        <v>0.18860260458316006</v>
      </c>
      <c r="CN209" s="5">
        <v>30.422159975511743</v>
      </c>
      <c r="CO209" s="5">
        <v>13.925369750921035</v>
      </c>
      <c r="CP209" s="5">
        <v>29.294660891277406</v>
      </c>
      <c r="CQ209" s="5">
        <v>12.963749153213476</v>
      </c>
      <c r="DB209" s="3">
        <v>0.33520243044804249</v>
      </c>
      <c r="DC209" s="3">
        <v>0.15236474111274656</v>
      </c>
      <c r="DD209" s="3">
        <v>0.36567537867059186</v>
      </c>
      <c r="DE209" s="3">
        <v>0.17057593997705947</v>
      </c>
      <c r="DF209" s="3">
        <v>0.35339478053690443</v>
      </c>
      <c r="DG209" s="3">
        <v>0.11891365544534357</v>
      </c>
      <c r="DH209" s="5">
        <v>0.74150840674870011</v>
      </c>
      <c r="DI209" s="5">
        <v>0.28035848416634263</v>
      </c>
      <c r="DJ209" s="5">
        <v>1.432228566459818</v>
      </c>
      <c r="DK209" s="5">
        <v>0.29555094417386629</v>
      </c>
      <c r="DV209" s="3">
        <v>1.0817896619005016</v>
      </c>
      <c r="DW209" s="3">
        <v>1.5236474111274932E-2</v>
      </c>
      <c r="DX209" s="3">
        <v>1.6912486263514874</v>
      </c>
      <c r="DY209" s="3">
        <v>0.2258221604592095</v>
      </c>
      <c r="DZ209" s="3">
        <v>1.4456366636777402</v>
      </c>
      <c r="EA209" s="3">
        <v>0.13495558986464762</v>
      </c>
      <c r="EB209" s="5">
        <v>31.16366838226044</v>
      </c>
      <c r="EC209" s="5">
        <v>13.864458433996449</v>
      </c>
      <c r="ED209" s="5">
        <v>30.726889457737233</v>
      </c>
      <c r="EE209" s="5">
        <v>12.924893425466196</v>
      </c>
      <c r="EH209" s="8"/>
    </row>
    <row r="210" spans="1:138" x14ac:dyDescent="0.3">
      <c r="A210" s="10">
        <v>43305.999999966822</v>
      </c>
      <c r="B210" s="11">
        <v>16.399999999999999</v>
      </c>
      <c r="C210" s="19">
        <v>12.588395833333337</v>
      </c>
      <c r="D210" s="19">
        <v>0.58215002235836855</v>
      </c>
      <c r="E210" s="19">
        <v>11.152041666666667</v>
      </c>
      <c r="F210" s="19">
        <v>0.42946755331789593</v>
      </c>
      <c r="G210" s="19">
        <v>10.992062500000001</v>
      </c>
      <c r="H210" s="19">
        <v>0.501944869937899</v>
      </c>
      <c r="I210" s="7">
        <f t="shared" si="6"/>
        <v>9.3635356375000001</v>
      </c>
      <c r="J210" s="7">
        <f t="shared" si="7"/>
        <v>0.501944869937899</v>
      </c>
      <c r="K210" s="15" t="e">
        <f>0.9914*#REF!- 0.2051</f>
        <v>#REF!</v>
      </c>
      <c r="L210" s="15" t="e">
        <f>#REF!</f>
        <v>#REF!</v>
      </c>
      <c r="M210" s="15">
        <v>-46.75</v>
      </c>
      <c r="N210" s="15">
        <v>1.6055066225810206</v>
      </c>
      <c r="O210" s="12"/>
      <c r="P210" s="12"/>
      <c r="S210" s="14">
        <v>0.2</v>
      </c>
      <c r="T210" s="15">
        <v>-10.333333333333334</v>
      </c>
      <c r="U210" s="15">
        <v>3.5276684147527879</v>
      </c>
      <c r="V210" s="15">
        <v>-11.333333333333334</v>
      </c>
      <c r="W210" s="15">
        <v>3.3829638550307406</v>
      </c>
      <c r="X210" s="15"/>
      <c r="Y210" s="15"/>
      <c r="Z210" s="15"/>
      <c r="AA210" s="15"/>
      <c r="AB210" s="6">
        <v>46.594444444444441</v>
      </c>
      <c r="AC210" s="6">
        <v>0.43812160037602627</v>
      </c>
      <c r="AD210" s="6">
        <v>48.809566666666655</v>
      </c>
      <c r="AE210" s="6">
        <v>2.2551778018923789</v>
      </c>
      <c r="AF210" s="6">
        <v>45.448944444444436</v>
      </c>
      <c r="AG210" s="6">
        <v>0.85673068942202224</v>
      </c>
      <c r="AH210" s="6">
        <v>47.129255555555545</v>
      </c>
      <c r="AI210" s="6">
        <v>1.3147820977233553</v>
      </c>
      <c r="AJ210" s="7"/>
      <c r="AK210" s="7"/>
      <c r="AL210" s="4"/>
      <c r="AM210" s="4"/>
      <c r="AN210" s="4"/>
      <c r="AO210" s="4"/>
      <c r="AP210" s="4"/>
      <c r="AQ210" s="4"/>
      <c r="AR210" s="7"/>
      <c r="AS210" s="7"/>
      <c r="AT210" s="7"/>
      <c r="AU210" s="7"/>
      <c r="AV210" s="4"/>
      <c r="AW210" s="4"/>
      <c r="AX210" s="4"/>
      <c r="AY210" s="4"/>
      <c r="AZ210" s="4"/>
      <c r="BA210" s="4"/>
      <c r="BB210" s="7"/>
      <c r="BC210" s="7"/>
      <c r="BD210" s="7"/>
      <c r="BE210" s="7"/>
      <c r="BF210" s="4"/>
      <c r="BG210" s="4"/>
      <c r="BH210" s="4"/>
      <c r="BI210" s="4"/>
      <c r="BJ210" s="4"/>
      <c r="BK210" s="4"/>
      <c r="BL210" s="7"/>
      <c r="BM210" s="7"/>
      <c r="BN210" s="7"/>
      <c r="BO210" s="7"/>
      <c r="BP210" s="4"/>
      <c r="BQ210" s="4"/>
      <c r="BR210" s="4"/>
      <c r="BS210" s="4"/>
      <c r="BT210" s="4"/>
      <c r="BU210" s="4"/>
      <c r="BV210" s="7"/>
      <c r="BW210" s="7"/>
      <c r="CD210" s="2">
        <v>32.786264990166408</v>
      </c>
      <c r="CE210" s="2">
        <v>10.7197375030103</v>
      </c>
      <c r="CF210" s="2">
        <v>21.545850860414721</v>
      </c>
      <c r="CG210" s="2">
        <v>4.8408152308580386</v>
      </c>
      <c r="CX210" s="2">
        <v>3.8474733679312005</v>
      </c>
      <c r="CY210" s="2">
        <v>0.31234179486015012</v>
      </c>
      <c r="CZ210" s="2">
        <v>2.7718356521654877</v>
      </c>
      <c r="DA210" s="2">
        <v>0.27128569982900963</v>
      </c>
      <c r="DR210" s="2">
        <v>36.633738358097609</v>
      </c>
      <c r="DS210" s="2">
        <v>10.843913774374352</v>
      </c>
      <c r="DT210" s="2">
        <v>24.317686512580206</v>
      </c>
      <c r="DU210" s="2">
        <v>4.8564528153470405</v>
      </c>
      <c r="EH210" s="8"/>
    </row>
    <row r="211" spans="1:138" x14ac:dyDescent="0.3">
      <c r="A211" s="10">
        <v>43306.999999966763</v>
      </c>
      <c r="B211" s="11">
        <v>19.100000000000001</v>
      </c>
      <c r="C211" s="19">
        <v>12.883895833333334</v>
      </c>
      <c r="D211" s="19">
        <v>0.71602492478677748</v>
      </c>
      <c r="E211" s="19">
        <v>11.593097222222221</v>
      </c>
      <c r="F211" s="19">
        <v>0.55358390210187003</v>
      </c>
      <c r="G211" s="19">
        <v>11.5885625</v>
      </c>
      <c r="H211" s="19">
        <v>0.62388875436194002</v>
      </c>
      <c r="I211" s="7">
        <f t="shared" si="6"/>
        <v>9.8869047374999983</v>
      </c>
      <c r="J211" s="7">
        <f t="shared" si="7"/>
        <v>0.62388875436194002</v>
      </c>
      <c r="K211" s="15"/>
      <c r="L211" s="15"/>
      <c r="N211" s="15"/>
      <c r="O211" s="12"/>
      <c r="P211" s="12"/>
      <c r="S211" s="14">
        <v>0.1</v>
      </c>
      <c r="T211" s="12"/>
      <c r="U211" s="12"/>
      <c r="V211" s="12"/>
      <c r="W211" s="12"/>
      <c r="X211" s="12"/>
      <c r="Y211" s="12"/>
      <c r="Z211" s="12"/>
      <c r="AA211" s="12"/>
      <c r="AB211" s="6"/>
      <c r="AC211" s="6"/>
      <c r="AD211" s="6"/>
      <c r="AE211" s="6"/>
      <c r="AF211" s="6"/>
      <c r="AG211" s="6"/>
      <c r="AH211" s="6"/>
      <c r="AI211" s="6"/>
      <c r="AJ211" s="7"/>
      <c r="AK211" s="7"/>
      <c r="AL211" s="4"/>
      <c r="AM211" s="4"/>
      <c r="AN211" s="4"/>
      <c r="AO211" s="4"/>
      <c r="AP211" s="4"/>
      <c r="AQ211" s="4"/>
      <c r="AR211" s="7"/>
      <c r="AS211" s="7"/>
      <c r="AT211" s="7"/>
      <c r="AU211" s="7"/>
      <c r="AV211" s="4"/>
      <c r="AW211" s="4"/>
      <c r="AX211" s="4"/>
      <c r="AY211" s="4"/>
      <c r="AZ211" s="4"/>
      <c r="BA211" s="4"/>
      <c r="BB211" s="7"/>
      <c r="BC211" s="7"/>
      <c r="BD211" s="7"/>
      <c r="BE211" s="7"/>
      <c r="BF211" s="4"/>
      <c r="BG211" s="4"/>
      <c r="BH211" s="4"/>
      <c r="BI211" s="4"/>
      <c r="BJ211" s="4"/>
      <c r="BK211" s="4"/>
      <c r="BL211" s="7"/>
      <c r="BM211" s="7"/>
      <c r="BN211" s="7"/>
      <c r="BO211" s="7"/>
      <c r="BP211" s="4"/>
      <c r="BQ211" s="4"/>
      <c r="BR211" s="4"/>
      <c r="BS211" s="4"/>
      <c r="BT211" s="4"/>
      <c r="BU211" s="4"/>
      <c r="BV211" s="7"/>
      <c r="BW211" s="7"/>
      <c r="EH211" s="8"/>
    </row>
    <row r="212" spans="1:138" x14ac:dyDescent="0.3">
      <c r="A212" s="10">
        <v>43307.999999966705</v>
      </c>
      <c r="B212" s="11">
        <v>24.8</v>
      </c>
      <c r="C212" s="19">
        <v>15.014312500000001</v>
      </c>
      <c r="D212" s="19">
        <v>0.72607982416676886</v>
      </c>
      <c r="E212" s="19">
        <v>13.771569444444447</v>
      </c>
      <c r="F212" s="19">
        <v>0.55642549393932617</v>
      </c>
      <c r="G212" s="19">
        <v>13.319041666666664</v>
      </c>
      <c r="H212" s="19">
        <v>0.58784316212562315</v>
      </c>
      <c r="I212" s="7">
        <f t="shared" si="6"/>
        <v>11.405227158333329</v>
      </c>
      <c r="J212" s="7">
        <f t="shared" si="7"/>
        <v>0.58784316212562315</v>
      </c>
      <c r="K212" s="15"/>
      <c r="L212" s="15"/>
      <c r="N212" s="15"/>
      <c r="O212" s="12"/>
      <c r="P212" s="12"/>
      <c r="T212" s="12"/>
      <c r="U212" s="12"/>
      <c r="V212" s="12"/>
      <c r="W212" s="12"/>
      <c r="X212" s="12"/>
      <c r="Y212" s="12"/>
      <c r="Z212" s="12"/>
      <c r="AA212" s="12"/>
      <c r="AB212" s="6"/>
      <c r="AC212" s="6"/>
      <c r="AD212" s="6"/>
      <c r="AE212" s="6"/>
      <c r="AF212" s="6"/>
      <c r="AG212" s="6"/>
      <c r="AH212" s="6"/>
      <c r="AI212" s="6"/>
      <c r="AJ212" s="7"/>
      <c r="AK212" s="7"/>
      <c r="AL212" s="4"/>
      <c r="AM212" s="4"/>
      <c r="AN212" s="4"/>
      <c r="AO212" s="4"/>
      <c r="AP212" s="4"/>
      <c r="AQ212" s="4"/>
      <c r="AR212" s="7"/>
      <c r="AS212" s="7"/>
      <c r="AT212" s="7"/>
      <c r="AU212" s="7"/>
      <c r="AV212" s="4"/>
      <c r="AW212" s="4"/>
      <c r="AX212" s="4"/>
      <c r="AY212" s="4"/>
      <c r="AZ212" s="4"/>
      <c r="BA212" s="4"/>
      <c r="BB212" s="7"/>
      <c r="BC212" s="7"/>
      <c r="BD212" s="7"/>
      <c r="BE212" s="7"/>
      <c r="BF212" s="4"/>
      <c r="BG212" s="4"/>
      <c r="BH212" s="4"/>
      <c r="BI212" s="4"/>
      <c r="BJ212" s="4"/>
      <c r="BK212" s="4"/>
      <c r="BL212" s="7"/>
      <c r="BM212" s="7"/>
      <c r="BN212" s="7"/>
      <c r="BO212" s="7"/>
      <c r="BP212" s="4"/>
      <c r="BQ212" s="4"/>
      <c r="BR212" s="4"/>
      <c r="BS212" s="4"/>
      <c r="BT212" s="4"/>
      <c r="BU212" s="4"/>
      <c r="BV212" s="7"/>
      <c r="BW212" s="7"/>
      <c r="EH212" s="8"/>
    </row>
    <row r="213" spans="1:138" x14ac:dyDescent="0.3">
      <c r="A213" s="10">
        <v>43308.999999966647</v>
      </c>
      <c r="B213" s="11">
        <v>19.600000000000001</v>
      </c>
      <c r="C213" s="19">
        <v>13.846458333333336</v>
      </c>
      <c r="D213" s="19">
        <v>0.2624195320361693</v>
      </c>
      <c r="E213" s="19">
        <v>13.017847222222221</v>
      </c>
      <c r="F213" s="19">
        <v>0.17432990868137385</v>
      </c>
      <c r="G213" s="19">
        <v>12.753854166666668</v>
      </c>
      <c r="H213" s="19">
        <v>0.18074187765934291</v>
      </c>
      <c r="I213" s="7">
        <f t="shared" si="6"/>
        <v>10.909331645833333</v>
      </c>
      <c r="J213" s="7">
        <f t="shared" si="7"/>
        <v>0.18074187765934291</v>
      </c>
      <c r="K213" s="15"/>
      <c r="L213" s="15"/>
      <c r="N213" s="15"/>
      <c r="O213" s="12"/>
      <c r="P213" s="12"/>
      <c r="S213" s="14">
        <v>0.9</v>
      </c>
      <c r="T213" s="12"/>
      <c r="U213" s="12"/>
      <c r="V213" s="12"/>
      <c r="W213" s="12"/>
      <c r="X213" s="12"/>
      <c r="Y213" s="12"/>
      <c r="Z213" s="12"/>
      <c r="AA213" s="12"/>
      <c r="AB213" s="6"/>
      <c r="AC213" s="6"/>
      <c r="AD213" s="6"/>
      <c r="AE213" s="6"/>
      <c r="AF213" s="6"/>
      <c r="AG213" s="6"/>
      <c r="AH213" s="6"/>
      <c r="AI213" s="6"/>
      <c r="AJ213" s="7"/>
      <c r="AK213" s="7"/>
      <c r="AL213" s="4"/>
      <c r="AM213" s="4"/>
      <c r="AN213" s="4"/>
      <c r="AO213" s="4"/>
      <c r="AP213" s="4"/>
      <c r="AQ213" s="4"/>
      <c r="AR213" s="7"/>
      <c r="AS213" s="7"/>
      <c r="AT213" s="7"/>
      <c r="AU213" s="7"/>
      <c r="AV213" s="4"/>
      <c r="AW213" s="4"/>
      <c r="AX213" s="4"/>
      <c r="AY213" s="4"/>
      <c r="AZ213" s="4"/>
      <c r="BA213" s="4"/>
      <c r="BB213" s="7"/>
      <c r="BC213" s="7"/>
      <c r="BD213" s="7"/>
      <c r="BE213" s="7"/>
      <c r="BF213" s="4"/>
      <c r="BG213" s="4"/>
      <c r="BH213" s="4"/>
      <c r="BI213" s="4"/>
      <c r="BJ213" s="4"/>
      <c r="BK213" s="4"/>
      <c r="BL213" s="7"/>
      <c r="BM213" s="7"/>
      <c r="BN213" s="7"/>
      <c r="BO213" s="7"/>
      <c r="BP213" s="4"/>
      <c r="BQ213" s="4"/>
      <c r="BR213" s="4"/>
      <c r="BS213" s="4"/>
      <c r="BT213" s="4"/>
      <c r="BU213" s="4"/>
      <c r="BV213" s="7"/>
      <c r="BW213" s="7"/>
      <c r="EH213" s="8"/>
    </row>
    <row r="214" spans="1:138" x14ac:dyDescent="0.3">
      <c r="A214" s="10">
        <v>43309.999999966589</v>
      </c>
      <c r="B214" s="11">
        <v>18.8</v>
      </c>
      <c r="C214" s="19">
        <v>13.687895833333334</v>
      </c>
      <c r="D214" s="19">
        <v>0.49360827169621546</v>
      </c>
      <c r="E214" s="19">
        <v>12.646861111111114</v>
      </c>
      <c r="F214" s="19">
        <v>0.33034644864735596</v>
      </c>
      <c r="G214" s="19">
        <v>12.798270833333333</v>
      </c>
      <c r="H214" s="19">
        <v>0.41711344052156479</v>
      </c>
      <c r="I214" s="7">
        <f t="shared" si="6"/>
        <v>10.948302829166666</v>
      </c>
      <c r="J214" s="7">
        <f t="shared" si="7"/>
        <v>0.41711344052156479</v>
      </c>
      <c r="K214" s="15" t="e">
        <f>0.9914*#REF!- 0.2051</f>
        <v>#REF!</v>
      </c>
      <c r="L214" s="15" t="e">
        <f>#REF!</f>
        <v>#REF!</v>
      </c>
      <c r="M214" s="15">
        <v>-46.4166666666667</v>
      </c>
      <c r="N214" s="15">
        <v>1.4794467297819938</v>
      </c>
      <c r="O214" s="12"/>
      <c r="P214" s="12"/>
      <c r="T214" s="15">
        <v>-18.333333333333332</v>
      </c>
      <c r="U214" s="15">
        <v>1.7638342073763922</v>
      </c>
      <c r="V214" s="15">
        <v>-18.333333333333332</v>
      </c>
      <c r="W214" s="15">
        <v>3.7118429085533471</v>
      </c>
      <c r="X214" s="15"/>
      <c r="Y214" s="15"/>
      <c r="Z214" s="15"/>
      <c r="AA214" s="15"/>
      <c r="AB214" s="6">
        <v>46.509466666666668</v>
      </c>
      <c r="AC214" s="6">
        <v>0.40389769102436707</v>
      </c>
      <c r="AD214" s="6">
        <v>49.115077777777778</v>
      </c>
      <c r="AE214" s="6">
        <v>0.44585609135407467</v>
      </c>
      <c r="AF214" s="6">
        <v>46.638255555555553</v>
      </c>
      <c r="AG214" s="6">
        <v>2.6470240867205952</v>
      </c>
      <c r="AH214" s="6">
        <v>47.876666666666665</v>
      </c>
      <c r="AI214" s="6">
        <v>1.3220579601515206</v>
      </c>
      <c r="AJ214" s="7">
        <v>0.90439673240400109</v>
      </c>
      <c r="AK214" s="7">
        <v>0.22870293465067998</v>
      </c>
      <c r="AL214" s="4">
        <v>5.8165922971241972</v>
      </c>
      <c r="AM214" s="4">
        <v>0.54899242246197033</v>
      </c>
      <c r="AN214" s="4">
        <v>6.9540743149173618</v>
      </c>
      <c r="AO214" s="4">
        <v>0.54899242246197033</v>
      </c>
      <c r="AP214" s="4"/>
      <c r="AQ214" s="4"/>
      <c r="AR214" s="7"/>
      <c r="AS214" s="7"/>
      <c r="AT214" s="7">
        <v>24.841997963352355</v>
      </c>
      <c r="AU214" s="7">
        <v>0.74346889974477426</v>
      </c>
      <c r="AV214" s="4">
        <v>35.094547282145591</v>
      </c>
      <c r="AW214" s="4">
        <v>1.8648082013806775</v>
      </c>
      <c r="AX214" s="4">
        <v>39.55347054549329</v>
      </c>
      <c r="AY214" s="4">
        <v>1.8648082013806775</v>
      </c>
      <c r="AZ214" s="4"/>
      <c r="BA214" s="4"/>
      <c r="BB214" s="7"/>
      <c r="BC214" s="7"/>
      <c r="BD214" s="7">
        <v>25.746394695756358</v>
      </c>
      <c r="BE214" s="7">
        <v>0.95805875492513803</v>
      </c>
      <c r="BF214" s="4">
        <v>40.911139579269786</v>
      </c>
      <c r="BG214" s="4">
        <v>2.2680098018071257</v>
      </c>
      <c r="BH214" s="4">
        <v>46.507544860410654</v>
      </c>
      <c r="BI214" s="4">
        <v>2.2680098018071257</v>
      </c>
      <c r="BJ214" s="4"/>
      <c r="BK214" s="4"/>
      <c r="BL214" s="7"/>
      <c r="BM214" s="7"/>
      <c r="BN214" s="7">
        <v>1121.1215065783922</v>
      </c>
      <c r="BO214" s="7">
        <v>40.249556478954993</v>
      </c>
      <c r="BP214" s="4">
        <v>1490.8913702369384</v>
      </c>
      <c r="BQ214" s="4">
        <v>5.6510841058880406</v>
      </c>
      <c r="BR214" s="4">
        <v>1498.3886662166994</v>
      </c>
      <c r="BS214" s="4">
        <v>5.6510841058880406</v>
      </c>
      <c r="BT214" s="4"/>
      <c r="BU214" s="4"/>
      <c r="BV214" s="7"/>
      <c r="BW214" s="7"/>
      <c r="BX214" s="1">
        <v>1.3611250206072041</v>
      </c>
      <c r="BY214" s="1">
        <v>0.44831956818185559</v>
      </c>
      <c r="BZ214" s="1">
        <v>3.9614832689314166</v>
      </c>
      <c r="CA214" s="1">
        <v>0.41485014113373525</v>
      </c>
      <c r="CB214" s="1">
        <v>3.8132628487769362</v>
      </c>
      <c r="CC214" s="1">
        <v>0.3920374211558118</v>
      </c>
      <c r="CD214" s="2">
        <v>39.330970489568955</v>
      </c>
      <c r="CE214" s="2">
        <v>11.626533847567984</v>
      </c>
      <c r="CF214" s="2">
        <v>42.293135631042773</v>
      </c>
      <c r="CG214" s="2">
        <v>10.105721635345814</v>
      </c>
      <c r="CR214" s="1">
        <v>0.46725187274575614</v>
      </c>
      <c r="CS214" s="1">
        <v>0.26409888459542741</v>
      </c>
      <c r="CT214" s="1">
        <v>1.6455392040176626</v>
      </c>
      <c r="CU214" s="1">
        <v>0.1612476854236265</v>
      </c>
      <c r="CV214" s="1">
        <v>1.5783768261351638</v>
      </c>
      <c r="CW214" s="1">
        <v>0.15279990721578135</v>
      </c>
      <c r="CX214" s="2">
        <v>2.8387415939124039</v>
      </c>
      <c r="CY214" s="2">
        <v>1.0812776276749545</v>
      </c>
      <c r="CZ214" s="2">
        <v>3.4352887404592125</v>
      </c>
      <c r="DA214" s="2">
        <v>1.3068398032181445</v>
      </c>
      <c r="DL214" s="1">
        <v>1.8283768933529607</v>
      </c>
      <c r="DM214" s="1">
        <v>0.67866478057549828</v>
      </c>
      <c r="DN214" s="1">
        <v>5.6070224729490796</v>
      </c>
      <c r="DO214" s="1">
        <v>0.51833878808130296</v>
      </c>
      <c r="DP214" s="1">
        <v>5.3916396749121001</v>
      </c>
      <c r="DQ214" s="1">
        <v>0.49032184007365193</v>
      </c>
      <c r="DR214" s="2">
        <v>42.169712083481365</v>
      </c>
      <c r="DS214" s="2">
        <v>10.706849486990272</v>
      </c>
      <c r="DT214" s="2">
        <v>45.72842437150198</v>
      </c>
      <c r="DU214" s="2">
        <v>10.858532211052056</v>
      </c>
      <c r="EH214" s="8"/>
    </row>
    <row r="215" spans="1:138" x14ac:dyDescent="0.3">
      <c r="A215" s="10">
        <v>43310.999999966531</v>
      </c>
      <c r="B215" s="11">
        <v>16.600000000000001</v>
      </c>
      <c r="C215" s="19">
        <v>12.270083333333332</v>
      </c>
      <c r="D215" s="19">
        <v>0.57255002919391651</v>
      </c>
      <c r="E215" s="19">
        <v>11.099624999999998</v>
      </c>
      <c r="F215" s="19">
        <v>0.3793018192595437</v>
      </c>
      <c r="G215" s="19">
        <v>12.247062499999998</v>
      </c>
      <c r="H215" s="19">
        <v>0.49755992493995238</v>
      </c>
      <c r="I215" s="7">
        <f t="shared" si="6"/>
        <v>10.464672637499998</v>
      </c>
      <c r="J215" s="7">
        <f t="shared" si="7"/>
        <v>0.49755992493995238</v>
      </c>
      <c r="K215" s="15"/>
      <c r="L215" s="15"/>
      <c r="N215" s="15"/>
      <c r="O215" s="15">
        <v>-44.083333333333336</v>
      </c>
      <c r="P215" s="15">
        <v>1.9363286618930933</v>
      </c>
      <c r="Q215" s="15">
        <v>-37.916666666666664</v>
      </c>
      <c r="R215" s="15">
        <v>1.2089209647408339</v>
      </c>
      <c r="S215" s="14">
        <v>0</v>
      </c>
      <c r="T215" s="12"/>
      <c r="U215" s="12"/>
      <c r="V215" s="12"/>
      <c r="W215" s="12"/>
      <c r="X215" s="15">
        <v>8.3333333333333339</v>
      </c>
      <c r="Y215" s="15">
        <v>0.80277297191948604</v>
      </c>
      <c r="Z215" s="15">
        <v>7.333333333333333</v>
      </c>
      <c r="AA215" s="15">
        <v>1.1155467020454339</v>
      </c>
      <c r="AB215" s="6"/>
      <c r="AC215" s="6"/>
      <c r="AD215" s="6"/>
      <c r="AE215" s="6"/>
      <c r="AF215" s="6"/>
      <c r="AG215" s="6"/>
      <c r="AH215" s="6"/>
      <c r="AI215" s="6"/>
      <c r="AJ215" s="7"/>
      <c r="AK215" s="7"/>
      <c r="AL215" s="4"/>
      <c r="AM215" s="4"/>
      <c r="AN215" s="4"/>
      <c r="AO215" s="4"/>
      <c r="AP215" s="4"/>
      <c r="AQ215" s="4"/>
      <c r="AR215" s="7"/>
      <c r="AS215" s="7"/>
      <c r="AT215" s="7"/>
      <c r="AU215" s="7"/>
      <c r="AV215" s="4"/>
      <c r="AW215" s="4"/>
      <c r="AX215" s="4"/>
      <c r="AY215" s="4"/>
      <c r="AZ215" s="4"/>
      <c r="BA215" s="4"/>
      <c r="BB215" s="7"/>
      <c r="BC215" s="7"/>
      <c r="BD215" s="7"/>
      <c r="BE215" s="7"/>
      <c r="BF215" s="4"/>
      <c r="BG215" s="4"/>
      <c r="BH215" s="4"/>
      <c r="BI215" s="4"/>
      <c r="BJ215" s="4"/>
      <c r="BK215" s="4"/>
      <c r="BL215" s="7"/>
      <c r="BM215" s="7"/>
      <c r="BN215" s="7"/>
      <c r="BO215" s="7"/>
      <c r="BP215" s="4"/>
      <c r="BQ215" s="4"/>
      <c r="BR215" s="4"/>
      <c r="BS215" s="4"/>
      <c r="BT215" s="4"/>
      <c r="BU215" s="4"/>
      <c r="BV215" s="7"/>
      <c r="BW215" s="7"/>
      <c r="CH215" s="3">
        <v>0.76182370556373424</v>
      </c>
      <c r="CI215" s="3">
        <v>3.0472948222549031E-2</v>
      </c>
      <c r="CJ215" s="3">
        <v>1.1732085065681497</v>
      </c>
      <c r="CK215" s="3">
        <v>0.36852114438112343</v>
      </c>
      <c r="CL215" s="3">
        <v>1.0074204317633701</v>
      </c>
      <c r="CM215" s="3">
        <v>0.22034960255760511</v>
      </c>
      <c r="CN215" s="5">
        <v>46.4001424935351</v>
      </c>
      <c r="CO215" s="5">
        <v>25.719585514274783</v>
      </c>
      <c r="CP215" s="5">
        <v>48.563721817336109</v>
      </c>
      <c r="CQ215" s="5">
        <v>26.363288197675004</v>
      </c>
      <c r="DB215" s="3">
        <v>0.50280364567206359</v>
      </c>
      <c r="DC215" s="3">
        <v>0.10665531877892248</v>
      </c>
      <c r="DD215" s="3">
        <v>0.41138480100441566</v>
      </c>
      <c r="DE215" s="3">
        <v>0.19492367769777616</v>
      </c>
      <c r="DF215" s="3">
        <v>0.44822659540547777</v>
      </c>
      <c r="DG215" s="3">
        <v>0.12405364120971404</v>
      </c>
      <c r="DH215" s="5">
        <v>1.4931744629049168</v>
      </c>
      <c r="DI215" s="5">
        <v>0.34178641302788909</v>
      </c>
      <c r="DJ215" s="5">
        <v>1.381440319422236</v>
      </c>
      <c r="DK215" s="5">
        <v>0.18328858444498872</v>
      </c>
      <c r="DV215" s="3">
        <v>1.2646273512357982</v>
      </c>
      <c r="DW215" s="3">
        <v>7.6182370556374002E-2</v>
      </c>
      <c r="DX215" s="3">
        <v>1.584593307572566</v>
      </c>
      <c r="DY215" s="3">
        <v>0.53825958318709155</v>
      </c>
      <c r="DZ215" s="3">
        <v>1.4556470271688484</v>
      </c>
      <c r="EA215" s="3">
        <v>0.32280427748643631</v>
      </c>
      <c r="EB215" s="5">
        <v>47.893316956440025</v>
      </c>
      <c r="EC215" s="5">
        <v>25.872464640544369</v>
      </c>
      <c r="ED215" s="5">
        <v>49.945162136758334</v>
      </c>
      <c r="EE215" s="5">
        <v>26.45205787289137</v>
      </c>
      <c r="EH215" s="8"/>
    </row>
    <row r="216" spans="1:138" x14ac:dyDescent="0.3">
      <c r="A216" s="10">
        <v>43311.999999966472</v>
      </c>
      <c r="B216" s="11">
        <v>17.3</v>
      </c>
      <c r="C216" s="19">
        <v>12.187041666666666</v>
      </c>
      <c r="D216" s="19">
        <v>0.43744829499505727</v>
      </c>
      <c r="E216" s="19">
        <v>11.186111111111112</v>
      </c>
      <c r="F216" s="19">
        <v>0.2687520285409446</v>
      </c>
      <c r="G216" s="19">
        <v>12.271354166666667</v>
      </c>
      <c r="H216" s="19">
        <v>0.34522364820773038</v>
      </c>
      <c r="I216" s="7">
        <f t="shared" si="6"/>
        <v>10.485986145833332</v>
      </c>
      <c r="J216" s="7">
        <f t="shared" si="7"/>
        <v>0.34522364820773038</v>
      </c>
      <c r="K216" s="15" t="e">
        <f>0.9914*#REF!- 0.2051</f>
        <v>#REF!</v>
      </c>
      <c r="L216" s="15" t="e">
        <f>#REF!</f>
        <v>#REF!</v>
      </c>
      <c r="M216" s="15">
        <v>-46.5</v>
      </c>
      <c r="N216" s="15">
        <v>1.6399371754411631</v>
      </c>
      <c r="O216" s="12"/>
      <c r="P216" s="12"/>
      <c r="T216" s="15">
        <v>-21.333333333333332</v>
      </c>
      <c r="U216" s="15">
        <v>0.66666666666666663</v>
      </c>
      <c r="V216" s="15">
        <v>-22</v>
      </c>
      <c r="W216" s="15">
        <v>2</v>
      </c>
      <c r="X216" s="15"/>
      <c r="Y216" s="15"/>
      <c r="Z216" s="15"/>
      <c r="AA216" s="15"/>
      <c r="AB216" s="6">
        <v>44.363777777777784</v>
      </c>
      <c r="AC216" s="6">
        <v>0.45173958326276858</v>
      </c>
      <c r="AD216" s="6">
        <v>46.845566666666663</v>
      </c>
      <c r="AE216" s="6">
        <v>0.50719065047171907</v>
      </c>
      <c r="AF216" s="6">
        <v>47.172899999999991</v>
      </c>
      <c r="AG216" s="6">
        <v>1.4191891421199294</v>
      </c>
      <c r="AH216" s="6">
        <v>47.009233333333334</v>
      </c>
      <c r="AI216" s="6">
        <v>0.67795677661851039</v>
      </c>
      <c r="AJ216" s="7"/>
      <c r="AK216" s="7"/>
      <c r="AL216" s="4"/>
      <c r="AM216" s="4"/>
      <c r="AN216" s="4"/>
      <c r="AO216" s="4"/>
      <c r="AP216" s="4"/>
      <c r="AQ216" s="4"/>
      <c r="AR216" s="7"/>
      <c r="AS216" s="7"/>
      <c r="AT216" s="7"/>
      <c r="AU216" s="7"/>
      <c r="AV216" s="4"/>
      <c r="AW216" s="4"/>
      <c r="AX216" s="4"/>
      <c r="AY216" s="4"/>
      <c r="AZ216" s="4"/>
      <c r="BA216" s="4"/>
      <c r="BB216" s="7"/>
      <c r="BC216" s="7"/>
      <c r="BD216" s="7"/>
      <c r="BE216" s="7"/>
      <c r="BF216" s="4"/>
      <c r="BG216" s="4"/>
      <c r="BH216" s="4"/>
      <c r="BI216" s="4"/>
      <c r="BJ216" s="4"/>
      <c r="BK216" s="4"/>
      <c r="BL216" s="7"/>
      <c r="BM216" s="7"/>
      <c r="BN216" s="7"/>
      <c r="BO216" s="7"/>
      <c r="BP216" s="4"/>
      <c r="BQ216" s="4"/>
      <c r="BR216" s="4"/>
      <c r="BS216" s="4"/>
      <c r="BT216" s="4"/>
      <c r="BU216" s="4"/>
      <c r="BV216" s="7"/>
      <c r="BW216" s="7"/>
      <c r="BX216" s="1">
        <v>1.1945628775511794</v>
      </c>
      <c r="BY216" s="1">
        <v>1.0750425530204217</v>
      </c>
      <c r="BZ216" s="1">
        <v>1.8011898815011351</v>
      </c>
      <c r="CA216" s="1">
        <v>3.4663915431543742E-2</v>
      </c>
      <c r="CB216" s="1">
        <v>1.7666121422759875</v>
      </c>
      <c r="CC216" s="1">
        <v>6.9450939130963424E-2</v>
      </c>
      <c r="CD216" s="2">
        <v>38.953387207024285</v>
      </c>
      <c r="CE216" s="2">
        <v>10.681523347549923</v>
      </c>
      <c r="CF216" s="2">
        <v>47.881750877967647</v>
      </c>
      <c r="CG216" s="2">
        <v>13.02751944938189</v>
      </c>
      <c r="CR216" s="1">
        <v>1.2408196961452311</v>
      </c>
      <c r="CS216" s="1">
        <v>0.29070882567301032</v>
      </c>
      <c r="CT216" s="1">
        <v>2.7618244849684164</v>
      </c>
      <c r="CU216" s="1">
        <v>0.16010576724454634</v>
      </c>
      <c r="CV216" s="1">
        <v>2.6751272120054947</v>
      </c>
      <c r="CW216" s="1">
        <v>0.15188633809107235</v>
      </c>
      <c r="CX216" s="2">
        <v>1.6076001069565582</v>
      </c>
      <c r="CY216" s="2">
        <v>0.12366154668896684</v>
      </c>
      <c r="CZ216" s="2">
        <v>1.8755334581159842</v>
      </c>
      <c r="DA216" s="2">
        <v>0.62480022809555391</v>
      </c>
      <c r="DL216" s="1">
        <v>2.4353825736964105</v>
      </c>
      <c r="DM216" s="1">
        <v>1.2254610167509574</v>
      </c>
      <c r="DN216" s="1">
        <v>4.5630143664695515</v>
      </c>
      <c r="DO216" s="1">
        <v>0.19091395968438737</v>
      </c>
      <c r="DP216" s="1">
        <v>4.4417393542814825</v>
      </c>
      <c r="DQ216" s="1">
        <v>0.19310793117033948</v>
      </c>
      <c r="DR216" s="2">
        <v>40.560987313980853</v>
      </c>
      <c r="DS216" s="2">
        <v>10.567817981011597</v>
      </c>
      <c r="DT216" s="2">
        <v>49.757284336083636</v>
      </c>
      <c r="DU216" s="2">
        <v>12.784256322035429</v>
      </c>
      <c r="EH216" s="8"/>
    </row>
    <row r="217" spans="1:138" x14ac:dyDescent="0.3">
      <c r="A217" s="10">
        <v>43312.999999966414</v>
      </c>
      <c r="B217" s="11">
        <v>17</v>
      </c>
      <c r="C217" s="19">
        <v>11.782833333333334</v>
      </c>
      <c r="D217" s="19">
        <v>0.65517886612615683</v>
      </c>
      <c r="E217" s="19">
        <v>10.722041666666668</v>
      </c>
      <c r="F217" s="19">
        <v>0.46212665059332692</v>
      </c>
      <c r="G217" s="19">
        <v>12.019937499999999</v>
      </c>
      <c r="H217" s="19">
        <v>0.53608314717179151</v>
      </c>
      <c r="I217" s="7">
        <f t="shared" si="6"/>
        <v>10.265393162499999</v>
      </c>
      <c r="J217" s="7">
        <f t="shared" si="7"/>
        <v>0.53608314717179151</v>
      </c>
      <c r="K217" s="15"/>
      <c r="L217" s="15"/>
      <c r="N217" s="15"/>
      <c r="O217" s="12"/>
      <c r="P217" s="12"/>
      <c r="T217" s="12"/>
      <c r="U217" s="12"/>
      <c r="V217" s="12"/>
      <c r="W217" s="12"/>
      <c r="X217" s="12"/>
      <c r="Y217" s="12"/>
      <c r="Z217" s="12"/>
      <c r="AA217" s="12"/>
      <c r="AB217" s="6"/>
      <c r="AC217" s="6"/>
      <c r="AD217" s="6"/>
      <c r="AE217" s="6"/>
      <c r="AF217" s="6"/>
      <c r="AG217" s="6"/>
      <c r="AH217" s="6"/>
      <c r="AI217" s="6"/>
      <c r="AJ217" s="7"/>
      <c r="AK217" s="7"/>
      <c r="AL217" s="4"/>
      <c r="AM217" s="4"/>
      <c r="AN217" s="4"/>
      <c r="AO217" s="4"/>
      <c r="AT217" s="7"/>
      <c r="AU217" s="7"/>
      <c r="AV217" s="4"/>
      <c r="AW217" s="4"/>
      <c r="AX217" s="4"/>
      <c r="AY217" s="4"/>
      <c r="BD217" s="7"/>
      <c r="BE217" s="7"/>
      <c r="BF217" s="4"/>
      <c r="BG217" s="4"/>
      <c r="BH217" s="4"/>
      <c r="BI217" s="4"/>
      <c r="BN217" s="7"/>
      <c r="BO217" s="7"/>
      <c r="BP217" s="4"/>
      <c r="BQ217" s="4"/>
      <c r="BR217" s="4"/>
      <c r="BS217" s="4"/>
      <c r="EH217" s="8"/>
    </row>
    <row r="218" spans="1:138" x14ac:dyDescent="0.3">
      <c r="A218" s="10">
        <v>43313.999999966356</v>
      </c>
      <c r="B218" s="11">
        <v>18.8</v>
      </c>
      <c r="C218" s="19">
        <v>12.676104166666669</v>
      </c>
      <c r="D218" s="19">
        <v>0.56144481059445972</v>
      </c>
      <c r="E218" s="19">
        <v>11.537194444444447</v>
      </c>
      <c r="F218" s="19">
        <v>0.37899459806305097</v>
      </c>
      <c r="G218" s="19">
        <v>12.821083333333334</v>
      </c>
      <c r="H218" s="19">
        <v>0.46795146346799266</v>
      </c>
      <c r="I218" s="7">
        <f t="shared" si="6"/>
        <v>10.968318516666667</v>
      </c>
      <c r="J218" s="7">
        <f t="shared" si="7"/>
        <v>0.46795146346799266</v>
      </c>
      <c r="K218" s="15"/>
      <c r="L218" s="15"/>
      <c r="N218" s="15"/>
      <c r="O218" s="15">
        <v>-44.166666666666664</v>
      </c>
      <c r="P218" s="15">
        <v>1.2482310715892344</v>
      </c>
      <c r="Q218" s="15">
        <v>-39.083333333333336</v>
      </c>
      <c r="R218" s="15">
        <v>1.9127100135565782</v>
      </c>
      <c r="T218" s="12"/>
      <c r="U218" s="12"/>
      <c r="V218" s="12"/>
      <c r="W218" s="12"/>
      <c r="X218" s="15">
        <v>4.25</v>
      </c>
      <c r="Y218" s="15">
        <v>0.57373048260195025</v>
      </c>
      <c r="Z218" s="15">
        <v>5.166666666666667</v>
      </c>
      <c r="AA218" s="15">
        <v>1.6003471845543742</v>
      </c>
      <c r="AB218" s="6"/>
      <c r="AC218" s="6"/>
      <c r="AD218" s="6"/>
      <c r="AE218" s="6"/>
      <c r="AF218" s="6"/>
      <c r="AG218" s="6"/>
      <c r="AH218" s="6"/>
      <c r="AI218" s="6"/>
      <c r="AJ218" s="7"/>
      <c r="AK218" s="7"/>
      <c r="AL218" s="4"/>
      <c r="AM218" s="4"/>
      <c r="AN218" s="4"/>
      <c r="AO218" s="4"/>
      <c r="AP218" s="4">
        <v>0.65770809570331779</v>
      </c>
      <c r="AQ218" s="4">
        <v>0.30945404394226433</v>
      </c>
      <c r="AR218" s="7">
        <v>1.8159972294456386</v>
      </c>
      <c r="AS218" s="7">
        <v>0.28525539210795287</v>
      </c>
      <c r="AT218" s="7"/>
      <c r="AU218" s="7"/>
      <c r="AV218" s="4"/>
      <c r="AW218" s="4"/>
      <c r="AX218" s="4"/>
      <c r="AY218" s="4"/>
      <c r="AZ218" s="4">
        <v>6.8860952969552951</v>
      </c>
      <c r="BA218" s="4">
        <v>1.6401928042921448</v>
      </c>
      <c r="BB218" s="7">
        <v>36.225418098122226</v>
      </c>
      <c r="BC218" s="7">
        <v>1.1083073465262208</v>
      </c>
      <c r="BD218" s="7"/>
      <c r="BE218" s="7"/>
      <c r="BF218" s="4"/>
      <c r="BG218" s="4"/>
      <c r="BH218" s="4"/>
      <c r="BI218" s="4"/>
      <c r="BJ218" s="4">
        <v>7.5438033926586137</v>
      </c>
      <c r="BK218" s="4">
        <v>1.8485736554436816</v>
      </c>
      <c r="BL218" s="7">
        <v>38.041415327567869</v>
      </c>
      <c r="BM218" s="7">
        <v>1.3843257358082963</v>
      </c>
      <c r="BN218" s="7"/>
      <c r="BO218" s="7"/>
      <c r="BP218" s="4"/>
      <c r="BQ218" s="4"/>
      <c r="BR218" s="4"/>
      <c r="BS218" s="4"/>
      <c r="BT218" s="4">
        <v>775.97256568799457</v>
      </c>
      <c r="BU218" s="4">
        <v>89.904096011918966</v>
      </c>
      <c r="BV218" s="7">
        <v>617.94578787962064</v>
      </c>
      <c r="BW218" s="7">
        <v>83.145081249303715</v>
      </c>
      <c r="CH218" s="3">
        <v>0.54035696445034187</v>
      </c>
      <c r="CI218" s="3">
        <v>0.36023797630022825</v>
      </c>
      <c r="CJ218" s="3">
        <v>1.4409519052009132</v>
      </c>
      <c r="CK218" s="3">
        <v>1.3011672181394356</v>
      </c>
      <c r="CL218" s="3">
        <v>1.0780121440784329</v>
      </c>
      <c r="CM218" s="3">
        <v>0.79024639014245968</v>
      </c>
      <c r="CN218" s="5">
        <v>53.575392364206181</v>
      </c>
      <c r="CO218" s="5">
        <v>24.765642405804329</v>
      </c>
      <c r="CP218" s="5">
        <v>53.755511352356308</v>
      </c>
      <c r="CQ218" s="5">
        <v>24.655761828323811</v>
      </c>
      <c r="DB218" s="3">
        <v>0.57037679580869471</v>
      </c>
      <c r="DC218" s="3">
        <v>3.0019831358352286E-2</v>
      </c>
      <c r="DD218" s="3">
        <v>1.2007932543340945</v>
      </c>
      <c r="DE218" s="3">
        <v>0.20942284189206917</v>
      </c>
      <c r="DF218" s="3">
        <v>0.94673542154835832</v>
      </c>
      <c r="DG218" s="3">
        <v>0.12560939937261784</v>
      </c>
      <c r="DH218" s="5">
        <v>1.4969889237365048</v>
      </c>
      <c r="DI218" s="5">
        <v>0.17976284546228197</v>
      </c>
      <c r="DJ218" s="5">
        <v>1.9312758173873352</v>
      </c>
      <c r="DK218" s="5">
        <v>0.2189139012670365</v>
      </c>
      <c r="DV218" s="3">
        <v>1.1107337602590366</v>
      </c>
      <c r="DW218" s="3">
        <v>0.3902578076585812</v>
      </c>
      <c r="DX218" s="3">
        <v>2.6417451595350085</v>
      </c>
      <c r="DY218" s="3">
        <v>1.4099736686099202</v>
      </c>
      <c r="DZ218" s="3">
        <v>2.0247475656267917</v>
      </c>
      <c r="EA218" s="3">
        <v>0.85632081995237219</v>
      </c>
      <c r="EB218" s="5">
        <v>55.072381287942697</v>
      </c>
      <c r="EC218" s="5">
        <v>24.758326705372685</v>
      </c>
      <c r="ED218" s="5">
        <v>55.686787169743646</v>
      </c>
      <c r="EE218" s="5">
        <v>24.585161780176961</v>
      </c>
      <c r="EH218" s="8"/>
    </row>
    <row r="219" spans="1:138" x14ac:dyDescent="0.3">
      <c r="A219" s="10">
        <v>43314.999999966298</v>
      </c>
      <c r="B219" s="11">
        <v>16.2</v>
      </c>
      <c r="C219" s="19">
        <v>12.064229166666665</v>
      </c>
      <c r="D219" s="19">
        <v>0.21677065156445863</v>
      </c>
      <c r="E219" s="19">
        <v>11.334902777777778</v>
      </c>
      <c r="F219" s="19">
        <v>0.12118029726035894</v>
      </c>
      <c r="G219" s="19">
        <v>11.647520833333333</v>
      </c>
      <c r="H219" s="19">
        <v>0.13410686334541796</v>
      </c>
      <c r="I219" s="7">
        <f t="shared" si="6"/>
        <v>9.9386347791666658</v>
      </c>
      <c r="J219" s="7">
        <f t="shared" si="7"/>
        <v>0.13410686334541796</v>
      </c>
      <c r="K219" s="15"/>
      <c r="L219" s="15"/>
      <c r="N219" s="15"/>
      <c r="Q219" s="15"/>
      <c r="R219" s="15"/>
      <c r="T219" s="12"/>
      <c r="U219" s="12"/>
      <c r="V219" s="12"/>
      <c r="W219" s="12"/>
      <c r="X219" s="12"/>
      <c r="Y219" s="12"/>
      <c r="Z219" s="12"/>
      <c r="AA219" s="12"/>
      <c r="AB219" s="6"/>
      <c r="AC219" s="6"/>
      <c r="AD219" s="6"/>
      <c r="AE219" s="6"/>
      <c r="AF219" s="6"/>
      <c r="AG219" s="6"/>
      <c r="AH219" s="6"/>
      <c r="AI219" s="6"/>
      <c r="AJ219" s="7"/>
      <c r="AK219" s="7"/>
      <c r="AL219" s="4"/>
      <c r="AM219" s="4"/>
      <c r="AN219" s="4"/>
      <c r="AO219" s="4"/>
      <c r="AP219" s="4"/>
      <c r="AQ219" s="4"/>
      <c r="AR219" s="7"/>
      <c r="AS219" s="7"/>
      <c r="AT219" s="7"/>
      <c r="AU219" s="7"/>
      <c r="AV219" s="4"/>
      <c r="AW219" s="4"/>
      <c r="AX219" s="4"/>
      <c r="AY219" s="4"/>
      <c r="AZ219" s="4"/>
      <c r="BA219" s="4"/>
      <c r="BB219" s="7"/>
      <c r="BC219" s="7"/>
      <c r="BD219" s="7"/>
      <c r="BE219" s="7"/>
      <c r="BF219" s="4"/>
      <c r="BG219" s="4"/>
      <c r="BH219" s="4"/>
      <c r="BI219" s="4"/>
      <c r="BJ219" s="4"/>
      <c r="BK219" s="4"/>
      <c r="BL219" s="7"/>
      <c r="BM219" s="7"/>
      <c r="BN219" s="7"/>
      <c r="BO219" s="7"/>
      <c r="BP219" s="4"/>
      <c r="BQ219" s="4"/>
      <c r="BR219" s="4"/>
      <c r="BS219" s="4"/>
      <c r="BT219" s="4"/>
      <c r="BU219" s="4"/>
      <c r="BV219" s="7"/>
      <c r="BW219" s="7"/>
      <c r="EH219" s="8"/>
    </row>
    <row r="220" spans="1:138" x14ac:dyDescent="0.3">
      <c r="A220" s="10">
        <v>43315.99999996624</v>
      </c>
      <c r="B220" s="11">
        <v>15.7</v>
      </c>
      <c r="C220" s="19">
        <v>11.842395833333333</v>
      </c>
      <c r="D220" s="19">
        <v>0.60998108115349725</v>
      </c>
      <c r="E220" s="19">
        <v>10.821833333333331</v>
      </c>
      <c r="F220" s="19">
        <v>0.43254577866871269</v>
      </c>
      <c r="G220" s="19">
        <v>11.595041666666669</v>
      </c>
      <c r="H220" s="19">
        <v>0.56733829410744674</v>
      </c>
      <c r="I220" s="7">
        <f t="shared" si="6"/>
        <v>9.8925895583333343</v>
      </c>
      <c r="J220" s="7">
        <f t="shared" si="7"/>
        <v>0.56733829410744674</v>
      </c>
      <c r="K220" s="15" t="e">
        <f>0.9914*#REF!- 0.2051</f>
        <v>#REF!</v>
      </c>
      <c r="L220" s="15" t="e">
        <f>#REF!</f>
        <v>#REF!</v>
      </c>
      <c r="M220" s="15">
        <v>-48.75</v>
      </c>
      <c r="N220" s="15">
        <v>2.3904006257351824</v>
      </c>
      <c r="O220" s="12"/>
      <c r="P220" s="12"/>
      <c r="T220" s="15">
        <v>-20.666666666666668</v>
      </c>
      <c r="U220" s="15">
        <v>0.66666666666666663</v>
      </c>
      <c r="V220" s="15">
        <v>-23</v>
      </c>
      <c r="W220" s="15">
        <v>2.6457513110645907</v>
      </c>
      <c r="X220" s="15"/>
      <c r="Y220" s="15"/>
      <c r="Z220" s="15"/>
      <c r="AA220" s="15"/>
      <c r="AB220" s="6">
        <v>41.174455555555561</v>
      </c>
      <c r="AC220" s="6">
        <v>1.5902108812091713</v>
      </c>
      <c r="AD220" s="6">
        <v>50.658999999999999</v>
      </c>
      <c r="AE220" s="6">
        <v>1.4174894007050327</v>
      </c>
      <c r="AF220" s="6">
        <v>43.937755555555547</v>
      </c>
      <c r="AG220" s="6">
        <v>5.7288502888429162</v>
      </c>
      <c r="AH220" s="6">
        <v>47.29837777777778</v>
      </c>
      <c r="AI220" s="6">
        <v>3.0371955338298267</v>
      </c>
      <c r="AJ220" s="7">
        <v>3.9010691393712609</v>
      </c>
      <c r="AK220" s="7">
        <v>0.15194928532526716</v>
      </c>
      <c r="AL220" s="4">
        <v>1.9581328458766367</v>
      </c>
      <c r="AM220" s="4">
        <v>0.17667820032616635</v>
      </c>
      <c r="AN220" s="4">
        <v>2.4740960921735669</v>
      </c>
      <c r="AO220" s="4">
        <v>0.17667820032616635</v>
      </c>
      <c r="AP220" s="4"/>
      <c r="AQ220" s="4"/>
      <c r="AR220" s="7"/>
      <c r="AS220" s="7"/>
      <c r="AT220" s="7">
        <v>25.814329816565536</v>
      </c>
      <c r="AU220" s="7">
        <v>2.3123420885608277</v>
      </c>
      <c r="AV220" s="4">
        <v>34.698772757508237</v>
      </c>
      <c r="AW220" s="4">
        <v>0.6476886408397996</v>
      </c>
      <c r="AX220" s="4">
        <v>36.238275296071933</v>
      </c>
      <c r="AY220" s="4">
        <v>0.6476886408397996</v>
      </c>
      <c r="AZ220" s="4"/>
      <c r="BA220" s="4"/>
      <c r="BB220" s="7"/>
      <c r="BC220" s="7"/>
      <c r="BD220" s="7">
        <v>29.715398955936799</v>
      </c>
      <c r="BE220" s="7">
        <v>2.4510999093548222</v>
      </c>
      <c r="BF220" s="4">
        <v>36.656905603384871</v>
      </c>
      <c r="BG220" s="4">
        <v>0.6653227054928128</v>
      </c>
      <c r="BH220" s="4">
        <v>38.712371388245501</v>
      </c>
      <c r="BI220" s="4">
        <v>0.6653227054928128</v>
      </c>
      <c r="BJ220" s="4"/>
      <c r="BK220" s="4"/>
      <c r="BL220" s="7"/>
      <c r="BM220" s="7"/>
      <c r="BN220" s="7">
        <v>815.8328890128455</v>
      </c>
      <c r="BO220" s="7">
        <v>44.007579444663619</v>
      </c>
      <c r="BP220" s="4">
        <v>557.40428297290214</v>
      </c>
      <c r="BQ220" s="4">
        <v>21.606669122355431</v>
      </c>
      <c r="BR220" s="4">
        <v>585.58724576767418</v>
      </c>
      <c r="BS220" s="4">
        <v>21.606669122355431</v>
      </c>
      <c r="BT220" s="4"/>
      <c r="BU220" s="4"/>
      <c r="BV220" s="7"/>
      <c r="BW220" s="7"/>
      <c r="BX220" s="1">
        <v>1.382892372547335</v>
      </c>
      <c r="BY220" s="1">
        <v>0.83529368821961736</v>
      </c>
      <c r="BZ220" s="1">
        <v>2.2046110286986522</v>
      </c>
      <c r="CA220" s="1">
        <v>0.12191023053863979</v>
      </c>
      <c r="CB220" s="1">
        <v>2.1577730652980271</v>
      </c>
      <c r="CC220" s="1">
        <v>0.12443066022141458</v>
      </c>
      <c r="CD220" s="2">
        <v>27.043245329797063</v>
      </c>
      <c r="CE220" s="2">
        <v>7.0639375165881155</v>
      </c>
      <c r="CF220" s="2">
        <v>41.15366287009607</v>
      </c>
      <c r="CG220" s="2">
        <v>8.6296737492896458</v>
      </c>
      <c r="CR220" s="1">
        <v>1.4630600463181944</v>
      </c>
      <c r="CS220" s="1">
        <v>0.32810034535743754</v>
      </c>
      <c r="CT220" s="1">
        <v>1.7436469045162046</v>
      </c>
      <c r="CU220" s="1">
        <v>0.23113467895789777</v>
      </c>
      <c r="CV220" s="1">
        <v>1.7276534535989179</v>
      </c>
      <c r="CW220" s="1">
        <v>0.21876086693737404</v>
      </c>
      <c r="CX220" s="2">
        <v>2.0452874619174248</v>
      </c>
      <c r="CY220" s="2">
        <v>0.59123632972412099</v>
      </c>
      <c r="CZ220" s="2">
        <v>2.727049949223233</v>
      </c>
      <c r="DA220" s="2">
        <v>0.18593522381067523</v>
      </c>
      <c r="DL220" s="1">
        <v>2.845952418865529</v>
      </c>
      <c r="DM220" s="1">
        <v>1.1567156376540637</v>
      </c>
      <c r="DN220" s="1">
        <v>3.9482579332148569</v>
      </c>
      <c r="DO220" s="1">
        <v>0.12025151065628968</v>
      </c>
      <c r="DP220" s="1">
        <v>3.8854265188969448</v>
      </c>
      <c r="DQ220" s="1">
        <v>0.13117184213992625</v>
      </c>
      <c r="DR220" s="2">
        <v>29.088532791714496</v>
      </c>
      <c r="DS220" s="2">
        <v>6.5672095399368358</v>
      </c>
      <c r="DT220" s="2">
        <v>43.880712819319307</v>
      </c>
      <c r="DU220" s="2">
        <v>8.5209559798486652</v>
      </c>
    </row>
    <row r="221" spans="1:138" x14ac:dyDescent="0.3">
      <c r="A221" s="10">
        <v>43316.999999966181</v>
      </c>
      <c r="B221" s="11">
        <v>18.5</v>
      </c>
      <c r="C221" s="19">
        <v>12.455583333333335</v>
      </c>
      <c r="D221" s="19">
        <v>0.52230672407088763</v>
      </c>
      <c r="E221" s="19">
        <v>11.674888888888889</v>
      </c>
      <c r="F221" s="19">
        <v>0.35270205585447323</v>
      </c>
      <c r="G221" s="19">
        <v>12.369645833333335</v>
      </c>
      <c r="H221" s="19">
        <v>0.45711919734239298</v>
      </c>
      <c r="I221" s="7">
        <f t="shared" si="6"/>
        <v>10.572227254166666</v>
      </c>
      <c r="J221" s="7">
        <f t="shared" si="7"/>
        <v>0.45711919734239298</v>
      </c>
      <c r="K221" s="15"/>
      <c r="L221" s="15"/>
      <c r="N221" s="15"/>
      <c r="O221" s="15">
        <v>-46</v>
      </c>
      <c r="P221" s="15">
        <v>1.0224747162910903</v>
      </c>
      <c r="Q221" s="15">
        <v>-38.833333333333336</v>
      </c>
      <c r="R221" s="15">
        <v>1.9181483074290524</v>
      </c>
      <c r="T221" s="12"/>
      <c r="U221" s="12"/>
      <c r="V221" s="12"/>
      <c r="W221" s="12"/>
      <c r="X221" s="15">
        <v>3.5</v>
      </c>
      <c r="Y221" s="15">
        <v>0.4281744192888377</v>
      </c>
      <c r="Z221" s="15">
        <v>5.333333333333333</v>
      </c>
      <c r="AA221" s="15">
        <v>0.84327404271156803</v>
      </c>
      <c r="AB221" s="6"/>
      <c r="AC221" s="6"/>
      <c r="AD221" s="6"/>
      <c r="AE221" s="6"/>
      <c r="AF221" s="6"/>
      <c r="AG221" s="6"/>
      <c r="AH221" s="6"/>
      <c r="AI221" s="6"/>
      <c r="AJ221" s="7"/>
      <c r="AK221" s="7"/>
      <c r="AL221" s="4"/>
      <c r="AM221" s="4"/>
      <c r="AN221" s="4"/>
      <c r="AO221" s="4"/>
      <c r="AP221" s="4"/>
      <c r="AQ221" s="4"/>
      <c r="AR221" s="7"/>
      <c r="AS221" s="7"/>
      <c r="AT221" s="7"/>
      <c r="AU221" s="7"/>
      <c r="AV221" s="4"/>
      <c r="AW221" s="4"/>
      <c r="AX221" s="4"/>
      <c r="AY221" s="4"/>
      <c r="AZ221" s="4"/>
      <c r="BA221" s="4"/>
      <c r="BB221" s="7"/>
      <c r="BC221" s="7"/>
      <c r="BD221" s="7"/>
      <c r="BE221" s="7"/>
      <c r="BF221" s="4"/>
      <c r="BG221" s="4"/>
      <c r="BH221" s="4"/>
      <c r="BI221" s="4"/>
      <c r="BJ221" s="4"/>
      <c r="BK221" s="4"/>
      <c r="BL221" s="7"/>
      <c r="BM221" s="7"/>
      <c r="BN221" s="7"/>
      <c r="BO221" s="7"/>
      <c r="BP221" s="4"/>
      <c r="BQ221" s="4"/>
      <c r="BR221" s="4"/>
      <c r="BS221" s="4"/>
      <c r="BT221" s="4"/>
      <c r="BU221" s="4"/>
      <c r="BV221" s="7"/>
      <c r="BW221" s="7"/>
      <c r="CH221" s="3">
        <v>0.78163481926588552</v>
      </c>
      <c r="CI221" s="3">
        <v>0.60125755328145003</v>
      </c>
      <c r="CJ221" s="3">
        <v>1.2025151065629001</v>
      </c>
      <c r="CK221" s="3">
        <v>0.61757083065328233</v>
      </c>
      <c r="CL221" s="3">
        <v>1.0329003507822032</v>
      </c>
      <c r="CM221" s="3">
        <v>0.44118560791597655</v>
      </c>
      <c r="CN221" s="5">
        <v>41.977798178266539</v>
      </c>
      <c r="CO221" s="5">
        <v>18.111772582444768</v>
      </c>
      <c r="CP221" s="5">
        <v>43.981990022538042</v>
      </c>
      <c r="CQ221" s="5">
        <v>18.778777595679706</v>
      </c>
      <c r="DB221" s="3">
        <v>0.49603748145719612</v>
      </c>
      <c r="DC221" s="3">
        <v>1.5031438832036335E-2</v>
      </c>
      <c r="DD221" s="3">
        <v>1.1574207900667908</v>
      </c>
      <c r="DE221" s="3">
        <v>0.38371900301359352</v>
      </c>
      <c r="DF221" s="3">
        <v>0.89088331669712417</v>
      </c>
      <c r="DG221" s="3">
        <v>0.22916032361913319</v>
      </c>
      <c r="DH221" s="5">
        <v>3.2167279100557562</v>
      </c>
      <c r="DI221" s="5">
        <v>0.63417709906856468</v>
      </c>
      <c r="DJ221" s="5">
        <v>2.986245847964534</v>
      </c>
      <c r="DK221" s="5">
        <v>0.44500280669695602</v>
      </c>
      <c r="DV221" s="3">
        <v>1.2776723007230817</v>
      </c>
      <c r="DW221" s="3">
        <v>0.58622611444941342</v>
      </c>
      <c r="DX221" s="3">
        <v>2.3599358966296906</v>
      </c>
      <c r="DY221" s="3">
        <v>0.9514239817678245</v>
      </c>
      <c r="DZ221" s="3">
        <v>1.9237836674793272</v>
      </c>
      <c r="EA221" s="3">
        <v>0.61517296892177931</v>
      </c>
      <c r="EB221" s="5">
        <v>45.194526088322284</v>
      </c>
      <c r="EC221" s="5">
        <v>18.722267290605359</v>
      </c>
      <c r="ED221" s="5">
        <v>46.968235870502575</v>
      </c>
      <c r="EE221" s="5">
        <v>19.185049878324701</v>
      </c>
    </row>
    <row r="222" spans="1:138" x14ac:dyDescent="0.3">
      <c r="A222" s="10">
        <v>43317.999999966123</v>
      </c>
      <c r="B222" s="11">
        <v>16.399999999999999</v>
      </c>
      <c r="C222" s="19">
        <v>11.489333333333335</v>
      </c>
      <c r="D222" s="19">
        <v>0.61511355192621453</v>
      </c>
      <c r="E222" s="19">
        <v>10.700833333333334</v>
      </c>
      <c r="F222" s="19">
        <v>0.4210161381311025</v>
      </c>
      <c r="G222" s="19">
        <v>11.8545625</v>
      </c>
      <c r="H222" s="19">
        <v>0.49757310411886457</v>
      </c>
      <c r="I222" s="7">
        <f t="shared" si="6"/>
        <v>10.120293137499999</v>
      </c>
      <c r="J222" s="7">
        <f t="shared" si="7"/>
        <v>0.49757310411886457</v>
      </c>
      <c r="K222" s="15"/>
      <c r="L222" s="15"/>
      <c r="N222" s="15"/>
      <c r="Q222" s="15"/>
      <c r="R222" s="15"/>
      <c r="T222" s="12"/>
      <c r="U222" s="12"/>
      <c r="V222" s="12"/>
      <c r="W222" s="12"/>
      <c r="X222" s="12"/>
      <c r="Y222" s="12"/>
      <c r="Z222" s="12"/>
      <c r="AA222" s="12"/>
      <c r="AB222" s="6"/>
      <c r="AC222" s="6"/>
      <c r="AD222" s="6"/>
      <c r="AE222" s="6"/>
      <c r="AF222" s="6"/>
      <c r="AG222" s="6"/>
      <c r="AH222" s="6"/>
      <c r="AI222" s="6"/>
      <c r="AJ222" s="7"/>
      <c r="AK222" s="7"/>
      <c r="AL222" s="4"/>
      <c r="AM222" s="4"/>
      <c r="AN222" s="4"/>
      <c r="AO222" s="4"/>
      <c r="AP222" s="4"/>
      <c r="AQ222" s="4"/>
      <c r="AR222" s="7"/>
      <c r="AS222" s="7"/>
      <c r="AT222" s="7"/>
      <c r="AU222" s="7"/>
      <c r="AV222" s="4"/>
      <c r="AW222" s="4"/>
      <c r="AX222" s="4"/>
      <c r="AY222" s="4"/>
      <c r="AZ222" s="4"/>
      <c r="BA222" s="4"/>
      <c r="BB222" s="7"/>
      <c r="BC222" s="7"/>
      <c r="BD222" s="7"/>
      <c r="BE222" s="7"/>
      <c r="BF222" s="4"/>
      <c r="BG222" s="4"/>
      <c r="BH222" s="4"/>
      <c r="BI222" s="4"/>
      <c r="BJ222" s="4"/>
      <c r="BK222" s="4"/>
      <c r="BL222" s="7"/>
      <c r="BM222" s="7"/>
      <c r="BN222" s="7"/>
      <c r="BO222" s="7"/>
      <c r="BP222" s="4"/>
      <c r="BQ222" s="4"/>
      <c r="BR222" s="4"/>
      <c r="BS222" s="4"/>
      <c r="BT222" s="4"/>
      <c r="BU222" s="4"/>
      <c r="BV222" s="7"/>
      <c r="BW222" s="7"/>
    </row>
    <row r="223" spans="1:138" x14ac:dyDescent="0.3">
      <c r="A223" s="10">
        <v>43318.999999966065</v>
      </c>
      <c r="B223" s="11">
        <v>16.600000000000001</v>
      </c>
      <c r="C223" s="19">
        <v>13.1135</v>
      </c>
      <c r="D223" s="19">
        <v>0.3154273225853052</v>
      </c>
      <c r="E223" s="19">
        <v>12.23326388888889</v>
      </c>
      <c r="F223" s="19">
        <v>0.20478522190130166</v>
      </c>
      <c r="G223" s="19">
        <v>11.835208333333332</v>
      </c>
      <c r="H223" s="19">
        <v>0.17694990774807745</v>
      </c>
      <c r="I223" s="7">
        <f t="shared" si="6"/>
        <v>10.103311791666664</v>
      </c>
      <c r="J223" s="7">
        <f t="shared" si="7"/>
        <v>0.17694990774807745</v>
      </c>
      <c r="K223" s="15"/>
      <c r="L223" s="15"/>
      <c r="N223" s="15"/>
      <c r="Q223" s="15"/>
      <c r="R223" s="15"/>
      <c r="T223" s="12"/>
      <c r="U223" s="12"/>
      <c r="V223" s="12"/>
      <c r="W223" s="12"/>
      <c r="X223" s="12"/>
      <c r="Y223" s="12"/>
      <c r="Z223" s="12"/>
      <c r="AA223" s="12"/>
      <c r="AB223" s="6"/>
      <c r="AC223" s="6"/>
      <c r="AD223" s="6"/>
      <c r="AE223" s="6"/>
      <c r="AF223" s="6"/>
      <c r="AG223" s="6"/>
      <c r="AH223" s="6"/>
      <c r="AI223" s="6"/>
      <c r="AJ223" s="7"/>
      <c r="AK223" s="7"/>
      <c r="AL223" s="4"/>
      <c r="AM223" s="4"/>
      <c r="AN223" s="4"/>
      <c r="AO223" s="4"/>
      <c r="AP223" s="4"/>
      <c r="AQ223" s="4"/>
      <c r="AR223" s="7"/>
      <c r="AS223" s="7"/>
      <c r="AT223" s="7"/>
      <c r="AU223" s="7"/>
      <c r="AV223" s="4"/>
      <c r="AW223" s="4"/>
      <c r="AX223" s="4"/>
      <c r="AY223" s="4"/>
      <c r="AZ223" s="4"/>
      <c r="BA223" s="4"/>
      <c r="BB223" s="7"/>
      <c r="BC223" s="7"/>
      <c r="BD223" s="7"/>
      <c r="BE223" s="7"/>
      <c r="BF223" s="4"/>
      <c r="BG223" s="4"/>
      <c r="BH223" s="4"/>
      <c r="BI223" s="4"/>
      <c r="BJ223" s="4"/>
      <c r="BK223" s="4"/>
      <c r="BL223" s="7"/>
      <c r="BM223" s="7"/>
      <c r="BN223" s="7"/>
      <c r="BO223" s="7"/>
      <c r="BP223" s="4"/>
      <c r="BQ223" s="4"/>
      <c r="BR223" s="4"/>
      <c r="BS223" s="4"/>
      <c r="BT223" s="4"/>
      <c r="BU223" s="4"/>
      <c r="BV223" s="7"/>
      <c r="BW223" s="7"/>
    </row>
    <row r="224" spans="1:138" x14ac:dyDescent="0.3">
      <c r="A224" s="10">
        <v>43319.999999966007</v>
      </c>
      <c r="B224" s="11">
        <v>17.100000000000001</v>
      </c>
      <c r="C224" s="19">
        <v>12.604479166666666</v>
      </c>
      <c r="D224" s="19">
        <v>0.21544736797837746</v>
      </c>
      <c r="E224" s="19">
        <v>11.682638888888889</v>
      </c>
      <c r="F224" s="19">
        <v>0.14162005188844815</v>
      </c>
      <c r="G224" s="19">
        <v>11.267979166666665</v>
      </c>
      <c r="H224" s="19">
        <v>0.14844916442855113</v>
      </c>
      <c r="I224" s="7">
        <f t="shared" ref="I224:I287" si="8">0.8774*G224 - 0.2809</f>
        <v>9.6056249208333302</v>
      </c>
      <c r="J224" s="7">
        <f t="shared" ref="J224:J287" si="9">H224</f>
        <v>0.14844916442855113</v>
      </c>
      <c r="K224" s="15" t="e">
        <f>0.9914*#REF!- 0.2051</f>
        <v>#REF!</v>
      </c>
      <c r="L224" s="15" t="e">
        <f>#REF!</f>
        <v>#REF!</v>
      </c>
      <c r="M224" s="15">
        <v>-50</v>
      </c>
      <c r="N224" s="15">
        <v>2.8230651727682399</v>
      </c>
      <c r="O224" s="12"/>
      <c r="P224" s="12"/>
      <c r="T224" s="15">
        <v>-20</v>
      </c>
      <c r="U224" s="15">
        <v>4.1633319989322652</v>
      </c>
      <c r="V224" s="15">
        <v>-19.333333333333332</v>
      </c>
      <c r="W224" s="15">
        <v>2.7284509239574857</v>
      </c>
      <c r="X224" s="15"/>
      <c r="Y224" s="15"/>
      <c r="Z224" s="15"/>
      <c r="AA224" s="15"/>
      <c r="AB224" s="6">
        <v>44.945344444444451</v>
      </c>
      <c r="AC224" s="6">
        <v>0.9776340406976769</v>
      </c>
      <c r="AD224" s="6">
        <v>51.029977777777766</v>
      </c>
      <c r="AE224" s="6">
        <v>0.74561698695413947</v>
      </c>
      <c r="AF224" s="6">
        <v>46.545511111111104</v>
      </c>
      <c r="AG224" s="6">
        <v>3.8796749030630071</v>
      </c>
      <c r="AH224" s="6">
        <v>48.787744444444449</v>
      </c>
      <c r="AI224" s="6">
        <v>2.0315231904067681</v>
      </c>
      <c r="AJ224" s="7"/>
      <c r="AK224" s="7"/>
      <c r="AL224" s="4"/>
      <c r="AM224" s="4"/>
      <c r="AN224" s="4"/>
      <c r="AO224" s="4"/>
      <c r="AP224" s="4"/>
      <c r="AQ224" s="4"/>
      <c r="AR224" s="7"/>
      <c r="AS224" s="7"/>
      <c r="AT224" s="7"/>
      <c r="AU224" s="7"/>
      <c r="AV224" s="4"/>
      <c r="AW224" s="4"/>
      <c r="AX224" s="4"/>
      <c r="AY224" s="4"/>
      <c r="AZ224" s="4"/>
      <c r="BA224" s="4"/>
      <c r="BB224" s="7"/>
      <c r="BC224" s="7"/>
      <c r="BD224" s="7"/>
      <c r="BE224" s="7"/>
      <c r="BF224" s="4"/>
      <c r="BG224" s="4"/>
      <c r="BH224" s="4"/>
      <c r="BI224" s="4"/>
      <c r="BJ224" s="4"/>
      <c r="BK224" s="4"/>
      <c r="BL224" s="7"/>
      <c r="BM224" s="7"/>
      <c r="BN224" s="7"/>
      <c r="BO224" s="7"/>
      <c r="BP224" s="4"/>
      <c r="BQ224" s="4"/>
      <c r="BR224" s="4"/>
      <c r="BS224" s="4"/>
      <c r="BT224" s="4"/>
      <c r="BU224" s="4"/>
      <c r="BV224" s="7"/>
      <c r="BW224" s="7"/>
    </row>
    <row r="225" spans="1:135" x14ac:dyDescent="0.3">
      <c r="A225" s="10">
        <v>43320.999999965949</v>
      </c>
      <c r="B225" s="11">
        <v>17.2</v>
      </c>
      <c r="C225" s="19">
        <v>12.954395833333335</v>
      </c>
      <c r="D225" s="19">
        <v>0.37791832563490813</v>
      </c>
      <c r="E225" s="19">
        <v>12.123430555555556</v>
      </c>
      <c r="F225" s="19">
        <v>0.24398748968018313</v>
      </c>
      <c r="G225" s="19">
        <v>11.627000000000001</v>
      </c>
      <c r="H225" s="19">
        <v>0.28755729895302501</v>
      </c>
      <c r="I225" s="7">
        <f t="shared" si="8"/>
        <v>9.9206297999999986</v>
      </c>
      <c r="J225" s="7">
        <f t="shared" si="9"/>
        <v>0.28755729895302501</v>
      </c>
      <c r="K225" s="15"/>
      <c r="L225" s="15"/>
      <c r="N225" s="15"/>
      <c r="O225" s="12"/>
      <c r="P225" s="12"/>
      <c r="T225" s="12"/>
      <c r="U225" s="12"/>
      <c r="V225" s="12"/>
      <c r="W225" s="12"/>
      <c r="X225" s="12"/>
      <c r="Y225" s="12"/>
      <c r="Z225" s="12"/>
      <c r="AA225" s="12"/>
      <c r="AB225" s="6"/>
      <c r="AC225" s="6"/>
      <c r="AD225" s="6"/>
      <c r="AE225" s="6"/>
      <c r="AF225" s="6"/>
      <c r="AG225" s="6"/>
      <c r="AH225" s="6"/>
      <c r="AI225" s="6"/>
      <c r="AJ225" s="7"/>
      <c r="AK225" s="7"/>
      <c r="AL225" s="4"/>
      <c r="AM225" s="4"/>
      <c r="AN225" s="4"/>
      <c r="AO225" s="4"/>
      <c r="AP225" s="4"/>
      <c r="AQ225" s="4"/>
      <c r="AR225" s="7"/>
      <c r="AS225" s="7"/>
      <c r="AT225" s="7"/>
      <c r="AU225" s="7"/>
      <c r="AV225" s="4"/>
      <c r="AW225" s="4"/>
      <c r="AX225" s="4"/>
      <c r="AY225" s="4"/>
      <c r="AZ225" s="4"/>
      <c r="BA225" s="4"/>
      <c r="BB225" s="7"/>
      <c r="BC225" s="7"/>
      <c r="BD225" s="7"/>
      <c r="BE225" s="7"/>
      <c r="BF225" s="4"/>
      <c r="BG225" s="4"/>
      <c r="BH225" s="4"/>
      <c r="BI225" s="4"/>
      <c r="BJ225" s="4"/>
      <c r="BK225" s="4"/>
      <c r="BL225" s="7"/>
      <c r="BM225" s="7"/>
      <c r="BN225" s="7"/>
      <c r="BO225" s="7"/>
      <c r="BP225" s="4"/>
      <c r="BQ225" s="4"/>
      <c r="BR225" s="4"/>
      <c r="BS225" s="4"/>
      <c r="BT225" s="4"/>
      <c r="BU225" s="4"/>
      <c r="BV225" s="7"/>
      <c r="BW225" s="7"/>
    </row>
    <row r="226" spans="1:135" x14ac:dyDescent="0.3">
      <c r="A226" s="10">
        <v>43321.99999996589</v>
      </c>
      <c r="B226" s="11">
        <v>15.1</v>
      </c>
      <c r="C226" s="19">
        <v>11.391874999999999</v>
      </c>
      <c r="D226" s="19">
        <v>0.50004574088784481</v>
      </c>
      <c r="E226" s="19">
        <v>10.819597222222221</v>
      </c>
      <c r="F226" s="19">
        <v>0.30666854847351632</v>
      </c>
      <c r="G226" s="19">
        <v>11.537625</v>
      </c>
      <c r="H226" s="19">
        <v>0.47646088112345758</v>
      </c>
      <c r="I226" s="7">
        <f t="shared" si="8"/>
        <v>9.8422121749999985</v>
      </c>
      <c r="J226" s="7">
        <f t="shared" si="9"/>
        <v>0.47646088112345758</v>
      </c>
      <c r="K226" s="15" t="e">
        <f>0.9914*#REF!- 0.2051</f>
        <v>#REF!</v>
      </c>
      <c r="L226" s="15" t="e">
        <f>#REF!</f>
        <v>#REF!</v>
      </c>
      <c r="M226" s="15">
        <v>-51.0833333333333</v>
      </c>
      <c r="N226" s="15">
        <v>2.0905934105131054</v>
      </c>
      <c r="O226" s="12"/>
      <c r="P226" s="12"/>
      <c r="T226" s="15">
        <v>-21</v>
      </c>
      <c r="U226" s="15">
        <v>3.2145502536643185</v>
      </c>
      <c r="V226" s="15">
        <v>-20.333333333333332</v>
      </c>
      <c r="W226" s="15">
        <v>2.3333333333333361</v>
      </c>
      <c r="X226" s="15"/>
      <c r="Y226" s="15"/>
      <c r="Z226" s="15"/>
      <c r="AA226" s="15"/>
      <c r="AB226" s="6">
        <v>41.38955555555556</v>
      </c>
      <c r="AC226" s="6">
        <v>0.84181111111111218</v>
      </c>
      <c r="AD226" s="6">
        <v>49.998877777777771</v>
      </c>
      <c r="AE226" s="6">
        <v>1.1605468322101788</v>
      </c>
      <c r="AF226" s="6">
        <v>45.318011111111105</v>
      </c>
      <c r="AG226" s="6">
        <v>3.4620217938705395</v>
      </c>
      <c r="AH226" s="6">
        <v>47.658444444444449</v>
      </c>
      <c r="AI226" s="6">
        <v>1.9395923302985831</v>
      </c>
      <c r="AJ226" s="7"/>
      <c r="AK226" s="7"/>
      <c r="AL226" s="4"/>
      <c r="AM226" s="4"/>
      <c r="AN226" s="4"/>
      <c r="AO226" s="4"/>
      <c r="AP226" s="4"/>
      <c r="AQ226" s="4"/>
      <c r="AR226" s="7"/>
      <c r="AS226" s="7"/>
      <c r="AT226" s="7"/>
      <c r="AU226" s="7"/>
      <c r="AV226" s="4"/>
      <c r="AW226" s="4"/>
      <c r="AX226" s="4"/>
      <c r="AY226" s="4"/>
      <c r="AZ226" s="4"/>
      <c r="BA226" s="4"/>
      <c r="BB226" s="7"/>
      <c r="BC226" s="7"/>
      <c r="BD226" s="7"/>
      <c r="BE226" s="7"/>
      <c r="BF226" s="4"/>
      <c r="BG226" s="4"/>
      <c r="BH226" s="4"/>
      <c r="BI226" s="4"/>
      <c r="BJ226" s="4"/>
      <c r="BK226" s="4"/>
      <c r="BL226" s="7"/>
      <c r="BM226" s="7"/>
      <c r="BN226" s="7"/>
      <c r="BO226" s="7"/>
      <c r="BP226" s="4"/>
      <c r="BQ226" s="4"/>
      <c r="BR226" s="4"/>
      <c r="BS226" s="4"/>
      <c r="BT226" s="4"/>
      <c r="BU226" s="4"/>
      <c r="BV226" s="7"/>
      <c r="BW226" s="7"/>
      <c r="BX226" s="1">
        <v>0.95322039650382095</v>
      </c>
      <c r="BY226" s="1">
        <v>0.12336624065892432</v>
      </c>
      <c r="BZ226" s="1">
        <v>3.7520377309192949</v>
      </c>
      <c r="CA226" s="1">
        <v>0.41909203419828245</v>
      </c>
      <c r="CB226" s="1">
        <v>3.5925051428576125</v>
      </c>
      <c r="CC226" s="1">
        <v>0.39526634251154258</v>
      </c>
      <c r="CD226" s="2">
        <v>66.315542892331152</v>
      </c>
      <c r="CE226" s="2">
        <v>10.304847190795371</v>
      </c>
      <c r="CF226" s="2">
        <v>139.86099136630514</v>
      </c>
      <c r="CG226" s="2">
        <v>64.681037460613396</v>
      </c>
      <c r="CR226" s="1">
        <v>0.64900112102387864</v>
      </c>
      <c r="CS226" s="1">
        <v>0.31680379969623795</v>
      </c>
      <c r="CT226" s="1">
        <v>0.97350168153581762</v>
      </c>
      <c r="CU226" s="1">
        <v>0.12336624065892475</v>
      </c>
      <c r="CV226" s="1">
        <v>0.95500514958663707</v>
      </c>
      <c r="CW226" s="1">
        <v>0.11772752102225227</v>
      </c>
      <c r="CX226" s="2">
        <v>3.0435169544716438</v>
      </c>
      <c r="CY226" s="2">
        <v>0.68417895259648676</v>
      </c>
      <c r="CZ226" s="2">
        <v>3.5611218787015169</v>
      </c>
      <c r="DA226" s="2">
        <v>0.87645050041258832</v>
      </c>
      <c r="DL226" s="1">
        <v>1.6022215175276999</v>
      </c>
      <c r="DM226" s="1">
        <v>0.19347112847131948</v>
      </c>
      <c r="DN226" s="1">
        <v>4.7255394124551122</v>
      </c>
      <c r="DO226" s="1">
        <v>0.51747093655532705</v>
      </c>
      <c r="DP226" s="1">
        <v>4.5475102924442492</v>
      </c>
      <c r="DQ226" s="1">
        <v>0.48809968769388662</v>
      </c>
      <c r="DR226" s="2">
        <v>69.359059846802793</v>
      </c>
      <c r="DS226" s="2">
        <v>9.6996676939412456</v>
      </c>
      <c r="DT226" s="2">
        <v>143.42211324500661</v>
      </c>
      <c r="DU226" s="2">
        <v>64.219783547241477</v>
      </c>
    </row>
    <row r="227" spans="1:135" x14ac:dyDescent="0.3">
      <c r="A227" s="10">
        <v>43322.999999965832</v>
      </c>
      <c r="B227" s="11">
        <v>14.3</v>
      </c>
      <c r="C227" s="19">
        <v>10.298395833333334</v>
      </c>
      <c r="D227" s="19">
        <v>0.67411045248908763</v>
      </c>
      <c r="E227" s="19">
        <v>9.7198472222222225</v>
      </c>
      <c r="F227" s="19">
        <v>0.45045300600576782</v>
      </c>
      <c r="G227" s="19">
        <v>10.978875</v>
      </c>
      <c r="H227" s="19">
        <v>0.50107148439401994</v>
      </c>
      <c r="I227" s="7">
        <f t="shared" si="8"/>
        <v>9.351964924999999</v>
      </c>
      <c r="J227" s="7">
        <f t="shared" si="9"/>
        <v>0.50107148439401994</v>
      </c>
      <c r="K227" s="15"/>
      <c r="L227" s="15"/>
      <c r="N227" s="15"/>
      <c r="O227" s="15">
        <v>-51.75</v>
      </c>
      <c r="P227" s="15">
        <v>2.4927926410985637</v>
      </c>
      <c r="Q227" s="15">
        <v>-43.416666666666664</v>
      </c>
      <c r="R227" s="15">
        <v>2.3043382450227998</v>
      </c>
      <c r="S227" s="14">
        <v>0.2</v>
      </c>
      <c r="T227" s="12"/>
      <c r="U227" s="12"/>
      <c r="V227" s="12"/>
      <c r="W227" s="12"/>
      <c r="X227" s="15">
        <v>3.8333333333333335</v>
      </c>
      <c r="Y227" s="15">
        <v>0.60092521257733145</v>
      </c>
      <c r="Z227" s="15">
        <v>3.1666666666666665</v>
      </c>
      <c r="AA227" s="15">
        <v>0.7031674369909664</v>
      </c>
      <c r="AB227" s="6"/>
      <c r="AC227" s="6"/>
      <c r="AD227" s="6"/>
      <c r="AE227" s="6"/>
      <c r="AF227" s="6"/>
      <c r="AG227" s="6"/>
      <c r="AH227" s="6"/>
      <c r="AI227" s="6"/>
      <c r="AJ227" s="7"/>
      <c r="AK227" s="7"/>
      <c r="AL227" s="4"/>
      <c r="AM227" s="4"/>
      <c r="AN227" s="4"/>
      <c r="AO227" s="4"/>
      <c r="AP227" s="4">
        <v>1.4758174029137252</v>
      </c>
      <c r="AQ227" s="4">
        <v>2.4579353260494312E-2</v>
      </c>
      <c r="AR227" s="7">
        <v>1.4398862588825128</v>
      </c>
      <c r="AS227" s="7">
        <v>0.13003645875314196</v>
      </c>
      <c r="AT227" s="7"/>
      <c r="AU227" s="7"/>
      <c r="AV227" s="4"/>
      <c r="AW227" s="4"/>
      <c r="AX227" s="4"/>
      <c r="AY227" s="4"/>
      <c r="AZ227" s="4">
        <v>10.69610676085273</v>
      </c>
      <c r="BA227" s="4">
        <v>0.87753503745583872</v>
      </c>
      <c r="BB227" s="7">
        <v>31.108061693886285</v>
      </c>
      <c r="BC227" s="7">
        <v>1.1172295659469109</v>
      </c>
      <c r="BD227" s="7"/>
      <c r="BE227" s="7"/>
      <c r="BF227" s="4"/>
      <c r="BG227" s="4"/>
      <c r="BH227" s="4"/>
      <c r="BI227" s="4"/>
      <c r="BJ227" s="4">
        <v>12.171924163766455</v>
      </c>
      <c r="BK227" s="4">
        <v>0.86174883577276473</v>
      </c>
      <c r="BL227" s="7">
        <v>32.547947952768794</v>
      </c>
      <c r="BM227" s="7">
        <v>1.1986134967839446</v>
      </c>
      <c r="BN227" s="7"/>
      <c r="BO227" s="7"/>
      <c r="BP227" s="4"/>
      <c r="BQ227" s="4"/>
      <c r="BR227" s="4"/>
      <c r="BS227" s="4"/>
      <c r="BT227" s="4">
        <v>381.91110940338831</v>
      </c>
      <c r="BU227" s="4">
        <v>8.7851115970995401</v>
      </c>
      <c r="BV227" s="7">
        <v>247.96422454344102</v>
      </c>
      <c r="BW227" s="7">
        <v>22.961732275677779</v>
      </c>
      <c r="CH227" s="3">
        <v>0.85181397134384007</v>
      </c>
      <c r="CI227" s="3">
        <v>0.7301262611518633</v>
      </c>
      <c r="CJ227" s="3">
        <v>1.6427840875916915</v>
      </c>
      <c r="CK227" s="3">
        <v>0.15807697253191602</v>
      </c>
      <c r="CL227" s="3">
        <v>1.3240231307438073</v>
      </c>
      <c r="CM227" s="3">
        <v>0.3090044705342585</v>
      </c>
      <c r="CN227" s="5">
        <v>76.56185099578569</v>
      </c>
      <c r="CO227" s="5">
        <v>38.936272786150269</v>
      </c>
      <c r="CP227" s="5">
        <v>77.139867619197602</v>
      </c>
      <c r="CQ227" s="5">
        <v>38.689597258515342</v>
      </c>
      <c r="DB227" s="3">
        <v>0.22816445660995735</v>
      </c>
      <c r="DC227" s="3">
        <v>0.13689867396597441</v>
      </c>
      <c r="DD227" s="3">
        <v>0.47153987699391176</v>
      </c>
      <c r="DE227" s="3">
        <v>0.28578806287815883</v>
      </c>
      <c r="DF227" s="3">
        <v>0.37345958257917816</v>
      </c>
      <c r="DG227" s="3">
        <v>0.17931365531919444</v>
      </c>
      <c r="DH227" s="5">
        <v>2.7278328368034912</v>
      </c>
      <c r="DI227" s="5">
        <v>0.66436301614500193</v>
      </c>
      <c r="DJ227" s="5">
        <v>2.6872702667394983</v>
      </c>
      <c r="DK227" s="5">
        <v>0.5779454566271589</v>
      </c>
      <c r="DV227" s="3">
        <v>1.0799784279537981</v>
      </c>
      <c r="DW227" s="3">
        <v>0.86702493511783818</v>
      </c>
      <c r="DX227" s="3">
        <v>2.1143239645856031</v>
      </c>
      <c r="DY227" s="3">
        <v>0.33819460880726943</v>
      </c>
      <c r="DZ227" s="3">
        <v>1.6974827133229855</v>
      </c>
      <c r="EA227" s="3">
        <v>0.40354996213315547</v>
      </c>
      <c r="EB227" s="5">
        <v>79.289683832589205</v>
      </c>
      <c r="EC227" s="5">
        <v>39.583612475904353</v>
      </c>
      <c r="ED227" s="5">
        <v>79.827137885937091</v>
      </c>
      <c r="EE227" s="5">
        <v>39.236591471712977</v>
      </c>
    </row>
    <row r="228" spans="1:135" x14ac:dyDescent="0.3">
      <c r="A228" s="10">
        <v>43323.999999965774</v>
      </c>
      <c r="B228" s="11">
        <v>16.7</v>
      </c>
      <c r="C228" s="19">
        <v>10.738583333333333</v>
      </c>
      <c r="D228" s="19">
        <v>0.71885867714406348</v>
      </c>
      <c r="E228" s="19">
        <v>10.420319444444445</v>
      </c>
      <c r="F228" s="19">
        <v>0.4995475547454522</v>
      </c>
      <c r="G228" s="19">
        <v>10.980708333333334</v>
      </c>
      <c r="H228" s="19">
        <v>0.49952176215510896</v>
      </c>
      <c r="I228" s="7">
        <f t="shared" si="8"/>
        <v>9.3535734916666655</v>
      </c>
      <c r="J228" s="7">
        <f t="shared" si="9"/>
        <v>0.49952176215510896</v>
      </c>
      <c r="K228" s="15" t="e">
        <f>0.9914*#REF!- 0.2051</f>
        <v>#REF!</v>
      </c>
      <c r="L228" s="15" t="e">
        <f>#REF!</f>
        <v>#REF!</v>
      </c>
      <c r="M228" s="15">
        <v>-51.75</v>
      </c>
      <c r="N228" s="15">
        <v>1.7413204672595362</v>
      </c>
      <c r="O228" s="12"/>
      <c r="P228" s="12"/>
      <c r="T228" s="15">
        <v>-22.333333333333332</v>
      </c>
      <c r="U228" s="15">
        <v>2.4037008503093209</v>
      </c>
      <c r="V228" s="15">
        <v>-22</v>
      </c>
      <c r="W228" s="15">
        <v>3.0550504633038935</v>
      </c>
      <c r="X228" s="15"/>
      <c r="Y228" s="15"/>
      <c r="Z228" s="15"/>
      <c r="AA228" s="15"/>
      <c r="AB228" s="6">
        <v>41.049644444444453</v>
      </c>
      <c r="AC228" s="6">
        <v>1.5318799578167006</v>
      </c>
      <c r="AD228" s="6">
        <v>49.049611111111112</v>
      </c>
      <c r="AE228" s="6">
        <v>0.58983109205983197</v>
      </c>
      <c r="AF228" s="6">
        <v>42.502944444444445</v>
      </c>
      <c r="AG228" s="6">
        <v>6.7056501227705159</v>
      </c>
      <c r="AH228" s="6">
        <v>45.776277777777779</v>
      </c>
      <c r="AI228" s="6">
        <v>3.3474872784607785</v>
      </c>
      <c r="AJ228" s="7">
        <v>2.6159283997558012</v>
      </c>
      <c r="AK228" s="7">
        <v>0.75486901750842139</v>
      </c>
      <c r="AL228" s="4">
        <v>3.2998614561458748</v>
      </c>
      <c r="AM228" s="4">
        <v>0.6900587650789366</v>
      </c>
      <c r="AN228" s="4">
        <v>4.0440979075569849</v>
      </c>
      <c r="AO228" s="4">
        <v>0.6900587650789366</v>
      </c>
      <c r="AP228" s="4"/>
      <c r="AQ228" s="4"/>
      <c r="AR228" s="7"/>
      <c r="AS228" s="7"/>
      <c r="AT228" s="7">
        <v>36.006856177672226</v>
      </c>
      <c r="AU228" s="7">
        <v>4.598043782674309</v>
      </c>
      <c r="AV228" s="4">
        <v>24.621587010705191</v>
      </c>
      <c r="AW228" s="4">
        <v>1.8717143990797573</v>
      </c>
      <c r="AX228" s="4">
        <v>29.603959959821371</v>
      </c>
      <c r="AY228" s="4">
        <v>1.8717143990797573</v>
      </c>
      <c r="AZ228" s="4"/>
      <c r="BA228" s="4"/>
      <c r="BB228" s="7"/>
      <c r="BC228" s="7"/>
      <c r="BD228" s="7">
        <v>38.622784577428021</v>
      </c>
      <c r="BE228" s="7">
        <v>4.100225810338392</v>
      </c>
      <c r="BF228" s="4">
        <v>27.921448466851068</v>
      </c>
      <c r="BG228" s="4">
        <v>1.2916580740939678</v>
      </c>
      <c r="BH228" s="4">
        <v>33.648057867378355</v>
      </c>
      <c r="BI228" s="4">
        <v>1.2916580740939678</v>
      </c>
      <c r="BJ228" s="4"/>
      <c r="BK228" s="4"/>
      <c r="BL228" s="7"/>
      <c r="BM228" s="7"/>
      <c r="BN228" s="7">
        <v>904.33293571875879</v>
      </c>
      <c r="BO228" s="7">
        <v>36.063641077940268</v>
      </c>
      <c r="BP228" s="4">
        <v>1023.7153330148595</v>
      </c>
      <c r="BQ228" s="4">
        <v>33.976462319068546</v>
      </c>
      <c r="BR228" s="4">
        <v>1098.5323239822303</v>
      </c>
      <c r="BS228" s="4">
        <v>33.976462319068546</v>
      </c>
      <c r="BT228" s="4"/>
      <c r="BU228" s="4"/>
      <c r="BV228" s="7"/>
      <c r="BW228" s="7"/>
      <c r="BX228" s="1">
        <v>0.51085254330199759</v>
      </c>
      <c r="BY228" s="1">
        <v>0.10812710289615471</v>
      </c>
      <c r="BZ228" s="1">
        <v>2.7586037338307885</v>
      </c>
      <c r="CA228" s="1">
        <v>0.1769645120349676</v>
      </c>
      <c r="CB228" s="1">
        <v>2.6304819159706474</v>
      </c>
      <c r="CC228" s="1">
        <v>0.16699130882934485</v>
      </c>
      <c r="CD228" s="2">
        <v>41.413462262453727</v>
      </c>
      <c r="CE228" s="2">
        <v>13.717554691675783</v>
      </c>
      <c r="CF228" s="2">
        <v>70.676795221451144</v>
      </c>
      <c r="CG228" s="2">
        <v>14.829310632092128</v>
      </c>
      <c r="CR228" s="1">
        <v>0.65389125542655557</v>
      </c>
      <c r="CS228" s="1">
        <v>0.12429578835619716</v>
      </c>
      <c r="CT228" s="1">
        <v>1.6551622402984687</v>
      </c>
      <c r="CU228" s="1">
        <v>7.0785804813987163E-2</v>
      </c>
      <c r="CV228" s="1">
        <v>1.5980897941607695</v>
      </c>
      <c r="CW228" s="1">
        <v>6.7125949544720467E-2</v>
      </c>
      <c r="CX228" s="2">
        <v>1.6148388542615224</v>
      </c>
      <c r="CY228" s="2">
        <v>0.34929592959227135</v>
      </c>
      <c r="CZ228" s="2">
        <v>2.0032178192104961</v>
      </c>
      <c r="DA228" s="2">
        <v>0.34020601162532454</v>
      </c>
      <c r="DL228" s="1">
        <v>1.1647437987285529</v>
      </c>
      <c r="DM228" s="1">
        <v>0.23208678173048086</v>
      </c>
      <c r="DN228" s="1">
        <v>4.413765974129257</v>
      </c>
      <c r="DO228" s="1">
        <v>0.15427408491068237</v>
      </c>
      <c r="DP228" s="1">
        <v>4.2285717101314164</v>
      </c>
      <c r="DQ228" s="1">
        <v>0.14608069643651431</v>
      </c>
      <c r="DR228" s="2">
        <v>43.028301116715248</v>
      </c>
      <c r="DS228" s="2">
        <v>13.511685325444715</v>
      </c>
      <c r="DT228" s="2">
        <v>72.680013040661649</v>
      </c>
      <c r="DU228" s="2">
        <v>14.588857667316972</v>
      </c>
    </row>
    <row r="229" spans="1:135" x14ac:dyDescent="0.3">
      <c r="A229" s="10">
        <v>43324.999999965716</v>
      </c>
      <c r="B229" s="11">
        <v>17.5</v>
      </c>
      <c r="C229" s="19">
        <v>11.458583333333332</v>
      </c>
      <c r="D229" s="19">
        <v>0.72068916397770344</v>
      </c>
      <c r="E229" s="19">
        <v>11.236847222222224</v>
      </c>
      <c r="F229" s="19">
        <v>0.50903976967341513</v>
      </c>
      <c r="G229" s="19">
        <v>11.364791666666667</v>
      </c>
      <c r="H229" s="19">
        <v>0.48971563853670846</v>
      </c>
      <c r="I229" s="7">
        <f t="shared" si="8"/>
        <v>9.6905682083333318</v>
      </c>
      <c r="J229" s="7">
        <f t="shared" si="9"/>
        <v>0.48971563853670846</v>
      </c>
      <c r="K229" s="15"/>
      <c r="L229" s="15"/>
      <c r="N229" s="15"/>
      <c r="O229" s="15">
        <v>-52.0833333333333</v>
      </c>
      <c r="P229" s="15">
        <v>2.3691781381958243</v>
      </c>
      <c r="Q229" s="15">
        <v>-42.833333333333336</v>
      </c>
      <c r="R229" s="15">
        <v>2.6709246308794254</v>
      </c>
      <c r="T229" s="12"/>
      <c r="U229" s="12"/>
      <c r="V229" s="12"/>
      <c r="W229" s="12"/>
      <c r="X229" s="15">
        <v>3.5</v>
      </c>
      <c r="Y229" s="15">
        <v>0.84656167328001963</v>
      </c>
      <c r="Z229" s="15">
        <v>3</v>
      </c>
      <c r="AA229" s="15">
        <v>0.966091783079296</v>
      </c>
      <c r="AB229" s="6"/>
      <c r="AC229" s="6"/>
      <c r="AD229" s="6"/>
      <c r="AE229" s="6"/>
      <c r="AF229" s="6"/>
      <c r="AG229" s="6"/>
      <c r="AH229" s="6"/>
      <c r="AI229" s="6"/>
      <c r="AJ229" s="7"/>
      <c r="AK229" s="7"/>
      <c r="AL229" s="4"/>
      <c r="AM229" s="4"/>
      <c r="AN229" s="4"/>
      <c r="AO229" s="4"/>
      <c r="AP229" s="4"/>
      <c r="AQ229" s="4"/>
      <c r="AR229" s="7"/>
      <c r="AS229" s="7"/>
      <c r="AT229" s="7"/>
      <c r="AU229" s="7"/>
      <c r="AV229" s="4"/>
      <c r="AW229" s="4"/>
      <c r="AX229" s="4"/>
      <c r="AY229" s="4"/>
      <c r="AZ229" s="4"/>
      <c r="BA229" s="4"/>
      <c r="BB229" s="7"/>
      <c r="BC229" s="7"/>
      <c r="BD229" s="7"/>
      <c r="BE229" s="7"/>
      <c r="BF229" s="4"/>
      <c r="BG229" s="4"/>
      <c r="BH229" s="4"/>
      <c r="BI229" s="4"/>
      <c r="BJ229" s="4"/>
      <c r="BK229" s="4"/>
      <c r="BL229" s="7"/>
      <c r="BM229" s="7"/>
      <c r="BN229" s="7"/>
      <c r="BO229" s="7"/>
      <c r="BP229" s="4"/>
      <c r="BQ229" s="4"/>
      <c r="BR229" s="4"/>
      <c r="BS229" s="4"/>
      <c r="BT229" s="4"/>
      <c r="BU229" s="4"/>
      <c r="BV229" s="7"/>
      <c r="BW229" s="7"/>
      <c r="CH229" s="3">
        <v>0.39846498377555867</v>
      </c>
      <c r="CI229" s="3">
        <v>1.5325576299059424E-2</v>
      </c>
      <c r="CJ229" s="3">
        <v>1.1953949513266742</v>
      </c>
      <c r="CK229" s="3">
        <v>0.11570556368301167</v>
      </c>
      <c r="CL229" s="3">
        <v>0.87423217440357459</v>
      </c>
      <c r="CM229" s="3">
        <v>6.9351783793102278E-2</v>
      </c>
      <c r="CN229" s="5">
        <v>101.07754306999043</v>
      </c>
      <c r="CO229" s="5">
        <v>52.84432152212414</v>
      </c>
      <c r="CP229" s="5">
        <v>102.66062256990166</v>
      </c>
      <c r="CQ229" s="5">
        <v>52.883705047002934</v>
      </c>
      <c r="DB229" s="3">
        <v>0.44444171267273697</v>
      </c>
      <c r="DC229" s="3">
        <v>0.10727903409341918</v>
      </c>
      <c r="DD229" s="3">
        <v>0.59769747566333586</v>
      </c>
      <c r="DE229" s="3">
        <v>0.10431904133772288</v>
      </c>
      <c r="DF229" s="3">
        <v>0.53593540317812449</v>
      </c>
      <c r="DG229" s="3">
        <v>7.5813843058207708E-2</v>
      </c>
      <c r="DH229" s="5">
        <v>3.0828390261429335</v>
      </c>
      <c r="DI229" s="5">
        <v>0.73933273353348739</v>
      </c>
      <c r="DJ229" s="5">
        <v>3.3640439373113762</v>
      </c>
      <c r="DK229" s="5">
        <v>0.7041184831781816</v>
      </c>
      <c r="DV229" s="3">
        <v>0.84290669644829563</v>
      </c>
      <c r="DW229" s="3">
        <v>9.1953457794359914E-2</v>
      </c>
      <c r="DX229" s="3">
        <v>1.7930924269900101</v>
      </c>
      <c r="DY229" s="3">
        <v>0.16694798675814887</v>
      </c>
      <c r="DZ229" s="3">
        <v>1.4101675775816991</v>
      </c>
      <c r="EA229" s="3">
        <v>0.10633409224021956</v>
      </c>
      <c r="EB229" s="5">
        <v>104.16038209613333</v>
      </c>
      <c r="EC229" s="5">
        <v>53.430164432475728</v>
      </c>
      <c r="ED229" s="5">
        <v>106.02466650721301</v>
      </c>
      <c r="EE229" s="5">
        <v>53.412307144714092</v>
      </c>
    </row>
    <row r="230" spans="1:135" x14ac:dyDescent="0.3">
      <c r="A230" s="10">
        <v>43325.999999965657</v>
      </c>
      <c r="B230" s="11">
        <v>16.7</v>
      </c>
      <c r="C230" s="19">
        <v>11.640145833333333</v>
      </c>
      <c r="D230" s="19">
        <v>0.56877923358471527</v>
      </c>
      <c r="E230" s="19">
        <v>11.42847222222222</v>
      </c>
      <c r="F230" s="19">
        <v>0.37615005770102111</v>
      </c>
      <c r="G230" s="19">
        <v>11.76</v>
      </c>
      <c r="H230" s="19">
        <v>0.32845979917474444</v>
      </c>
      <c r="I230" s="7">
        <f t="shared" si="8"/>
        <v>10.037323999999998</v>
      </c>
      <c r="J230" s="7">
        <f t="shared" si="9"/>
        <v>0.32845979917474444</v>
      </c>
      <c r="K230" s="15"/>
      <c r="L230" s="15"/>
      <c r="N230" s="15"/>
      <c r="Q230" s="15"/>
      <c r="R230" s="15"/>
      <c r="S230" s="14">
        <v>1</v>
      </c>
      <c r="T230" s="12"/>
      <c r="U230" s="12"/>
      <c r="V230" s="12"/>
      <c r="W230" s="12"/>
      <c r="X230" s="12"/>
      <c r="Y230" s="12"/>
      <c r="Z230" s="12"/>
      <c r="AA230" s="12"/>
      <c r="AB230" s="6"/>
      <c r="AC230" s="6"/>
      <c r="AD230" s="6"/>
      <c r="AE230" s="6"/>
      <c r="AF230" s="6"/>
      <c r="AG230" s="6"/>
      <c r="AH230" s="6"/>
      <c r="AI230" s="6"/>
      <c r="AJ230" s="7"/>
      <c r="AK230" s="7"/>
      <c r="AL230" s="4"/>
      <c r="AM230" s="4"/>
      <c r="AN230" s="4"/>
      <c r="AO230" s="4"/>
      <c r="AP230" s="4"/>
      <c r="AQ230" s="4"/>
      <c r="AR230" s="7"/>
      <c r="AS230" s="7"/>
      <c r="AT230" s="7"/>
      <c r="AU230" s="7"/>
      <c r="AV230" s="4"/>
      <c r="AW230" s="4"/>
      <c r="AX230" s="4"/>
      <c r="AY230" s="4"/>
      <c r="AZ230" s="4"/>
      <c r="BA230" s="4"/>
      <c r="BB230" s="7"/>
      <c r="BC230" s="7"/>
      <c r="BD230" s="7"/>
      <c r="BE230" s="7"/>
      <c r="BF230" s="4"/>
      <c r="BG230" s="4"/>
      <c r="BH230" s="4"/>
      <c r="BI230" s="4"/>
      <c r="BJ230" s="4"/>
      <c r="BK230" s="4"/>
      <c r="BL230" s="7"/>
      <c r="BM230" s="7"/>
      <c r="BN230" s="7"/>
      <c r="BO230" s="7"/>
      <c r="BP230" s="4"/>
      <c r="BQ230" s="4"/>
      <c r="BR230" s="4"/>
      <c r="BS230" s="4"/>
      <c r="BT230" s="4"/>
      <c r="BU230" s="4"/>
      <c r="BV230" s="7"/>
      <c r="BW230" s="7"/>
    </row>
    <row r="231" spans="1:135" ht="14.4" customHeight="1" x14ac:dyDescent="0.3">
      <c r="A231" s="10">
        <v>43326.999999965599</v>
      </c>
      <c r="B231" s="11">
        <v>17.2</v>
      </c>
      <c r="C231" s="19">
        <v>11.668874999999998</v>
      </c>
      <c r="D231" s="19">
        <v>0.62239892102502703</v>
      </c>
      <c r="E231" s="19">
        <v>11.608972222222222</v>
      </c>
      <c r="F231" s="19">
        <v>0.39439082845613416</v>
      </c>
      <c r="G231" s="19">
        <v>12.137729166666665</v>
      </c>
      <c r="H231" s="19">
        <v>0.38497194982887295</v>
      </c>
      <c r="I231" s="7">
        <f t="shared" si="8"/>
        <v>10.368743570833331</v>
      </c>
      <c r="J231" s="7">
        <f t="shared" si="9"/>
        <v>0.38497194982887295</v>
      </c>
      <c r="K231" s="15" t="e">
        <f>0.9914*#REF!- 0.2051</f>
        <v>#REF!</v>
      </c>
      <c r="L231" s="15" t="e">
        <f>#REF!</f>
        <v>#REF!</v>
      </c>
      <c r="M231" s="15">
        <v>-52.8333333333333</v>
      </c>
      <c r="N231" s="15">
        <v>2.5726808719090775</v>
      </c>
      <c r="O231" s="12"/>
      <c r="P231" s="12"/>
      <c r="S231" s="14">
        <v>0.1</v>
      </c>
      <c r="T231" s="15">
        <v>-26.333333333333332</v>
      </c>
      <c r="U231" s="15">
        <v>2.9059326290271179</v>
      </c>
      <c r="V231" s="15">
        <v>-27.333333333333332</v>
      </c>
      <c r="W231" s="15">
        <v>5.3644923131436917</v>
      </c>
      <c r="X231" s="15"/>
      <c r="Y231" s="15"/>
      <c r="Z231" s="15"/>
      <c r="AA231" s="15"/>
      <c r="AB231" s="6">
        <v>41.94722222222223</v>
      </c>
      <c r="AC231" s="6">
        <v>1.0206492269961813</v>
      </c>
      <c r="AD231" s="6">
        <v>49.622444444444433</v>
      </c>
      <c r="AE231" s="6">
        <v>1.1520526518853422</v>
      </c>
      <c r="AF231" s="6">
        <v>43.184888888888885</v>
      </c>
      <c r="AG231" s="6">
        <v>4.7610249186156235</v>
      </c>
      <c r="AH231" s="6">
        <v>46.403666666666652</v>
      </c>
      <c r="AI231" s="6">
        <v>2.621263587322419</v>
      </c>
      <c r="AJ231" s="7"/>
      <c r="AK231" s="7"/>
      <c r="AL231" s="4"/>
      <c r="AM231" s="4"/>
      <c r="AN231" s="4"/>
      <c r="AO231" s="4"/>
      <c r="AP231" s="4"/>
      <c r="AQ231" s="4"/>
      <c r="AR231" s="7"/>
      <c r="AS231" s="7"/>
      <c r="AT231" s="7"/>
      <c r="AU231" s="7"/>
      <c r="AV231" s="4"/>
      <c r="AW231" s="4"/>
      <c r="AX231" s="4"/>
      <c r="AY231" s="4"/>
      <c r="AZ231" s="4"/>
      <c r="BA231" s="4"/>
      <c r="BB231" s="7"/>
      <c r="BC231" s="7"/>
      <c r="BD231" s="7"/>
      <c r="BE231" s="7"/>
      <c r="BF231" s="4"/>
      <c r="BG231" s="4"/>
      <c r="BH231" s="4"/>
      <c r="BI231" s="4"/>
      <c r="BJ231" s="4"/>
      <c r="BK231" s="4"/>
      <c r="BL231" s="7"/>
      <c r="BM231" s="7"/>
      <c r="BN231" s="7"/>
      <c r="BO231" s="7"/>
      <c r="BP231" s="4"/>
      <c r="BQ231" s="4"/>
      <c r="BR231" s="4"/>
      <c r="BS231" s="4"/>
      <c r="BT231" s="4"/>
      <c r="BU231" s="4"/>
      <c r="BV231" s="7"/>
      <c r="BW231" s="7"/>
      <c r="BX231" s="1">
        <v>0.78106348855914598</v>
      </c>
      <c r="BY231" s="1">
        <v>0.40487280173651724</v>
      </c>
      <c r="BZ231" s="1">
        <v>5.1385755826259603</v>
      </c>
      <c r="CA231" s="1">
        <v>0.356603817467537</v>
      </c>
      <c r="CB231" s="1">
        <v>4.8901973932641516</v>
      </c>
      <c r="CC231" s="1">
        <v>0.33706834944231423</v>
      </c>
      <c r="CD231" s="2">
        <v>51.344702450355449</v>
      </c>
      <c r="CE231" s="2">
        <v>18.134334095354944</v>
      </c>
      <c r="CF231" s="2">
        <v>109.03629363466928</v>
      </c>
      <c r="CG231" s="2">
        <v>16.078883622797704</v>
      </c>
      <c r="CR231" s="1">
        <v>1.2127038374997274</v>
      </c>
      <c r="CS231" s="1">
        <v>0.14388011631352737</v>
      </c>
      <c r="CT231" s="1">
        <v>2.7131679076265081</v>
      </c>
      <c r="CU231" s="1">
        <v>0.26956714788439268</v>
      </c>
      <c r="CV231" s="1">
        <v>2.6276414556292811</v>
      </c>
      <c r="CW231" s="1">
        <v>0.25433408080066255</v>
      </c>
      <c r="CX231" s="2">
        <v>2.4411110515224461</v>
      </c>
      <c r="CY231" s="2">
        <v>0.24664082147569261</v>
      </c>
      <c r="CZ231" s="2">
        <v>1.3019258941453045</v>
      </c>
      <c r="DA231" s="2">
        <v>0.53821439708498098</v>
      </c>
      <c r="DL231" s="1">
        <v>1.9937673260588733</v>
      </c>
      <c r="DM231" s="1">
        <v>0.54497979690857357</v>
      </c>
      <c r="DN231" s="1">
        <v>7.8517434902524688</v>
      </c>
      <c r="DO231" s="1">
        <v>0.48596908693888113</v>
      </c>
      <c r="DP231" s="1">
        <v>7.517838848893434</v>
      </c>
      <c r="DQ231" s="1">
        <v>0.4593204770391085</v>
      </c>
      <c r="DR231" s="2">
        <v>53.785813501877875</v>
      </c>
      <c r="DS231" s="2">
        <v>18.218003672819467</v>
      </c>
      <c r="DT231" s="2">
        <v>110.33821952881458</v>
      </c>
      <c r="DU231" s="2">
        <v>16.096735140310106</v>
      </c>
    </row>
    <row r="232" spans="1:135" x14ac:dyDescent="0.3">
      <c r="A232" s="10">
        <v>43327.999999965541</v>
      </c>
      <c r="B232" s="11">
        <v>18.7</v>
      </c>
      <c r="C232" s="19">
        <v>11.759354166666668</v>
      </c>
      <c r="D232" s="19">
        <v>0.75952296866308122</v>
      </c>
      <c r="E232" s="19">
        <v>11.533263888888889</v>
      </c>
      <c r="F232" s="19">
        <v>0.53499761613204877</v>
      </c>
      <c r="G232" s="19">
        <v>11.770499999999998</v>
      </c>
      <c r="H232" s="19">
        <v>0.3585493922274422</v>
      </c>
      <c r="I232" s="7">
        <f t="shared" si="8"/>
        <v>10.046536699999997</v>
      </c>
      <c r="J232" s="7">
        <f t="shared" si="9"/>
        <v>0.3585493922274422</v>
      </c>
      <c r="K232" s="15"/>
      <c r="L232" s="15"/>
      <c r="N232" s="15"/>
      <c r="O232" s="15">
        <v>-53.25</v>
      </c>
      <c r="P232" s="15">
        <v>1.4981048634251817</v>
      </c>
      <c r="Q232" s="15">
        <v>-45</v>
      </c>
      <c r="R232" s="15">
        <v>1.0588730430094637</v>
      </c>
      <c r="T232" s="12"/>
      <c r="U232" s="12"/>
      <c r="V232" s="12"/>
      <c r="W232" s="12"/>
      <c r="X232" s="15">
        <v>3.1666666666666665</v>
      </c>
      <c r="Y232" s="15">
        <v>0.94575073060740733</v>
      </c>
      <c r="Z232" s="15">
        <v>1.8333333333333333</v>
      </c>
      <c r="AA232" s="15">
        <v>0.79232428826698098</v>
      </c>
      <c r="AB232" s="6"/>
      <c r="AC232" s="6"/>
      <c r="AD232" s="6"/>
      <c r="AE232" s="6"/>
      <c r="AF232" s="6"/>
      <c r="AG232" s="6"/>
      <c r="AH232" s="6"/>
      <c r="AI232" s="6"/>
      <c r="AJ232" s="7"/>
      <c r="AK232" s="7"/>
      <c r="AL232" s="4"/>
      <c r="AM232" s="4"/>
      <c r="AN232" s="4"/>
      <c r="AO232" s="4"/>
      <c r="AP232" s="4"/>
      <c r="AQ232" s="4"/>
      <c r="AR232" s="7"/>
      <c r="AS232" s="7"/>
      <c r="AT232" s="7"/>
      <c r="AU232" s="7"/>
      <c r="AV232" s="4"/>
      <c r="AW232" s="4"/>
      <c r="AX232" s="4"/>
      <c r="AY232" s="4"/>
      <c r="AZ232" s="4"/>
      <c r="BA232" s="4"/>
      <c r="BB232" s="7"/>
      <c r="BC232" s="7"/>
      <c r="BD232" s="7"/>
      <c r="BE232" s="7"/>
      <c r="BF232" s="4"/>
      <c r="BG232" s="4"/>
      <c r="BH232" s="4"/>
      <c r="BI232" s="4"/>
      <c r="BJ232" s="4"/>
      <c r="BK232" s="4"/>
      <c r="BL232" s="7"/>
      <c r="BM232" s="7"/>
      <c r="BN232" s="7"/>
      <c r="BO232" s="7"/>
      <c r="BP232" s="4"/>
      <c r="BQ232" s="4"/>
      <c r="BR232" s="4"/>
      <c r="BS232" s="4"/>
      <c r="BT232" s="4"/>
      <c r="BU232" s="4"/>
      <c r="BV232" s="7"/>
      <c r="BW232" s="7"/>
      <c r="CH232" s="3">
        <v>0.67829197690662657</v>
      </c>
      <c r="CI232" s="3">
        <v>7.7078633739389654E-2</v>
      </c>
      <c r="CJ232" s="3">
        <v>2.0348759307198803</v>
      </c>
      <c r="CK232" s="3">
        <v>0.37125986327077953</v>
      </c>
      <c r="CL232" s="3">
        <v>1.488172597333139</v>
      </c>
      <c r="CM232" s="3">
        <v>0.2238082397387911</v>
      </c>
      <c r="CN232" s="5">
        <v>123.30528767111794</v>
      </c>
      <c r="CO232" s="5">
        <v>57.036837458708654</v>
      </c>
      <c r="CP232" s="5">
        <v>123.43931515771702</v>
      </c>
      <c r="CQ232" s="5">
        <v>57.924301427300726</v>
      </c>
      <c r="DB232" s="3">
        <v>0.7091234304023829</v>
      </c>
      <c r="DC232" s="3">
        <v>0.52413470942784823</v>
      </c>
      <c r="DD232" s="3">
        <v>1.1870109595865976</v>
      </c>
      <c r="DE232" s="3">
        <v>0.10493268275735591</v>
      </c>
      <c r="DF232" s="3">
        <v>0.99442228532535915</v>
      </c>
      <c r="DG232" s="3">
        <v>0.22032003340808304</v>
      </c>
      <c r="DH232" s="5">
        <v>4.5363149310444735</v>
      </c>
      <c r="DI232" s="5">
        <v>1.1227753403445571</v>
      </c>
      <c r="DJ232" s="5">
        <v>4.1239226645858844</v>
      </c>
      <c r="DK232" s="5">
        <v>0.92838649770008341</v>
      </c>
      <c r="DV232" s="3">
        <v>1.3874154073090095</v>
      </c>
      <c r="DW232" s="3">
        <v>0.60121334316723773</v>
      </c>
      <c r="DX232" s="3">
        <v>3.2218868903064779</v>
      </c>
      <c r="DY232" s="3">
        <v>0.43919042069371006</v>
      </c>
      <c r="DZ232" s="3">
        <v>2.482594882658498</v>
      </c>
      <c r="EA232" s="3">
        <v>0.35700286851450119</v>
      </c>
      <c r="EB232" s="5">
        <v>127.84160260216244</v>
      </c>
      <c r="EC232" s="5">
        <v>58.113103123639931</v>
      </c>
      <c r="ED232" s="5">
        <v>127.56323782230288</v>
      </c>
      <c r="EE232" s="5">
        <v>58.78327538372023</v>
      </c>
    </row>
    <row r="233" spans="1:135" x14ac:dyDescent="0.3">
      <c r="A233" s="10">
        <v>43328.999999965483</v>
      </c>
      <c r="B233" s="11">
        <v>17.600000000000001</v>
      </c>
      <c r="C233" s="19">
        <v>13.079354166666668</v>
      </c>
      <c r="D233" s="19">
        <v>0.42514794577457982</v>
      </c>
      <c r="E233" s="19">
        <v>13.185638888888889</v>
      </c>
      <c r="F233" s="19">
        <v>0.30733655954997896</v>
      </c>
      <c r="G233" s="19">
        <v>12.24883333333333</v>
      </c>
      <c r="H233" s="19">
        <v>0.1953675852271505</v>
      </c>
      <c r="I233" s="7">
        <f t="shared" si="8"/>
        <v>10.466226366666662</v>
      </c>
      <c r="J233" s="7">
        <f t="shared" si="9"/>
        <v>0.1953675852271505</v>
      </c>
      <c r="K233" s="15" t="e">
        <f>0.9914*#REF!- 0.2051</f>
        <v>#REF!</v>
      </c>
      <c r="L233" s="15" t="e">
        <f>#REF!</f>
        <v>#REF!</v>
      </c>
      <c r="M233" s="15">
        <v>-54.25</v>
      </c>
      <c r="N233" s="15">
        <v>4.3084219849035224</v>
      </c>
      <c r="O233" s="12"/>
      <c r="P233" s="12"/>
      <c r="S233" s="14">
        <v>12.3</v>
      </c>
      <c r="T233" s="12"/>
      <c r="U233" s="12"/>
      <c r="V233" s="12"/>
      <c r="W233" s="12"/>
      <c r="X233" s="12"/>
      <c r="Y233" s="12"/>
      <c r="Z233" s="12"/>
      <c r="AA233" s="12"/>
      <c r="AB233" s="6"/>
      <c r="AC233" s="6"/>
      <c r="AD233" s="6"/>
      <c r="AE233" s="6"/>
      <c r="AF233" s="6"/>
      <c r="AG233" s="6"/>
      <c r="AH233" s="6"/>
      <c r="AI233" s="6"/>
      <c r="AJ233" s="7"/>
      <c r="AK233" s="7"/>
      <c r="AL233" s="4"/>
      <c r="AM233" s="4"/>
      <c r="AN233" s="4"/>
      <c r="AO233" s="4"/>
      <c r="AP233" s="4"/>
      <c r="AQ233" s="4"/>
      <c r="AR233" s="7"/>
      <c r="AS233" s="7"/>
      <c r="AT233" s="7"/>
      <c r="AU233" s="7"/>
      <c r="AV233" s="4"/>
      <c r="AW233" s="4"/>
      <c r="AX233" s="4"/>
      <c r="AY233" s="4"/>
      <c r="AZ233" s="4"/>
      <c r="BA233" s="4"/>
      <c r="BB233" s="7"/>
      <c r="BC233" s="7"/>
      <c r="BD233" s="7"/>
      <c r="BE233" s="7"/>
      <c r="BF233" s="4"/>
      <c r="BG233" s="4"/>
      <c r="BH233" s="4"/>
      <c r="BI233" s="4"/>
      <c r="BJ233" s="4"/>
      <c r="BK233" s="4"/>
      <c r="BL233" s="7"/>
      <c r="BM233" s="7"/>
      <c r="BN233" s="7"/>
      <c r="BO233" s="7"/>
      <c r="BP233" s="4"/>
      <c r="BQ233" s="4"/>
      <c r="BR233" s="4"/>
      <c r="BS233" s="4"/>
      <c r="BT233" s="4"/>
      <c r="BU233" s="4"/>
      <c r="BV233" s="7"/>
      <c r="BW233" s="7"/>
    </row>
    <row r="234" spans="1:135" x14ac:dyDescent="0.3">
      <c r="A234" s="10">
        <v>43329.999999965425</v>
      </c>
      <c r="B234" s="11">
        <v>14.8</v>
      </c>
      <c r="C234" s="19">
        <v>10.52575</v>
      </c>
      <c r="D234" s="19">
        <v>0.45649392724979471</v>
      </c>
      <c r="E234" s="19">
        <v>10.715222222222224</v>
      </c>
      <c r="F234" s="19">
        <v>0.28198009721986961</v>
      </c>
      <c r="G234" s="19">
        <v>10.114145833333334</v>
      </c>
      <c r="H234" s="19">
        <v>0.25863726011169524</v>
      </c>
      <c r="I234" s="7">
        <f t="shared" si="8"/>
        <v>8.593251554166665</v>
      </c>
      <c r="J234" s="7">
        <f t="shared" si="9"/>
        <v>0.25863726011169524</v>
      </c>
      <c r="O234" s="15">
        <v>-55.833333333333336</v>
      </c>
      <c r="P234" s="15">
        <v>2.1063875917951731</v>
      </c>
      <c r="Q234" s="15">
        <v>-46.416666666666664</v>
      </c>
      <c r="R234" s="15">
        <v>1.9441377824556896</v>
      </c>
      <c r="S234" s="14">
        <v>0.2</v>
      </c>
      <c r="T234" s="15">
        <v>-18</v>
      </c>
      <c r="U234" s="15">
        <v>4.0414518843273806</v>
      </c>
      <c r="V234" s="15">
        <v>-18.333333333333332</v>
      </c>
      <c r="W234" s="15">
        <v>2.7284509239574821</v>
      </c>
      <c r="X234" s="15"/>
      <c r="Y234" s="15"/>
      <c r="Z234" s="15"/>
      <c r="AA234" s="15"/>
      <c r="AB234" s="6">
        <v>40.688488888888891</v>
      </c>
      <c r="AC234" s="6">
        <v>0.93512439377184431</v>
      </c>
      <c r="AD234" s="6">
        <v>50.418955555555549</v>
      </c>
      <c r="AE234" s="6">
        <v>0.83332606604238624</v>
      </c>
      <c r="AF234" s="6">
        <v>43.975944444444444</v>
      </c>
      <c r="AG234" s="6">
        <v>3.8194383017486104</v>
      </c>
      <c r="AH234" s="6">
        <v>47.197449999999996</v>
      </c>
      <c r="AI234" s="6">
        <v>2.2654200192319749</v>
      </c>
      <c r="AJ234" s="7">
        <v>1.2872496159016376</v>
      </c>
      <c r="AK234" s="7">
        <v>5.8800676318992155E-2</v>
      </c>
      <c r="AL234" s="4">
        <v>2.56081437833013</v>
      </c>
      <c r="AM234" s="4">
        <v>5.7224825309335356E-2</v>
      </c>
      <c r="AN234" s="4">
        <v>2.6373336954207223</v>
      </c>
      <c r="AO234" s="4">
        <v>5.7224825309335356E-2</v>
      </c>
      <c r="AP234" s="4"/>
      <c r="AQ234" s="4"/>
      <c r="AR234" s="7"/>
      <c r="AS234" s="7"/>
      <c r="AT234" s="7">
        <v>25.474367326671928</v>
      </c>
      <c r="AU234" s="7">
        <v>0.95730904702405895</v>
      </c>
      <c r="AV234" s="4">
        <v>11.631984091411933</v>
      </c>
      <c r="AW234" s="4">
        <v>0.5868881268014835</v>
      </c>
      <c r="AX234" s="4">
        <v>13.372833208545076</v>
      </c>
      <c r="AY234" s="4">
        <v>0.5868881268014835</v>
      </c>
      <c r="AZ234" s="4"/>
      <c r="BA234" s="4"/>
      <c r="BB234" s="7"/>
      <c r="BC234" s="7"/>
      <c r="BD234" s="7">
        <v>26.761616942573568</v>
      </c>
      <c r="BE234" s="7">
        <v>0.99118611700596271</v>
      </c>
      <c r="BF234" s="4">
        <v>14.192798469742065</v>
      </c>
      <c r="BG234" s="4">
        <v>0.61982324221295437</v>
      </c>
      <c r="BH234" s="4">
        <v>16.0101669039658</v>
      </c>
      <c r="BI234" s="4">
        <v>0.61982324221295437</v>
      </c>
      <c r="BJ234" s="4"/>
      <c r="BK234" s="4"/>
      <c r="BL234" s="7"/>
      <c r="BM234" s="7"/>
      <c r="BN234" s="7">
        <v>1178.0406480797574</v>
      </c>
      <c r="BO234" s="7">
        <v>22.085407393146305</v>
      </c>
      <c r="BP234" s="4">
        <v>471.43485400493114</v>
      </c>
      <c r="BQ234" s="4">
        <v>19.105476007736737</v>
      </c>
      <c r="BR234" s="4">
        <v>525.48179698133879</v>
      </c>
      <c r="BS234" s="4">
        <v>19.105476007736737</v>
      </c>
      <c r="BT234" s="4"/>
      <c r="BU234" s="4"/>
      <c r="BV234" s="7"/>
      <c r="BW234" s="7"/>
      <c r="BX234" s="1">
        <v>0.4126732514232434</v>
      </c>
      <c r="BY234" s="1">
        <v>0.35258818057525526</v>
      </c>
      <c r="BZ234" s="1">
        <v>1.9601979442604078</v>
      </c>
      <c r="CA234" s="1">
        <v>8.2534650284648528E-2</v>
      </c>
      <c r="CB234" s="1">
        <v>1.8719890367686893</v>
      </c>
      <c r="CC234" s="1">
        <v>8.0383124706743511E-2</v>
      </c>
      <c r="CD234" s="2">
        <v>46.416738392450235</v>
      </c>
      <c r="CE234" s="2">
        <v>23.615123931847979</v>
      </c>
      <c r="CF234" s="2">
        <v>93.261485508613532</v>
      </c>
      <c r="CG234" s="2">
        <v>13.116687539382932</v>
      </c>
      <c r="CR234" s="1">
        <v>0.68091086484835139</v>
      </c>
      <c r="CS234" s="1">
        <v>0.10721565575845569</v>
      </c>
      <c r="CT234" s="1">
        <v>1.1142177788427574</v>
      </c>
      <c r="CU234" s="1">
        <v>9.4555320596527728E-2</v>
      </c>
      <c r="CV234" s="1">
        <v>1.0895192847450763</v>
      </c>
      <c r="CW234" s="1">
        <v>8.9374851740316494E-2</v>
      </c>
      <c r="CX234" s="2">
        <v>2.8426638281209358</v>
      </c>
      <c r="CY234" s="2">
        <v>6.55226256810751E-2</v>
      </c>
      <c r="CZ234" s="2">
        <v>1.8502067373969648</v>
      </c>
      <c r="DA234" s="2">
        <v>0.21250921802270636</v>
      </c>
      <c r="DL234" s="1">
        <v>1.0935841162715949</v>
      </c>
      <c r="DM234" s="1">
        <v>0.37878369352559899</v>
      </c>
      <c r="DN234" s="1">
        <v>3.074415723103165</v>
      </c>
      <c r="DO234" s="1">
        <v>2.0633662571162135E-2</v>
      </c>
      <c r="DP234" s="1">
        <v>2.9615083215137656</v>
      </c>
      <c r="DQ234" s="1">
        <v>2.9064635984037111E-2</v>
      </c>
      <c r="DR234" s="2">
        <v>49.259402220571161</v>
      </c>
      <c r="DS234" s="2">
        <v>23.670987255294193</v>
      </c>
      <c r="DT234" s="2">
        <v>95.111692246010492</v>
      </c>
      <c r="DU234" s="2">
        <v>12.907734659610997</v>
      </c>
    </row>
    <row r="235" spans="1:135" x14ac:dyDescent="0.3">
      <c r="A235" s="10">
        <v>43330.999999965366</v>
      </c>
      <c r="B235" s="11">
        <v>12.6</v>
      </c>
      <c r="C235" s="19">
        <v>10.421270833333335</v>
      </c>
      <c r="D235" s="19">
        <v>0.54857902075281162</v>
      </c>
      <c r="E235" s="19">
        <v>10.317416666666665</v>
      </c>
      <c r="F235" s="19">
        <v>0.36646011872939932</v>
      </c>
      <c r="G235" s="19">
        <v>10.185708333333332</v>
      </c>
      <c r="H235" s="19">
        <v>0.32014346013849132</v>
      </c>
      <c r="I235" s="7">
        <f t="shared" si="8"/>
        <v>8.6560404916666638</v>
      </c>
      <c r="J235" s="7">
        <f t="shared" si="9"/>
        <v>0.32014346013849132</v>
      </c>
      <c r="O235" s="12"/>
      <c r="P235" s="12"/>
      <c r="S235" s="14">
        <v>0.8</v>
      </c>
      <c r="T235" s="12"/>
      <c r="U235" s="12"/>
      <c r="V235" s="12"/>
      <c r="W235" s="12"/>
      <c r="X235" s="15">
        <v>4.5</v>
      </c>
      <c r="Y235" s="15">
        <v>0.56273143387113778</v>
      </c>
      <c r="Z235" s="15">
        <v>4.833333333333333</v>
      </c>
      <c r="AA235" s="15">
        <v>1.7013066873566463</v>
      </c>
      <c r="AB235" s="6"/>
      <c r="AC235" s="6"/>
      <c r="AD235" s="6"/>
      <c r="AE235" s="6"/>
      <c r="AF235" s="6"/>
      <c r="AG235" s="6"/>
      <c r="AH235" s="6"/>
      <c r="AI235" s="6"/>
      <c r="AJ235" s="7"/>
      <c r="AK235" s="7"/>
      <c r="AL235" s="4"/>
      <c r="AM235" s="4"/>
      <c r="AN235" s="4"/>
      <c r="AO235" s="4"/>
      <c r="AP235" s="4">
        <v>3.8751344243543118</v>
      </c>
      <c r="AQ235" s="4">
        <v>2.080986433132892E-2</v>
      </c>
      <c r="AR235" s="7">
        <v>3.5054607304825591</v>
      </c>
      <c r="AS235" s="7">
        <v>0.17546482604086633</v>
      </c>
      <c r="AT235" s="7"/>
      <c r="AU235" s="7"/>
      <c r="AV235" s="4"/>
      <c r="AW235" s="4"/>
      <c r="AX235" s="4"/>
      <c r="AY235" s="4"/>
      <c r="AZ235" s="4">
        <v>29.111403277201941</v>
      </c>
      <c r="BA235" s="4">
        <v>0.58451601131543129</v>
      </c>
      <c r="BB235" s="7">
        <v>55.3407405722918</v>
      </c>
      <c r="BC235" s="7">
        <v>0.60156064027375444</v>
      </c>
      <c r="BD235" s="7"/>
      <c r="BE235" s="7"/>
      <c r="BF235" s="4"/>
      <c r="BG235" s="4"/>
      <c r="BH235" s="4"/>
      <c r="BI235" s="4"/>
      <c r="BJ235" s="4">
        <v>32.986537701556252</v>
      </c>
      <c r="BK235" s="4">
        <v>0.56669285231125777</v>
      </c>
      <c r="BL235" s="7">
        <v>58.846201302774354</v>
      </c>
      <c r="BM235" s="7">
        <v>0.49241383606215894</v>
      </c>
      <c r="BN235" s="7"/>
      <c r="BO235" s="7"/>
      <c r="BP235" s="4"/>
      <c r="BQ235" s="4"/>
      <c r="BR235" s="4"/>
      <c r="BS235" s="4"/>
      <c r="BT235" s="4">
        <v>917.27401538544154</v>
      </c>
      <c r="BU235" s="4">
        <v>73.540712095026151</v>
      </c>
      <c r="BV235" s="7">
        <v>1157.643224197544</v>
      </c>
      <c r="BW235" s="7">
        <v>45.794811100511758</v>
      </c>
      <c r="CH235" s="3">
        <v>0.4333069139944058</v>
      </c>
      <c r="CI235" s="3">
        <v>1.5475246928371877E-2</v>
      </c>
      <c r="CJ235" s="3">
        <v>0.96720293302322702</v>
      </c>
      <c r="CK235" s="3">
        <v>0.25064804774679383</v>
      </c>
      <c r="CL235" s="3">
        <v>0.75204283735461208</v>
      </c>
      <c r="CM235" s="3">
        <v>0.14976679018495406</v>
      </c>
      <c r="CN235" s="5">
        <v>101.94060993282672</v>
      </c>
      <c r="CO235" s="5">
        <v>51.807831675986684</v>
      </c>
      <c r="CP235" s="5">
        <v>103.29211483123783</v>
      </c>
      <c r="CQ235" s="5">
        <v>52.33855878666175</v>
      </c>
      <c r="DB235" s="3">
        <v>0.29402969163906101</v>
      </c>
      <c r="DC235" s="3">
        <v>0.20117821006883119</v>
      </c>
      <c r="DD235" s="3">
        <v>0.61900987713486488</v>
      </c>
      <c r="DE235" s="3">
        <v>9.787405529435797E-2</v>
      </c>
      <c r="DF235" s="3">
        <v>0.48804286238005595</v>
      </c>
      <c r="DG235" s="3">
        <v>9.9936409259874376E-2</v>
      </c>
      <c r="DH235" s="5">
        <v>3.2188513611012985</v>
      </c>
      <c r="DI235" s="5">
        <v>0.90989539029395328</v>
      </c>
      <c r="DJ235" s="5">
        <v>3.404554324241758</v>
      </c>
      <c r="DK235" s="5">
        <v>0.79142940516205951</v>
      </c>
      <c r="DV235" s="3">
        <v>0.7273366056334668</v>
      </c>
      <c r="DW235" s="3">
        <v>0.21665345699720251</v>
      </c>
      <c r="DX235" s="3">
        <v>1.5862128101580919</v>
      </c>
      <c r="DY235" s="3">
        <v>0.28183083055656211</v>
      </c>
      <c r="DZ235" s="3">
        <v>1.2400856997346681</v>
      </c>
      <c r="EA235" s="3">
        <v>0.18955828818884546</v>
      </c>
      <c r="EB235" s="5">
        <v>105.159461293928</v>
      </c>
      <c r="EC235" s="5">
        <v>52.714435356383539</v>
      </c>
      <c r="ED235" s="5">
        <v>106.69666915547958</v>
      </c>
      <c r="EE235" s="5">
        <v>53.116572727726073</v>
      </c>
    </row>
    <row r="236" spans="1:135" x14ac:dyDescent="0.3">
      <c r="A236" s="10">
        <v>43331.999999965308</v>
      </c>
      <c r="B236" s="11">
        <v>13.6</v>
      </c>
      <c r="C236" s="19">
        <v>10.229583333333334</v>
      </c>
      <c r="D236" s="19">
        <v>0.5552216024055413</v>
      </c>
      <c r="E236" s="19">
        <v>10.048819444444442</v>
      </c>
      <c r="F236" s="19">
        <v>0.38423707633305654</v>
      </c>
      <c r="G236" s="19">
        <v>10.118270833333334</v>
      </c>
      <c r="H236" s="19">
        <v>0.31917802602931261</v>
      </c>
      <c r="I236" s="7">
        <f t="shared" si="8"/>
        <v>8.5968708291666651</v>
      </c>
      <c r="J236" s="7">
        <f t="shared" si="9"/>
        <v>0.31917802602931261</v>
      </c>
      <c r="K236" s="15" t="e">
        <f>0.9914*#REF!- 0.2051</f>
        <v>#REF!</v>
      </c>
      <c r="L236" s="15" t="e">
        <f>#REF!</f>
        <v>#REF!</v>
      </c>
      <c r="M236" s="15">
        <v>-55.9166666666667</v>
      </c>
      <c r="N236" s="15">
        <v>1.5248364707817894</v>
      </c>
      <c r="Q236" s="15"/>
      <c r="R236" s="15"/>
      <c r="S236" s="14">
        <v>0.2</v>
      </c>
      <c r="T236" s="15">
        <v>-19.666666666666668</v>
      </c>
      <c r="U236" s="15">
        <v>2.3333333333333361</v>
      </c>
      <c r="V236" s="15">
        <v>-20.666666666666668</v>
      </c>
      <c r="W236" s="15">
        <v>3.3829638550307415</v>
      </c>
      <c r="X236" s="12"/>
      <c r="Y236" s="12"/>
      <c r="Z236" s="12"/>
      <c r="AA236" s="12"/>
      <c r="AB236" s="6">
        <v>39.389922222222225</v>
      </c>
      <c r="AC236" s="6">
        <v>0.80264227070099425</v>
      </c>
      <c r="AD236" s="6">
        <v>47.614800000000002</v>
      </c>
      <c r="AE236" s="6">
        <v>0.85059442026019616</v>
      </c>
      <c r="AF236" s="6">
        <v>43.959577777777774</v>
      </c>
      <c r="AG236" s="6">
        <v>3.2774269865209056</v>
      </c>
      <c r="AH236" s="6">
        <v>45.787188888888885</v>
      </c>
      <c r="AI236" s="6">
        <v>1.7207673226331264</v>
      </c>
      <c r="AJ236" s="7"/>
      <c r="AK236" s="7"/>
      <c r="AL236" s="4"/>
      <c r="AM236" s="4"/>
      <c r="AN236" s="4"/>
      <c r="AO236" s="4"/>
      <c r="AP236" s="4"/>
      <c r="AQ236" s="4"/>
      <c r="AR236" s="7"/>
      <c r="AS236" s="7"/>
      <c r="AT236" s="7"/>
      <c r="AU236" s="7"/>
      <c r="AV236" s="4"/>
      <c r="AW236" s="4"/>
      <c r="AX236" s="4"/>
      <c r="AY236" s="4"/>
      <c r="AZ236" s="4"/>
      <c r="BA236" s="4"/>
      <c r="BB236" s="7"/>
      <c r="BC236" s="7"/>
      <c r="BD236" s="7"/>
      <c r="BE236" s="7"/>
      <c r="BF236" s="4"/>
      <c r="BG236" s="4"/>
      <c r="BH236" s="4"/>
      <c r="BI236" s="4"/>
      <c r="BJ236" s="4"/>
      <c r="BK236" s="4"/>
      <c r="BL236" s="7"/>
      <c r="BM236" s="7"/>
      <c r="BN236" s="7"/>
      <c r="BO236" s="7"/>
      <c r="BP236" s="4"/>
      <c r="BQ236" s="4"/>
      <c r="BR236" s="4"/>
      <c r="BS236" s="4"/>
      <c r="BT236" s="4"/>
      <c r="BU236" s="4"/>
      <c r="BV236" s="7"/>
      <c r="BW236" s="7"/>
      <c r="CD236" s="2">
        <v>49.846542460738426</v>
      </c>
      <c r="CE236" s="2">
        <v>28.706603249901065</v>
      </c>
      <c r="CF236" s="2">
        <v>117.59612761950949</v>
      </c>
      <c r="CG236" s="2">
        <v>44.21598531503188</v>
      </c>
      <c r="CX236" s="2">
        <v>2.4193300943287275</v>
      </c>
      <c r="CY236" s="2">
        <v>0.71003352758209326</v>
      </c>
      <c r="CZ236" s="2">
        <v>1.9813479220795613</v>
      </c>
      <c r="DA236" s="2">
        <v>0.19895636363344191</v>
      </c>
      <c r="DR236" s="2">
        <v>52.265872555067155</v>
      </c>
      <c r="DS236" s="2">
        <v>28.891794202118888</v>
      </c>
      <c r="DT236" s="2">
        <v>119.57747554158904</v>
      </c>
      <c r="DU236" s="2">
        <v>44.400415252984367</v>
      </c>
    </row>
    <row r="237" spans="1:135" x14ac:dyDescent="0.3">
      <c r="A237" s="10">
        <v>43332.99999996525</v>
      </c>
      <c r="B237" s="11">
        <v>14</v>
      </c>
      <c r="C237" s="19">
        <v>10.216687500000001</v>
      </c>
      <c r="D237" s="19">
        <v>0.54392940303162196</v>
      </c>
      <c r="E237" s="19">
        <v>10.093180555555554</v>
      </c>
      <c r="F237" s="19">
        <v>0.36080178593734075</v>
      </c>
      <c r="G237" s="19">
        <v>10.179916666666665</v>
      </c>
      <c r="H237" s="19">
        <v>0.3390729831801787</v>
      </c>
      <c r="I237" s="7">
        <f t="shared" si="8"/>
        <v>8.6509588833333311</v>
      </c>
      <c r="J237" s="7">
        <f t="shared" si="9"/>
        <v>0.3390729831801787</v>
      </c>
      <c r="Q237" s="15"/>
      <c r="R237" s="15"/>
      <c r="S237" s="14">
        <v>0.30000000000000004</v>
      </c>
      <c r="T237" s="12"/>
      <c r="U237" s="12"/>
      <c r="V237" s="12"/>
      <c r="W237" s="12"/>
      <c r="X237" s="12"/>
      <c r="Y237" s="12"/>
      <c r="Z237" s="12"/>
      <c r="AA237" s="12"/>
      <c r="AB237" s="6"/>
      <c r="AC237" s="6"/>
      <c r="AD237" s="6"/>
      <c r="AE237" s="6"/>
      <c r="AF237" s="6"/>
      <c r="AG237" s="6"/>
      <c r="AH237" s="6"/>
      <c r="AI237" s="6"/>
      <c r="AJ237" s="7"/>
      <c r="AK237" s="7"/>
      <c r="AL237" s="4"/>
      <c r="AM237" s="4"/>
      <c r="AN237" s="4"/>
      <c r="AO237" s="4"/>
      <c r="AP237" s="4"/>
      <c r="AQ237" s="4"/>
      <c r="AR237" s="7"/>
      <c r="AS237" s="7"/>
      <c r="AT237" s="7"/>
      <c r="AU237" s="7"/>
      <c r="AV237" s="4"/>
      <c r="AW237" s="4"/>
      <c r="AX237" s="4"/>
      <c r="AY237" s="4"/>
      <c r="AZ237" s="4"/>
      <c r="BA237" s="4"/>
      <c r="BB237" s="7"/>
      <c r="BC237" s="7"/>
      <c r="BD237" s="7"/>
      <c r="BE237" s="7"/>
      <c r="BF237" s="4"/>
      <c r="BG237" s="4"/>
      <c r="BH237" s="4"/>
      <c r="BI237" s="4"/>
      <c r="BJ237" s="4"/>
      <c r="BK237" s="4"/>
      <c r="BL237" s="7"/>
      <c r="BM237" s="7"/>
      <c r="BN237" s="7"/>
      <c r="BO237" s="7"/>
      <c r="BP237" s="4"/>
      <c r="BQ237" s="4"/>
      <c r="BR237" s="4"/>
      <c r="BS237" s="4"/>
      <c r="BT237" s="4"/>
      <c r="BU237" s="4"/>
      <c r="BV237" s="7"/>
      <c r="BW237" s="7"/>
    </row>
    <row r="238" spans="1:135" x14ac:dyDescent="0.3">
      <c r="A238" s="10">
        <v>43333.999999965192</v>
      </c>
      <c r="B238" s="11">
        <v>15</v>
      </c>
      <c r="C238" s="19">
        <v>10.149458333333333</v>
      </c>
      <c r="D238" s="19">
        <v>0.60051826870437874</v>
      </c>
      <c r="E238" s="19">
        <v>10.070402777777778</v>
      </c>
      <c r="F238" s="19">
        <v>0.42631322731706767</v>
      </c>
      <c r="G238" s="19">
        <v>9.9895624999999999</v>
      </c>
      <c r="H238" s="19">
        <v>0.36169287745530926</v>
      </c>
      <c r="I238" s="7">
        <f t="shared" si="8"/>
        <v>8.4839421374999979</v>
      </c>
      <c r="J238" s="7">
        <f t="shared" si="9"/>
        <v>0.36169287745530926</v>
      </c>
      <c r="O238" s="15">
        <v>-55.1666666666667</v>
      </c>
      <c r="P238" s="15">
        <v>2.1840792156426083</v>
      </c>
      <c r="Q238" s="15">
        <v>-46.833333333333336</v>
      </c>
      <c r="R238" s="15">
        <v>1.8660983983496802</v>
      </c>
      <c r="S238" s="14">
        <v>0.2</v>
      </c>
      <c r="T238" s="12"/>
      <c r="U238" s="12"/>
      <c r="V238" s="12"/>
      <c r="W238" s="12"/>
      <c r="X238" s="15">
        <v>3.3333333333333335</v>
      </c>
      <c r="Y238" s="15">
        <v>0.7149203529842405</v>
      </c>
      <c r="Z238" s="15">
        <v>4.333333333333333</v>
      </c>
      <c r="AA238" s="15">
        <v>0.98882646494608839</v>
      </c>
      <c r="AB238" s="6"/>
      <c r="AC238" s="6"/>
      <c r="AD238" s="6"/>
      <c r="AE238" s="6"/>
      <c r="AF238" s="6"/>
      <c r="AG238" s="6"/>
      <c r="AH238" s="6"/>
      <c r="AI238" s="6"/>
      <c r="AJ238" s="7"/>
      <c r="AK238" s="7"/>
      <c r="AL238" s="4"/>
      <c r="AM238" s="4"/>
      <c r="AN238" s="4"/>
      <c r="AO238" s="4"/>
      <c r="AP238" s="4"/>
      <c r="AQ238" s="4"/>
      <c r="AR238" s="7"/>
      <c r="AS238" s="7"/>
      <c r="AT238" s="7"/>
      <c r="AU238" s="7"/>
      <c r="AV238" s="4"/>
      <c r="AW238" s="4"/>
      <c r="AX238" s="4"/>
      <c r="AY238" s="4"/>
      <c r="AZ238" s="4"/>
      <c r="BA238" s="4"/>
      <c r="BB238" s="7"/>
      <c r="BC238" s="7"/>
      <c r="BD238" s="7"/>
      <c r="BE238" s="7"/>
      <c r="BF238" s="4"/>
      <c r="BG238" s="4"/>
      <c r="BH238" s="4"/>
      <c r="BI238" s="4"/>
      <c r="BJ238" s="4"/>
      <c r="BK238" s="4"/>
      <c r="BL238" s="7"/>
      <c r="BM238" s="7"/>
      <c r="BN238" s="7"/>
      <c r="BO238" s="7"/>
      <c r="BP238" s="4"/>
      <c r="BQ238" s="4"/>
      <c r="BR238" s="4"/>
      <c r="BS238" s="4"/>
      <c r="BT238" s="4"/>
      <c r="BU238" s="4"/>
      <c r="BV238" s="7"/>
      <c r="BW238" s="7"/>
      <c r="CH238" s="3">
        <v>0.52472829347023531</v>
      </c>
      <c r="CI238" s="3">
        <v>3.0866370204131549E-2</v>
      </c>
      <c r="CJ238" s="3">
        <v>1.1574888826549314</v>
      </c>
      <c r="CK238" s="3">
        <v>0.20396731605397228</v>
      </c>
      <c r="CL238" s="3">
        <v>0.90248636521349879</v>
      </c>
      <c r="CM238" s="3">
        <v>0.12240219350883066</v>
      </c>
      <c r="CN238" s="5">
        <v>114.20671829319143</v>
      </c>
      <c r="CO238" s="5">
        <v>53.859174925217992</v>
      </c>
      <c r="CP238" s="5">
        <v>113.92730714840015</v>
      </c>
      <c r="CQ238" s="5">
        <v>53.566758582636808</v>
      </c>
      <c r="DB238" s="3">
        <v>0.47842873816403808</v>
      </c>
      <c r="DC238" s="3">
        <v>0.26236414673511771</v>
      </c>
      <c r="DD238" s="3">
        <v>0.74079288489915573</v>
      </c>
      <c r="DE238" s="3">
        <v>0.12086591639858718</v>
      </c>
      <c r="DF238" s="3">
        <v>0.63506013376490333</v>
      </c>
      <c r="DG238" s="3">
        <v>0.1280079700539386</v>
      </c>
      <c r="DH238" s="5">
        <v>3.4253736639222865</v>
      </c>
      <c r="DI238" s="5">
        <v>0.8465730059822123</v>
      </c>
      <c r="DJ238" s="5">
        <v>3.8703617834046375</v>
      </c>
      <c r="DK238" s="5">
        <v>0.77612827066069034</v>
      </c>
      <c r="DV238" s="3">
        <v>1.0031570316342733</v>
      </c>
      <c r="DW238" s="3">
        <v>0.23149777653098635</v>
      </c>
      <c r="DX238" s="3">
        <v>1.8982817675540873</v>
      </c>
      <c r="DY238" s="3">
        <v>0.27893818810310628</v>
      </c>
      <c r="DZ238" s="3">
        <v>1.5375464989784022</v>
      </c>
      <c r="EA238" s="3">
        <v>0.19087859479441685</v>
      </c>
      <c r="EB238" s="5">
        <v>117.63209195711369</v>
      </c>
      <c r="EC238" s="5">
        <v>54.680635093638401</v>
      </c>
      <c r="ED238" s="5">
        <v>117.79766893180481</v>
      </c>
      <c r="EE238" s="5">
        <v>54.331906675132991</v>
      </c>
    </row>
    <row r="239" spans="1:135" x14ac:dyDescent="0.3">
      <c r="A239" s="10">
        <v>43334.999999965134</v>
      </c>
      <c r="B239" s="11">
        <v>15.7</v>
      </c>
      <c r="C239" s="19">
        <v>10.714250000000002</v>
      </c>
      <c r="D239" s="19">
        <v>0.74541139732909478</v>
      </c>
      <c r="E239" s="19">
        <v>10.554902777777777</v>
      </c>
      <c r="F239" s="19">
        <v>0.52746023061354297</v>
      </c>
      <c r="G239" s="19">
        <v>10.392729166666667</v>
      </c>
      <c r="H239" s="19">
        <v>0.44568203817048319</v>
      </c>
      <c r="I239" s="7">
        <f t="shared" si="8"/>
        <v>8.8376805708333332</v>
      </c>
      <c r="J239" s="7">
        <f t="shared" si="9"/>
        <v>0.44568203817048319</v>
      </c>
      <c r="K239" s="15" t="e">
        <f>0.9914*#REF!- 0.2051</f>
        <v>#REF!</v>
      </c>
      <c r="L239" s="15" t="e">
        <f>#REF!</f>
        <v>#REF!</v>
      </c>
      <c r="M239" s="15">
        <v>-58.9166666666667</v>
      </c>
      <c r="N239" s="15">
        <v>2.2103692730474545</v>
      </c>
      <c r="Q239" s="15"/>
      <c r="R239" s="15"/>
      <c r="T239" s="15">
        <v>-21.666666666666668</v>
      </c>
      <c r="U239" s="15">
        <v>1.6666666666666705</v>
      </c>
      <c r="V239" s="15">
        <v>-23.166666666666668</v>
      </c>
      <c r="W239" s="15">
        <v>3.8115322086764256</v>
      </c>
      <c r="X239" s="12"/>
      <c r="Y239" s="12"/>
      <c r="Z239" s="12"/>
      <c r="AA239" s="12"/>
      <c r="AB239" s="6">
        <v>38.014344444444447</v>
      </c>
      <c r="AC239" s="6">
        <v>1.3598000345003523</v>
      </c>
      <c r="AD239" s="6">
        <v>47.467500000000001</v>
      </c>
      <c r="AE239" s="6">
        <v>1.4971698515681018</v>
      </c>
      <c r="AF239" s="6">
        <v>44.488766666666663</v>
      </c>
      <c r="AG239" s="6">
        <v>2.6851477419177381</v>
      </c>
      <c r="AH239" s="6">
        <v>45.978133333333325</v>
      </c>
      <c r="AI239" s="6">
        <v>1.527727006251324</v>
      </c>
      <c r="AJ239" s="7">
        <v>1.7081465269221738</v>
      </c>
      <c r="AK239" s="7">
        <v>1.1679093669075111</v>
      </c>
      <c r="AL239" s="4">
        <v>1.2713081122817043</v>
      </c>
      <c r="AM239" s="4">
        <v>0.44464974135383462</v>
      </c>
      <c r="AN239" s="4">
        <v>2.390625010686307</v>
      </c>
      <c r="AO239" s="4">
        <v>0.44464974135383462</v>
      </c>
      <c r="AP239" s="4"/>
      <c r="AQ239" s="4"/>
      <c r="AR239" s="7"/>
      <c r="AS239" s="7"/>
      <c r="AT239" s="7">
        <v>15.405034623618853</v>
      </c>
      <c r="AU239" s="7">
        <v>2.543978231472023</v>
      </c>
      <c r="AV239" s="4">
        <v>11.944058191760558</v>
      </c>
      <c r="AW239" s="4">
        <v>2.4846639433446227</v>
      </c>
      <c r="AX239" s="4">
        <v>19.390214918461805</v>
      </c>
      <c r="AY239" s="4">
        <v>2.4846639433446227</v>
      </c>
      <c r="AZ239" s="4"/>
      <c r="BA239" s="4"/>
      <c r="BB239" s="7"/>
      <c r="BC239" s="7"/>
      <c r="BD239" s="7">
        <v>17.113181150541028</v>
      </c>
      <c r="BE239" s="7">
        <v>3.0301835301235687</v>
      </c>
      <c r="BF239" s="4">
        <v>13.215366304042261</v>
      </c>
      <c r="BG239" s="4">
        <v>2.5948571064042283</v>
      </c>
      <c r="BH239" s="4">
        <v>21.780839929148112</v>
      </c>
      <c r="BI239" s="4">
        <v>2.5948571064042283</v>
      </c>
      <c r="BJ239" s="4"/>
      <c r="BK239" s="4"/>
      <c r="BL239" s="7"/>
      <c r="BM239" s="7"/>
      <c r="BN239" s="7">
        <v>776.63647101360709</v>
      </c>
      <c r="BO239" s="7">
        <v>17.238119093110814</v>
      </c>
      <c r="BP239" s="4">
        <v>482.58345443423059</v>
      </c>
      <c r="BQ239" s="4">
        <v>30.174061871024335</v>
      </c>
      <c r="BR239" s="4">
        <v>557.99337624100042</v>
      </c>
      <c r="BS239" s="4">
        <v>30.174061871024335</v>
      </c>
      <c r="BT239" s="4"/>
      <c r="BU239" s="4"/>
      <c r="BV239" s="7"/>
      <c r="BW239" s="7"/>
      <c r="BX239" s="1">
        <v>0.55559466367436705</v>
      </c>
      <c r="BY239" s="1">
        <v>0.25701389352350024</v>
      </c>
      <c r="BZ239" s="1">
        <v>2.0577580136087659</v>
      </c>
      <c r="CA239" s="1">
        <v>0.16843475260535262</v>
      </c>
      <c r="CB239" s="1">
        <v>1.9721347026625049</v>
      </c>
      <c r="CC239" s="1">
        <v>0.15950814076964387</v>
      </c>
      <c r="CD239" s="2">
        <v>56.354294857936516</v>
      </c>
      <c r="CE239" s="2">
        <v>34.006587530686772</v>
      </c>
      <c r="CF239" s="2">
        <v>112.06032043392516</v>
      </c>
      <c r="CG239" s="2">
        <v>15.536010070868462</v>
      </c>
      <c r="CR239" s="1">
        <v>0.7819480451713311</v>
      </c>
      <c r="CS239" s="1">
        <v>0.16071603858882169</v>
      </c>
      <c r="CT239" s="1">
        <v>1.7902494718396267</v>
      </c>
      <c r="CU239" s="1">
        <v>8.9695592315815864E-2</v>
      </c>
      <c r="CV239" s="1">
        <v>1.7327762905195339</v>
      </c>
      <c r="CW239" s="1">
        <v>8.5077581400899355E-2</v>
      </c>
      <c r="CX239" s="2">
        <v>3.4464949166848697</v>
      </c>
      <c r="CY239" s="2">
        <v>0.54701994424616041</v>
      </c>
      <c r="CZ239" s="2">
        <v>3.2618612604338946</v>
      </c>
      <c r="DA239" s="2">
        <v>0.62460898551921906</v>
      </c>
      <c r="DL239" s="1">
        <v>1.3375427088456979</v>
      </c>
      <c r="DM239" s="1">
        <v>0.34616847864119865</v>
      </c>
      <c r="DN239" s="1">
        <v>3.8480074854483926</v>
      </c>
      <c r="DO239" s="1">
        <v>0.10888631924718162</v>
      </c>
      <c r="DP239" s="1">
        <v>3.7049109931820388</v>
      </c>
      <c r="DQ239" s="1">
        <v>0.10455848746547169</v>
      </c>
      <c r="DR239" s="2">
        <v>59.800789774621393</v>
      </c>
      <c r="DS239" s="2">
        <v>34.485354181760812</v>
      </c>
      <c r="DT239" s="2">
        <v>115.32218169435903</v>
      </c>
      <c r="DU239" s="2">
        <v>15.096882389546472</v>
      </c>
    </row>
    <row r="240" spans="1:135" x14ac:dyDescent="0.3">
      <c r="A240" s="10">
        <v>43335.999999965075</v>
      </c>
      <c r="B240" s="11">
        <v>17.100000000000001</v>
      </c>
      <c r="C240" s="19">
        <v>10.8013125</v>
      </c>
      <c r="D240" s="19">
        <v>0.74533169824573686</v>
      </c>
      <c r="E240" s="19">
        <v>11.00326388888889</v>
      </c>
      <c r="F240" s="19">
        <v>0.52627317669947027</v>
      </c>
      <c r="G240" s="19">
        <v>10.422291666666666</v>
      </c>
      <c r="H240" s="19">
        <v>0.38109684250403791</v>
      </c>
      <c r="I240" s="7">
        <f t="shared" si="8"/>
        <v>8.8636187083333322</v>
      </c>
      <c r="J240" s="7">
        <f t="shared" si="9"/>
        <v>0.38109684250403791</v>
      </c>
      <c r="Q240" s="15"/>
      <c r="R240" s="15"/>
      <c r="T240" s="12"/>
      <c r="U240" s="12"/>
      <c r="V240" s="12"/>
      <c r="W240" s="12"/>
      <c r="X240" s="12"/>
      <c r="Y240" s="12"/>
      <c r="Z240" s="12"/>
      <c r="AA240" s="12"/>
      <c r="AB240" s="6"/>
      <c r="AC240" s="6"/>
      <c r="AD240" s="6"/>
      <c r="AE240" s="6"/>
      <c r="AF240" s="6"/>
      <c r="AG240" s="6"/>
      <c r="AH240" s="6"/>
      <c r="AI240" s="6"/>
      <c r="AJ240" s="7"/>
      <c r="AK240" s="7"/>
      <c r="AL240" s="4"/>
      <c r="AM240" s="4"/>
      <c r="AN240" s="4"/>
      <c r="AO240" s="4"/>
      <c r="AP240" s="4"/>
      <c r="AQ240" s="4"/>
      <c r="AR240" s="7"/>
      <c r="AS240" s="7"/>
      <c r="AT240" s="7"/>
      <c r="AU240" s="7"/>
      <c r="AV240" s="4"/>
      <c r="AW240" s="4"/>
      <c r="AX240" s="4"/>
      <c r="AY240" s="4"/>
      <c r="AZ240" s="4"/>
      <c r="BA240" s="4"/>
      <c r="BB240" s="7"/>
      <c r="BC240" s="7"/>
      <c r="BD240" s="7"/>
      <c r="BE240" s="7"/>
      <c r="BF240" s="4"/>
      <c r="BG240" s="4"/>
      <c r="BH240" s="4"/>
      <c r="BI240" s="4"/>
      <c r="BJ240" s="4"/>
      <c r="BK240" s="4"/>
      <c r="BL240" s="7"/>
      <c r="BM240" s="7"/>
      <c r="BN240" s="7"/>
      <c r="BO240" s="7"/>
      <c r="BP240" s="4"/>
      <c r="BQ240" s="4"/>
      <c r="BR240" s="4"/>
      <c r="BS240" s="4"/>
      <c r="BT240" s="4"/>
      <c r="BU240" s="4"/>
      <c r="BV240" s="7"/>
      <c r="BW240" s="7"/>
    </row>
    <row r="241" spans="1:135" x14ac:dyDescent="0.3">
      <c r="A241" s="10">
        <v>43336.999999965017</v>
      </c>
      <c r="B241" s="11">
        <v>16.600000000000001</v>
      </c>
      <c r="C241" s="19">
        <v>10.625916666666667</v>
      </c>
      <c r="D241" s="19">
        <v>0.73891952410520667</v>
      </c>
      <c r="E241" s="19">
        <v>10.750833333333334</v>
      </c>
      <c r="F241" s="19">
        <v>0.5062348707506511</v>
      </c>
      <c r="G241" s="19">
        <v>10.298229166666667</v>
      </c>
      <c r="H241" s="19">
        <v>0.38050918995544614</v>
      </c>
      <c r="I241" s="7">
        <f t="shared" si="8"/>
        <v>8.7547662708333327</v>
      </c>
      <c r="J241" s="7">
        <f t="shared" si="9"/>
        <v>0.38050918995544614</v>
      </c>
      <c r="Q241" s="15"/>
      <c r="R241" s="15"/>
      <c r="T241" s="12"/>
      <c r="U241" s="12"/>
      <c r="V241" s="12"/>
      <c r="W241" s="12"/>
      <c r="X241" s="12"/>
      <c r="Y241" s="12"/>
      <c r="Z241" s="12"/>
      <c r="AA241" s="12"/>
      <c r="AB241" s="6"/>
      <c r="AC241" s="6"/>
      <c r="AD241" s="6"/>
      <c r="AE241" s="6"/>
      <c r="AF241" s="6"/>
      <c r="AG241" s="6"/>
      <c r="AH241" s="6"/>
      <c r="AI241" s="6"/>
      <c r="AJ241" s="7"/>
      <c r="AK241" s="7"/>
      <c r="AL241" s="4"/>
      <c r="AM241" s="4"/>
      <c r="AN241" s="4"/>
      <c r="AO241" s="4"/>
      <c r="AP241" s="4"/>
      <c r="AQ241" s="4"/>
      <c r="AR241" s="7"/>
      <c r="AS241" s="7"/>
      <c r="AT241" s="7"/>
      <c r="AU241" s="7"/>
      <c r="AV241" s="4"/>
      <c r="AW241" s="4"/>
      <c r="AX241" s="4"/>
      <c r="AY241" s="4"/>
      <c r="AZ241" s="4"/>
      <c r="BA241" s="4"/>
      <c r="BB241" s="7"/>
      <c r="BC241" s="7"/>
      <c r="BD241" s="7"/>
      <c r="BE241" s="7"/>
      <c r="BF241" s="4"/>
      <c r="BG241" s="4"/>
      <c r="BH241" s="4"/>
      <c r="BI241" s="4"/>
      <c r="BJ241" s="4"/>
      <c r="BK241" s="4"/>
      <c r="BL241" s="7"/>
      <c r="BM241" s="7"/>
      <c r="BN241" s="7"/>
      <c r="BO241" s="7"/>
      <c r="BP241" s="4"/>
      <c r="BQ241" s="4"/>
      <c r="BR241" s="4"/>
      <c r="BS241" s="4"/>
      <c r="BT241" s="4"/>
      <c r="BU241" s="4"/>
      <c r="BV241" s="7"/>
      <c r="BW241" s="7"/>
    </row>
    <row r="242" spans="1:135" x14ac:dyDescent="0.3">
      <c r="A242" s="10">
        <v>43337.999999964959</v>
      </c>
      <c r="B242" s="11">
        <v>18</v>
      </c>
      <c r="C242" s="19">
        <v>11.578000000000001</v>
      </c>
      <c r="D242" s="19">
        <v>0.69702475303290212</v>
      </c>
      <c r="E242" s="19">
        <v>11.507944444444442</v>
      </c>
      <c r="F242" s="19">
        <v>0.47535809311876409</v>
      </c>
      <c r="G242" s="19">
        <v>10.914499999999999</v>
      </c>
      <c r="H242" s="19">
        <v>0.36607806841425805</v>
      </c>
      <c r="I242" s="7">
        <f t="shared" si="8"/>
        <v>9.295482299999998</v>
      </c>
      <c r="J242" s="7">
        <f t="shared" si="9"/>
        <v>0.36607806841425805</v>
      </c>
      <c r="Q242" s="15"/>
      <c r="R242" s="15"/>
      <c r="T242" s="12"/>
      <c r="U242" s="12"/>
      <c r="V242" s="12"/>
      <c r="W242" s="12"/>
      <c r="X242" s="12"/>
      <c r="Y242" s="12"/>
      <c r="Z242" s="12"/>
      <c r="AA242" s="12"/>
      <c r="AB242" s="6"/>
      <c r="AC242" s="6"/>
      <c r="AD242" s="6"/>
      <c r="AE242" s="6"/>
      <c r="AF242" s="6"/>
      <c r="AG242" s="6"/>
      <c r="AH242" s="6"/>
      <c r="AI242" s="6"/>
      <c r="AJ242" s="7"/>
      <c r="AK242" s="7"/>
      <c r="AL242" s="4"/>
      <c r="AM242" s="4"/>
      <c r="AN242" s="4"/>
      <c r="AO242" s="4"/>
      <c r="AP242" s="4"/>
      <c r="AQ242" s="4"/>
      <c r="AR242" s="7"/>
      <c r="AS242" s="7"/>
      <c r="AT242" s="7"/>
      <c r="AU242" s="7"/>
      <c r="AV242" s="4"/>
      <c r="AW242" s="4"/>
      <c r="AX242" s="4"/>
      <c r="AY242" s="4"/>
      <c r="AZ242" s="4"/>
      <c r="BA242" s="4"/>
      <c r="BB242" s="7"/>
      <c r="BC242" s="7"/>
      <c r="BD242" s="7"/>
      <c r="BE242" s="7"/>
      <c r="BF242" s="4"/>
      <c r="BG242" s="4"/>
      <c r="BH242" s="4"/>
      <c r="BI242" s="4"/>
      <c r="BJ242" s="4"/>
      <c r="BK242" s="4"/>
      <c r="BL242" s="7"/>
      <c r="BM242" s="7"/>
      <c r="BN242" s="7"/>
      <c r="BO242" s="7"/>
      <c r="BP242" s="4"/>
      <c r="BQ242" s="4"/>
      <c r="BR242" s="4"/>
      <c r="BS242" s="4"/>
      <c r="BT242" s="4"/>
      <c r="BU242" s="4"/>
      <c r="BV242" s="7"/>
      <c r="BW242" s="7"/>
    </row>
    <row r="243" spans="1:135" x14ac:dyDescent="0.3">
      <c r="A243" s="10">
        <v>43338.999999964901</v>
      </c>
      <c r="B243" s="11">
        <v>18.2</v>
      </c>
      <c r="C243" s="19">
        <v>12.0583125</v>
      </c>
      <c r="D243" s="19">
        <v>0.66280526178324395</v>
      </c>
      <c r="E243" s="19">
        <v>11.994694444444443</v>
      </c>
      <c r="F243" s="19">
        <v>0.47914022271777013</v>
      </c>
      <c r="G243" s="19">
        <v>11.217125000000001</v>
      </c>
      <c r="H243" s="19">
        <v>0.35161620016603717</v>
      </c>
      <c r="I243" s="7">
        <f t="shared" si="8"/>
        <v>9.561005475</v>
      </c>
      <c r="J243" s="7">
        <f t="shared" si="9"/>
        <v>0.35161620016603717</v>
      </c>
      <c r="K243" s="15" t="e">
        <f>0.9914*#REF!- 0.2051</f>
        <v>#REF!</v>
      </c>
      <c r="L243" s="15" t="e">
        <f>#REF!</f>
        <v>#REF!</v>
      </c>
      <c r="M243" s="15">
        <v>-59.5</v>
      </c>
      <c r="N243" s="15">
        <v>2.6813045219433653</v>
      </c>
      <c r="Q243" s="15"/>
      <c r="R243" s="15"/>
      <c r="S243" s="14">
        <v>16.099999999999998</v>
      </c>
      <c r="T243" s="15">
        <v>-24</v>
      </c>
      <c r="U243" s="15">
        <v>5.2915026221291814</v>
      </c>
      <c r="V243" s="15">
        <v>-24.666666666666668</v>
      </c>
      <c r="W243" s="15">
        <v>2.9059326290271179</v>
      </c>
      <c r="X243" s="12"/>
      <c r="Y243" s="12"/>
      <c r="Z243" s="12"/>
      <c r="AA243" s="12"/>
      <c r="AB243" s="6">
        <v>38.027622222222227</v>
      </c>
      <c r="AC243" s="6">
        <v>3.4494333752367918</v>
      </c>
      <c r="AD243" s="6">
        <v>40.473477777777774</v>
      </c>
      <c r="AE243" s="6">
        <v>2.4228625268114494</v>
      </c>
      <c r="AF243" s="6">
        <v>37.723877777777773</v>
      </c>
      <c r="AG243" s="6">
        <v>6.084250701799327</v>
      </c>
      <c r="AH243" s="6">
        <v>39.098677777777773</v>
      </c>
      <c r="AI243" s="6">
        <v>2.9926057029342377</v>
      </c>
      <c r="AJ243" s="7"/>
      <c r="AK243" s="7"/>
      <c r="AL243" s="4"/>
      <c r="AM243" s="4"/>
      <c r="AN243" s="4"/>
      <c r="AO243" s="4"/>
      <c r="AP243" s="4"/>
      <c r="AQ243" s="4"/>
      <c r="AR243" s="7"/>
      <c r="AS243" s="7"/>
      <c r="AT243" s="7"/>
      <c r="AU243" s="7"/>
      <c r="AV243" s="4"/>
      <c r="AW243" s="4"/>
      <c r="AX243" s="4"/>
      <c r="AY243" s="4"/>
      <c r="AZ243" s="4"/>
      <c r="BA243" s="4"/>
      <c r="BB243" s="7"/>
      <c r="BC243" s="7"/>
      <c r="BD243" s="7"/>
      <c r="BE243" s="7"/>
      <c r="BF243" s="4"/>
      <c r="BG243" s="4"/>
      <c r="BH243" s="4"/>
      <c r="BI243" s="4"/>
      <c r="BJ243" s="4"/>
      <c r="BK243" s="4"/>
      <c r="BL243" s="7"/>
      <c r="BM243" s="7"/>
      <c r="BN243" s="7"/>
      <c r="BO243" s="7"/>
      <c r="BP243" s="4"/>
      <c r="BQ243" s="4"/>
      <c r="BR243" s="4"/>
      <c r="BS243" s="4"/>
      <c r="BT243" s="4"/>
      <c r="BU243" s="4"/>
      <c r="BV243" s="7"/>
      <c r="BW243" s="7"/>
      <c r="CD243" s="2">
        <v>48.892797555174688</v>
      </c>
      <c r="CE243" s="2">
        <v>26.865855885161121</v>
      </c>
      <c r="CF243" s="2">
        <v>162.53923236869977</v>
      </c>
      <c r="CG243" s="2">
        <v>21.707985284385892</v>
      </c>
      <c r="CX243" s="2">
        <v>1.8198311745102236</v>
      </c>
      <c r="CY243" s="2">
        <v>0.12132207830068129</v>
      </c>
      <c r="CZ243" s="2">
        <v>1.2738818221571566</v>
      </c>
      <c r="DA243" s="2">
        <v>0.2426441566013629</v>
      </c>
      <c r="DR243" s="2">
        <v>50.712628729684901</v>
      </c>
      <c r="DS243" s="2">
        <v>26.98652759346556</v>
      </c>
      <c r="DT243" s="2">
        <v>163.81311419085691</v>
      </c>
      <c r="DU243" s="2">
        <v>21.506985493659272</v>
      </c>
    </row>
    <row r="244" spans="1:135" x14ac:dyDescent="0.3">
      <c r="A244" s="10">
        <v>43339.999999964843</v>
      </c>
      <c r="B244" s="11">
        <v>17.100000000000001</v>
      </c>
      <c r="C244" s="19">
        <v>13.009166666666665</v>
      </c>
      <c r="D244" s="19">
        <v>0.25609350411566772</v>
      </c>
      <c r="E244" s="19">
        <v>12.832444444444443</v>
      </c>
      <c r="F244" s="19">
        <v>0.14661441985894277</v>
      </c>
      <c r="G244" s="19">
        <v>11.271312499999999</v>
      </c>
      <c r="H244" s="19">
        <v>0.16058616533446993</v>
      </c>
      <c r="I244" s="7">
        <f t="shared" si="8"/>
        <v>9.6085495874999971</v>
      </c>
      <c r="J244" s="7">
        <f t="shared" si="9"/>
        <v>0.16058616533446993</v>
      </c>
      <c r="Q244" s="15"/>
      <c r="R244" s="15"/>
      <c r="S244" s="14">
        <v>0.1</v>
      </c>
      <c r="T244" s="12"/>
      <c r="U244" s="12"/>
      <c r="V244" s="12"/>
      <c r="W244" s="12"/>
      <c r="X244" s="12"/>
      <c r="Y244" s="12"/>
      <c r="Z244" s="12"/>
      <c r="AA244" s="12"/>
      <c r="AB244" s="6"/>
      <c r="AC244" s="6"/>
      <c r="AD244" s="6"/>
      <c r="AE244" s="6"/>
      <c r="AF244" s="6"/>
      <c r="AG244" s="6"/>
      <c r="AH244" s="6"/>
      <c r="AI244" s="6"/>
      <c r="AJ244" s="7"/>
      <c r="AK244" s="7"/>
      <c r="AL244" s="4"/>
      <c r="AM244" s="4"/>
      <c r="AN244" s="4"/>
      <c r="AO244" s="4"/>
      <c r="AP244" s="4"/>
      <c r="AQ244" s="4"/>
      <c r="AR244" s="7"/>
      <c r="AS244" s="7"/>
      <c r="AT244" s="7"/>
      <c r="AU244" s="7"/>
      <c r="AV244" s="4"/>
      <c r="AW244" s="4"/>
      <c r="AX244" s="4"/>
      <c r="AY244" s="4"/>
      <c r="AZ244" s="4"/>
      <c r="BA244" s="4"/>
      <c r="BB244" s="7"/>
      <c r="BC244" s="7"/>
      <c r="BD244" s="7"/>
      <c r="BE244" s="7"/>
      <c r="BF244" s="4"/>
      <c r="BG244" s="4"/>
      <c r="BH244" s="4"/>
      <c r="BI244" s="4"/>
      <c r="BJ244" s="4"/>
      <c r="BK244" s="4"/>
      <c r="BL244" s="7"/>
      <c r="BM244" s="7"/>
      <c r="BN244" s="7"/>
      <c r="BO244" s="7"/>
      <c r="BP244" s="4"/>
      <c r="BQ244" s="4"/>
      <c r="BR244" s="4"/>
      <c r="BS244" s="4"/>
      <c r="BT244" s="4"/>
      <c r="BU244" s="4"/>
      <c r="BV244" s="7"/>
      <c r="BW244" s="7"/>
    </row>
    <row r="245" spans="1:135" x14ac:dyDescent="0.3">
      <c r="A245" s="10">
        <v>43340.999999964784</v>
      </c>
      <c r="B245" s="11">
        <v>13.5</v>
      </c>
      <c r="C245" s="19">
        <v>11.387479166666667</v>
      </c>
      <c r="D245" s="19">
        <v>0.47176231952375158</v>
      </c>
      <c r="E245" s="19">
        <v>11.365458333333335</v>
      </c>
      <c r="F245" s="19">
        <v>0.31090058189826519</v>
      </c>
      <c r="G245" s="19">
        <v>11.064104166666667</v>
      </c>
      <c r="H245" s="19">
        <v>0.31628353201843412</v>
      </c>
      <c r="I245" s="7">
        <f t="shared" si="8"/>
        <v>9.4267449958333316</v>
      </c>
      <c r="J245" s="7">
        <f t="shared" si="9"/>
        <v>0.31628353201843412</v>
      </c>
      <c r="Q245" s="15"/>
      <c r="R245" s="15"/>
      <c r="S245" s="14">
        <v>0.30000000000000004</v>
      </c>
      <c r="T245" s="12"/>
      <c r="U245" s="12"/>
      <c r="V245" s="12"/>
      <c r="W245" s="12"/>
      <c r="X245" s="12"/>
      <c r="Y245" s="12"/>
      <c r="Z245" s="12"/>
      <c r="AA245" s="12"/>
      <c r="AB245" s="6"/>
      <c r="AC245" s="6"/>
      <c r="AD245" s="6"/>
      <c r="AE245" s="6"/>
      <c r="AF245" s="6"/>
      <c r="AG245" s="6"/>
      <c r="AH245" s="6"/>
      <c r="AI245" s="6"/>
      <c r="AJ245" s="7"/>
      <c r="AK245" s="7"/>
      <c r="AL245" s="4"/>
      <c r="AM245" s="4"/>
      <c r="AN245" s="4"/>
      <c r="AO245" s="4"/>
      <c r="AP245" s="4"/>
      <c r="AQ245" s="4"/>
      <c r="AR245" s="7"/>
      <c r="AS245" s="7"/>
      <c r="AT245" s="7"/>
      <c r="AU245" s="7"/>
      <c r="AV245" s="4"/>
      <c r="AW245" s="4"/>
      <c r="AX245" s="4"/>
      <c r="AY245" s="4"/>
      <c r="AZ245" s="4"/>
      <c r="BA245" s="4"/>
      <c r="BB245" s="7"/>
      <c r="BC245" s="7"/>
      <c r="BD245" s="7"/>
      <c r="BE245" s="7"/>
      <c r="BF245" s="4"/>
      <c r="BG245" s="4"/>
      <c r="BH245" s="4"/>
      <c r="BI245" s="4"/>
      <c r="BJ245" s="4"/>
      <c r="BK245" s="4"/>
      <c r="BL245" s="7"/>
      <c r="BM245" s="7"/>
      <c r="BN245" s="7"/>
      <c r="BO245" s="7"/>
      <c r="BP245" s="4"/>
      <c r="BQ245" s="4"/>
      <c r="BR245" s="4"/>
      <c r="BS245" s="4"/>
      <c r="BT245" s="4"/>
      <c r="BU245" s="4"/>
      <c r="BV245" s="7"/>
      <c r="BW245" s="7"/>
    </row>
    <row r="246" spans="1:135" x14ac:dyDescent="0.3">
      <c r="A246" s="10">
        <v>43341.999999964726</v>
      </c>
      <c r="B246" s="11">
        <v>12.7</v>
      </c>
      <c r="C246" s="19">
        <v>9.6156458333333337</v>
      </c>
      <c r="D246" s="19">
        <v>0.67900769488231116</v>
      </c>
      <c r="E246" s="19">
        <v>9.8843055555555583</v>
      </c>
      <c r="F246" s="19">
        <v>0.4520962063959677</v>
      </c>
      <c r="G246" s="19">
        <v>9.6599791666666679</v>
      </c>
      <c r="H246" s="19">
        <v>0.40591940224930545</v>
      </c>
      <c r="I246" s="7">
        <f t="shared" si="8"/>
        <v>8.1947657208333329</v>
      </c>
      <c r="J246" s="7">
        <f t="shared" si="9"/>
        <v>0.40591940224930545</v>
      </c>
      <c r="Q246" s="15"/>
      <c r="R246" s="15"/>
      <c r="S246" s="14">
        <v>0.1</v>
      </c>
      <c r="T246" s="12"/>
      <c r="U246" s="12"/>
      <c r="V246" s="12"/>
      <c r="W246" s="12"/>
      <c r="X246" s="12"/>
      <c r="Y246" s="12"/>
      <c r="Z246" s="12"/>
      <c r="AA246" s="12"/>
      <c r="AB246" s="6"/>
      <c r="AC246" s="6"/>
      <c r="AD246" s="6"/>
      <c r="AE246" s="6"/>
      <c r="AF246" s="6"/>
      <c r="AG246" s="6"/>
      <c r="AH246" s="6"/>
      <c r="AI246" s="6"/>
      <c r="AJ246" s="7"/>
      <c r="AK246" s="7"/>
      <c r="AL246" s="4"/>
      <c r="AM246" s="4"/>
      <c r="AN246" s="4"/>
      <c r="AO246" s="4"/>
      <c r="AP246" s="4"/>
      <c r="AQ246" s="4"/>
      <c r="AR246" s="7"/>
      <c r="AS246" s="7"/>
      <c r="AT246" s="7"/>
      <c r="AU246" s="7"/>
      <c r="AV246" s="4"/>
      <c r="AW246" s="4"/>
      <c r="AX246" s="4"/>
      <c r="AY246" s="4"/>
      <c r="AZ246" s="4"/>
      <c r="BA246" s="4"/>
      <c r="BB246" s="7"/>
      <c r="BC246" s="7"/>
      <c r="BD246" s="7"/>
      <c r="BE246" s="7"/>
      <c r="BF246" s="4"/>
      <c r="BG246" s="4"/>
      <c r="BH246" s="4"/>
      <c r="BI246" s="4"/>
      <c r="BJ246" s="4"/>
      <c r="BK246" s="4"/>
      <c r="BL246" s="7"/>
      <c r="BM246" s="7"/>
      <c r="BN246" s="7"/>
      <c r="BO246" s="7"/>
      <c r="BP246" s="4"/>
      <c r="BQ246" s="4"/>
      <c r="BR246" s="4"/>
      <c r="BS246" s="4"/>
      <c r="BT246" s="4"/>
      <c r="BU246" s="4"/>
      <c r="BV246" s="7"/>
      <c r="BW246" s="7"/>
    </row>
    <row r="247" spans="1:135" x14ac:dyDescent="0.3">
      <c r="A247" s="10">
        <v>43342.999999964668</v>
      </c>
      <c r="B247" s="11">
        <v>14.6</v>
      </c>
      <c r="C247" s="19">
        <v>9.4467916666666643</v>
      </c>
      <c r="D247" s="19">
        <v>0.76969882527350719</v>
      </c>
      <c r="E247" s="19">
        <v>9.7276805555555566</v>
      </c>
      <c r="F247" s="19">
        <v>0.5285533531568205</v>
      </c>
      <c r="G247" s="19">
        <v>9.3422500000000017</v>
      </c>
      <c r="H247" s="19">
        <v>0.40864156585915801</v>
      </c>
      <c r="I247" s="7">
        <f t="shared" si="8"/>
        <v>7.9159901500000016</v>
      </c>
      <c r="J247" s="7">
        <f t="shared" si="9"/>
        <v>0.40864156585915801</v>
      </c>
      <c r="K247" s="15">
        <v>-51.2222222222222</v>
      </c>
      <c r="L247" s="15">
        <v>1.4979409736347513</v>
      </c>
      <c r="M247" s="15">
        <v>-60.8333333333333</v>
      </c>
      <c r="N247" s="15">
        <v>3.0272332936431288</v>
      </c>
      <c r="Q247" s="15"/>
      <c r="R247" s="15"/>
      <c r="T247" s="15">
        <v>-18</v>
      </c>
      <c r="U247" s="15">
        <v>2.5166114784235836</v>
      </c>
      <c r="V247" s="15">
        <v>-19</v>
      </c>
      <c r="W247" s="15">
        <v>4</v>
      </c>
      <c r="X247" s="12"/>
      <c r="Y247" s="12"/>
      <c r="Z247" s="12"/>
      <c r="AA247" s="12"/>
      <c r="AB247" s="6">
        <v>39.073911111111109</v>
      </c>
      <c r="AC247" s="6">
        <v>1.0244395422996713</v>
      </c>
      <c r="AD247" s="6">
        <v>39.917011111111115</v>
      </c>
      <c r="AE247" s="6">
        <v>2.7733707170512778</v>
      </c>
      <c r="AF247" s="6">
        <v>39.442377777777772</v>
      </c>
      <c r="AG247" s="6">
        <v>3.4462921920109979</v>
      </c>
      <c r="AH247" s="6">
        <v>39.679694444444443</v>
      </c>
      <c r="AI247" s="6">
        <v>1.9811529071321716</v>
      </c>
      <c r="AJ247" s="7"/>
      <c r="AK247" s="7"/>
      <c r="AL247" s="4"/>
      <c r="AM247" s="4"/>
      <c r="AN247" s="4"/>
      <c r="AO247" s="4"/>
      <c r="AP247" s="4"/>
      <c r="AQ247" s="4"/>
      <c r="AR247" s="7"/>
      <c r="AS247" s="7"/>
      <c r="AT247" s="7"/>
      <c r="AU247" s="7"/>
      <c r="AV247" s="4"/>
      <c r="AW247" s="4"/>
      <c r="AX247" s="4"/>
      <c r="AY247" s="4"/>
      <c r="AZ247" s="4"/>
      <c r="BA247" s="4"/>
      <c r="BB247" s="7"/>
      <c r="BC247" s="7"/>
      <c r="BD247" s="7"/>
      <c r="BE247" s="7"/>
      <c r="BF247" s="4"/>
      <c r="BG247" s="4"/>
      <c r="BH247" s="4"/>
      <c r="BI247" s="4"/>
      <c r="BJ247" s="4"/>
      <c r="BK247" s="4"/>
      <c r="BL247" s="7"/>
      <c r="BM247" s="7"/>
      <c r="BN247" s="7"/>
      <c r="BO247" s="7"/>
      <c r="BP247" s="4"/>
      <c r="BQ247" s="4"/>
      <c r="BR247" s="4"/>
      <c r="BS247" s="4"/>
      <c r="BT247" s="4"/>
      <c r="BU247" s="4"/>
      <c r="BV247" s="7"/>
      <c r="BW247" s="7"/>
      <c r="BX247" s="1">
        <v>0.22751284674083017</v>
      </c>
      <c r="BY247" s="1">
        <v>9.0155046118230581E-2</v>
      </c>
      <c r="BZ247" s="1">
        <v>3.1024479101022302</v>
      </c>
      <c r="CA247" s="1">
        <v>7.1647965441772807E-2</v>
      </c>
      <c r="CB247" s="1">
        <v>2.93857661149063</v>
      </c>
      <c r="CC247" s="1">
        <v>6.7759176446892444E-2</v>
      </c>
      <c r="CD247" s="2">
        <v>49.385660546449571</v>
      </c>
      <c r="CE247" s="2">
        <v>25.465000943373475</v>
      </c>
      <c r="CF247" s="2">
        <v>158.29543514384099</v>
      </c>
      <c r="CG247" s="2">
        <v>27.312481177120116</v>
      </c>
      <c r="CR247" s="1">
        <v>1.1375642337041521</v>
      </c>
      <c r="CS247" s="1">
        <v>0.21888815001766901</v>
      </c>
      <c r="CT247" s="1">
        <v>2.233762495273607</v>
      </c>
      <c r="CU247" s="1">
        <v>1.5700924586837749E-16</v>
      </c>
      <c r="CV247" s="1">
        <v>2.1712791943641481</v>
      </c>
      <c r="CW247" s="1">
        <v>1.2476624551007134E-2</v>
      </c>
      <c r="CX247" s="2">
        <v>2.4090566120219301</v>
      </c>
      <c r="CY247" s="2">
        <v>7.3609975763903365E-2</v>
      </c>
      <c r="CZ247" s="2">
        <v>1.0003709660091069</v>
      </c>
      <c r="DA247" s="2">
        <v>0.28799936937170978</v>
      </c>
      <c r="DL247" s="1">
        <v>1.3650770804449823</v>
      </c>
      <c r="DM247" s="1">
        <v>0.16416611251325153</v>
      </c>
      <c r="DN247" s="1">
        <v>5.3362104053758372</v>
      </c>
      <c r="DO247" s="1">
        <v>7.1647965441772474E-2</v>
      </c>
      <c r="DP247" s="1">
        <v>5.1098558058547781</v>
      </c>
      <c r="DQ247" s="1">
        <v>6.8208947768541223E-2</v>
      </c>
      <c r="DR247" s="2">
        <v>51.794717158471506</v>
      </c>
      <c r="DS247" s="2">
        <v>25.391953746887193</v>
      </c>
      <c r="DT247" s="2">
        <v>159.2958061098501</v>
      </c>
      <c r="DU247" s="2">
        <v>27.036956353818592</v>
      </c>
    </row>
    <row r="248" spans="1:135" x14ac:dyDescent="0.3">
      <c r="A248" s="10">
        <v>43343.99999996461</v>
      </c>
      <c r="B248" s="11">
        <v>16.8</v>
      </c>
      <c r="C248" s="19">
        <v>10.300916666666664</v>
      </c>
      <c r="D248" s="19">
        <v>0.6329674181310293</v>
      </c>
      <c r="E248" s="19">
        <v>10.528722222222223</v>
      </c>
      <c r="F248" s="19">
        <v>0.4464274481390651</v>
      </c>
      <c r="G248" s="19">
        <v>9.4152291666666681</v>
      </c>
      <c r="H248" s="19">
        <v>0.29576056307346726</v>
      </c>
      <c r="I248" s="7">
        <f t="shared" si="8"/>
        <v>7.9800220708333347</v>
      </c>
      <c r="J248" s="7">
        <f t="shared" si="9"/>
        <v>0.29576056307346726</v>
      </c>
      <c r="O248" s="15">
        <v>-57.5</v>
      </c>
      <c r="P248" s="15">
        <v>2.0169734302121629</v>
      </c>
      <c r="Q248" s="15">
        <v>-50.583333333333336</v>
      </c>
      <c r="R248" s="15">
        <v>1.5976229185571291</v>
      </c>
      <c r="S248" s="14">
        <v>0.5</v>
      </c>
      <c r="T248" s="12"/>
      <c r="U248" s="12"/>
      <c r="V248" s="12"/>
      <c r="W248" s="12"/>
      <c r="X248" s="15">
        <v>5.333333333333333</v>
      </c>
      <c r="Y248" s="15">
        <v>1.4981470036162825</v>
      </c>
      <c r="Z248" s="15">
        <v>4.5</v>
      </c>
      <c r="AA248" s="15">
        <v>0.99163165204290116</v>
      </c>
      <c r="AB248" s="6"/>
      <c r="AC248" s="6"/>
      <c r="AD248" s="6"/>
      <c r="AE248" s="6"/>
      <c r="AF248" s="6"/>
      <c r="AG248" s="6"/>
      <c r="AH248" s="6"/>
      <c r="AI248" s="6"/>
      <c r="AJ248" s="7"/>
      <c r="AK248" s="7"/>
      <c r="AL248" s="4"/>
      <c r="AM248" s="4"/>
      <c r="AN248" s="4"/>
      <c r="AO248" s="4"/>
      <c r="AP248" s="4">
        <v>4.9391468287360478</v>
      </c>
      <c r="AQ248" s="4">
        <v>0.33219726052933274</v>
      </c>
      <c r="AR248" s="7">
        <v>4.5959627494201669</v>
      </c>
      <c r="AS248" s="7">
        <v>0.17309586166892216</v>
      </c>
      <c r="AT248" s="7"/>
      <c r="AU248" s="7"/>
      <c r="AV248" s="4"/>
      <c r="AW248" s="4"/>
      <c r="AX248" s="4"/>
      <c r="AY248" s="4"/>
      <c r="AZ248" s="4">
        <v>29.764398168036134</v>
      </c>
      <c r="BA248" s="4">
        <v>1.171746616758788</v>
      </c>
      <c r="BB248" s="7">
        <v>42.442084376428454</v>
      </c>
      <c r="BC248" s="7">
        <v>3.2002685266350044</v>
      </c>
      <c r="BD248" s="7"/>
      <c r="BE248" s="7"/>
      <c r="BF248" s="4"/>
      <c r="BG248" s="4"/>
      <c r="BH248" s="4"/>
      <c r="BI248" s="4"/>
      <c r="BJ248" s="4">
        <v>34.70354499677218</v>
      </c>
      <c r="BK248" s="4">
        <v>1.1116873592525656</v>
      </c>
      <c r="BL248" s="7">
        <v>47.038047125848621</v>
      </c>
      <c r="BM248" s="7">
        <v>3.255084943611946</v>
      </c>
      <c r="BN248" s="7"/>
      <c r="BO248" s="7"/>
      <c r="BP248" s="4"/>
      <c r="BQ248" s="4"/>
      <c r="BR248" s="4"/>
      <c r="BS248" s="4"/>
      <c r="BT248" s="4">
        <v>893.89256365720973</v>
      </c>
      <c r="BU248" s="4">
        <v>33.791593961073879</v>
      </c>
      <c r="BV248" s="7">
        <v>564.26677946665529</v>
      </c>
      <c r="BW248" s="7">
        <v>23.476351181994865</v>
      </c>
      <c r="CH248" s="3">
        <v>0.40331822831328962</v>
      </c>
      <c r="CI248" s="3">
        <v>1.5512239550510924E-2</v>
      </c>
      <c r="CJ248" s="3">
        <v>0.69805077977300189</v>
      </c>
      <c r="CK248" s="3">
        <v>8.2083056256625875E-2</v>
      </c>
      <c r="CL248" s="3">
        <v>0.57927356153473786</v>
      </c>
      <c r="CM248" s="3">
        <v>4.9400725814377169E-2</v>
      </c>
      <c r="CN248" s="5">
        <v>113.01053309750593</v>
      </c>
      <c r="CO248" s="5">
        <v>53.499920295665504</v>
      </c>
      <c r="CP248" s="5">
        <v>111.71412260848633</v>
      </c>
      <c r="CQ248" s="5">
        <v>53.351884191977035</v>
      </c>
      <c r="DB248" s="3">
        <v>0.55844062381840176</v>
      </c>
      <c r="DC248" s="3">
        <v>0.18614687460613402</v>
      </c>
      <c r="DD248" s="3">
        <v>1.0393200498842481</v>
      </c>
      <c r="DE248" s="3">
        <v>0.18332465945288931</v>
      </c>
      <c r="DF248" s="3">
        <v>0.84552564117971196</v>
      </c>
      <c r="DG248" s="3">
        <v>0.13268665291184176</v>
      </c>
      <c r="DH248" s="5">
        <v>3.8588468462224195</v>
      </c>
      <c r="DI248" s="5">
        <v>1.0501832240403224</v>
      </c>
      <c r="DJ248" s="5">
        <v>4.3753854004411696</v>
      </c>
      <c r="DK248" s="5">
        <v>1.0524371841890141</v>
      </c>
      <c r="DV248" s="3">
        <v>0.96175885213169132</v>
      </c>
      <c r="DW248" s="3">
        <v>0.20165911415664475</v>
      </c>
      <c r="DX248" s="3">
        <v>1.7373708296572499</v>
      </c>
      <c r="DY248" s="3">
        <v>0.12506367350957198</v>
      </c>
      <c r="DZ248" s="3">
        <v>1.4247992027144498</v>
      </c>
      <c r="EA248" s="3">
        <v>0.11035920717417511</v>
      </c>
      <c r="EB248" s="5">
        <v>116.86937994372836</v>
      </c>
      <c r="EC248" s="5">
        <v>54.524244808451641</v>
      </c>
      <c r="ED248" s="5">
        <v>116.0895080089275</v>
      </c>
      <c r="EE248" s="5">
        <v>54.371069875875143</v>
      </c>
    </row>
    <row r="249" spans="1:135" x14ac:dyDescent="0.3">
      <c r="A249" s="10">
        <v>43344.999999964552</v>
      </c>
      <c r="B249" s="11">
        <v>18.899999999999999</v>
      </c>
      <c r="C249" s="19">
        <v>12.462229166666667</v>
      </c>
      <c r="D249" s="19">
        <v>0.44798412196399573</v>
      </c>
      <c r="E249" s="19">
        <v>12.218472222222218</v>
      </c>
      <c r="F249" s="19">
        <v>0.30286449069659793</v>
      </c>
      <c r="G249" s="19">
        <v>10.464874999999999</v>
      </c>
      <c r="H249" s="19">
        <v>0.25654649028143972</v>
      </c>
      <c r="I249" s="7">
        <f t="shared" si="8"/>
        <v>8.9009813249999983</v>
      </c>
      <c r="J249" s="7">
        <f t="shared" si="9"/>
        <v>0.25654649028143972</v>
      </c>
      <c r="Q249" s="15"/>
      <c r="R249" s="15"/>
      <c r="S249" s="14">
        <v>0.5</v>
      </c>
      <c r="T249" s="12"/>
      <c r="U249" s="12"/>
      <c r="V249" s="12"/>
      <c r="W249" s="12"/>
      <c r="X249" s="12"/>
      <c r="Y249" s="12"/>
      <c r="Z249" s="12"/>
      <c r="AA249" s="12"/>
      <c r="AB249" s="6"/>
      <c r="AC249" s="6"/>
      <c r="AD249" s="6"/>
      <c r="AE249" s="6"/>
      <c r="AF249" s="6"/>
      <c r="AG249" s="6"/>
      <c r="AH249" s="6"/>
      <c r="AI249" s="6"/>
      <c r="AJ249" s="7"/>
      <c r="AK249" s="7"/>
      <c r="AL249" s="4"/>
      <c r="AM249" s="4"/>
      <c r="AN249" s="4"/>
      <c r="AO249" s="4"/>
      <c r="AP249" s="4"/>
      <c r="AQ249" s="4"/>
      <c r="AR249" s="7"/>
      <c r="AS249" s="7"/>
      <c r="AT249" s="7"/>
      <c r="AU249" s="7"/>
      <c r="AV249" s="4"/>
      <c r="AW249" s="4"/>
      <c r="AX249" s="4"/>
      <c r="AY249" s="4"/>
      <c r="AZ249" s="4"/>
      <c r="BA249" s="4"/>
      <c r="BB249" s="7"/>
      <c r="BC249" s="7"/>
      <c r="BD249" s="7"/>
      <c r="BE249" s="7"/>
      <c r="BF249" s="4"/>
      <c r="BG249" s="4"/>
      <c r="BH249" s="4"/>
      <c r="BI249" s="4"/>
      <c r="BJ249" s="4"/>
      <c r="BK249" s="4"/>
      <c r="BL249" s="7"/>
      <c r="BM249" s="7"/>
      <c r="BN249" s="7"/>
      <c r="BO249" s="7"/>
      <c r="BP249" s="4"/>
      <c r="BQ249" s="4"/>
      <c r="BR249" s="4"/>
      <c r="BS249" s="4"/>
      <c r="BT249" s="4"/>
      <c r="BU249" s="4"/>
      <c r="BV249" s="7"/>
      <c r="BW249" s="7"/>
    </row>
    <row r="250" spans="1:135" x14ac:dyDescent="0.3">
      <c r="A250" s="10">
        <v>43345.999999964493</v>
      </c>
      <c r="B250" s="11">
        <v>13.6</v>
      </c>
      <c r="C250" s="19">
        <v>10.8988125</v>
      </c>
      <c r="D250" s="19">
        <v>0.15051059177333714</v>
      </c>
      <c r="E250" s="19">
        <v>11.120624999999999</v>
      </c>
      <c r="F250" s="19">
        <v>0.1224820327822355</v>
      </c>
      <c r="G250" s="19">
        <v>9.6605833333333333</v>
      </c>
      <c r="H250" s="19">
        <v>7.6192088168765312E-2</v>
      </c>
      <c r="I250" s="7">
        <f t="shared" si="8"/>
        <v>8.1952958166666647</v>
      </c>
      <c r="J250" s="7">
        <f t="shared" si="9"/>
        <v>7.6192088168765312E-2</v>
      </c>
      <c r="Q250" s="15"/>
      <c r="R250" s="15"/>
      <c r="S250" s="14">
        <v>18.100000000000001</v>
      </c>
      <c r="T250" s="12"/>
      <c r="U250" s="12"/>
      <c r="V250" s="12"/>
      <c r="W250" s="12"/>
      <c r="X250" s="12"/>
      <c r="Y250" s="12"/>
      <c r="Z250" s="12"/>
      <c r="AA250" s="12"/>
      <c r="AB250" s="6"/>
      <c r="AC250" s="6"/>
      <c r="AD250" s="6"/>
      <c r="AE250" s="6"/>
      <c r="AF250" s="6"/>
      <c r="AG250" s="6"/>
      <c r="AH250" s="6"/>
      <c r="AI250" s="6"/>
      <c r="AJ250" s="7"/>
      <c r="AK250" s="7"/>
      <c r="AL250" s="4"/>
      <c r="AM250" s="4"/>
      <c r="AN250" s="4"/>
      <c r="AO250" s="4"/>
      <c r="AP250" s="4"/>
      <c r="AQ250" s="4"/>
      <c r="AR250" s="7"/>
      <c r="AS250" s="7"/>
      <c r="AT250" s="7"/>
      <c r="AU250" s="7"/>
      <c r="AV250" s="4"/>
      <c r="AW250" s="4"/>
      <c r="AX250" s="4"/>
      <c r="AY250" s="4"/>
      <c r="AZ250" s="4"/>
      <c r="BA250" s="4"/>
      <c r="BB250" s="7"/>
      <c r="BC250" s="7"/>
      <c r="BD250" s="7"/>
      <c r="BE250" s="7"/>
      <c r="BF250" s="4"/>
      <c r="BG250" s="4"/>
      <c r="BH250" s="4"/>
      <c r="BI250" s="4"/>
      <c r="BJ250" s="4"/>
      <c r="BK250" s="4"/>
      <c r="BL250" s="7"/>
      <c r="BM250" s="7"/>
      <c r="BN250" s="7"/>
      <c r="BO250" s="7"/>
      <c r="BP250" s="4"/>
      <c r="BQ250" s="4"/>
      <c r="BR250" s="4"/>
      <c r="BS250" s="4"/>
      <c r="BT250" s="4"/>
      <c r="BU250" s="4"/>
      <c r="BV250" s="7"/>
      <c r="BW250" s="7"/>
    </row>
    <row r="251" spans="1:135" x14ac:dyDescent="0.3">
      <c r="A251" s="10">
        <v>43346.999999964435</v>
      </c>
      <c r="B251" s="11">
        <v>9.1</v>
      </c>
      <c r="C251" s="19">
        <v>9.6888541666666672</v>
      </c>
      <c r="D251" s="19">
        <v>9.3602809473189191E-2</v>
      </c>
      <c r="E251" s="19">
        <v>9.6960972222222228</v>
      </c>
      <c r="F251" s="19">
        <v>9.7842069907514248E-2</v>
      </c>
      <c r="G251" s="19">
        <v>8.2826249999999977</v>
      </c>
      <c r="H251" s="19">
        <v>6.8501072733058041E-2</v>
      </c>
      <c r="I251" s="7">
        <f t="shared" si="8"/>
        <v>6.9862751749999976</v>
      </c>
      <c r="J251" s="7">
        <f t="shared" si="9"/>
        <v>6.8501072733058041E-2</v>
      </c>
      <c r="Q251" s="15"/>
      <c r="R251" s="15"/>
      <c r="S251" s="14">
        <v>18.800000000000008</v>
      </c>
      <c r="T251" s="12"/>
      <c r="U251" s="12"/>
      <c r="V251" s="12"/>
      <c r="W251" s="12"/>
      <c r="X251" s="12"/>
      <c r="Y251" s="12"/>
      <c r="Z251" s="12"/>
      <c r="AA251" s="12"/>
      <c r="AB251" s="6"/>
      <c r="AC251" s="6"/>
      <c r="AD251" s="6"/>
      <c r="AE251" s="6"/>
      <c r="AF251" s="6"/>
      <c r="AG251" s="6"/>
      <c r="AH251" s="6"/>
      <c r="AI251" s="6"/>
      <c r="AJ251" s="7"/>
      <c r="AK251" s="7"/>
      <c r="AL251" s="4"/>
      <c r="AM251" s="4"/>
      <c r="AN251" s="4"/>
      <c r="AO251" s="4"/>
      <c r="AP251" s="4"/>
      <c r="AQ251" s="4"/>
      <c r="AR251" s="7"/>
      <c r="AS251" s="7"/>
      <c r="AT251" s="7"/>
      <c r="AU251" s="7"/>
      <c r="AV251" s="4"/>
      <c r="AW251" s="4"/>
      <c r="AX251" s="4"/>
      <c r="AY251" s="4"/>
      <c r="AZ251" s="4"/>
      <c r="BA251" s="4"/>
      <c r="BB251" s="7"/>
      <c r="BC251" s="7"/>
      <c r="BD251" s="7"/>
      <c r="BE251" s="7"/>
      <c r="BF251" s="4"/>
      <c r="BG251" s="4"/>
      <c r="BH251" s="4"/>
      <c r="BI251" s="4"/>
      <c r="BJ251" s="4"/>
      <c r="BK251" s="4"/>
      <c r="BL251" s="7"/>
      <c r="BM251" s="7"/>
      <c r="BN251" s="7"/>
      <c r="BO251" s="7"/>
      <c r="BP251" s="4"/>
      <c r="BQ251" s="4"/>
      <c r="BR251" s="4"/>
      <c r="BS251" s="4"/>
      <c r="BT251" s="4"/>
      <c r="BU251" s="4"/>
      <c r="BV251" s="7"/>
      <c r="BW251" s="7"/>
    </row>
    <row r="252" spans="1:135" x14ac:dyDescent="0.3">
      <c r="A252" s="10">
        <v>43347.999999964377</v>
      </c>
      <c r="B252" s="11">
        <v>9.5</v>
      </c>
      <c r="C252" s="19">
        <v>8.3064166666666654</v>
      </c>
      <c r="D252" s="19">
        <v>0.12647061606180759</v>
      </c>
      <c r="E252" s="19">
        <v>8.3361944444444447</v>
      </c>
      <c r="F252" s="19">
        <v>7.7959261824969525E-2</v>
      </c>
      <c r="G252" s="19">
        <v>7.5704583333333337</v>
      </c>
      <c r="H252" s="19">
        <v>2.8905657961687509E-2</v>
      </c>
      <c r="I252" s="7">
        <f t="shared" si="8"/>
        <v>6.3614201416666667</v>
      </c>
      <c r="J252" s="7">
        <f t="shared" si="9"/>
        <v>2.8905657961687509E-2</v>
      </c>
      <c r="K252" s="15">
        <v>-56.75</v>
      </c>
      <c r="L252" s="15">
        <v>1.4674498597598118</v>
      </c>
      <c r="M252" s="15">
        <v>-63.3333333333333</v>
      </c>
      <c r="N252" s="15">
        <v>3.2621180452911456</v>
      </c>
      <c r="Q252" s="15"/>
      <c r="R252" s="15"/>
      <c r="S252" s="14">
        <v>1.7000000000000002</v>
      </c>
      <c r="T252" s="15">
        <v>-3.6666666666666665</v>
      </c>
      <c r="U252" s="15">
        <v>3.5276684147527875</v>
      </c>
      <c r="V252" s="15">
        <v>-10.333333333333334</v>
      </c>
      <c r="W252" s="15">
        <v>5.7831171909658243</v>
      </c>
      <c r="X252" s="12"/>
      <c r="Y252" s="12"/>
      <c r="Z252" s="12"/>
      <c r="AA252" s="12"/>
      <c r="AB252" s="6">
        <v>46.860000000000007</v>
      </c>
      <c r="AC252" s="6">
        <v>0.38969406908686904</v>
      </c>
      <c r="AD252" s="6">
        <v>49.949777777777776</v>
      </c>
      <c r="AE252" s="6">
        <v>1.4044320916738751</v>
      </c>
      <c r="AF252" s="6">
        <v>47.674811111111104</v>
      </c>
      <c r="AG252" s="6">
        <v>1.9097483726371181</v>
      </c>
      <c r="AH252" s="6">
        <v>48.81229444444444</v>
      </c>
      <c r="AI252" s="6">
        <v>1.1758772623471114</v>
      </c>
      <c r="AJ252" s="7"/>
      <c r="AK252" s="7"/>
      <c r="AL252" s="4"/>
      <c r="AM252" s="4"/>
      <c r="AN252" s="4"/>
      <c r="AO252" s="4"/>
      <c r="AP252" s="4"/>
      <c r="AQ252" s="4"/>
      <c r="AR252" s="7"/>
      <c r="AS252" s="7"/>
      <c r="AT252" s="7"/>
      <c r="AU252" s="7"/>
      <c r="AV252" s="4"/>
      <c r="AW252" s="4"/>
      <c r="AX252" s="4"/>
      <c r="AY252" s="4"/>
      <c r="AZ252" s="4"/>
      <c r="BA252" s="4"/>
      <c r="BB252" s="7"/>
      <c r="BC252" s="7"/>
      <c r="BD252" s="7"/>
      <c r="BE252" s="7"/>
      <c r="BF252" s="4"/>
      <c r="BG252" s="4"/>
      <c r="BH252" s="4"/>
      <c r="BI252" s="4"/>
      <c r="BJ252" s="4"/>
      <c r="BK252" s="4"/>
      <c r="BL252" s="7"/>
      <c r="BM252" s="7"/>
      <c r="BN252" s="7"/>
      <c r="BO252" s="7"/>
      <c r="BP252" s="4"/>
      <c r="BQ252" s="4"/>
      <c r="BR252" s="4"/>
      <c r="BS252" s="4"/>
      <c r="BT252" s="4"/>
      <c r="BU252" s="4"/>
      <c r="BV252" s="7"/>
      <c r="BW252" s="7"/>
      <c r="CD252" s="2">
        <v>29.903542989694841</v>
      </c>
      <c r="CE252" s="2">
        <v>14.09311502342948</v>
      </c>
      <c r="CF252" s="2">
        <v>47.914461980899979</v>
      </c>
      <c r="CG252" s="2">
        <v>9.7402519385401387</v>
      </c>
      <c r="CX252" s="2">
        <v>1.8488171798085957</v>
      </c>
      <c r="CY252" s="2">
        <v>0.50827812689774077</v>
      </c>
      <c r="CZ252" s="2">
        <v>1.5693448154189238</v>
      </c>
      <c r="DA252" s="2">
        <v>0.30326483523523645</v>
      </c>
      <c r="DR252" s="2">
        <v>31.752360169503437</v>
      </c>
      <c r="DS252" s="2">
        <v>14.476164699980627</v>
      </c>
      <c r="DT252" s="2">
        <v>49.483806796318902</v>
      </c>
      <c r="DU252" s="2">
        <v>9.5618977434594559</v>
      </c>
    </row>
    <row r="253" spans="1:135" x14ac:dyDescent="0.3">
      <c r="A253" s="10">
        <v>43348.999999964319</v>
      </c>
      <c r="B253" s="11">
        <v>9</v>
      </c>
      <c r="C253" s="19">
        <v>6.4246041666666684</v>
      </c>
      <c r="D253" s="19">
        <v>0.32501167478914428</v>
      </c>
      <c r="E253" s="19">
        <v>7.0541666666666671</v>
      </c>
      <c r="F253" s="19">
        <v>0.17444097507242506</v>
      </c>
      <c r="G253" s="19">
        <v>6.5977083333333333</v>
      </c>
      <c r="H253" s="19">
        <v>0.14383217851611041</v>
      </c>
      <c r="I253" s="7">
        <f t="shared" si="8"/>
        <v>5.5079292916666667</v>
      </c>
      <c r="J253" s="7">
        <f t="shared" si="9"/>
        <v>0.14383217851611041</v>
      </c>
      <c r="Q253" s="15"/>
      <c r="R253" s="15"/>
      <c r="T253" s="12"/>
      <c r="U253" s="12"/>
      <c r="V253" s="12"/>
      <c r="W253" s="12"/>
      <c r="X253" s="12"/>
      <c r="Y253" s="12"/>
      <c r="Z253" s="12"/>
      <c r="AA253" s="12"/>
      <c r="AB253" s="6"/>
      <c r="AC253" s="6"/>
      <c r="AD253" s="6"/>
      <c r="AE253" s="6"/>
      <c r="AF253" s="6"/>
      <c r="AG253" s="6"/>
      <c r="AH253" s="6"/>
      <c r="AI253" s="6"/>
      <c r="AJ253" s="7"/>
      <c r="AK253" s="7"/>
      <c r="AL253" s="4"/>
      <c r="AM253" s="4"/>
      <c r="AN253" s="4"/>
      <c r="AO253" s="4"/>
      <c r="AP253" s="4"/>
      <c r="AQ253" s="4"/>
      <c r="AR253" s="7"/>
      <c r="AS253" s="7"/>
      <c r="AT253" s="7"/>
      <c r="AU253" s="7"/>
      <c r="AV253" s="4"/>
      <c r="AW253" s="4"/>
      <c r="AX253" s="4"/>
      <c r="AY253" s="4"/>
      <c r="AZ253" s="4"/>
      <c r="BA253" s="4"/>
      <c r="BB253" s="7"/>
      <c r="BC253" s="7"/>
      <c r="BD253" s="7"/>
      <c r="BE253" s="7"/>
      <c r="BF253" s="4"/>
      <c r="BG253" s="4"/>
      <c r="BH253" s="4"/>
      <c r="BI253" s="4"/>
      <c r="BJ253" s="4"/>
      <c r="BK253" s="4"/>
      <c r="BL253" s="7"/>
      <c r="BM253" s="7"/>
      <c r="BN253" s="7"/>
      <c r="BO253" s="7"/>
      <c r="BP253" s="4"/>
      <c r="BQ253" s="4"/>
      <c r="BR253" s="4"/>
      <c r="BS253" s="4"/>
      <c r="BT253" s="4"/>
      <c r="BU253" s="4"/>
      <c r="BV253" s="7"/>
      <c r="BW253" s="7"/>
    </row>
    <row r="254" spans="1:135" x14ac:dyDescent="0.3">
      <c r="A254" s="10">
        <v>43349.99999996426</v>
      </c>
      <c r="B254" s="11">
        <v>6.7</v>
      </c>
      <c r="C254" s="19">
        <v>5.4497083333333336</v>
      </c>
      <c r="D254" s="19">
        <v>0.32601428949281097</v>
      </c>
      <c r="E254" s="19">
        <v>5.8736944444444434</v>
      </c>
      <c r="F254" s="19">
        <v>0.19158203331680596</v>
      </c>
      <c r="G254" s="19">
        <v>5.5662708333333342</v>
      </c>
      <c r="H254" s="19">
        <v>0.13175016149361271</v>
      </c>
      <c r="I254" s="7">
        <f t="shared" si="8"/>
        <v>4.6029460291666675</v>
      </c>
      <c r="J254" s="7">
        <f t="shared" si="9"/>
        <v>0.13175016149361271</v>
      </c>
      <c r="O254" s="15">
        <v>-57.9166666666667</v>
      </c>
      <c r="P254" s="15">
        <v>1.8317830911244037</v>
      </c>
      <c r="Q254" s="15">
        <v>-53.25</v>
      </c>
      <c r="R254" s="15">
        <v>1.3207263841606944</v>
      </c>
      <c r="S254" s="14">
        <v>0.4</v>
      </c>
      <c r="T254" s="12"/>
      <c r="U254" s="12"/>
      <c r="V254" s="12"/>
      <c r="W254" s="12"/>
      <c r="X254" s="15">
        <v>7.666666666666667</v>
      </c>
      <c r="Y254" s="15">
        <v>1.9436506316151003</v>
      </c>
      <c r="Z254" s="15">
        <v>7.833333333333333</v>
      </c>
      <c r="AA254" s="15">
        <v>1.492574211815874</v>
      </c>
      <c r="AB254" s="6"/>
      <c r="AC254" s="6"/>
      <c r="AD254" s="6"/>
      <c r="AE254" s="6"/>
      <c r="AF254" s="6"/>
      <c r="AG254" s="6"/>
      <c r="AH254" s="6"/>
      <c r="AI254" s="6"/>
      <c r="AJ254" s="7"/>
      <c r="AK254" s="7"/>
      <c r="AL254" s="4"/>
      <c r="AM254" s="4"/>
      <c r="AN254" s="4"/>
      <c r="AO254" s="4"/>
      <c r="AP254" s="4"/>
      <c r="AQ254" s="4"/>
      <c r="AR254" s="7"/>
      <c r="AS254" s="7"/>
      <c r="AT254" s="7"/>
      <c r="AU254" s="7"/>
      <c r="AV254" s="4"/>
      <c r="AW254" s="4"/>
      <c r="AX254" s="4"/>
      <c r="AY254" s="4"/>
      <c r="AZ254" s="4"/>
      <c r="BA254" s="4"/>
      <c r="BB254" s="7"/>
      <c r="BC254" s="7"/>
      <c r="BD254" s="7"/>
      <c r="BE254" s="7"/>
      <c r="BF254" s="4"/>
      <c r="BG254" s="4"/>
      <c r="BH254" s="4"/>
      <c r="BI254" s="4"/>
      <c r="BJ254" s="4"/>
      <c r="BK254" s="4"/>
      <c r="BL254" s="7"/>
      <c r="BM254" s="7"/>
      <c r="BN254" s="7"/>
      <c r="BO254" s="7"/>
      <c r="BP254" s="4"/>
      <c r="BQ254" s="4"/>
      <c r="BR254" s="4"/>
      <c r="BS254" s="4"/>
      <c r="BT254" s="4"/>
      <c r="BU254" s="4"/>
      <c r="BV254" s="7"/>
      <c r="BW254" s="7"/>
      <c r="CH254" s="3">
        <v>0.50390579875661035</v>
      </c>
      <c r="CI254" s="3">
        <v>0.14172350590029681</v>
      </c>
      <c r="CJ254" s="3">
        <v>1.181029215835804</v>
      </c>
      <c r="CK254" s="3">
        <v>0.16364820856406739</v>
      </c>
      <c r="CL254" s="3">
        <v>0.90814847875288895</v>
      </c>
      <c r="CM254" s="3">
        <v>0.11316788339138054</v>
      </c>
      <c r="CN254" s="5">
        <v>34.420035691777336</v>
      </c>
      <c r="CO254" s="5">
        <v>19.221309513019602</v>
      </c>
      <c r="CP254" s="5">
        <v>33.411782854436389</v>
      </c>
      <c r="CQ254" s="5">
        <v>18.952721606249096</v>
      </c>
      <c r="DB254" s="3">
        <v>0.2362058431671607</v>
      </c>
      <c r="DC254" s="3">
        <v>0.11022939347800838</v>
      </c>
      <c r="DD254" s="3">
        <v>0.55114696739004165</v>
      </c>
      <c r="DE254" s="3">
        <v>0.18069132319159423</v>
      </c>
      <c r="DF254" s="3">
        <v>0.42422569432822066</v>
      </c>
      <c r="DG254" s="3">
        <v>0.11666137912342647</v>
      </c>
      <c r="DH254" s="5">
        <v>3.2392803923081193</v>
      </c>
      <c r="DI254" s="5">
        <v>0.32632719822032286</v>
      </c>
      <c r="DJ254" s="5">
        <v>3.3465413324507716</v>
      </c>
      <c r="DK254" s="5">
        <v>0.49096930580286613</v>
      </c>
      <c r="DV254" s="3">
        <v>0.74011164192377099</v>
      </c>
      <c r="DW254" s="3">
        <v>3.1494112422288383E-2</v>
      </c>
      <c r="DX254" s="3">
        <v>1.7321761832258455</v>
      </c>
      <c r="DY254" s="3">
        <v>9.0459950903472627E-2</v>
      </c>
      <c r="DZ254" s="3">
        <v>1.3323741730811096</v>
      </c>
      <c r="EA254" s="3">
        <v>5.5475994007165526E-2</v>
      </c>
      <c r="EB254" s="5">
        <v>37.659316084085454</v>
      </c>
      <c r="EC254" s="5">
        <v>19.471956804614063</v>
      </c>
      <c r="ED254" s="5">
        <v>36.758324186887172</v>
      </c>
      <c r="EE254" s="5">
        <v>19.353959669433845</v>
      </c>
    </row>
    <row r="255" spans="1:135" x14ac:dyDescent="0.3">
      <c r="A255" s="10">
        <v>43350.999999964202</v>
      </c>
      <c r="B255" s="11">
        <v>3.2</v>
      </c>
      <c r="C255" s="19">
        <v>2.9173333333333331</v>
      </c>
      <c r="D255" s="19">
        <v>0.20904198460716564</v>
      </c>
      <c r="E255" s="19">
        <v>3.8663472222222222</v>
      </c>
      <c r="F255" s="19">
        <v>0.15387412311548648</v>
      </c>
      <c r="G255" s="19">
        <v>3.6290208333333336</v>
      </c>
      <c r="H255" s="19">
        <v>0.11635367622150836</v>
      </c>
      <c r="I255" s="7">
        <f t="shared" si="8"/>
        <v>2.9032028791666669</v>
      </c>
      <c r="J255" s="7">
        <f t="shared" si="9"/>
        <v>0.11635367622150836</v>
      </c>
      <c r="K255" s="15">
        <v>-59.75</v>
      </c>
      <c r="L255" s="15">
        <v>3.0874256217271001</v>
      </c>
      <c r="M255" s="15">
        <v>-67.25</v>
      </c>
      <c r="N255" s="15">
        <v>1.6520189667999177</v>
      </c>
      <c r="Q255" s="15"/>
      <c r="R255" s="15"/>
      <c r="T255" s="15">
        <v>-7.666666666666667</v>
      </c>
      <c r="U255" s="15">
        <v>3.1797973380564852</v>
      </c>
      <c r="V255" s="15">
        <v>-11.666666666666666</v>
      </c>
      <c r="W255" s="15">
        <v>5.3333333333333339</v>
      </c>
      <c r="X255" s="12"/>
      <c r="Y255" s="12"/>
      <c r="Z255" s="12"/>
      <c r="AA255" s="12"/>
      <c r="AB255" s="6">
        <v>47.770855555555563</v>
      </c>
      <c r="AC255" s="6">
        <v>0.20190606445621492</v>
      </c>
      <c r="AD255" s="6">
        <v>49.13144444444444</v>
      </c>
      <c r="AE255" s="6">
        <v>1.1464587473532193</v>
      </c>
      <c r="AF255" s="6">
        <v>45.759911111111109</v>
      </c>
      <c r="AG255" s="6">
        <v>4.2148147798297479</v>
      </c>
      <c r="AH255" s="6">
        <v>47.445677777777775</v>
      </c>
      <c r="AI255" s="6">
        <v>2.0938405164720053</v>
      </c>
      <c r="AJ255" s="7">
        <v>0.955835698547987</v>
      </c>
      <c r="AK255" s="7">
        <v>7.6014450771460892E-2</v>
      </c>
      <c r="AL255" s="4">
        <v>1.2528500645985969</v>
      </c>
      <c r="AM255" s="4">
        <v>0.13502758700830733</v>
      </c>
      <c r="AN255" s="4">
        <v>1.6440515583699753</v>
      </c>
      <c r="AO255" s="4">
        <v>0.13502758700830733</v>
      </c>
      <c r="AP255" s="4"/>
      <c r="AQ255" s="4"/>
      <c r="AR255" s="7"/>
      <c r="AS255" s="7"/>
      <c r="AT255" s="7">
        <v>24.075542326166133</v>
      </c>
      <c r="AU255" s="7">
        <v>0.69090329007687057</v>
      </c>
      <c r="AV255" s="4">
        <v>19.951798285415293</v>
      </c>
      <c r="AW255" s="4">
        <v>0.88780751249870549</v>
      </c>
      <c r="AX255" s="4">
        <v>22.25095901172709</v>
      </c>
      <c r="AY255" s="4">
        <v>0.88780751249870549</v>
      </c>
      <c r="AZ255" s="4"/>
      <c r="BA255" s="4"/>
      <c r="BB255" s="7"/>
      <c r="BC255" s="7"/>
      <c r="BD255" s="7">
        <v>25.031378024714122</v>
      </c>
      <c r="BE255" s="7">
        <v>0.7578915707109708</v>
      </c>
      <c r="BF255" s="4">
        <v>21.20464835001389</v>
      </c>
      <c r="BG255" s="4">
        <v>0.90044096774740379</v>
      </c>
      <c r="BH255" s="4">
        <v>23.895010570097064</v>
      </c>
      <c r="BI255" s="4">
        <v>0.90044096774740379</v>
      </c>
      <c r="BJ255" s="4"/>
      <c r="BK255" s="4"/>
      <c r="BL255" s="7"/>
      <c r="BM255" s="7"/>
      <c r="BN255" s="7">
        <v>1050.6847490330479</v>
      </c>
      <c r="BO255" s="7">
        <v>139.20109733810907</v>
      </c>
      <c r="BP255" s="4">
        <v>1304.9523433329477</v>
      </c>
      <c r="BQ255" s="4">
        <v>88.945171179742573</v>
      </c>
      <c r="BR255" s="4">
        <v>1507.8854743199859</v>
      </c>
      <c r="BS255" s="4">
        <v>88.945171179742573</v>
      </c>
      <c r="BT255" s="4"/>
      <c r="BU255" s="4"/>
      <c r="BV255" s="7"/>
      <c r="BW255" s="7"/>
      <c r="BX255" s="1">
        <v>0.41992149896384134</v>
      </c>
      <c r="BY255" s="1">
        <v>0.2192054579431835</v>
      </c>
      <c r="BZ255" s="1">
        <v>2.6874975933685854</v>
      </c>
      <c r="CA255" s="1">
        <v>0.16398458755942902</v>
      </c>
      <c r="CB255" s="1">
        <v>2.5582457559875151</v>
      </c>
      <c r="CC255" s="1">
        <v>0.15514143133812069</v>
      </c>
      <c r="CD255" s="2">
        <v>16.064484787367743</v>
      </c>
      <c r="CE255" s="2">
        <v>2.9839032753110097</v>
      </c>
      <c r="CF255" s="2">
        <v>32.968606646288578</v>
      </c>
      <c r="CG255" s="2">
        <v>12.319566623187905</v>
      </c>
      <c r="CR255" s="1">
        <v>0.56689402360118579</v>
      </c>
      <c r="CS255" s="1">
        <v>0.25456387998854907</v>
      </c>
      <c r="CT255" s="1">
        <v>1.3227527217360999</v>
      </c>
      <c r="CU255" s="1">
        <v>0.16665117846416871</v>
      </c>
      <c r="CV255" s="1">
        <v>1.2796687759424097</v>
      </c>
      <c r="CW255" s="1">
        <v>0.15782051376388909</v>
      </c>
      <c r="CX255" s="2">
        <v>0.98528840029188824</v>
      </c>
      <c r="CY255" s="2">
        <v>0.30215659405967432</v>
      </c>
      <c r="CZ255" s="2">
        <v>0.81393389589329901</v>
      </c>
      <c r="DA255" s="2">
        <v>0.3734584840969733</v>
      </c>
      <c r="DL255" s="1">
        <v>0.98681552256502769</v>
      </c>
      <c r="DM255" s="1">
        <v>0.11690119785585226</v>
      </c>
      <c r="DN255" s="1">
        <v>4.0102503151046855</v>
      </c>
      <c r="DO255" s="1">
        <v>0.20028978968968705</v>
      </c>
      <c r="DP255" s="1">
        <v>3.8379145319299246</v>
      </c>
      <c r="DQ255" s="1">
        <v>0.18899077551806817</v>
      </c>
      <c r="DR255" s="2">
        <v>17.049773187659628</v>
      </c>
      <c r="DS255" s="2">
        <v>3.0764129169565355</v>
      </c>
      <c r="DT255" s="2">
        <v>33.782540542181877</v>
      </c>
      <c r="DU255" s="2">
        <v>11.952845706207372</v>
      </c>
    </row>
    <row r="256" spans="1:135" x14ac:dyDescent="0.3">
      <c r="A256" s="10">
        <v>43351.999999964144</v>
      </c>
      <c r="B256" s="11">
        <v>3.5</v>
      </c>
      <c r="C256" s="19">
        <v>1.8366458333333331</v>
      </c>
      <c r="D256" s="19">
        <v>0.2381907679141555</v>
      </c>
      <c r="E256" s="19">
        <v>2.967486111111111</v>
      </c>
      <c r="F256" s="19">
        <v>0.23738996856138964</v>
      </c>
      <c r="G256" s="19">
        <v>2.4348541666666668</v>
      </c>
      <c r="H256" s="19">
        <v>0.20900915632283062</v>
      </c>
      <c r="I256" s="7">
        <f t="shared" si="8"/>
        <v>1.8554410458333335</v>
      </c>
      <c r="J256" s="7">
        <f t="shared" si="9"/>
        <v>0.20900915632283062</v>
      </c>
      <c r="Q256" s="15"/>
      <c r="R256" s="15"/>
      <c r="T256" s="12"/>
      <c r="U256" s="12"/>
      <c r="V256" s="12"/>
      <c r="W256" s="12"/>
      <c r="X256" s="12"/>
      <c r="Y256" s="12"/>
      <c r="Z256" s="12"/>
      <c r="AA256" s="12"/>
      <c r="AB256" s="6"/>
      <c r="AC256" s="6"/>
      <c r="AD256" s="6"/>
      <c r="AE256" s="6"/>
      <c r="AF256" s="6"/>
      <c r="AG256" s="6"/>
      <c r="AH256" s="6"/>
      <c r="AI256" s="6"/>
      <c r="AJ256" s="7"/>
      <c r="AK256" s="7"/>
      <c r="AL256" s="4"/>
      <c r="AM256" s="4"/>
      <c r="AN256" s="4"/>
      <c r="AO256" s="4"/>
      <c r="AP256" s="4"/>
      <c r="AQ256" s="4"/>
      <c r="AR256" s="7"/>
      <c r="AS256" s="7"/>
      <c r="AT256" s="7"/>
      <c r="AU256" s="7"/>
      <c r="AV256" s="4"/>
      <c r="AW256" s="4"/>
      <c r="AX256" s="4"/>
      <c r="AY256" s="4"/>
      <c r="AZ256" s="4"/>
      <c r="BA256" s="4"/>
      <c r="BB256" s="7"/>
      <c r="BC256" s="7"/>
      <c r="BD256" s="7"/>
      <c r="BE256" s="7"/>
      <c r="BF256" s="4"/>
      <c r="BG256" s="4"/>
      <c r="BH256" s="4"/>
      <c r="BI256" s="4"/>
      <c r="BJ256" s="4"/>
      <c r="BK256" s="4"/>
      <c r="BL256" s="7"/>
      <c r="BM256" s="7"/>
      <c r="BN256" s="7"/>
      <c r="BO256" s="7"/>
      <c r="BP256" s="4"/>
      <c r="BQ256" s="4"/>
      <c r="BR256" s="4"/>
      <c r="BS256" s="4"/>
      <c r="BT256" s="4"/>
      <c r="BU256" s="4"/>
      <c r="BV256" s="7"/>
      <c r="BW256" s="7"/>
    </row>
    <row r="257" spans="1:135" x14ac:dyDescent="0.3">
      <c r="A257" s="10">
        <v>43352.999999964086</v>
      </c>
      <c r="B257" s="11">
        <v>7.4</v>
      </c>
      <c r="C257" s="19">
        <v>2.9183125000000003</v>
      </c>
      <c r="D257" s="19">
        <v>0.50698860041755522</v>
      </c>
      <c r="E257" s="19">
        <v>3.7898611111111111</v>
      </c>
      <c r="F257" s="19">
        <v>0.45573895061731262</v>
      </c>
      <c r="G257" s="19">
        <v>2.3316666666666666</v>
      </c>
      <c r="H257" s="19">
        <v>0.27000946653202418</v>
      </c>
      <c r="I257" s="7">
        <f t="shared" si="8"/>
        <v>1.7649043333333334</v>
      </c>
      <c r="J257" s="7">
        <f t="shared" si="9"/>
        <v>0.27000946653202418</v>
      </c>
      <c r="K257" s="15">
        <v>-60.3333333333333</v>
      </c>
      <c r="L257" s="15">
        <v>2.8599463158061047</v>
      </c>
      <c r="M257" s="15">
        <v>-70.6666666666667</v>
      </c>
      <c r="N257" s="15">
        <v>0.90732151039878006</v>
      </c>
      <c r="Q257" s="15"/>
      <c r="R257" s="15"/>
      <c r="T257" s="15">
        <v>-9.3333333333333339</v>
      </c>
      <c r="U257" s="15">
        <v>4.0960685758148365</v>
      </c>
      <c r="V257" s="15">
        <v>-14.333333333333334</v>
      </c>
      <c r="W257" s="15">
        <v>6.666666666666667</v>
      </c>
      <c r="X257" s="12"/>
      <c r="Y257" s="12"/>
      <c r="Z257" s="12"/>
      <c r="AA257" s="12"/>
      <c r="AB257" s="6">
        <v>46.212044444444452</v>
      </c>
      <c r="AC257" s="6">
        <v>0.46744567057388831</v>
      </c>
      <c r="AD257" s="6">
        <v>51.05725555555555</v>
      </c>
      <c r="AE257" s="6">
        <v>1.101535976335086</v>
      </c>
      <c r="AF257" s="6">
        <v>43.659522222222215</v>
      </c>
      <c r="AG257" s="6">
        <v>3.5706642369055466</v>
      </c>
      <c r="AH257" s="6">
        <v>47.358388888888889</v>
      </c>
      <c r="AI257" s="6">
        <v>2.3513672285567822</v>
      </c>
      <c r="AJ257" s="7"/>
      <c r="AK257" s="7"/>
      <c r="AL257" s="4"/>
      <c r="AM257" s="4"/>
      <c r="AN257" s="4"/>
      <c r="AO257" s="4"/>
      <c r="AP257" s="4"/>
      <c r="AQ257" s="4"/>
      <c r="AR257" s="7"/>
      <c r="AS257" s="7"/>
      <c r="AT257" s="7"/>
      <c r="AU257" s="7"/>
      <c r="AV257" s="4"/>
      <c r="AW257" s="4"/>
      <c r="AX257" s="4"/>
      <c r="AY257" s="4"/>
      <c r="AZ257" s="4"/>
      <c r="BA257" s="4"/>
      <c r="BB257" s="7"/>
      <c r="BC257" s="7"/>
      <c r="BD257" s="7"/>
      <c r="BE257" s="7"/>
      <c r="BF257" s="4"/>
      <c r="BG257" s="4"/>
      <c r="BH257" s="4"/>
      <c r="BI257" s="4"/>
      <c r="BJ257" s="4"/>
      <c r="BK257" s="4"/>
      <c r="BL257" s="7"/>
      <c r="BM257" s="7"/>
      <c r="BN257" s="7"/>
      <c r="BO257" s="7"/>
      <c r="BP257" s="4"/>
      <c r="BQ257" s="4"/>
      <c r="BR257" s="4"/>
      <c r="BS257" s="4"/>
      <c r="BT257" s="4"/>
      <c r="BU257" s="4"/>
      <c r="BV257" s="7"/>
      <c r="BW257" s="7"/>
      <c r="BX257" s="1">
        <v>1.4070837281531119</v>
      </c>
      <c r="BY257" s="1">
        <v>0.52225276051602332</v>
      </c>
      <c r="BZ257" s="1">
        <v>5.4834880582437453</v>
      </c>
      <c r="CA257" s="1">
        <v>0.29190233315205794</v>
      </c>
      <c r="CB257" s="1">
        <v>5.2511330114285792</v>
      </c>
      <c r="CC257" s="1">
        <v>0.27686887295023099</v>
      </c>
      <c r="CD257" s="2">
        <v>13.46003457310978</v>
      </c>
      <c r="CE257" s="2">
        <v>2.6973400267492664</v>
      </c>
      <c r="CF257" s="2">
        <v>25.642930982073334</v>
      </c>
      <c r="CG257" s="2">
        <v>8.8784601344742935</v>
      </c>
      <c r="CR257" s="1">
        <v>0.82769631067830096</v>
      </c>
      <c r="CS257" s="1">
        <v>0.25427256363654499</v>
      </c>
      <c r="CT257" s="1">
        <v>1.4277761359200691</v>
      </c>
      <c r="CU257" s="1">
        <v>0.19739298940605265</v>
      </c>
      <c r="CV257" s="1">
        <v>1.3935715858812883</v>
      </c>
      <c r="CW257" s="1">
        <v>0.18670499122574691</v>
      </c>
      <c r="CX257" s="2">
        <v>1.3564375926389705</v>
      </c>
      <c r="CY257" s="2">
        <v>0.70490287679621366</v>
      </c>
      <c r="CZ257" s="2">
        <v>1.0016769914872399</v>
      </c>
      <c r="DA257" s="2">
        <v>0.38081020445502678</v>
      </c>
      <c r="DL257" s="1">
        <v>2.234780038831413</v>
      </c>
      <c r="DM257" s="1">
        <v>0.77534427052015953</v>
      </c>
      <c r="DN257" s="1">
        <v>6.9112641941638149</v>
      </c>
      <c r="DO257" s="1">
        <v>0.4866016684869735</v>
      </c>
      <c r="DP257" s="1">
        <v>6.6447045973098682</v>
      </c>
      <c r="DQ257" s="1">
        <v>0.46098871529498725</v>
      </c>
      <c r="DR257" s="2">
        <v>14.816472165748751</v>
      </c>
      <c r="DS257" s="2">
        <v>2.2111505949085468</v>
      </c>
      <c r="DT257" s="2">
        <v>26.644607973560579</v>
      </c>
      <c r="DU257" s="2">
        <v>8.8763850948526706</v>
      </c>
    </row>
    <row r="258" spans="1:135" x14ac:dyDescent="0.3">
      <c r="A258" s="10">
        <v>43353.999999964028</v>
      </c>
      <c r="B258" s="11">
        <v>11</v>
      </c>
      <c r="C258" s="19">
        <v>6.1588749999999992</v>
      </c>
      <c r="D258" s="19">
        <v>0.36133230250718701</v>
      </c>
      <c r="E258" s="19">
        <v>6.4497777777777783</v>
      </c>
      <c r="F258" s="19">
        <v>0.23306387017118929</v>
      </c>
      <c r="G258" s="19">
        <v>4.2558958333333345</v>
      </c>
      <c r="H258" s="19">
        <v>0.22909061711622791</v>
      </c>
      <c r="I258" s="7">
        <f t="shared" si="8"/>
        <v>3.4532230041666678</v>
      </c>
      <c r="J258" s="7">
        <f t="shared" si="9"/>
        <v>0.22909061711622791</v>
      </c>
      <c r="Q258" s="15"/>
      <c r="R258" s="15"/>
      <c r="S258" s="14">
        <v>1.9000000000000001</v>
      </c>
      <c r="T258" s="12"/>
      <c r="U258" s="12"/>
      <c r="V258" s="12"/>
      <c r="W258" s="12"/>
      <c r="X258" s="12"/>
      <c r="Y258" s="12"/>
      <c r="Z258" s="12"/>
      <c r="AA258" s="12"/>
      <c r="AB258" s="6"/>
      <c r="AC258" s="6"/>
      <c r="AD258" s="6"/>
      <c r="AE258" s="6"/>
      <c r="AF258" s="6"/>
      <c r="AG258" s="6"/>
      <c r="AH258" s="6"/>
      <c r="AI258" s="6"/>
      <c r="AJ258" s="7"/>
      <c r="AK258" s="7"/>
      <c r="AL258" s="4"/>
      <c r="AM258" s="4"/>
      <c r="AN258" s="4"/>
      <c r="AO258" s="4"/>
      <c r="AP258" s="4"/>
      <c r="AQ258" s="4"/>
      <c r="AR258" s="7"/>
      <c r="AS258" s="7"/>
      <c r="AT258" s="7"/>
      <c r="AU258" s="7"/>
      <c r="AV258" s="4"/>
      <c r="AW258" s="4"/>
      <c r="AX258" s="4"/>
      <c r="AY258" s="4"/>
      <c r="AZ258" s="4"/>
      <c r="BA258" s="4"/>
      <c r="BB258" s="7"/>
      <c r="BC258" s="7"/>
      <c r="BD258" s="7"/>
      <c r="BE258" s="7"/>
      <c r="BF258" s="4"/>
      <c r="BG258" s="4"/>
      <c r="BH258" s="4"/>
      <c r="BI258" s="4"/>
      <c r="BJ258" s="4"/>
      <c r="BK258" s="4"/>
      <c r="BL258" s="7"/>
      <c r="BM258" s="7"/>
      <c r="BN258" s="7"/>
      <c r="BO258" s="7"/>
      <c r="BP258" s="4"/>
      <c r="BQ258" s="4"/>
      <c r="BR258" s="4"/>
      <c r="BS258" s="4"/>
      <c r="BT258" s="4"/>
      <c r="BU258" s="4"/>
      <c r="BV258" s="7"/>
      <c r="BW258" s="7"/>
    </row>
    <row r="259" spans="1:135" x14ac:dyDescent="0.3">
      <c r="A259" s="10">
        <v>43354.999999963969</v>
      </c>
      <c r="B259" s="11">
        <v>13.3</v>
      </c>
      <c r="C259" s="19">
        <v>8.2005208333333339</v>
      </c>
      <c r="D259" s="19">
        <v>0.43760332680371611</v>
      </c>
      <c r="E259" s="19">
        <v>8.025291666666666</v>
      </c>
      <c r="F259" s="19">
        <v>0.28209429442486433</v>
      </c>
      <c r="G259" s="19">
        <v>5.7763333333333344</v>
      </c>
      <c r="H259" s="19">
        <v>0.26471069056248331</v>
      </c>
      <c r="I259" s="7">
        <f t="shared" si="8"/>
        <v>4.7872548666666672</v>
      </c>
      <c r="J259" s="7">
        <f t="shared" si="9"/>
        <v>0.26471069056248331</v>
      </c>
      <c r="O259" s="15">
        <v>-56.916666666666664</v>
      </c>
      <c r="P259" s="15">
        <v>2.0869665289432113</v>
      </c>
      <c r="Q259" s="15">
        <v>-56.8333333333333</v>
      </c>
      <c r="R259" s="15">
        <v>2.3894760847507852</v>
      </c>
      <c r="S259" s="14">
        <v>3.7</v>
      </c>
      <c r="T259" s="12"/>
      <c r="U259" s="12"/>
      <c r="V259" s="12"/>
      <c r="W259" s="12"/>
      <c r="X259" s="15">
        <v>7.083333333333333</v>
      </c>
      <c r="Y259" s="15">
        <v>1.7720828924680068</v>
      </c>
      <c r="Z259" s="15">
        <v>6.083333333333333</v>
      </c>
      <c r="AA259" s="15">
        <v>1.0833333333333335</v>
      </c>
      <c r="AB259" s="6"/>
      <c r="AC259" s="6"/>
      <c r="AD259" s="6"/>
      <c r="AE259" s="6"/>
      <c r="AF259" s="6"/>
      <c r="AG259" s="6"/>
      <c r="AH259" s="6"/>
      <c r="AI259" s="6"/>
      <c r="AJ259" s="7"/>
      <c r="AK259" s="7"/>
      <c r="AL259" s="4"/>
      <c r="AM259" s="4"/>
      <c r="AN259" s="4"/>
      <c r="AO259" s="4"/>
      <c r="AP259" s="4"/>
      <c r="AQ259" s="4"/>
      <c r="AR259" s="7"/>
      <c r="AS259" s="7"/>
      <c r="AT259" s="7"/>
      <c r="AU259" s="7"/>
      <c r="AV259" s="4"/>
      <c r="AW259" s="4"/>
      <c r="AX259" s="4"/>
      <c r="AY259" s="4"/>
      <c r="AZ259" s="4"/>
      <c r="BA259" s="4"/>
      <c r="BB259" s="7"/>
      <c r="BC259" s="7"/>
      <c r="BD259" s="7"/>
      <c r="BE259" s="7"/>
      <c r="BF259" s="4"/>
      <c r="BG259" s="4"/>
      <c r="BH259" s="4"/>
      <c r="BI259" s="4"/>
      <c r="BJ259" s="4"/>
      <c r="BK259" s="4"/>
      <c r="BL259" s="7"/>
      <c r="BM259" s="7"/>
      <c r="BN259" s="7"/>
      <c r="BO259" s="7"/>
      <c r="BP259" s="4"/>
      <c r="BQ259" s="4"/>
      <c r="BR259" s="4"/>
      <c r="BS259" s="4"/>
      <c r="BT259" s="4"/>
      <c r="BU259" s="4"/>
      <c r="BV259" s="7"/>
      <c r="BW259" s="7"/>
      <c r="CH259" s="3">
        <v>0.62077223300872586</v>
      </c>
      <c r="CI259" s="3">
        <v>0.24830889320349073</v>
      </c>
      <c r="CJ259" s="3">
        <v>1.4743340533957241</v>
      </c>
      <c r="CK259" s="3">
        <v>0.37536193091273951</v>
      </c>
      <c r="CL259" s="3">
        <v>1.1303486397797637</v>
      </c>
      <c r="CM259" s="3">
        <v>0.24541905054558949</v>
      </c>
      <c r="CN259" s="5">
        <v>47.213889981951915</v>
      </c>
      <c r="CO259" s="5">
        <v>24.080752948537313</v>
      </c>
      <c r="CP259" s="5">
        <v>46.846670837647842</v>
      </c>
      <c r="CQ259" s="5">
        <v>23.599839688462854</v>
      </c>
      <c r="DB259" s="3">
        <v>0.2017509757278359</v>
      </c>
      <c r="DC259" s="3">
        <v>4.6557917475654416E-2</v>
      </c>
      <c r="DD259" s="3">
        <v>0.83804251456177981</v>
      </c>
      <c r="DE259" s="3">
        <v>0.18009528656783019</v>
      </c>
      <c r="DF259" s="3">
        <v>0.58161702441170038</v>
      </c>
      <c r="DG259" s="3">
        <v>0.10914176554046152</v>
      </c>
      <c r="DH259" s="5">
        <v>3.3364482253912691</v>
      </c>
      <c r="DI259" s="5">
        <v>0.60860693614026418</v>
      </c>
      <c r="DJ259" s="5">
        <v>3.934490831829327</v>
      </c>
      <c r="DK259" s="5">
        <v>0.48237991505585714</v>
      </c>
      <c r="DV259" s="3">
        <v>0.82252320873656171</v>
      </c>
      <c r="DW259" s="3">
        <v>0.29486681067914466</v>
      </c>
      <c r="DX259" s="3">
        <v>2.3123765679575041</v>
      </c>
      <c r="DY259" s="3">
        <v>0.55371526098405044</v>
      </c>
      <c r="DZ259" s="3">
        <v>1.7119656641914642</v>
      </c>
      <c r="EA259" s="3">
        <v>0.35127780103508965</v>
      </c>
      <c r="EB259" s="5">
        <v>50.550338207343174</v>
      </c>
      <c r="EC259" s="5">
        <v>24.561094024185973</v>
      </c>
      <c r="ED259" s="5">
        <v>50.781161669477179</v>
      </c>
      <c r="EE259" s="5">
        <v>23.966896709347136</v>
      </c>
    </row>
    <row r="260" spans="1:135" x14ac:dyDescent="0.3">
      <c r="A260" s="10">
        <v>43355.999999963911</v>
      </c>
      <c r="B260" s="11">
        <v>12.1</v>
      </c>
      <c r="C260" s="19">
        <v>6.9177916666666661</v>
      </c>
      <c r="D260" s="19">
        <v>0.45752275713245394</v>
      </c>
      <c r="E260" s="19">
        <v>6.9961805555555552</v>
      </c>
      <c r="F260" s="19">
        <v>0.28653180527551736</v>
      </c>
      <c r="G260" s="19">
        <v>5.6581249999999992</v>
      </c>
      <c r="H260" s="19">
        <v>0.22731744795932277</v>
      </c>
      <c r="I260" s="7">
        <f t="shared" si="8"/>
        <v>4.6835388749999991</v>
      </c>
      <c r="J260" s="7">
        <f t="shared" si="9"/>
        <v>0.22731744795932277</v>
      </c>
      <c r="K260" s="15">
        <v>-60.25</v>
      </c>
      <c r="L260" s="15">
        <v>3.2476681611347678</v>
      </c>
      <c r="M260" s="15">
        <v>-74.3333333333333</v>
      </c>
      <c r="N260" s="15">
        <v>1.7638342073763937</v>
      </c>
      <c r="Q260" s="15"/>
      <c r="R260" s="15"/>
      <c r="T260" s="15">
        <v>-10.333333333333334</v>
      </c>
      <c r="U260" s="15">
        <v>3.4801021696368508</v>
      </c>
      <c r="V260" s="15">
        <v>-13.5</v>
      </c>
      <c r="W260" s="15">
        <v>5.7518113089124663</v>
      </c>
      <c r="X260" s="12"/>
      <c r="Y260" s="12"/>
      <c r="Z260" s="12"/>
      <c r="AA260" s="12"/>
      <c r="AB260" s="6">
        <v>45.221522222222227</v>
      </c>
      <c r="AC260" s="6">
        <v>0.87812440537126801</v>
      </c>
      <c r="AD260" s="6">
        <v>51.613722222222215</v>
      </c>
      <c r="AE260" s="6">
        <v>0.18668844152097647</v>
      </c>
      <c r="AF260" s="6">
        <v>41.346366666666661</v>
      </c>
      <c r="AG260" s="6">
        <v>5.3091189545633251</v>
      </c>
      <c r="AH260" s="6">
        <v>46.480044444444445</v>
      </c>
      <c r="AI260" s="6">
        <v>3.3038233661607919</v>
      </c>
      <c r="AJ260" s="7"/>
      <c r="AK260" s="7"/>
      <c r="AL260" s="4"/>
      <c r="AM260" s="4"/>
      <c r="AN260" s="4"/>
      <c r="AO260" s="4"/>
      <c r="AP260" s="4"/>
      <c r="AQ260" s="4"/>
      <c r="AR260" s="7"/>
      <c r="AS260" s="7"/>
      <c r="AT260" s="7"/>
      <c r="AU260" s="7"/>
      <c r="AV260" s="4"/>
      <c r="AW260" s="4"/>
      <c r="AX260" s="4"/>
      <c r="AY260" s="4"/>
      <c r="AZ260" s="4"/>
      <c r="BA260" s="4"/>
      <c r="BB260" s="7"/>
      <c r="BC260" s="7"/>
      <c r="BD260" s="7"/>
      <c r="BE260" s="7"/>
      <c r="BF260" s="4"/>
      <c r="BG260" s="4"/>
      <c r="BH260" s="4"/>
      <c r="BI260" s="4"/>
      <c r="BJ260" s="4"/>
      <c r="BK260" s="4"/>
      <c r="BL260" s="7"/>
      <c r="BM260" s="7"/>
      <c r="BN260" s="7"/>
      <c r="BO260" s="7"/>
      <c r="BP260" s="4"/>
      <c r="BQ260" s="4"/>
      <c r="BR260" s="4"/>
      <c r="BS260" s="4"/>
      <c r="BT260" s="4"/>
      <c r="BU260" s="4"/>
      <c r="BV260" s="7"/>
      <c r="BW260" s="7"/>
    </row>
    <row r="261" spans="1:135" x14ac:dyDescent="0.3">
      <c r="A261" s="10">
        <v>43356.999999963853</v>
      </c>
      <c r="B261" s="11">
        <v>13.8</v>
      </c>
      <c r="C261" s="19">
        <v>7.7039791666666657</v>
      </c>
      <c r="D261" s="19">
        <v>0.44944907447087334</v>
      </c>
      <c r="E261" s="19">
        <v>7.7131666666666661</v>
      </c>
      <c r="F261" s="19">
        <v>0.30447768560371841</v>
      </c>
      <c r="G261" s="19">
        <v>6.2068541666666661</v>
      </c>
      <c r="H261" s="19">
        <v>0.26434493735466624</v>
      </c>
      <c r="I261" s="7">
        <f t="shared" si="8"/>
        <v>5.1649938458333331</v>
      </c>
      <c r="J261" s="7">
        <f t="shared" si="9"/>
        <v>0.26434493735466624</v>
      </c>
      <c r="Q261" s="15"/>
      <c r="R261" s="15"/>
      <c r="S261" s="14">
        <v>4.2</v>
      </c>
      <c r="T261" s="12"/>
      <c r="U261" s="12"/>
      <c r="V261" s="12"/>
      <c r="W261" s="12"/>
      <c r="X261" s="12"/>
      <c r="Y261" s="12"/>
      <c r="Z261" s="12"/>
      <c r="AA261" s="12"/>
      <c r="AB261" s="6"/>
      <c r="AC261" s="6"/>
      <c r="AD261" s="6"/>
      <c r="AE261" s="6"/>
      <c r="AF261" s="6"/>
      <c r="AG261" s="6"/>
      <c r="AH261" s="6"/>
      <c r="AI261" s="6"/>
      <c r="AJ261" s="7"/>
      <c r="AK261" s="7"/>
      <c r="AL261" s="4"/>
      <c r="AM261" s="4"/>
      <c r="AN261" s="4"/>
      <c r="AO261" s="4"/>
      <c r="AP261" s="4"/>
      <c r="AQ261" s="4"/>
      <c r="AR261" s="7"/>
      <c r="AS261" s="7"/>
      <c r="AT261" s="7"/>
      <c r="AU261" s="7"/>
      <c r="AV261" s="4"/>
      <c r="AW261" s="4"/>
      <c r="AX261" s="4"/>
      <c r="AY261" s="4"/>
      <c r="AZ261" s="4"/>
      <c r="BA261" s="4"/>
      <c r="BB261" s="7"/>
      <c r="BC261" s="7"/>
      <c r="BD261" s="7"/>
      <c r="BE261" s="7"/>
      <c r="BF261" s="4"/>
      <c r="BG261" s="4"/>
      <c r="BH261" s="4"/>
      <c r="BI261" s="4"/>
      <c r="BJ261" s="4"/>
      <c r="BK261" s="4"/>
      <c r="BL261" s="7"/>
      <c r="BM261" s="7"/>
      <c r="BN261" s="7"/>
      <c r="BO261" s="7"/>
      <c r="BP261" s="4"/>
      <c r="BQ261" s="4"/>
      <c r="BR261" s="4"/>
      <c r="BS261" s="4"/>
      <c r="BT261" s="4"/>
      <c r="BU261" s="4"/>
      <c r="BV261" s="7"/>
      <c r="BW261" s="7"/>
    </row>
    <row r="262" spans="1:135" x14ac:dyDescent="0.3">
      <c r="A262" s="10">
        <v>43357.999999963795</v>
      </c>
      <c r="B262" s="11">
        <v>5.4</v>
      </c>
      <c r="C262" s="19">
        <v>5.5841041666666671</v>
      </c>
      <c r="D262" s="19">
        <v>0.16612169501179791</v>
      </c>
      <c r="E262" s="19">
        <v>5.9430694444444443</v>
      </c>
      <c r="F262" s="19">
        <v>0.16486138712335796</v>
      </c>
      <c r="G262" s="19">
        <v>5.1360416666666664</v>
      </c>
      <c r="H262" s="19">
        <v>0.10256769996783016</v>
      </c>
      <c r="I262" s="7">
        <f t="shared" si="8"/>
        <v>4.225462958333333</v>
      </c>
      <c r="J262" s="7">
        <f t="shared" si="9"/>
        <v>0.10256769996783016</v>
      </c>
      <c r="O262" s="15">
        <v>-58.083333333333336</v>
      </c>
      <c r="P262" s="15">
        <v>2.4103889203766955</v>
      </c>
      <c r="Q262" s="15">
        <v>-58.583333333333336</v>
      </c>
      <c r="R262" s="15">
        <v>2.1477907371308391</v>
      </c>
      <c r="S262" s="14">
        <v>12.299999999999999</v>
      </c>
      <c r="T262" s="12"/>
      <c r="U262" s="12"/>
      <c r="V262" s="12"/>
      <c r="W262" s="12"/>
      <c r="X262" s="15">
        <v>9</v>
      </c>
      <c r="Y262" s="15">
        <v>1.807392228230128</v>
      </c>
      <c r="Z262" s="15">
        <v>7.25</v>
      </c>
      <c r="AA262" s="15">
        <v>1.4127396551853897</v>
      </c>
      <c r="AB262" s="6"/>
      <c r="AC262" s="6"/>
      <c r="AD262" s="6"/>
      <c r="AE262" s="6"/>
      <c r="AF262" s="6"/>
      <c r="AG262" s="6"/>
      <c r="AH262" s="6"/>
      <c r="AI262" s="6"/>
      <c r="AJ262" s="7"/>
      <c r="AK262" s="7"/>
      <c r="AL262" s="4"/>
      <c r="AM262" s="4"/>
      <c r="AN262" s="4"/>
      <c r="AO262" s="4"/>
      <c r="AP262" s="4">
        <v>2.3515954737034144</v>
      </c>
      <c r="AQ262" s="4">
        <v>0.16289808229057115</v>
      </c>
      <c r="AR262" s="7">
        <v>2.6393939284309935</v>
      </c>
      <c r="AS262" s="7">
        <v>0.16340293592189892</v>
      </c>
      <c r="AT262" s="7"/>
      <c r="AU262" s="7"/>
      <c r="AV262" s="4"/>
      <c r="AW262" s="4"/>
      <c r="AX262" s="4"/>
      <c r="AY262" s="4"/>
      <c r="AZ262" s="4">
        <v>18.715281006612727</v>
      </c>
      <c r="BA262" s="4">
        <v>1.1050624290652689</v>
      </c>
      <c r="BB262" s="7">
        <v>41.610389138554908</v>
      </c>
      <c r="BC262" s="7">
        <v>1.3081218360098263</v>
      </c>
      <c r="BD262" s="7"/>
      <c r="BE262" s="7"/>
      <c r="BF262" s="4"/>
      <c r="BG262" s="4"/>
      <c r="BH262" s="4"/>
      <c r="BI262" s="4"/>
      <c r="BJ262" s="4">
        <v>21.066876480316139</v>
      </c>
      <c r="BK262" s="4">
        <v>1.2291552240105719</v>
      </c>
      <c r="BL262" s="7">
        <v>44.249783066985898</v>
      </c>
      <c r="BM262" s="7">
        <v>1.3158381970826249</v>
      </c>
      <c r="BN262" s="7"/>
      <c r="BO262" s="7"/>
      <c r="BP262" s="4"/>
      <c r="BQ262" s="4"/>
      <c r="BR262" s="4"/>
      <c r="BS262" s="4"/>
      <c r="BT262" s="4">
        <v>342.87370558961584</v>
      </c>
      <c r="BU262" s="4">
        <v>17.681354737671818</v>
      </c>
      <c r="BV262" s="7">
        <v>424.38647166817691</v>
      </c>
      <c r="BW262" s="7">
        <v>40.953531306163924</v>
      </c>
      <c r="CH262" s="3">
        <v>0.3236552059167338</v>
      </c>
      <c r="CI262" s="3">
        <v>1.6182760295836804E-2</v>
      </c>
      <c r="CJ262" s="3">
        <v>0.74440697360848695</v>
      </c>
      <c r="CK262" s="3">
        <v>8.5631118538707571E-2</v>
      </c>
      <c r="CL262" s="3">
        <v>0.57484401122871043</v>
      </c>
      <c r="CM262" s="3">
        <v>5.1536085533701752E-2</v>
      </c>
      <c r="CN262" s="5">
        <v>31.189573343509206</v>
      </c>
      <c r="CO262" s="5">
        <v>17.150447658404296</v>
      </c>
      <c r="CP262" s="5">
        <v>30.930649178775809</v>
      </c>
      <c r="CQ262" s="5">
        <v>16.780365336002927</v>
      </c>
      <c r="DB262" s="3">
        <v>0.37220348680424331</v>
      </c>
      <c r="DC262" s="3">
        <v>0.33983796621256995</v>
      </c>
      <c r="DD262" s="3">
        <v>0.42075176769175338</v>
      </c>
      <c r="DE262" s="3">
        <v>0.10734428794710196</v>
      </c>
      <c r="DF262" s="3">
        <v>0.40118681049408678</v>
      </c>
      <c r="DG262" s="3">
        <v>0.15120654156464536</v>
      </c>
      <c r="DH262" s="5">
        <v>2.1577013727782219</v>
      </c>
      <c r="DI262" s="5">
        <v>0.46035457610990732</v>
      </c>
      <c r="DJ262" s="5">
        <v>2.4921450855588465</v>
      </c>
      <c r="DK262" s="5">
        <v>0.55426052448434748</v>
      </c>
      <c r="DV262" s="3">
        <v>0.69585869272097711</v>
      </c>
      <c r="DW262" s="3">
        <v>0.32365520591673325</v>
      </c>
      <c r="DX262" s="3">
        <v>1.1651587413002407</v>
      </c>
      <c r="DY262" s="3">
        <v>0.17328907966422513</v>
      </c>
      <c r="DZ262" s="3">
        <v>0.97603082172279743</v>
      </c>
      <c r="EA262" s="3">
        <v>0.16647949824858876</v>
      </c>
      <c r="EB262" s="5">
        <v>33.347274716287416</v>
      </c>
      <c r="EC262" s="5">
        <v>16.807452896262003</v>
      </c>
      <c r="ED262" s="5">
        <v>33.422794264334662</v>
      </c>
      <c r="EE262" s="5">
        <v>16.399603570525734</v>
      </c>
    </row>
    <row r="263" spans="1:135" x14ac:dyDescent="0.3">
      <c r="A263" s="10">
        <v>43358.999999963737</v>
      </c>
      <c r="B263" s="11">
        <v>7.7</v>
      </c>
      <c r="C263" s="19">
        <v>5.1038333333333332</v>
      </c>
      <c r="D263" s="19">
        <v>0.3292040049452325</v>
      </c>
      <c r="E263" s="19">
        <v>5.1182638888888885</v>
      </c>
      <c r="F263" s="19">
        <v>0.20421579412798341</v>
      </c>
      <c r="G263" s="19">
        <v>4.5831458333333339</v>
      </c>
      <c r="H263" s="19">
        <v>0.12779896562643664</v>
      </c>
      <c r="I263" s="7">
        <f t="shared" si="8"/>
        <v>3.7403521541666667</v>
      </c>
      <c r="J263" s="7">
        <f t="shared" si="9"/>
        <v>0.12779896562643664</v>
      </c>
      <c r="K263" s="15">
        <v>-59</v>
      </c>
      <c r="L263" s="15">
        <v>2.4587506065997311</v>
      </c>
      <c r="M263" s="15">
        <v>-74.0833333333333</v>
      </c>
      <c r="N263" s="15">
        <v>1.4947297988991766</v>
      </c>
      <c r="Q263" s="15"/>
      <c r="R263" s="15"/>
      <c r="T263" s="15">
        <v>-3</v>
      </c>
      <c r="U263" s="15">
        <v>2.5166114784235836</v>
      </c>
      <c r="V263" s="15">
        <v>-9.6666666666666661</v>
      </c>
      <c r="W263" s="15">
        <v>4.8419463487779844</v>
      </c>
      <c r="X263" s="12"/>
      <c r="Y263" s="12"/>
      <c r="Z263" s="12"/>
      <c r="AA263" s="12"/>
      <c r="AB263" s="6">
        <v>45.930555555555564</v>
      </c>
      <c r="AC263" s="6">
        <v>0.38665654906941782</v>
      </c>
      <c r="AD263" s="6">
        <v>51.144544444444442</v>
      </c>
      <c r="AE263" s="6">
        <v>0.90877176561296702</v>
      </c>
      <c r="AF263" s="6">
        <v>48.771377777777779</v>
      </c>
      <c r="AG263" s="6">
        <v>2.7461935799651833</v>
      </c>
      <c r="AH263" s="6">
        <v>49.957961111111103</v>
      </c>
      <c r="AI263" s="6">
        <v>1.3982435630148093</v>
      </c>
      <c r="AJ263" s="7">
        <v>0.37200038392344892</v>
      </c>
      <c r="AK263" s="7">
        <v>5.7497635598742831E-2</v>
      </c>
      <c r="AL263" s="4">
        <v>20.68644385434348</v>
      </c>
      <c r="AM263" s="4">
        <v>1.0572560302403651</v>
      </c>
      <c r="AN263" s="4">
        <v>22.584020936197398</v>
      </c>
      <c r="AO263" s="4">
        <v>1.0572560302403651</v>
      </c>
      <c r="AP263" s="4"/>
      <c r="AQ263" s="4"/>
      <c r="AR263" s="7"/>
      <c r="AS263" s="7"/>
      <c r="AT263" s="7">
        <v>25.443607382356486</v>
      </c>
      <c r="AU263" s="7">
        <v>0.91457326610536216</v>
      </c>
      <c r="AV263" s="4">
        <v>20.717839386494099</v>
      </c>
      <c r="AW263" s="4">
        <v>1.5532774658613722</v>
      </c>
      <c r="AX263" s="4">
        <v>24.929546538632636</v>
      </c>
      <c r="AY263" s="4">
        <v>1.5532774658613722</v>
      </c>
      <c r="AZ263" s="4"/>
      <c r="BA263" s="4"/>
      <c r="BB263" s="7"/>
      <c r="BC263" s="7"/>
      <c r="BD263" s="7">
        <v>25.815607766279932</v>
      </c>
      <c r="BE263" s="7">
        <v>0.86539600671452677</v>
      </c>
      <c r="BF263" s="4">
        <v>41.404283240837579</v>
      </c>
      <c r="BG263" s="4">
        <v>2.4976044936121178</v>
      </c>
      <c r="BH263" s="4">
        <v>47.513567474830033</v>
      </c>
      <c r="BI263" s="4">
        <v>2.4976044936121178</v>
      </c>
      <c r="BJ263" s="4"/>
      <c r="BK263" s="4"/>
      <c r="BL263" s="7"/>
      <c r="BM263" s="7"/>
      <c r="BN263" s="7">
        <v>873.18727644024591</v>
      </c>
      <c r="BO263" s="7">
        <v>19.909680859354697</v>
      </c>
      <c r="BP263" s="4">
        <v>1084.3961172639893</v>
      </c>
      <c r="BQ263" s="4">
        <v>13.053923712748714</v>
      </c>
      <c r="BR263" s="4">
        <v>1112.3609863519482</v>
      </c>
      <c r="BS263" s="4">
        <v>13.053923712748714</v>
      </c>
      <c r="BT263" s="4"/>
      <c r="BU263" s="4"/>
      <c r="BV263" s="7"/>
      <c r="BW263" s="7"/>
      <c r="BX263" s="1">
        <v>0.75519548047237828</v>
      </c>
      <c r="BY263" s="1">
        <v>0.12013572808983963</v>
      </c>
      <c r="BZ263" s="1">
        <v>2.2655864414171347</v>
      </c>
      <c r="CA263" s="1">
        <v>0.14948993620851983</v>
      </c>
      <c r="CB263" s="1">
        <v>2.1794941566432837</v>
      </c>
      <c r="CC263" s="1">
        <v>0.14113523029975669</v>
      </c>
      <c r="CD263" s="2">
        <v>23.539389566360864</v>
      </c>
      <c r="CE263" s="2">
        <v>10.702694163684257</v>
      </c>
      <c r="CF263" s="2">
        <v>67.044305173678893</v>
      </c>
      <c r="CG263" s="2">
        <v>16.420094479156347</v>
      </c>
      <c r="CR263" s="1">
        <v>0.3452322196445155</v>
      </c>
      <c r="CS263" s="1">
        <v>0.10788506863891098</v>
      </c>
      <c r="CT263" s="1">
        <v>1.4240829060336269</v>
      </c>
      <c r="CU263" s="1">
        <v>0.20583159244443053</v>
      </c>
      <c r="CV263" s="1">
        <v>1.3625884169094475</v>
      </c>
      <c r="CW263" s="1">
        <v>0.19419658063635639</v>
      </c>
      <c r="CX263" s="2">
        <v>1.202742532587781</v>
      </c>
      <c r="CY263" s="2">
        <v>0.18723689838029775</v>
      </c>
      <c r="CZ263" s="2">
        <v>1.0309221707895266</v>
      </c>
      <c r="DA263" s="2">
        <v>0.33064260597382755</v>
      </c>
      <c r="DL263" s="1">
        <v>1.1004277001168938</v>
      </c>
      <c r="DM263" s="1">
        <v>0.22732794565646408</v>
      </c>
      <c r="DN263" s="1">
        <v>3.6896693474507618</v>
      </c>
      <c r="DO263" s="1">
        <v>0.2431605955308766</v>
      </c>
      <c r="DP263" s="1">
        <v>3.5420825735527313</v>
      </c>
      <c r="DQ263" s="1">
        <v>0.22966626725906478</v>
      </c>
      <c r="DR263" s="2">
        <v>24.742132098948645</v>
      </c>
      <c r="DS263" s="2">
        <v>10.559681433562625</v>
      </c>
      <c r="DT263" s="2">
        <v>68.075227344468416</v>
      </c>
      <c r="DU263" s="2">
        <v>16.278801089558286</v>
      </c>
    </row>
    <row r="264" spans="1:135" x14ac:dyDescent="0.3">
      <c r="A264" s="10">
        <v>43359.999999963678</v>
      </c>
      <c r="B264" s="11">
        <v>8</v>
      </c>
      <c r="C264" s="19">
        <v>4.8959999999999999</v>
      </c>
      <c r="D264" s="19">
        <v>0.43757707499133364</v>
      </c>
      <c r="E264" s="19">
        <v>5.2808888888888896</v>
      </c>
      <c r="F264" s="19">
        <v>0.28121680671304994</v>
      </c>
      <c r="G264" s="19">
        <v>4.2003541666666662</v>
      </c>
      <c r="H264" s="19">
        <v>0.19314648520131639</v>
      </c>
      <c r="I264" s="7">
        <f t="shared" si="8"/>
        <v>3.4044907458333329</v>
      </c>
      <c r="J264" s="7">
        <f t="shared" si="9"/>
        <v>0.19314648520131639</v>
      </c>
      <c r="Q264" s="15"/>
      <c r="R264" s="15"/>
      <c r="T264" s="12"/>
      <c r="U264" s="12"/>
      <c r="V264" s="12"/>
      <c r="W264" s="12"/>
      <c r="X264" s="12"/>
      <c r="Y264" s="12"/>
      <c r="Z264" s="12"/>
      <c r="AA264" s="12"/>
      <c r="AB264" s="6"/>
      <c r="AC264" s="6"/>
      <c r="AD264" s="6"/>
      <c r="AE264" s="6"/>
      <c r="AF264" s="6"/>
      <c r="AG264" s="6"/>
      <c r="AH264" s="6"/>
      <c r="AI264" s="6"/>
      <c r="AJ264" s="7"/>
      <c r="AK264" s="7"/>
      <c r="AL264" s="4"/>
      <c r="AM264" s="4"/>
      <c r="AN264" s="4"/>
      <c r="AO264" s="4"/>
      <c r="AP264" s="4"/>
      <c r="AQ264" s="4"/>
      <c r="AR264" s="7"/>
      <c r="AS264" s="7"/>
      <c r="AT264" s="7"/>
      <c r="AU264" s="7"/>
      <c r="AV264" s="4"/>
      <c r="AW264" s="4"/>
      <c r="AX264" s="4"/>
      <c r="AY264" s="4"/>
      <c r="AZ264" s="4"/>
      <c r="BA264" s="4"/>
      <c r="BB264" s="7"/>
      <c r="BC264" s="7"/>
      <c r="BD264" s="7"/>
      <c r="BE264" s="7"/>
      <c r="BF264" s="4"/>
      <c r="BG264" s="4"/>
      <c r="BH264" s="4"/>
      <c r="BI264" s="4"/>
      <c r="BJ264" s="4"/>
      <c r="BK264" s="4"/>
      <c r="BL264" s="7"/>
      <c r="BM264" s="7"/>
      <c r="BN264" s="7"/>
      <c r="BO264" s="7"/>
      <c r="BP264" s="4"/>
      <c r="BQ264" s="4"/>
      <c r="BR264" s="4"/>
      <c r="BS264" s="4"/>
      <c r="BT264" s="4"/>
      <c r="BU264" s="4"/>
      <c r="BV264" s="7"/>
      <c r="BW264" s="7"/>
    </row>
    <row r="265" spans="1:135" x14ac:dyDescent="0.3">
      <c r="A265" s="10">
        <v>43360.99999996362</v>
      </c>
      <c r="B265" s="11">
        <v>6</v>
      </c>
      <c r="C265" s="19">
        <v>3.6330416666666667</v>
      </c>
      <c r="D265" s="19">
        <v>0.43823536533666863</v>
      </c>
      <c r="E265" s="19">
        <v>4.2414444444444444</v>
      </c>
      <c r="F265" s="19">
        <v>0.33774940308770002</v>
      </c>
      <c r="G265" s="19">
        <v>2.9799583333333337</v>
      </c>
      <c r="H265" s="19">
        <v>0.21220537315424259</v>
      </c>
      <c r="I265" s="7">
        <f t="shared" si="8"/>
        <v>2.333715441666667</v>
      </c>
      <c r="J265" s="7">
        <f t="shared" si="9"/>
        <v>0.21220537315424259</v>
      </c>
      <c r="O265" s="15">
        <v>-54.9166666666667</v>
      </c>
      <c r="P265" s="15">
        <v>2.70369649692319</v>
      </c>
      <c r="Q265" s="15">
        <v>-56</v>
      </c>
      <c r="R265" s="15">
        <v>2.3159525823376357</v>
      </c>
      <c r="T265" s="12"/>
      <c r="U265" s="12"/>
      <c r="V265" s="12"/>
      <c r="W265" s="12"/>
      <c r="X265" s="15">
        <v>7.25</v>
      </c>
      <c r="Y265" s="15">
        <v>2.2201726659579131</v>
      </c>
      <c r="Z265" s="15">
        <v>8.8333333333333339</v>
      </c>
      <c r="AA265" s="15">
        <v>2.0398801707725656</v>
      </c>
      <c r="AB265" s="6"/>
      <c r="AC265" s="6"/>
      <c r="AD265" s="6"/>
      <c r="AE265" s="6"/>
      <c r="AF265" s="6"/>
      <c r="AG265" s="6"/>
      <c r="AH265" s="6"/>
      <c r="AI265" s="6"/>
      <c r="AJ265" s="7"/>
      <c r="AK265" s="7"/>
      <c r="AL265" s="4"/>
      <c r="AM265" s="4"/>
      <c r="AN265" s="4"/>
      <c r="AO265" s="4"/>
      <c r="AP265" s="4"/>
      <c r="AQ265" s="4"/>
      <c r="AR265" s="7"/>
      <c r="AS265" s="7"/>
      <c r="AT265" s="7"/>
      <c r="AU265" s="7"/>
      <c r="AV265" s="4"/>
      <c r="AW265" s="4"/>
      <c r="AX265" s="4"/>
      <c r="AY265" s="4"/>
      <c r="AZ265" s="4"/>
      <c r="BA265" s="4"/>
      <c r="BB265" s="7"/>
      <c r="BC265" s="7"/>
      <c r="BD265" s="7"/>
      <c r="BE265" s="7"/>
      <c r="BF265" s="4"/>
      <c r="BG265" s="4"/>
      <c r="BH265" s="4"/>
      <c r="BI265" s="4"/>
      <c r="BJ265" s="4"/>
      <c r="BK265" s="4"/>
      <c r="BL265" s="7"/>
      <c r="BM265" s="7"/>
      <c r="BN265" s="7"/>
      <c r="BO265" s="7"/>
      <c r="BP265" s="4"/>
      <c r="BQ265" s="4"/>
      <c r="BR265" s="4"/>
      <c r="BS265" s="4"/>
      <c r="BT265" s="4"/>
      <c r="BU265" s="4"/>
      <c r="BV265" s="7"/>
      <c r="BW265" s="7"/>
      <c r="CH265" s="3">
        <v>0.80904194046094013</v>
      </c>
      <c r="CI265" s="3">
        <v>0.42070180903968873</v>
      </c>
      <c r="CJ265" s="3">
        <v>2.5727533706657875</v>
      </c>
      <c r="CK265" s="3">
        <v>0.98738478355545845</v>
      </c>
      <c r="CL265" s="3">
        <v>1.861977664293234</v>
      </c>
      <c r="CM265" s="3">
        <v>0.61336623461542117</v>
      </c>
      <c r="CN265" s="5">
        <v>15.531285832182277</v>
      </c>
      <c r="CO265" s="5">
        <v>8.5642262147773796</v>
      </c>
      <c r="CP265" s="5">
        <v>15.189704288106789</v>
      </c>
      <c r="CQ265" s="5">
        <v>8.3655734930524606</v>
      </c>
      <c r="DB265" s="3">
        <v>0.50160600308578263</v>
      </c>
      <c r="DC265" s="3">
        <v>0.2750742597567194</v>
      </c>
      <c r="DD265" s="3">
        <v>0.59869103594109507</v>
      </c>
      <c r="DE265" s="3">
        <v>0.3346214157737108</v>
      </c>
      <c r="DF265" s="3">
        <v>0.55956576770040412</v>
      </c>
      <c r="DG265" s="3">
        <v>0.22846545083284345</v>
      </c>
      <c r="DH265" s="5">
        <v>2.7966988921180458</v>
      </c>
      <c r="DI265" s="5">
        <v>0.42889402248375713</v>
      </c>
      <c r="DJ265" s="5">
        <v>2.2843265760048159</v>
      </c>
      <c r="DK265" s="5">
        <v>0.56168161945194928</v>
      </c>
      <c r="DV265" s="3">
        <v>1.3106479435467224</v>
      </c>
      <c r="DW265" s="3">
        <v>0.69577606879640785</v>
      </c>
      <c r="DX265" s="3">
        <v>3.1714444066068821</v>
      </c>
      <c r="DY265" s="3">
        <v>0.73368997787604939</v>
      </c>
      <c r="DZ265" s="3">
        <v>2.4215434319936375</v>
      </c>
      <c r="EA265" s="3">
        <v>0.52007520291994969</v>
      </c>
      <c r="EB265" s="5">
        <v>18.327984724300325</v>
      </c>
      <c r="EC265" s="5">
        <v>8.1746640088280351</v>
      </c>
      <c r="ED265" s="5">
        <v>17.474030864111601</v>
      </c>
      <c r="EE265" s="5">
        <v>8.3281423346333678</v>
      </c>
    </row>
    <row r="266" spans="1:135" x14ac:dyDescent="0.3">
      <c r="A266" s="10">
        <v>43361.999999963562</v>
      </c>
      <c r="B266" s="11">
        <v>6.7</v>
      </c>
      <c r="C266" s="19">
        <v>4.0372916666666656</v>
      </c>
      <c r="D266" s="19">
        <v>0.54348611280861758</v>
      </c>
      <c r="E266" s="19">
        <v>4.4712361111111116</v>
      </c>
      <c r="F266" s="19">
        <v>0.41737380886702335</v>
      </c>
      <c r="G266" s="19">
        <v>2.9468333333333336</v>
      </c>
      <c r="H266" s="19">
        <v>0.26247059129028233</v>
      </c>
      <c r="I266" s="7">
        <f t="shared" si="8"/>
        <v>2.3046515666666667</v>
      </c>
      <c r="J266" s="7">
        <f t="shared" si="9"/>
        <v>0.26247059129028233</v>
      </c>
      <c r="K266" s="15">
        <v>-60.6666666666667</v>
      </c>
      <c r="L266" s="15">
        <v>3.097734590948614</v>
      </c>
      <c r="M266" s="15">
        <v>-74.1666666666667</v>
      </c>
      <c r="N266" s="15">
        <v>1.4966292092228426</v>
      </c>
      <c r="Q266" s="15"/>
      <c r="R266" s="15"/>
      <c r="T266" s="15">
        <v>-5.333333333333333</v>
      </c>
      <c r="U266" s="15">
        <v>3.4801021696368504</v>
      </c>
      <c r="V266" s="15">
        <v>-12</v>
      </c>
      <c r="W266" s="15">
        <v>4.0414518843273806</v>
      </c>
      <c r="X266" s="15"/>
      <c r="Y266" s="15"/>
      <c r="Z266" s="12"/>
      <c r="AA266" s="12"/>
      <c r="AB266" s="6">
        <v>45.306500000000007</v>
      </c>
      <c r="AC266" s="6">
        <v>1.3203661497787205</v>
      </c>
      <c r="AD266" s="6">
        <v>49.436955555555556</v>
      </c>
      <c r="AE266" s="6">
        <v>2.5672606307208823</v>
      </c>
      <c r="AF266" s="6">
        <v>46.480044444444438</v>
      </c>
      <c r="AG266" s="6">
        <v>2.4610724035832465</v>
      </c>
      <c r="AH266" s="6">
        <v>47.958499999999994</v>
      </c>
      <c r="AI266" s="6">
        <v>1.7224131531941744</v>
      </c>
      <c r="AJ266" s="7"/>
      <c r="AK266" s="7"/>
      <c r="AL266" s="4"/>
      <c r="AM266" s="4"/>
      <c r="AN266" s="4"/>
      <c r="AO266" s="4"/>
      <c r="AP266" s="4"/>
      <c r="AQ266" s="4"/>
      <c r="AR266" s="7"/>
      <c r="AS266" s="7"/>
      <c r="AT266" s="7"/>
      <c r="AU266" s="7"/>
      <c r="AV266" s="4"/>
      <c r="AW266" s="4"/>
      <c r="AX266" s="4"/>
      <c r="AY266" s="4"/>
      <c r="AZ266" s="4"/>
      <c r="BA266" s="4"/>
      <c r="BB266" s="7"/>
      <c r="BC266" s="7"/>
      <c r="BD266" s="7"/>
      <c r="BE266" s="7"/>
      <c r="BF266" s="4"/>
      <c r="BG266" s="4"/>
      <c r="BH266" s="4"/>
      <c r="BI266" s="4"/>
      <c r="BJ266" s="4"/>
      <c r="BK266" s="4"/>
      <c r="BL266" s="7"/>
      <c r="BM266" s="7"/>
      <c r="BN266" s="7"/>
      <c r="BO266" s="7"/>
      <c r="BP266" s="4"/>
      <c r="BQ266" s="4"/>
      <c r="BR266" s="4"/>
      <c r="BS266" s="4"/>
      <c r="BT266" s="4"/>
      <c r="BU266" s="4"/>
      <c r="BV266" s="7"/>
      <c r="BW266" s="7"/>
      <c r="BX266" s="1">
        <v>2.0064240123431296</v>
      </c>
      <c r="BY266" s="1">
        <v>0.50273564991106023</v>
      </c>
      <c r="BZ266" s="1">
        <v>5.9329742300468933</v>
      </c>
      <c r="CA266" s="1">
        <v>0.2252438889860261</v>
      </c>
      <c r="CB266" s="1">
        <v>5.7091608676377783</v>
      </c>
      <c r="CC266" s="1">
        <v>0.21432928189388589</v>
      </c>
      <c r="CD266" s="2">
        <v>24.765041480521745</v>
      </c>
      <c r="CE266" s="2">
        <v>12.626263177512714</v>
      </c>
      <c r="CF266" s="2">
        <v>62.318452207172434</v>
      </c>
      <c r="CG266" s="2">
        <v>7.1162719857620926</v>
      </c>
      <c r="CR266" s="1">
        <v>0.46093574538625065</v>
      </c>
      <c r="CS266" s="1">
        <v>0.28756391051963565</v>
      </c>
      <c r="CT266" s="1">
        <v>0.90612697331625358</v>
      </c>
      <c r="CU266" s="1">
        <v>0.12012146357688709</v>
      </c>
      <c r="CV266" s="1">
        <v>0.88075107332424341</v>
      </c>
      <c r="CW266" s="1">
        <v>0.11445431845251787</v>
      </c>
      <c r="CX266" s="2">
        <v>2.5261998834645927</v>
      </c>
      <c r="CY266" s="2">
        <v>0.34833819560134288</v>
      </c>
      <c r="CZ266" s="2">
        <v>1.3459261674196599</v>
      </c>
      <c r="DA266" s="2">
        <v>0.26918523348393147</v>
      </c>
      <c r="DL266" s="1">
        <v>2.4673597577293802</v>
      </c>
      <c r="DM266" s="1">
        <v>0.23105938415041655</v>
      </c>
      <c r="DN266" s="1">
        <v>6.8391012033631471</v>
      </c>
      <c r="DO266" s="1">
        <v>0.34248380394892325</v>
      </c>
      <c r="DP266" s="1">
        <v>6.5899119409620219</v>
      </c>
      <c r="DQ266" s="1">
        <v>0.32323065941694212</v>
      </c>
      <c r="DR266" s="2">
        <v>27.29124136398633</v>
      </c>
      <c r="DS266" s="2">
        <v>12.279040335501398</v>
      </c>
      <c r="DT266" s="2">
        <v>63.664378374592083</v>
      </c>
      <c r="DU266" s="2">
        <v>6.8980784179707584</v>
      </c>
    </row>
    <row r="267" spans="1:135" x14ac:dyDescent="0.3">
      <c r="A267" s="10">
        <v>43362.999999963504</v>
      </c>
      <c r="B267" s="11">
        <v>9.8000000000000007</v>
      </c>
      <c r="C267" s="19">
        <v>5.2874166666666662</v>
      </c>
      <c r="D267" s="19">
        <v>0.59422721300553794</v>
      </c>
      <c r="E267" s="19">
        <v>5.3342499999999999</v>
      </c>
      <c r="F267" s="19">
        <v>0.41660089879501216</v>
      </c>
      <c r="G267" s="19">
        <v>3.7717708333333344</v>
      </c>
      <c r="H267" s="19">
        <v>0.339634987596934</v>
      </c>
      <c r="I267" s="7">
        <f t="shared" si="8"/>
        <v>3.0284517291666675</v>
      </c>
      <c r="J267" s="7">
        <f t="shared" si="9"/>
        <v>0.339634987596934</v>
      </c>
      <c r="Q267" s="15"/>
      <c r="R267" s="15"/>
      <c r="T267" s="12"/>
      <c r="U267" s="12"/>
      <c r="V267" s="12"/>
      <c r="W267" s="12"/>
      <c r="X267" s="12"/>
      <c r="Y267" s="12"/>
      <c r="Z267" s="12"/>
      <c r="AA267" s="12"/>
      <c r="AB267" s="6"/>
      <c r="AC267" s="6"/>
      <c r="AD267" s="6"/>
      <c r="AE267" s="6"/>
      <c r="AF267" s="6"/>
      <c r="AG267" s="6"/>
      <c r="AH267" s="6"/>
      <c r="AI267" s="6"/>
      <c r="AJ267" s="7"/>
      <c r="AK267" s="7"/>
      <c r="AL267" s="4"/>
      <c r="AM267" s="4"/>
      <c r="AN267" s="4"/>
      <c r="AO267" s="4"/>
      <c r="AP267" s="4"/>
      <c r="AQ267" s="4"/>
      <c r="AR267" s="7"/>
      <c r="AS267" s="7"/>
      <c r="AT267" s="7"/>
      <c r="AU267" s="7"/>
      <c r="AV267" s="4"/>
      <c r="AW267" s="4"/>
      <c r="AX267" s="4"/>
      <c r="AY267" s="4"/>
      <c r="AZ267" s="4"/>
      <c r="BA267" s="4"/>
      <c r="BB267" s="7"/>
      <c r="BC267" s="7"/>
      <c r="BD267" s="7"/>
      <c r="BE267" s="7"/>
      <c r="BF267" s="4"/>
      <c r="BG267" s="4"/>
      <c r="BH267" s="4"/>
      <c r="BI267" s="4"/>
      <c r="BJ267" s="4"/>
      <c r="BK267" s="4"/>
      <c r="BL267" s="7"/>
      <c r="BM267" s="7"/>
      <c r="BN267" s="7"/>
      <c r="BO267" s="7"/>
      <c r="BP267" s="4"/>
      <c r="BQ267" s="4"/>
      <c r="BR267" s="4"/>
      <c r="BS267" s="4"/>
      <c r="BT267" s="4"/>
      <c r="BU267" s="4"/>
      <c r="BV267" s="7"/>
      <c r="BW267" s="7"/>
    </row>
    <row r="268" spans="1:135" x14ac:dyDescent="0.3">
      <c r="A268" s="10">
        <v>43363.999999963446</v>
      </c>
      <c r="B268" s="11">
        <v>9.1</v>
      </c>
      <c r="C268" s="19">
        <v>6.448312500000001</v>
      </c>
      <c r="D268" s="19">
        <v>0.12408551286945664</v>
      </c>
      <c r="E268" s="19">
        <v>6.3269999999999991</v>
      </c>
      <c r="F268" s="19">
        <v>7.1029736237379376E-2</v>
      </c>
      <c r="G268" s="19">
        <v>4.9162083333333344</v>
      </c>
      <c r="H268" s="19">
        <v>9.8322620931481197E-2</v>
      </c>
      <c r="I268" s="7">
        <f t="shared" si="8"/>
        <v>4.0325811916666678</v>
      </c>
      <c r="J268" s="7">
        <f t="shared" si="9"/>
        <v>9.8322620931481197E-2</v>
      </c>
      <c r="Q268" s="15"/>
      <c r="R268" s="15"/>
      <c r="S268" s="14">
        <v>7.0000000000000009</v>
      </c>
      <c r="T268" s="12"/>
      <c r="U268" s="12"/>
      <c r="V268" s="12"/>
      <c r="W268" s="12"/>
      <c r="X268" s="12"/>
      <c r="Y268" s="12"/>
      <c r="Z268" s="12"/>
      <c r="AA268" s="12"/>
      <c r="AB268" s="6"/>
      <c r="AC268" s="6"/>
      <c r="AD268" s="6"/>
      <c r="AE268" s="6"/>
      <c r="AF268" s="6"/>
      <c r="AG268" s="6"/>
      <c r="AH268" s="6"/>
      <c r="AI268" s="6"/>
      <c r="AJ268" s="7"/>
      <c r="AK268" s="7"/>
      <c r="AL268" s="4"/>
      <c r="AM268" s="4"/>
      <c r="AN268" s="4"/>
      <c r="AO268" s="4"/>
      <c r="AP268" s="4"/>
      <c r="AQ268" s="4"/>
      <c r="AR268" s="7"/>
      <c r="AS268" s="7"/>
      <c r="AT268" s="7"/>
      <c r="AU268" s="7"/>
      <c r="AV268" s="4"/>
      <c r="AW268" s="4"/>
      <c r="AX268" s="4"/>
      <c r="AY268" s="4"/>
      <c r="AZ268" s="4"/>
      <c r="BA268" s="4"/>
      <c r="BB268" s="7"/>
      <c r="BC268" s="7"/>
      <c r="BD268" s="7"/>
      <c r="BE268" s="7"/>
      <c r="BF268" s="4"/>
      <c r="BG268" s="4"/>
      <c r="BH268" s="4"/>
      <c r="BI268" s="4"/>
      <c r="BJ268" s="4"/>
      <c r="BK268" s="4"/>
      <c r="BL268" s="7"/>
      <c r="BM268" s="7"/>
      <c r="BN268" s="7"/>
      <c r="BO268" s="7"/>
      <c r="BP268" s="4"/>
      <c r="BQ268" s="4"/>
      <c r="BR268" s="4"/>
      <c r="BS268" s="4"/>
      <c r="BT268" s="4"/>
      <c r="BU268" s="4"/>
      <c r="BV268" s="7"/>
      <c r="BW268" s="7"/>
    </row>
    <row r="269" spans="1:135" x14ac:dyDescent="0.3">
      <c r="A269" s="10">
        <v>43364.999999963387</v>
      </c>
      <c r="B269" s="11">
        <v>9.1</v>
      </c>
      <c r="C269" s="19">
        <v>5.2568124999999997</v>
      </c>
      <c r="D269" s="19">
        <v>9.1808736147828543E-2</v>
      </c>
      <c r="E269" s="19">
        <v>5.3087499999999999</v>
      </c>
      <c r="F269" s="19">
        <v>5.9733999232022016E-2</v>
      </c>
      <c r="G269" s="19">
        <v>4.675958333333333</v>
      </c>
      <c r="H269" s="19">
        <v>4.9283663150200371E-2</v>
      </c>
      <c r="I269" s="7">
        <f t="shared" si="8"/>
        <v>3.8217858416666664</v>
      </c>
      <c r="J269" s="7">
        <f t="shared" si="9"/>
        <v>4.9283663150200371E-2</v>
      </c>
      <c r="Q269" s="15"/>
      <c r="R269" s="15"/>
      <c r="S269" s="14">
        <v>2.2000000000000006</v>
      </c>
      <c r="T269" s="12"/>
      <c r="U269" s="12"/>
      <c r="V269" s="12"/>
      <c r="W269" s="12"/>
      <c r="X269" s="12"/>
      <c r="Y269" s="12"/>
      <c r="Z269" s="12"/>
      <c r="AA269" s="12"/>
      <c r="AB269" s="6"/>
      <c r="AC269" s="6"/>
      <c r="AD269" s="6"/>
      <c r="AE269" s="6"/>
      <c r="AF269" s="6"/>
      <c r="AG269" s="6"/>
      <c r="AH269" s="6"/>
      <c r="AI269" s="6"/>
      <c r="AJ269" s="7"/>
      <c r="AK269" s="7"/>
      <c r="AL269" s="4"/>
      <c r="AM269" s="4"/>
      <c r="AN269" s="4"/>
      <c r="AO269" s="4"/>
      <c r="AP269" s="4"/>
      <c r="AQ269" s="4"/>
      <c r="AR269" s="7"/>
      <c r="AS269" s="7"/>
      <c r="AT269" s="7"/>
      <c r="AU269" s="7"/>
      <c r="AV269" s="4"/>
      <c r="AW269" s="4"/>
      <c r="AX269" s="4"/>
      <c r="AY269" s="4"/>
      <c r="AZ269" s="4"/>
      <c r="BA269" s="4"/>
      <c r="BB269" s="7"/>
      <c r="BC269" s="7"/>
      <c r="BD269" s="7"/>
      <c r="BE269" s="7"/>
      <c r="BF269" s="4"/>
      <c r="BG269" s="4"/>
      <c r="BH269" s="4"/>
      <c r="BI269" s="4"/>
      <c r="BJ269" s="4"/>
      <c r="BK269" s="4"/>
      <c r="BL269" s="7"/>
      <c r="BM269" s="7"/>
      <c r="BN269" s="7"/>
      <c r="BO269" s="7"/>
      <c r="BP269" s="4"/>
      <c r="BQ269" s="4"/>
      <c r="BR269" s="4"/>
      <c r="BS269" s="4"/>
      <c r="BT269" s="4"/>
      <c r="BU269" s="4"/>
      <c r="BV269" s="7"/>
      <c r="BW269" s="7"/>
    </row>
    <row r="270" spans="1:135" x14ac:dyDescent="0.3">
      <c r="A270" s="10">
        <v>43365.999999963329</v>
      </c>
      <c r="B270" s="11">
        <v>6.5</v>
      </c>
      <c r="C270" s="19">
        <v>5.0523958333333345</v>
      </c>
      <c r="D270" s="19">
        <v>0.3598981412602435</v>
      </c>
      <c r="E270" s="19">
        <v>4.9268749999999999</v>
      </c>
      <c r="F270" s="19">
        <v>0.18736656960620821</v>
      </c>
      <c r="G270" s="19">
        <v>4.3924791666666669</v>
      </c>
      <c r="H270" s="19">
        <v>0.18781388094615498</v>
      </c>
      <c r="I270" s="7">
        <f t="shared" si="8"/>
        <v>3.5730612208333334</v>
      </c>
      <c r="J270" s="7">
        <f t="shared" si="9"/>
        <v>0.18781388094615498</v>
      </c>
      <c r="K270" s="15">
        <v>-59.25</v>
      </c>
      <c r="L270" s="15">
        <v>2.9209924631359407</v>
      </c>
      <c r="M270" s="15">
        <v>-76.9166666666667</v>
      </c>
      <c r="N270" s="15">
        <v>1.2759923846389387</v>
      </c>
      <c r="Q270" s="15"/>
      <c r="R270" s="15"/>
      <c r="T270" s="15">
        <v>-5.333333333333333</v>
      </c>
      <c r="U270" s="15">
        <v>3.4801021696368504</v>
      </c>
      <c r="V270" s="15">
        <v>-11.333333333333334</v>
      </c>
      <c r="W270" s="15">
        <v>5.1747248987533423</v>
      </c>
      <c r="X270" s="12"/>
      <c r="Y270" s="12"/>
      <c r="Z270" s="12"/>
      <c r="AA270" s="12"/>
      <c r="AB270" s="6">
        <v>46.732533333333343</v>
      </c>
      <c r="AC270" s="6">
        <v>0.2945369074527866</v>
      </c>
      <c r="AD270" s="6">
        <v>51.335488888888882</v>
      </c>
      <c r="AE270" s="6">
        <v>0.56192222222222254</v>
      </c>
      <c r="AF270" s="6">
        <v>46.103611111111114</v>
      </c>
      <c r="AG270" s="6">
        <v>2.1473901062153575</v>
      </c>
      <c r="AH270" s="6">
        <v>48.719549999999991</v>
      </c>
      <c r="AI270" s="6">
        <v>1.5342866174545093</v>
      </c>
      <c r="AJ270" s="7">
        <v>0.89451793503535282</v>
      </c>
      <c r="AK270" s="7">
        <v>0.1314668752698471</v>
      </c>
      <c r="AL270" s="4">
        <v>22.963797514991928</v>
      </c>
      <c r="AM270" s="4">
        <v>0.29460198636014967</v>
      </c>
      <c r="AN270" s="4">
        <v>23.524259902857739</v>
      </c>
      <c r="AO270" s="4">
        <v>0.29460198636014967</v>
      </c>
      <c r="AP270" s="4"/>
      <c r="AQ270" s="4"/>
      <c r="AR270" s="7"/>
      <c r="AS270" s="7"/>
      <c r="AT270" s="7">
        <v>15.283431414532222</v>
      </c>
      <c r="AU270" s="7">
        <v>2.4947972897853163</v>
      </c>
      <c r="AV270" s="4">
        <v>26.820254829247631</v>
      </c>
      <c r="AW270" s="4">
        <v>1.199390230726999</v>
      </c>
      <c r="AX270" s="4">
        <v>30.268036301589806</v>
      </c>
      <c r="AY270" s="4">
        <v>1.199390230726999</v>
      </c>
      <c r="AZ270" s="4"/>
      <c r="BA270" s="4"/>
      <c r="BB270" s="7"/>
      <c r="BC270" s="7"/>
      <c r="BD270" s="7">
        <v>16.177949349567577</v>
      </c>
      <c r="BE270" s="7">
        <v>2.4680365197741776</v>
      </c>
      <c r="BF270" s="4">
        <v>49.784052344239555</v>
      </c>
      <c r="BG270" s="4">
        <v>1.0129074270837479</v>
      </c>
      <c r="BH270" s="4">
        <v>53.792296204447545</v>
      </c>
      <c r="BI270" s="4">
        <v>1.0129074270837479</v>
      </c>
      <c r="BJ270" s="4"/>
      <c r="BK270" s="4"/>
      <c r="BL270" s="7"/>
      <c r="BM270" s="7"/>
      <c r="BN270" s="7">
        <v>817.66462317954347</v>
      </c>
      <c r="BO270" s="7">
        <v>16.507534382307899</v>
      </c>
      <c r="BP270" s="4">
        <v>1040.2489649272702</v>
      </c>
      <c r="BQ270" s="4">
        <v>125.38207521988159</v>
      </c>
      <c r="BR270" s="4">
        <v>1392.821191465739</v>
      </c>
      <c r="BS270" s="4">
        <v>125.38207521988159</v>
      </c>
      <c r="BT270" s="4"/>
      <c r="BU270" s="4"/>
      <c r="BV270" s="7"/>
      <c r="BW270" s="7"/>
      <c r="BX270" s="1">
        <v>1.4492740695608124</v>
      </c>
      <c r="BY270" s="1">
        <v>0.29101475332901039</v>
      </c>
      <c r="BZ270" s="1">
        <v>4.9751199402833883</v>
      </c>
      <c r="CA270" s="1">
        <v>0.20634617142554146</v>
      </c>
      <c r="CB270" s="1">
        <v>4.7741467256522014</v>
      </c>
      <c r="CC270" s="1">
        <v>0.19529019592036584</v>
      </c>
      <c r="CD270" s="2">
        <v>22.168287343690626</v>
      </c>
      <c r="CE270" s="2">
        <v>9.9474531799366019</v>
      </c>
      <c r="CF270" s="2">
        <v>64.84749861296676</v>
      </c>
      <c r="CG270" s="2">
        <v>7.5562901835386596</v>
      </c>
      <c r="CR270" s="1">
        <v>0.25957147514522005</v>
      </c>
      <c r="CS270" s="1">
        <v>0.16331013845545075</v>
      </c>
      <c r="CT270" s="1">
        <v>2.6606076202385056</v>
      </c>
      <c r="CU270" s="1">
        <v>0.14184366591059785</v>
      </c>
      <c r="CV270" s="1">
        <v>2.5237485599681881</v>
      </c>
      <c r="CW270" s="1">
        <v>0.13408209572039623</v>
      </c>
      <c r="CX270" s="2">
        <v>2.0296392112582029</v>
      </c>
      <c r="CY270" s="2">
        <v>0.24796987971240406</v>
      </c>
      <c r="CZ270" s="2">
        <v>1.4617608827196387</v>
      </c>
      <c r="DA270" s="2">
        <v>0.37916933921677387</v>
      </c>
      <c r="DL270" s="1">
        <v>1.7088455447060327</v>
      </c>
      <c r="DM270" s="1">
        <v>0.44698161123600161</v>
      </c>
      <c r="DN270" s="1">
        <v>7.6357275605218939</v>
      </c>
      <c r="DO270" s="1">
        <v>0.29972732209808212</v>
      </c>
      <c r="DP270" s="1">
        <v>7.2978952856203891</v>
      </c>
      <c r="DQ270" s="1">
        <v>0.2837888564013139</v>
      </c>
      <c r="DR270" s="2">
        <v>24.103280166859076</v>
      </c>
      <c r="DS270" s="2">
        <v>10.159365484819295</v>
      </c>
      <c r="DT270" s="2">
        <v>66.309259495686391</v>
      </c>
      <c r="DU270" s="2">
        <v>7.1907155748881264</v>
      </c>
    </row>
    <row r="271" spans="1:135" x14ac:dyDescent="0.3">
      <c r="A271" s="10">
        <v>43366.999999963271</v>
      </c>
      <c r="B271" s="11">
        <v>5.7</v>
      </c>
      <c r="C271" s="19">
        <v>2.9788124999999996</v>
      </c>
      <c r="D271" s="19">
        <v>0.36286144999900533</v>
      </c>
      <c r="E271" s="19">
        <v>3.4148472222222224</v>
      </c>
      <c r="F271" s="19">
        <v>0.28751200841627722</v>
      </c>
      <c r="G271" s="19">
        <v>2.7925416666666671</v>
      </c>
      <c r="H271" s="19">
        <v>0.23329261209755314</v>
      </c>
      <c r="I271" s="7">
        <f t="shared" si="8"/>
        <v>2.1692760583333337</v>
      </c>
      <c r="J271" s="7">
        <f t="shared" si="9"/>
        <v>0.23329261209755314</v>
      </c>
      <c r="O271" s="15">
        <v>-52.25</v>
      </c>
      <c r="P271" s="15">
        <v>1.4414060896053948</v>
      </c>
      <c r="Q271" s="15">
        <v>-53.5</v>
      </c>
      <c r="R271" s="15">
        <v>1.7298624923456323</v>
      </c>
      <c r="T271" s="12"/>
      <c r="U271" s="12"/>
      <c r="V271" s="12"/>
      <c r="W271" s="12"/>
      <c r="X271" s="15">
        <v>7.166666666666667</v>
      </c>
      <c r="Y271" s="15">
        <v>2.0398801707725656</v>
      </c>
      <c r="Z271" s="15">
        <v>6.5</v>
      </c>
      <c r="AA271" s="15">
        <v>1.0878112581387147</v>
      </c>
      <c r="AB271" s="6"/>
      <c r="AC271" s="6"/>
      <c r="AD271" s="6"/>
      <c r="AE271" s="6"/>
      <c r="AF271" s="6"/>
      <c r="AG271" s="6"/>
      <c r="AH271" s="6"/>
      <c r="AI271" s="6"/>
      <c r="AJ271" s="7"/>
      <c r="AK271" s="7"/>
      <c r="AL271" s="4"/>
      <c r="AM271" s="4"/>
      <c r="AN271" s="4"/>
      <c r="AO271" s="4"/>
      <c r="AP271" s="4"/>
      <c r="AQ271" s="4"/>
      <c r="AR271" s="7"/>
      <c r="AS271" s="7"/>
      <c r="AT271" s="7"/>
      <c r="AU271" s="7"/>
      <c r="AV271" s="4"/>
      <c r="AW271" s="4"/>
      <c r="AX271" s="4"/>
      <c r="AY271" s="4"/>
      <c r="AZ271" s="4"/>
      <c r="BA271" s="4"/>
      <c r="BB271" s="7"/>
      <c r="BC271" s="7"/>
      <c r="BD271" s="7"/>
      <c r="BE271" s="7"/>
      <c r="BF271" s="4"/>
      <c r="BG271" s="4"/>
      <c r="BH271" s="4"/>
      <c r="BI271" s="4"/>
      <c r="BJ271" s="4"/>
      <c r="BK271" s="4"/>
      <c r="BL271" s="7"/>
      <c r="BM271" s="7"/>
      <c r="BN271" s="7"/>
      <c r="BO271" s="7"/>
      <c r="BP271" s="4"/>
      <c r="BQ271" s="4"/>
      <c r="BR271" s="4"/>
      <c r="BS271" s="4"/>
      <c r="BT271" s="4"/>
      <c r="BU271" s="4"/>
      <c r="BV271" s="7"/>
      <c r="BW271" s="7"/>
      <c r="CH271" s="3">
        <v>0.58403581907674584</v>
      </c>
      <c r="CI271" s="3">
        <v>0</v>
      </c>
      <c r="CJ271" s="3">
        <v>1.3951966789055581</v>
      </c>
      <c r="CK271" s="3">
        <v>0.21276549886589566</v>
      </c>
      <c r="CL271" s="3">
        <v>1.0682988523945467</v>
      </c>
      <c r="CM271" s="3">
        <v>0.12702100282293971</v>
      </c>
      <c r="CN271" s="5">
        <v>10.881275716638976</v>
      </c>
      <c r="CO271" s="5">
        <v>6.3396513764466098</v>
      </c>
      <c r="CP271" s="5">
        <v>10.395504479289025</v>
      </c>
      <c r="CQ271" s="5">
        <v>5.8587761576970241</v>
      </c>
      <c r="DB271" s="3">
        <v>0.56781260188016858</v>
      </c>
      <c r="DC271" s="3">
        <v>0.21090182355549109</v>
      </c>
      <c r="DD271" s="3">
        <v>0.4866965158972878</v>
      </c>
      <c r="DE271" s="3">
        <v>0.25479577076120741</v>
      </c>
      <c r="DF271" s="3">
        <v>0.5193862985483888</v>
      </c>
      <c r="DG271" s="3">
        <v>0.1742477305584943</v>
      </c>
      <c r="DH271" s="5">
        <v>3.5299376580763351</v>
      </c>
      <c r="DI271" s="5">
        <v>0.55835915858490148</v>
      </c>
      <c r="DJ271" s="5">
        <v>3.7782207349440906</v>
      </c>
      <c r="DK271" s="5">
        <v>0.48140970189724147</v>
      </c>
      <c r="DV271" s="3">
        <v>1.1518484209569144</v>
      </c>
      <c r="DW271" s="3">
        <v>0.2109018235554912</v>
      </c>
      <c r="DX271" s="3">
        <v>1.8818931948028461</v>
      </c>
      <c r="DY271" s="3">
        <v>0.36033563464580526</v>
      </c>
      <c r="DZ271" s="3">
        <v>1.5876851509429355</v>
      </c>
      <c r="EA271" s="3">
        <v>0.23130209518005634</v>
      </c>
      <c r="EB271" s="5">
        <v>14.411213374715315</v>
      </c>
      <c r="EC271" s="5">
        <v>6.0623408504214433</v>
      </c>
      <c r="ED271" s="5">
        <v>14.173725214233114</v>
      </c>
      <c r="EE271" s="5">
        <v>5.789475790397665</v>
      </c>
    </row>
    <row r="272" spans="1:135" x14ac:dyDescent="0.3">
      <c r="A272" s="10">
        <v>43367.999999963213</v>
      </c>
      <c r="B272" s="11">
        <v>7.1</v>
      </c>
      <c r="C272" s="19">
        <v>2.9471458333333338</v>
      </c>
      <c r="D272" s="19">
        <v>0.41151263416686884</v>
      </c>
      <c r="E272" s="19">
        <v>3.4188611111111116</v>
      </c>
      <c r="F272" s="19">
        <v>0.32980930963709248</v>
      </c>
      <c r="G272" s="19">
        <v>2.2529166666666671</v>
      </c>
      <c r="H272" s="19">
        <v>0.24690001509050333</v>
      </c>
      <c r="I272" s="7">
        <f t="shared" si="8"/>
        <v>1.6958090833333337</v>
      </c>
      <c r="J272" s="7">
        <f t="shared" si="9"/>
        <v>0.24690001509050333</v>
      </c>
      <c r="Q272" s="15"/>
      <c r="R272" s="15"/>
      <c r="T272" s="12"/>
      <c r="U272" s="12"/>
      <c r="V272" s="12"/>
      <c r="W272" s="12"/>
      <c r="X272" s="12"/>
      <c r="Y272" s="12"/>
      <c r="Z272" s="12"/>
      <c r="AA272" s="12"/>
      <c r="AB272" s="6"/>
      <c r="AC272" s="6"/>
      <c r="AD272" s="6"/>
      <c r="AE272" s="6"/>
      <c r="AF272" s="6"/>
      <c r="AG272" s="6"/>
      <c r="AH272" s="6"/>
      <c r="AI272" s="6"/>
      <c r="AJ272" s="7"/>
      <c r="AK272" s="7"/>
      <c r="AL272" s="4"/>
      <c r="AM272" s="4"/>
      <c r="AN272" s="4"/>
      <c r="AO272" s="4"/>
      <c r="AP272" s="4"/>
      <c r="AQ272" s="4"/>
      <c r="AR272" s="7"/>
      <c r="AS272" s="7"/>
      <c r="AT272" s="7"/>
      <c r="AU272" s="7"/>
      <c r="AV272" s="4"/>
      <c r="AW272" s="4"/>
      <c r="AX272" s="4"/>
      <c r="AY272" s="4"/>
      <c r="AZ272" s="4"/>
      <c r="BA272" s="4"/>
      <c r="BB272" s="7"/>
      <c r="BC272" s="7"/>
      <c r="BD272" s="7"/>
      <c r="BE272" s="7"/>
      <c r="BF272" s="4"/>
      <c r="BG272" s="4"/>
      <c r="BH272" s="4"/>
      <c r="BI272" s="4"/>
      <c r="BJ272" s="4"/>
      <c r="BK272" s="4"/>
      <c r="BL272" s="7"/>
      <c r="BM272" s="7"/>
      <c r="BN272" s="7"/>
      <c r="BO272" s="7"/>
      <c r="BP272" s="4"/>
      <c r="BQ272" s="4"/>
      <c r="BR272" s="4"/>
      <c r="BS272" s="4"/>
      <c r="BT272" s="4"/>
      <c r="BU272" s="4"/>
      <c r="BV272" s="7"/>
      <c r="BW272" s="7"/>
    </row>
    <row r="273" spans="1:135" x14ac:dyDescent="0.3">
      <c r="A273" s="10">
        <v>43368.999999963155</v>
      </c>
      <c r="B273" s="11">
        <v>7.3</v>
      </c>
      <c r="C273" s="19">
        <v>2.7478125000000002</v>
      </c>
      <c r="D273" s="19">
        <v>0.39392439065739593</v>
      </c>
      <c r="E273" s="19">
        <v>3.356402777777777</v>
      </c>
      <c r="F273" s="19">
        <v>0.34243175970698964</v>
      </c>
      <c r="G273" s="19">
        <v>1.86025</v>
      </c>
      <c r="H273" s="19">
        <v>0.2110881208082937</v>
      </c>
      <c r="I273" s="7">
        <f t="shared" si="8"/>
        <v>1.3512833499999999</v>
      </c>
      <c r="J273" s="7">
        <f t="shared" si="9"/>
        <v>0.2110881208082937</v>
      </c>
      <c r="K273" s="15">
        <v>-58.6666666666667</v>
      </c>
      <c r="L273" s="15">
        <v>2.1684142136640276</v>
      </c>
      <c r="M273" s="15">
        <v>-76.75</v>
      </c>
      <c r="N273" s="15">
        <v>1.1154901083461843</v>
      </c>
      <c r="Q273" s="15"/>
      <c r="R273" s="15"/>
      <c r="T273" s="15">
        <v>-8</v>
      </c>
      <c r="U273" s="15">
        <v>3.7859388972001824</v>
      </c>
      <c r="V273" s="15">
        <v>-13.166666666666666</v>
      </c>
      <c r="W273" s="15">
        <v>3.8765677832043353</v>
      </c>
      <c r="X273" s="12"/>
      <c r="Y273" s="12"/>
      <c r="Z273" s="12"/>
      <c r="AA273" s="12"/>
      <c r="AB273" s="6">
        <v>45.160444444444444</v>
      </c>
      <c r="AC273" s="6">
        <v>0.31259171497594862</v>
      </c>
      <c r="AD273" s="6">
        <v>46.889211111111102</v>
      </c>
      <c r="AE273" s="6">
        <v>3.7493164155386358</v>
      </c>
      <c r="AF273" s="6">
        <v>46.370933333333333</v>
      </c>
      <c r="AG273" s="6">
        <v>2.9279413177179641</v>
      </c>
      <c r="AH273" s="6">
        <v>46.630072222222218</v>
      </c>
      <c r="AI273" s="6">
        <v>2.1306039945312247</v>
      </c>
      <c r="AJ273" s="7"/>
      <c r="AK273" s="7"/>
      <c r="AL273" s="4"/>
      <c r="AM273" s="4"/>
      <c r="AN273" s="4"/>
      <c r="AO273" s="4"/>
      <c r="AP273" s="4"/>
      <c r="AQ273" s="4"/>
      <c r="AR273" s="7"/>
      <c r="AS273" s="7"/>
      <c r="AT273" s="7"/>
      <c r="AU273" s="7"/>
      <c r="AV273" s="4"/>
      <c r="AW273" s="4"/>
      <c r="AX273" s="4"/>
      <c r="AY273" s="4"/>
      <c r="AZ273" s="4"/>
      <c r="BA273" s="4"/>
      <c r="BB273" s="7"/>
      <c r="BC273" s="7"/>
      <c r="BD273" s="7"/>
      <c r="BE273" s="7"/>
      <c r="BF273" s="4"/>
      <c r="BG273" s="4"/>
      <c r="BH273" s="4"/>
      <c r="BI273" s="4"/>
      <c r="BJ273" s="4"/>
      <c r="BK273" s="4"/>
      <c r="BL273" s="7"/>
      <c r="BM273" s="7"/>
      <c r="BN273" s="7"/>
      <c r="BO273" s="7"/>
      <c r="BP273" s="4"/>
      <c r="BQ273" s="4"/>
      <c r="BR273" s="4"/>
      <c r="BS273" s="4"/>
      <c r="BT273" s="4"/>
      <c r="BU273" s="4"/>
      <c r="BV273" s="7"/>
      <c r="BW273" s="7"/>
      <c r="CD273" s="2">
        <v>19.483372875442026</v>
      </c>
      <c r="CE273" s="2">
        <v>11.98316238148478</v>
      </c>
      <c r="CF273" s="2">
        <v>31.537417155492562</v>
      </c>
      <c r="CG273" s="2">
        <v>6.5919450926878884</v>
      </c>
      <c r="CX273" s="2">
        <v>1.7994197878592952</v>
      </c>
      <c r="CY273" s="2">
        <v>0.77499123954894966</v>
      </c>
      <c r="CZ273" s="2">
        <v>1.7373708296572501</v>
      </c>
      <c r="DA273" s="2">
        <v>0.63682104645158399</v>
      </c>
      <c r="DR273" s="2">
        <v>21.282792663301318</v>
      </c>
      <c r="DS273" s="2">
        <v>12.443717072973834</v>
      </c>
      <c r="DT273" s="2">
        <v>33.274787985149807</v>
      </c>
      <c r="DU273" s="2">
        <v>5.9838077068705644</v>
      </c>
    </row>
    <row r="274" spans="1:135" x14ac:dyDescent="0.3">
      <c r="A274" s="10">
        <v>43369.999999963096</v>
      </c>
      <c r="B274" s="11">
        <v>8.5</v>
      </c>
      <c r="C274" s="19">
        <v>3.2406666666666664</v>
      </c>
      <c r="D274" s="19">
        <v>0.48050937237939972</v>
      </c>
      <c r="E274" s="19">
        <v>3.7392222222222227</v>
      </c>
      <c r="F274" s="19">
        <v>0.37216992891012862</v>
      </c>
      <c r="G274" s="19">
        <v>2.0191875000000001</v>
      </c>
      <c r="H274" s="19">
        <v>0.24976313201265657</v>
      </c>
      <c r="I274" s="7">
        <f t="shared" si="8"/>
        <v>1.4907351125000001</v>
      </c>
      <c r="J274" s="7">
        <f t="shared" si="9"/>
        <v>0.24976313201265657</v>
      </c>
      <c r="Q274" s="15"/>
      <c r="R274" s="15"/>
      <c r="T274" s="12"/>
      <c r="U274" s="12"/>
      <c r="V274" s="12"/>
      <c r="W274" s="12"/>
      <c r="X274" s="12"/>
      <c r="Y274" s="12"/>
      <c r="Z274" s="12"/>
      <c r="AA274" s="12"/>
      <c r="AB274" s="6"/>
      <c r="AC274" s="6"/>
      <c r="AD274" s="6"/>
      <c r="AE274" s="6"/>
      <c r="AF274" s="6"/>
      <c r="AG274" s="6"/>
      <c r="AH274" s="6"/>
      <c r="AI274" s="6"/>
      <c r="AJ274" s="7"/>
      <c r="AK274" s="7"/>
      <c r="AL274" s="4"/>
      <c r="AM274" s="4"/>
      <c r="AN274" s="4"/>
      <c r="AO274" s="4"/>
      <c r="AP274" s="4"/>
      <c r="AQ274" s="4"/>
      <c r="AR274" s="7"/>
      <c r="AS274" s="7"/>
      <c r="AT274" s="7"/>
      <c r="AU274" s="7"/>
      <c r="AV274" s="4"/>
      <c r="AW274" s="4"/>
      <c r="AX274" s="4"/>
      <c r="AY274" s="4"/>
      <c r="AZ274" s="4"/>
      <c r="BA274" s="4"/>
      <c r="BB274" s="7"/>
      <c r="BC274" s="7"/>
      <c r="BD274" s="7"/>
      <c r="BE274" s="7"/>
      <c r="BF274" s="4"/>
      <c r="BG274" s="4"/>
      <c r="BH274" s="4"/>
      <c r="BI274" s="4"/>
      <c r="BJ274" s="4"/>
      <c r="BK274" s="4"/>
      <c r="BL274" s="7"/>
      <c r="BM274" s="7"/>
      <c r="BN274" s="7"/>
      <c r="BO274" s="7"/>
      <c r="BP274" s="4"/>
      <c r="BQ274" s="4"/>
      <c r="BR274" s="4"/>
      <c r="BS274" s="4"/>
      <c r="BT274" s="4"/>
      <c r="BU274" s="4"/>
      <c r="BV274" s="7"/>
      <c r="BW274" s="7"/>
    </row>
    <row r="275" spans="1:135" x14ac:dyDescent="0.3">
      <c r="A275" s="10">
        <v>43370.999999963038</v>
      </c>
      <c r="B275" s="11">
        <v>8.6</v>
      </c>
      <c r="C275" s="19">
        <v>3.4370624999999992</v>
      </c>
      <c r="D275" s="19">
        <v>0.4908338810980622</v>
      </c>
      <c r="E275" s="19">
        <v>3.9062361111111126</v>
      </c>
      <c r="F275" s="19">
        <v>0.36992361110260846</v>
      </c>
      <c r="G275" s="19">
        <v>2.250458333333333</v>
      </c>
      <c r="H275" s="19">
        <v>0.25166529222078865</v>
      </c>
      <c r="I275" s="7">
        <f t="shared" si="8"/>
        <v>1.6936521416666663</v>
      </c>
      <c r="J275" s="7">
        <f t="shared" si="9"/>
        <v>0.25166529222078865</v>
      </c>
      <c r="Q275" s="15"/>
      <c r="R275" s="15"/>
      <c r="T275" s="12"/>
      <c r="U275" s="12"/>
      <c r="V275" s="12"/>
      <c r="W275" s="12"/>
      <c r="X275" s="12"/>
      <c r="Y275" s="12"/>
      <c r="Z275" s="12"/>
      <c r="AA275" s="12"/>
      <c r="AB275" s="6"/>
      <c r="AC275" s="6"/>
      <c r="AD275" s="6"/>
      <c r="AE275" s="6"/>
      <c r="AF275" s="6"/>
      <c r="AG275" s="6"/>
      <c r="AH275" s="6"/>
      <c r="AI275" s="6"/>
      <c r="AJ275" s="7"/>
      <c r="AK275" s="7"/>
      <c r="AL275" s="4"/>
      <c r="AM275" s="4"/>
      <c r="AN275" s="4"/>
      <c r="AO275" s="4"/>
      <c r="AP275" s="4"/>
      <c r="AQ275" s="4"/>
      <c r="AR275" s="7"/>
      <c r="AS275" s="7"/>
      <c r="AT275" s="7"/>
      <c r="AU275" s="7"/>
      <c r="AV275" s="4"/>
      <c r="AW275" s="4"/>
      <c r="AX275" s="4"/>
      <c r="AY275" s="4"/>
      <c r="AZ275" s="4"/>
      <c r="BA275" s="4"/>
      <c r="BB275" s="7"/>
      <c r="BC275" s="7"/>
      <c r="BD275" s="7"/>
      <c r="BE275" s="7"/>
      <c r="BF275" s="4"/>
      <c r="BG275" s="4"/>
      <c r="BH275" s="4"/>
      <c r="BI275" s="4"/>
      <c r="BJ275" s="4"/>
      <c r="BK275" s="4"/>
      <c r="BL275" s="7"/>
      <c r="BM275" s="7"/>
      <c r="BN275" s="7"/>
      <c r="BO275" s="7"/>
      <c r="BP275" s="4"/>
      <c r="BQ275" s="4"/>
      <c r="BR275" s="4"/>
      <c r="BS275" s="4"/>
      <c r="BT275" s="4"/>
      <c r="BU275" s="4"/>
      <c r="BV275" s="7"/>
      <c r="BW275" s="7"/>
    </row>
    <row r="276" spans="1:135" x14ac:dyDescent="0.3">
      <c r="A276" s="10">
        <v>43371.99999996298</v>
      </c>
      <c r="B276" s="11">
        <v>7.5</v>
      </c>
      <c r="C276" s="19">
        <v>2.9438541666666667</v>
      </c>
      <c r="D276" s="19">
        <v>0.40263039282185703</v>
      </c>
      <c r="E276" s="19">
        <v>3.4218611111111112</v>
      </c>
      <c r="F276" s="19">
        <v>0.32063240707334434</v>
      </c>
      <c r="G276" s="19">
        <v>2.1558333333333333</v>
      </c>
      <c r="H276" s="19">
        <v>0.19879752796653147</v>
      </c>
      <c r="I276" s="7">
        <f t="shared" si="8"/>
        <v>1.6106281666666666</v>
      </c>
      <c r="J276" s="7">
        <f t="shared" si="9"/>
        <v>0.19879752796653147</v>
      </c>
      <c r="Q276" s="15"/>
      <c r="R276" s="15"/>
      <c r="T276" s="12"/>
      <c r="U276" s="12"/>
      <c r="V276" s="12"/>
      <c r="W276" s="12"/>
      <c r="X276" s="12"/>
      <c r="Y276" s="12"/>
      <c r="Z276" s="12"/>
      <c r="AA276" s="12"/>
      <c r="AB276" s="6"/>
      <c r="AC276" s="6"/>
      <c r="AD276" s="6"/>
      <c r="AE276" s="6"/>
      <c r="AF276" s="6"/>
      <c r="AG276" s="6"/>
      <c r="AH276" s="6"/>
      <c r="AI276" s="6"/>
      <c r="AJ276" s="7"/>
      <c r="AK276" s="7"/>
      <c r="AL276" s="4"/>
      <c r="AM276" s="4"/>
      <c r="AN276" s="4"/>
      <c r="AO276" s="4"/>
      <c r="AP276" s="4"/>
      <c r="AQ276" s="4"/>
      <c r="AR276" s="7"/>
      <c r="AS276" s="7"/>
      <c r="AT276" s="7"/>
      <c r="AU276" s="7"/>
      <c r="AV276" s="4"/>
      <c r="AW276" s="4"/>
      <c r="AX276" s="4"/>
      <c r="AY276" s="4"/>
      <c r="AZ276" s="4"/>
      <c r="BA276" s="4"/>
      <c r="BB276" s="7"/>
      <c r="BC276" s="7"/>
      <c r="BD276" s="7"/>
      <c r="BE276" s="7"/>
      <c r="BF276" s="4"/>
      <c r="BG276" s="4"/>
      <c r="BH276" s="4"/>
      <c r="BI276" s="4"/>
      <c r="BJ276" s="4"/>
      <c r="BK276" s="4"/>
      <c r="BL276" s="7"/>
      <c r="BM276" s="7"/>
      <c r="BN276" s="7"/>
      <c r="BO276" s="7"/>
      <c r="BP276" s="4"/>
      <c r="BQ276" s="4"/>
      <c r="BR276" s="4"/>
      <c r="BS276" s="4"/>
      <c r="BT276" s="4"/>
      <c r="BU276" s="4"/>
      <c r="BV276" s="7"/>
      <c r="BW276" s="7"/>
    </row>
    <row r="277" spans="1:135" x14ac:dyDescent="0.3">
      <c r="A277" s="10">
        <v>43372.999999962922</v>
      </c>
      <c r="B277" s="11">
        <v>5.7</v>
      </c>
      <c r="C277" s="19">
        <v>2.5226875</v>
      </c>
      <c r="D277" s="19">
        <v>0.30250186071487251</v>
      </c>
      <c r="E277" s="19">
        <v>3.1035416666666666</v>
      </c>
      <c r="F277" s="19">
        <v>0.21752182485545218</v>
      </c>
      <c r="G277" s="19">
        <v>2.0574999999999997</v>
      </c>
      <c r="H277" s="19">
        <v>0.16635155991305672</v>
      </c>
      <c r="I277" s="7">
        <f t="shared" si="8"/>
        <v>1.5243504999999997</v>
      </c>
      <c r="J277" s="7">
        <f t="shared" si="9"/>
        <v>0.16635155991305672</v>
      </c>
      <c r="K277" s="15">
        <v>-57.75</v>
      </c>
      <c r="L277" s="15">
        <v>2.7964398362159986</v>
      </c>
      <c r="M277" s="15">
        <v>-78.4166666666667</v>
      </c>
      <c r="N277" s="15">
        <v>1.4431569631200967</v>
      </c>
      <c r="Q277" s="15"/>
      <c r="R277" s="15"/>
      <c r="T277" s="15">
        <v>-9.6666666666666661</v>
      </c>
      <c r="U277" s="15">
        <v>4.0960685758148365</v>
      </c>
      <c r="V277" s="15">
        <v>-12.333333333333334</v>
      </c>
      <c r="W277" s="15">
        <v>2.9059326290271161</v>
      </c>
      <c r="X277" s="12"/>
      <c r="Y277" s="12"/>
      <c r="Z277" s="12"/>
      <c r="AA277" s="12"/>
      <c r="AB277" s="6">
        <v>46.339511111111108</v>
      </c>
      <c r="AC277" s="6">
        <v>1.4424458585812749</v>
      </c>
      <c r="AD277" s="6">
        <v>50.604444444444432</v>
      </c>
      <c r="AE277" s="6">
        <v>1.0837622799224553</v>
      </c>
      <c r="AF277" s="6">
        <v>44.870655555555551</v>
      </c>
      <c r="AG277" s="6">
        <v>3.8796173660762565</v>
      </c>
      <c r="AH277" s="6">
        <v>47.737549999999992</v>
      </c>
      <c r="AI277" s="6">
        <v>2.2111108222850309</v>
      </c>
      <c r="AJ277" s="7">
        <v>0.52431100202445635</v>
      </c>
      <c r="AK277" s="7">
        <v>0.14244116705185592</v>
      </c>
      <c r="AL277" s="4">
        <v>28.066512724268883</v>
      </c>
      <c r="AM277" s="4">
        <v>2.0587336506127669</v>
      </c>
      <c r="AN277" s="4">
        <v>31.541196953505946</v>
      </c>
      <c r="AO277" s="4">
        <v>2.0587336506127669</v>
      </c>
      <c r="AP277" s="4"/>
      <c r="AQ277" s="4"/>
      <c r="AR277" s="7"/>
      <c r="AS277" s="7"/>
      <c r="AT277" s="7">
        <v>27.810421648745102</v>
      </c>
      <c r="AU277" s="7">
        <v>1.6854339274924484</v>
      </c>
      <c r="AV277" s="4">
        <v>66.817135745321735</v>
      </c>
      <c r="AW277" s="4">
        <v>11.309561463922108</v>
      </c>
      <c r="AX277" s="4">
        <v>90.500012649932614</v>
      </c>
      <c r="AY277" s="4">
        <v>11.309561463922108</v>
      </c>
      <c r="AZ277" s="4"/>
      <c r="BA277" s="4"/>
      <c r="BB277" s="7"/>
      <c r="BC277" s="7"/>
      <c r="BD277" s="7">
        <v>28.33473265076956</v>
      </c>
      <c r="BE277" s="7">
        <v>1.6635411584733495</v>
      </c>
      <c r="BF277" s="4">
        <v>94.883648469590639</v>
      </c>
      <c r="BG277" s="4">
        <v>13.220741234802503</v>
      </c>
      <c r="BH277" s="4">
        <v>122.04120960343856</v>
      </c>
      <c r="BI277" s="4">
        <v>13.220741234802503</v>
      </c>
      <c r="BJ277" s="4"/>
      <c r="BK277" s="4"/>
      <c r="BL277" s="7"/>
      <c r="BM277" s="7"/>
      <c r="BN277" s="7">
        <v>322.88932430849286</v>
      </c>
      <c r="BO277" s="7">
        <v>28.003393330016468</v>
      </c>
      <c r="BP277" s="4">
        <v>433.4756293559272</v>
      </c>
      <c r="BQ277" s="4">
        <v>43.666410432531173</v>
      </c>
      <c r="BR277" s="4">
        <v>549.18041524418811</v>
      </c>
      <c r="BS277" s="4">
        <v>43.666410432531173</v>
      </c>
      <c r="BT277" s="4"/>
      <c r="BU277" s="4"/>
      <c r="BV277" s="7"/>
      <c r="BW277" s="7"/>
      <c r="BX277" s="1">
        <v>1.2070834276925153</v>
      </c>
      <c r="BY277" s="1">
        <v>0.13745495756308423</v>
      </c>
      <c r="BZ277" s="1">
        <v>4.4709506965581429</v>
      </c>
      <c r="CA277" s="1">
        <v>0.30165317679167797</v>
      </c>
      <c r="CB277" s="1">
        <v>4.2849102622328017</v>
      </c>
      <c r="CC277" s="1">
        <v>0.28456682513178683</v>
      </c>
      <c r="CD277" s="2">
        <v>28.343703432696035</v>
      </c>
      <c r="CE277" s="2">
        <v>10.550667055934083</v>
      </c>
      <c r="CF277" s="2">
        <v>35.839455466331771</v>
      </c>
      <c r="CG277" s="2">
        <v>14.971191108014828</v>
      </c>
      <c r="CR277" s="1">
        <v>0.55862697571670739</v>
      </c>
      <c r="CS277" s="1">
        <v>0.28921844918957984</v>
      </c>
      <c r="CT277" s="1">
        <v>1.7484240173097474</v>
      </c>
      <c r="CU277" s="1">
        <v>0.10391923878487698</v>
      </c>
      <c r="CV277" s="1">
        <v>1.6806055859389442</v>
      </c>
      <c r="CW277" s="1">
        <v>9.9372809148177893E-2</v>
      </c>
      <c r="CX277" s="2">
        <v>2.4193300943287279</v>
      </c>
      <c r="CY277" s="2">
        <v>0.45883846616579266</v>
      </c>
      <c r="CZ277" s="2">
        <v>1.6267909254969031</v>
      </c>
      <c r="DA277" s="2">
        <v>0.5418624108178145</v>
      </c>
      <c r="DL277" s="1">
        <v>1.7657104034092235</v>
      </c>
      <c r="DM277" s="1">
        <v>0.40772931141270996</v>
      </c>
      <c r="DN277" s="1">
        <v>6.2193747138678903</v>
      </c>
      <c r="DO277" s="1">
        <v>0.29741329945379635</v>
      </c>
      <c r="DP277" s="1">
        <v>5.9655158481717461</v>
      </c>
      <c r="DQ277" s="1">
        <v>0.28142201688388685</v>
      </c>
      <c r="DR277" s="2">
        <v>30.763033527024771</v>
      </c>
      <c r="DS277" s="2">
        <v>10.963449685305124</v>
      </c>
      <c r="DT277" s="2">
        <v>37.466246391828676</v>
      </c>
      <c r="DU277" s="2">
        <v>14.497588406285788</v>
      </c>
    </row>
    <row r="278" spans="1:135" x14ac:dyDescent="0.3">
      <c r="A278" s="10">
        <v>43373.999999962864</v>
      </c>
      <c r="B278" s="11">
        <v>6.3</v>
      </c>
      <c r="C278" s="19">
        <v>1.8458750000000002</v>
      </c>
      <c r="D278" s="19">
        <v>0.28751545839033726</v>
      </c>
      <c r="E278" s="19">
        <v>2.48475</v>
      </c>
      <c r="F278" s="19">
        <v>0.27031825732934084</v>
      </c>
      <c r="G278" s="19">
        <v>1.6222708333333333</v>
      </c>
      <c r="H278" s="19">
        <v>0.1586793434543394</v>
      </c>
      <c r="I278" s="7">
        <f t="shared" si="8"/>
        <v>1.1424804291666666</v>
      </c>
      <c r="J278" s="7">
        <f t="shared" si="9"/>
        <v>0.1586793434543394</v>
      </c>
      <c r="Q278" s="15"/>
      <c r="R278" s="15"/>
      <c r="T278" s="12"/>
      <c r="U278" s="12"/>
      <c r="V278" s="12"/>
      <c r="W278" s="12"/>
      <c r="X278" s="12"/>
      <c r="Y278" s="12"/>
      <c r="Z278" s="12"/>
      <c r="AA278" s="12"/>
      <c r="AB278" s="6"/>
      <c r="AC278" s="6"/>
      <c r="AD278" s="6"/>
      <c r="AE278" s="6"/>
      <c r="AF278" s="6"/>
      <c r="AG278" s="6"/>
      <c r="AH278" s="6"/>
      <c r="AI278" s="6"/>
      <c r="AJ278" s="7"/>
      <c r="AK278" s="7"/>
      <c r="AL278" s="4"/>
      <c r="AM278" s="4"/>
      <c r="AN278" s="4"/>
      <c r="AO278" s="4"/>
      <c r="AP278" s="4"/>
      <c r="AQ278" s="4"/>
      <c r="AR278" s="7"/>
      <c r="AS278" s="7"/>
      <c r="AT278" s="7"/>
      <c r="AU278" s="7"/>
      <c r="AV278" s="4"/>
      <c r="AW278" s="4"/>
      <c r="AX278" s="4"/>
      <c r="AY278" s="4"/>
      <c r="AZ278" s="4"/>
      <c r="BA278" s="4"/>
      <c r="BB278" s="7"/>
      <c r="BC278" s="7"/>
      <c r="BD278" s="7"/>
      <c r="BE278" s="7"/>
      <c r="BF278" s="4"/>
      <c r="BG278" s="4"/>
      <c r="BH278" s="4"/>
      <c r="BI278" s="4"/>
      <c r="BJ278" s="4"/>
      <c r="BK278" s="4"/>
      <c r="BL278" s="7"/>
      <c r="BM278" s="7"/>
      <c r="BN278" s="7"/>
      <c r="BO278" s="7"/>
      <c r="BP278" s="4"/>
      <c r="BQ278" s="4"/>
      <c r="BR278" s="4"/>
      <c r="BS278" s="4"/>
      <c r="BT278" s="4"/>
      <c r="BU278" s="4"/>
      <c r="BV278" s="7"/>
      <c r="BW278" s="7"/>
    </row>
    <row r="279" spans="1:135" x14ac:dyDescent="0.3">
      <c r="A279" s="10">
        <v>43374.999999962805</v>
      </c>
      <c r="B279" s="11">
        <v>8</v>
      </c>
      <c r="C279" s="19">
        <v>2.9038333333333335</v>
      </c>
      <c r="D279" s="19">
        <v>0.3307466680009335</v>
      </c>
      <c r="E279" s="19">
        <v>3.3634722222222222</v>
      </c>
      <c r="F279" s="19">
        <v>0.20334076758076025</v>
      </c>
      <c r="G279" s="19">
        <v>2.2208958333333335</v>
      </c>
      <c r="H279" s="19">
        <v>0.16612167865396246</v>
      </c>
      <c r="I279" s="7">
        <f t="shared" si="8"/>
        <v>1.6677140041666667</v>
      </c>
      <c r="J279" s="7">
        <f t="shared" si="9"/>
        <v>0.16612167865396246</v>
      </c>
      <c r="O279" s="15">
        <v>-49.75</v>
      </c>
      <c r="P279" s="15">
        <v>1.805400148712107</v>
      </c>
      <c r="Q279" s="15">
        <v>-48.5</v>
      </c>
      <c r="R279" s="15">
        <v>2.3629078131263044</v>
      </c>
      <c r="T279" s="12"/>
      <c r="U279" s="12"/>
      <c r="V279" s="12"/>
      <c r="W279" s="12"/>
      <c r="X279" s="15">
        <v>6</v>
      </c>
      <c r="Y279" s="15">
        <v>2.0330600909302543</v>
      </c>
      <c r="Z279" s="15">
        <v>6.333333333333333</v>
      </c>
      <c r="AA279" s="15">
        <v>1.3581032524975576</v>
      </c>
      <c r="AB279" s="6"/>
      <c r="AC279" s="6"/>
      <c r="AD279" s="6"/>
      <c r="AE279" s="6"/>
      <c r="AF279" s="6"/>
      <c r="AG279" s="6"/>
      <c r="AH279" s="6"/>
      <c r="AI279" s="6"/>
      <c r="AJ279" s="7"/>
      <c r="AK279" s="7"/>
      <c r="AL279" s="4"/>
      <c r="AM279" s="4"/>
      <c r="AN279" s="4"/>
      <c r="AO279" s="4"/>
      <c r="AP279" s="4">
        <v>3.0597439222112217</v>
      </c>
      <c r="AQ279" s="4">
        <v>0.10748238747942727</v>
      </c>
      <c r="AR279" s="7">
        <v>2.1139241423789841</v>
      </c>
      <c r="AS279" s="7">
        <v>9.4558478602718876E-2</v>
      </c>
      <c r="AT279" s="7"/>
      <c r="AU279" s="7"/>
      <c r="AV279" s="4"/>
      <c r="AW279" s="4"/>
      <c r="AX279" s="4"/>
      <c r="AY279" s="4"/>
      <c r="AZ279" s="4">
        <v>36.57192045339476</v>
      </c>
      <c r="BA279" s="4">
        <v>0.74086861079270061</v>
      </c>
      <c r="BB279" s="7">
        <v>44.375218378774932</v>
      </c>
      <c r="BC279" s="7">
        <v>1.2705904461378343</v>
      </c>
      <c r="BD279" s="7"/>
      <c r="BE279" s="7"/>
      <c r="BF279" s="4"/>
      <c r="BG279" s="4"/>
      <c r="BH279" s="4"/>
      <c r="BI279" s="4"/>
      <c r="BJ279" s="4">
        <v>39.631664375605986</v>
      </c>
      <c r="BK279" s="4">
        <v>0.7709666692491699</v>
      </c>
      <c r="BL279" s="7">
        <v>46.489142521153909</v>
      </c>
      <c r="BM279" s="7">
        <v>1.287264367505222</v>
      </c>
      <c r="BN279" s="7"/>
      <c r="BO279" s="7"/>
      <c r="BP279" s="4"/>
      <c r="BQ279" s="4"/>
      <c r="BR279" s="4"/>
      <c r="BS279" s="4"/>
      <c r="BT279" s="4">
        <v>658.75441856181055</v>
      </c>
      <c r="BU279" s="4">
        <v>38.391575635573517</v>
      </c>
      <c r="BV279" s="7">
        <v>686.82071835070701</v>
      </c>
      <c r="BW279" s="7">
        <v>18.993935002263424</v>
      </c>
      <c r="CH279" s="3">
        <v>0.32163092860807296</v>
      </c>
      <c r="CI279" s="3">
        <v>0.32163092860807296</v>
      </c>
      <c r="CJ279" s="3">
        <v>0.99705587868502554</v>
      </c>
      <c r="CK279" s="3">
        <v>0.21090750418616042</v>
      </c>
      <c r="CL279" s="3">
        <v>0.72485962380401359</v>
      </c>
      <c r="CM279" s="3">
        <v>0.1807053168248669</v>
      </c>
      <c r="CN279" s="5">
        <v>17.802120950732224</v>
      </c>
      <c r="CO279" s="5">
        <v>11.063831716405938</v>
      </c>
      <c r="CP279" s="5">
        <v>16.945843161534299</v>
      </c>
      <c r="CQ279" s="5">
        <v>11.183937335744544</v>
      </c>
      <c r="DB279" s="3">
        <v>0.24122319645605453</v>
      </c>
      <c r="DC279" s="3">
        <v>0.20906010359524752</v>
      </c>
      <c r="DD279" s="3">
        <v>0.72366958936816439</v>
      </c>
      <c r="DE279" s="3">
        <v>0.42293753729360922</v>
      </c>
      <c r="DF279" s="3">
        <v>0.52924369302458407</v>
      </c>
      <c r="DG279" s="3">
        <v>0.26617915364789668</v>
      </c>
      <c r="DH279" s="5">
        <v>3.0022579275581669</v>
      </c>
      <c r="DI279" s="5">
        <v>0.19901074102751731</v>
      </c>
      <c r="DJ279" s="5">
        <v>3.2031132114440997</v>
      </c>
      <c r="DK279" s="5">
        <v>0.34769876553504298</v>
      </c>
      <c r="DV279" s="3">
        <v>0.56285412506412702</v>
      </c>
      <c r="DW279" s="3">
        <v>0.11257082501282614</v>
      </c>
      <c r="DX279" s="3">
        <v>1.7207254680531907</v>
      </c>
      <c r="DY279" s="3">
        <v>0.61664570435589416</v>
      </c>
      <c r="DZ279" s="3">
        <v>1.254103316828598</v>
      </c>
      <c r="EA279" s="3">
        <v>0.37092221022866828</v>
      </c>
      <c r="EB279" s="5">
        <v>20.804378878290397</v>
      </c>
      <c r="EC279" s="5">
        <v>11.016207192390398</v>
      </c>
      <c r="ED279" s="5">
        <v>20.148956372978397</v>
      </c>
      <c r="EE279" s="5">
        <v>10.924877798529344</v>
      </c>
    </row>
    <row r="280" spans="1:135" x14ac:dyDescent="0.3">
      <c r="A280" s="10">
        <v>43375.999999962747</v>
      </c>
      <c r="B280" s="11">
        <v>4.5999999999999996</v>
      </c>
      <c r="C280" s="19">
        <v>1.3205416666666665</v>
      </c>
      <c r="D280" s="19">
        <v>0.20130912786247135</v>
      </c>
      <c r="E280" s="19">
        <v>2.0696388888888886</v>
      </c>
      <c r="F280" s="19">
        <v>0.22298910843027564</v>
      </c>
      <c r="G280" s="19">
        <v>1.26525</v>
      </c>
      <c r="H280" s="19">
        <v>8.9763083903596372E-2</v>
      </c>
      <c r="I280" s="7">
        <f t="shared" si="8"/>
        <v>0.82923035</v>
      </c>
      <c r="J280" s="7">
        <f t="shared" si="9"/>
        <v>8.9763083903596372E-2</v>
      </c>
      <c r="Q280" s="15"/>
      <c r="R280" s="15"/>
      <c r="T280" s="12"/>
      <c r="U280" s="12"/>
      <c r="V280" s="12"/>
      <c r="W280" s="12"/>
      <c r="X280" s="12"/>
      <c r="Y280" s="12"/>
      <c r="Z280" s="12"/>
      <c r="AA280" s="12"/>
      <c r="AB280" s="6"/>
      <c r="AC280" s="6"/>
      <c r="AD280" s="6"/>
      <c r="AE280" s="6"/>
      <c r="AF280" s="6"/>
      <c r="AG280" s="6"/>
      <c r="AH280" s="6"/>
      <c r="AI280" s="6"/>
      <c r="AJ280" s="7"/>
      <c r="AK280" s="7"/>
      <c r="AL280" s="4"/>
      <c r="AM280" s="4"/>
      <c r="AN280" s="4"/>
      <c r="AO280" s="4"/>
      <c r="AP280" s="4"/>
      <c r="AQ280" s="4"/>
      <c r="AR280" s="7"/>
      <c r="AS280" s="7"/>
      <c r="AT280" s="7"/>
      <c r="AU280" s="7"/>
      <c r="AV280" s="4"/>
      <c r="AW280" s="4"/>
      <c r="AX280" s="4"/>
      <c r="AY280" s="4"/>
      <c r="AZ280" s="4"/>
      <c r="BA280" s="4"/>
      <c r="BB280" s="7"/>
      <c r="BC280" s="7"/>
      <c r="BD280" s="7"/>
      <c r="BE280" s="7"/>
      <c r="BF280" s="4"/>
      <c r="BG280" s="4"/>
      <c r="BH280" s="4"/>
      <c r="BI280" s="4"/>
      <c r="BJ280" s="4"/>
      <c r="BK280" s="4"/>
      <c r="BL280" s="7"/>
      <c r="BM280" s="7"/>
      <c r="BN280" s="7"/>
      <c r="BO280" s="7"/>
      <c r="BP280" s="4"/>
      <c r="BQ280" s="4"/>
      <c r="BR280" s="4"/>
      <c r="BS280" s="4"/>
      <c r="BT280" s="4"/>
      <c r="BU280" s="4"/>
      <c r="BV280" s="7"/>
      <c r="BW280" s="7"/>
    </row>
    <row r="281" spans="1:135" x14ac:dyDescent="0.3">
      <c r="A281" s="10">
        <v>43376.999999962689</v>
      </c>
      <c r="B281" s="11">
        <v>9.3000000000000007</v>
      </c>
      <c r="C281" s="19">
        <v>2.1953749999999999</v>
      </c>
      <c r="D281" s="19">
        <v>0.41433550372462552</v>
      </c>
      <c r="E281" s="19">
        <v>2.8706111111111112</v>
      </c>
      <c r="F281" s="19">
        <v>0.38633736376640465</v>
      </c>
      <c r="G281" s="19">
        <v>1.4977708333333333</v>
      </c>
      <c r="H281" s="19">
        <v>0.21802577625492819</v>
      </c>
      <c r="I281" s="7">
        <f t="shared" si="8"/>
        <v>1.0332441291666665</v>
      </c>
      <c r="J281" s="7">
        <f t="shared" si="9"/>
        <v>0.21802577625492819</v>
      </c>
      <c r="K281" s="15">
        <v>-56.4166666666667</v>
      </c>
      <c r="L281" s="15">
        <v>2.9961043730386625</v>
      </c>
      <c r="M281" s="15">
        <v>-76.9166666666667</v>
      </c>
      <c r="N281" s="15">
        <v>1.6626846369712454</v>
      </c>
      <c r="Q281" s="15"/>
      <c r="R281" s="15"/>
      <c r="T281" s="15">
        <v>-13</v>
      </c>
      <c r="U281" s="15">
        <v>4.1633319989322652</v>
      </c>
      <c r="V281" s="15">
        <v>-14.333333333333334</v>
      </c>
      <c r="W281" s="15">
        <v>4.8074017006186525</v>
      </c>
      <c r="X281" s="12"/>
      <c r="Y281" s="12"/>
      <c r="Z281" s="12"/>
      <c r="AA281" s="12"/>
      <c r="AB281" s="6">
        <v>45.81902222222223</v>
      </c>
      <c r="AC281" s="6">
        <v>0.66974880054178665</v>
      </c>
      <c r="AD281" s="6">
        <v>50.457144444444445</v>
      </c>
      <c r="AE281" s="6">
        <v>1.0619572060732305</v>
      </c>
      <c r="AF281" s="6">
        <v>43.266722222222221</v>
      </c>
      <c r="AG281" s="6">
        <v>4.0807993164617349</v>
      </c>
      <c r="AH281" s="6">
        <v>46.861933333333333</v>
      </c>
      <c r="AI281" s="6">
        <v>2.4781533085029843</v>
      </c>
      <c r="AJ281" s="7"/>
      <c r="AK281" s="7"/>
      <c r="AL281" s="4"/>
      <c r="AM281" s="4"/>
      <c r="AN281" s="4"/>
      <c r="AO281" s="4"/>
      <c r="AP281" s="4"/>
      <c r="AQ281" s="4"/>
      <c r="AR281" s="7"/>
      <c r="AS281" s="7"/>
      <c r="AT281" s="7"/>
      <c r="AU281" s="7"/>
      <c r="AV281" s="4"/>
      <c r="AW281" s="4"/>
      <c r="AX281" s="4"/>
      <c r="AY281" s="4"/>
      <c r="AZ281" s="4"/>
      <c r="BA281" s="4"/>
      <c r="BB281" s="7"/>
      <c r="BC281" s="7"/>
      <c r="BD281" s="7"/>
      <c r="BE281" s="7"/>
      <c r="BF281" s="4"/>
      <c r="BG281" s="4"/>
      <c r="BH281" s="4"/>
      <c r="BI281" s="4"/>
      <c r="BJ281" s="4"/>
      <c r="BK281" s="4"/>
      <c r="BL281" s="7"/>
      <c r="BM281" s="7"/>
      <c r="BN281" s="7"/>
      <c r="BO281" s="7"/>
      <c r="BP281" s="4"/>
      <c r="BQ281" s="4"/>
      <c r="BR281" s="4"/>
      <c r="BS281" s="4"/>
      <c r="BT281" s="4"/>
      <c r="BU281" s="4"/>
      <c r="BV281" s="7"/>
      <c r="BW281" s="7"/>
      <c r="BX281" s="1">
        <v>0.96489278582421834</v>
      </c>
      <c r="BY281" s="1">
        <v>0.29477961523708668</v>
      </c>
      <c r="BZ281" s="1">
        <v>3.9667814528328988</v>
      </c>
      <c r="CA281" s="1">
        <v>0.40057077348766917</v>
      </c>
      <c r="CB281" s="1">
        <v>3.7956737988134037</v>
      </c>
      <c r="CC281" s="1">
        <v>0.37811175521161172</v>
      </c>
      <c r="CD281" s="2">
        <v>23.247747612772773</v>
      </c>
      <c r="CE281" s="2">
        <v>14.997390622815532</v>
      </c>
      <c r="CF281" s="2">
        <v>51.932761652442537</v>
      </c>
      <c r="CG281" s="2">
        <v>6.2033546145060887</v>
      </c>
      <c r="CR281" s="1">
        <v>0.85768247628819483</v>
      </c>
      <c r="CS281" s="1">
        <v>0.56730363402915418</v>
      </c>
      <c r="CT281" s="1">
        <v>0.83624041438098873</v>
      </c>
      <c r="CU281" s="1">
        <v>0.11346072680583096</v>
      </c>
      <c r="CV281" s="1">
        <v>0.83746261190969939</v>
      </c>
      <c r="CW281" s="1">
        <v>0.11177315595885322</v>
      </c>
      <c r="CX281" s="2">
        <v>3.5750228735541092</v>
      </c>
      <c r="CY281" s="2">
        <v>0.69879957740072307</v>
      </c>
      <c r="CZ281" s="2">
        <v>2.8680974465801334</v>
      </c>
      <c r="DA281" s="2">
        <v>0.92182863254346536</v>
      </c>
      <c r="DL281" s="1">
        <v>1.8225752621124141</v>
      </c>
      <c r="DM281" s="1">
        <v>0.86009132555871193</v>
      </c>
      <c r="DN281" s="1">
        <v>4.8030218672138876</v>
      </c>
      <c r="DO281" s="1">
        <v>0.3114639400855862</v>
      </c>
      <c r="DP281" s="1">
        <v>4.633136410723103</v>
      </c>
      <c r="DQ281" s="1">
        <v>0.29777395108901372</v>
      </c>
      <c r="DR281" s="2">
        <v>26.822770486326878</v>
      </c>
      <c r="DS281" s="2">
        <v>14.897869562836188</v>
      </c>
      <c r="DT281" s="2">
        <v>54.800859099022666</v>
      </c>
      <c r="DU281" s="2">
        <v>5.8051965401926653</v>
      </c>
    </row>
    <row r="282" spans="1:135" x14ac:dyDescent="0.3">
      <c r="A282" s="10">
        <v>43377.999999962631</v>
      </c>
      <c r="B282" s="11">
        <v>10.5</v>
      </c>
      <c r="C282" s="19">
        <v>2.7185624999999995</v>
      </c>
      <c r="D282" s="19">
        <v>0.43855718058809695</v>
      </c>
      <c r="E282" s="19">
        <v>3.2721388888888892</v>
      </c>
      <c r="F282" s="19">
        <v>0.3727170248899031</v>
      </c>
      <c r="G282" s="19">
        <v>1.7044999999999997</v>
      </c>
      <c r="H282" s="19">
        <v>0.17002728095254596</v>
      </c>
      <c r="I282" s="7">
        <f t="shared" si="8"/>
        <v>1.2146282999999998</v>
      </c>
      <c r="J282" s="7">
        <f t="shared" si="9"/>
        <v>0.17002728095254596</v>
      </c>
      <c r="Q282" s="15"/>
      <c r="R282" s="15"/>
      <c r="T282" s="12"/>
      <c r="U282" s="12"/>
      <c r="V282" s="12"/>
      <c r="W282" s="12"/>
      <c r="X282" s="12"/>
      <c r="Y282" s="12"/>
      <c r="Z282" s="12"/>
      <c r="AA282" s="12"/>
      <c r="AB282" s="6"/>
      <c r="AC282" s="6"/>
      <c r="AD282" s="6"/>
      <c r="AE282" s="6"/>
      <c r="AF282" s="6"/>
      <c r="AG282" s="6"/>
      <c r="AH282" s="6"/>
      <c r="AI282" s="6"/>
      <c r="AJ282" s="7"/>
      <c r="AK282" s="7"/>
      <c r="AL282" s="4"/>
      <c r="AM282" s="4"/>
      <c r="AN282" s="4"/>
      <c r="AO282" s="4"/>
      <c r="AP282" s="4"/>
      <c r="AQ282" s="4"/>
      <c r="AR282" s="7"/>
      <c r="AS282" s="7"/>
      <c r="AT282" s="7"/>
      <c r="AU282" s="7"/>
      <c r="AV282" s="4"/>
      <c r="AW282" s="4"/>
      <c r="AX282" s="4"/>
      <c r="AY282" s="4"/>
      <c r="AZ282" s="4"/>
      <c r="BA282" s="4"/>
      <c r="BB282" s="7"/>
      <c r="BC282" s="7"/>
      <c r="BD282" s="7"/>
      <c r="BE282" s="7"/>
      <c r="BF282" s="4"/>
      <c r="BG282" s="4"/>
      <c r="BH282" s="4"/>
      <c r="BI282" s="4"/>
      <c r="BJ282" s="4"/>
      <c r="BK282" s="4"/>
      <c r="BL282" s="7"/>
      <c r="BM282" s="7"/>
      <c r="BN282" s="7"/>
      <c r="BO282" s="7"/>
      <c r="BP282" s="4"/>
      <c r="BQ282" s="4"/>
      <c r="BR282" s="4"/>
      <c r="BS282" s="4"/>
      <c r="BT282" s="4"/>
      <c r="BU282" s="4"/>
      <c r="BV282" s="7"/>
      <c r="BW282" s="7"/>
    </row>
    <row r="283" spans="1:135" x14ac:dyDescent="0.3">
      <c r="A283" s="10">
        <v>43378.999999962572</v>
      </c>
      <c r="B283" s="11">
        <v>6.3</v>
      </c>
      <c r="C283" s="19">
        <v>2.9720416666666662</v>
      </c>
      <c r="D283" s="19">
        <v>0.23429218665773929</v>
      </c>
      <c r="E283" s="19">
        <v>3.5313611111111114</v>
      </c>
      <c r="F283" s="19">
        <v>0.1728002578498932</v>
      </c>
      <c r="G283" s="19">
        <v>2.3340416666666672</v>
      </c>
      <c r="H283" s="19">
        <v>9.1641333373581005E-2</v>
      </c>
      <c r="I283" s="7">
        <f t="shared" si="8"/>
        <v>1.766988158333334</v>
      </c>
      <c r="J283" s="7">
        <f t="shared" si="9"/>
        <v>9.1641333373581005E-2</v>
      </c>
      <c r="Q283" s="15"/>
      <c r="R283" s="15"/>
      <c r="T283" s="12"/>
      <c r="U283" s="12"/>
      <c r="V283" s="12"/>
      <c r="W283" s="12"/>
      <c r="X283" s="12"/>
      <c r="Y283" s="12"/>
      <c r="Z283" s="12"/>
      <c r="AA283" s="12"/>
      <c r="AB283" s="6"/>
      <c r="AC283" s="6"/>
      <c r="AD283" s="6"/>
      <c r="AE283" s="6"/>
      <c r="AF283" s="6"/>
      <c r="AG283" s="6"/>
      <c r="AH283" s="6"/>
      <c r="AI283" s="6"/>
      <c r="AJ283" s="7"/>
      <c r="AK283" s="7"/>
      <c r="AL283" s="4"/>
      <c r="AM283" s="4"/>
      <c r="AN283" s="4"/>
      <c r="AO283" s="4"/>
      <c r="AP283" s="4"/>
      <c r="AQ283" s="4"/>
      <c r="AR283" s="7"/>
      <c r="AS283" s="7"/>
      <c r="AT283" s="7"/>
      <c r="AU283" s="7"/>
      <c r="AV283" s="4"/>
      <c r="AW283" s="4"/>
      <c r="AX283" s="4"/>
      <c r="AY283" s="4"/>
      <c r="AZ283" s="4"/>
      <c r="BA283" s="4"/>
      <c r="BB283" s="7"/>
      <c r="BC283" s="7"/>
      <c r="BD283" s="7"/>
      <c r="BE283" s="7"/>
      <c r="BF283" s="4"/>
      <c r="BG283" s="4"/>
      <c r="BH283" s="4"/>
      <c r="BI283" s="4"/>
      <c r="BJ283" s="4"/>
      <c r="BK283" s="4"/>
      <c r="BL283" s="7"/>
      <c r="BM283" s="7"/>
      <c r="BN283" s="7"/>
      <c r="BO283" s="7"/>
      <c r="BP283" s="4"/>
      <c r="BQ283" s="4"/>
      <c r="BR283" s="4"/>
      <c r="BS283" s="4"/>
      <c r="BT283" s="4"/>
      <c r="BU283" s="4"/>
      <c r="BV283" s="7"/>
      <c r="BW283" s="7"/>
    </row>
    <row r="284" spans="1:135" x14ac:dyDescent="0.3">
      <c r="A284" s="10">
        <v>43379.999999962514</v>
      </c>
      <c r="B284" s="11">
        <v>1.2</v>
      </c>
      <c r="C284" s="19">
        <v>0.77139583333333339</v>
      </c>
      <c r="D284" s="19">
        <v>8.0333650808012705E-2</v>
      </c>
      <c r="E284" s="19">
        <v>1.4491111111111108</v>
      </c>
      <c r="F284" s="19">
        <v>9.9764123313897252E-2</v>
      </c>
      <c r="G284" s="19">
        <v>1.0992499999999998</v>
      </c>
      <c r="H284" s="19">
        <v>6.0259177543847048E-2</v>
      </c>
      <c r="I284" s="7">
        <f t="shared" si="8"/>
        <v>0.68358194999999977</v>
      </c>
      <c r="J284" s="7">
        <f t="shared" si="9"/>
        <v>6.0259177543847048E-2</v>
      </c>
      <c r="O284" s="15">
        <v>-47.916666666666664</v>
      </c>
      <c r="P284" s="15">
        <v>2.5568041525989988</v>
      </c>
      <c r="Q284" s="15">
        <v>-45.583333333333336</v>
      </c>
      <c r="R284" s="15">
        <v>0.84797739154157681</v>
      </c>
      <c r="T284" s="12"/>
      <c r="U284" s="12"/>
      <c r="V284" s="12"/>
      <c r="W284" s="12"/>
      <c r="X284" s="15">
        <v>5.5</v>
      </c>
      <c r="Y284" s="15">
        <v>1.7464249196572983</v>
      </c>
      <c r="Z284" s="15">
        <v>4.666666666666667</v>
      </c>
      <c r="AA284" s="15">
        <v>1.605545943838973</v>
      </c>
      <c r="AB284" s="6"/>
      <c r="AC284" s="6"/>
      <c r="AD284" s="6"/>
      <c r="AE284" s="6"/>
      <c r="AF284" s="6"/>
      <c r="AG284" s="6"/>
      <c r="AH284" s="6"/>
      <c r="AI284" s="6"/>
      <c r="AJ284" s="7"/>
      <c r="AK284" s="7"/>
      <c r="AL284" s="4"/>
      <c r="AM284" s="4"/>
      <c r="AN284" s="4"/>
      <c r="AO284" s="4"/>
      <c r="AP284" s="4"/>
      <c r="AQ284" s="4"/>
      <c r="AR284" s="7"/>
      <c r="AS284" s="7"/>
      <c r="AT284" s="7"/>
      <c r="AU284" s="7"/>
      <c r="AV284" s="4"/>
      <c r="AW284" s="4"/>
      <c r="AX284" s="4"/>
      <c r="AY284" s="4"/>
      <c r="AZ284" s="4"/>
      <c r="BA284" s="4"/>
      <c r="BB284" s="7"/>
      <c r="BC284" s="7"/>
      <c r="BD284" s="7"/>
      <c r="BE284" s="7"/>
      <c r="BF284" s="4"/>
      <c r="BG284" s="4"/>
      <c r="BH284" s="4"/>
      <c r="BI284" s="4"/>
      <c r="BJ284" s="4"/>
      <c r="BK284" s="4"/>
      <c r="BL284" s="7"/>
      <c r="BM284" s="7"/>
      <c r="BN284" s="7"/>
      <c r="BO284" s="7"/>
      <c r="BP284" s="4"/>
      <c r="BQ284" s="4"/>
      <c r="BR284" s="4"/>
      <c r="BS284" s="4"/>
      <c r="BT284" s="4"/>
      <c r="BU284" s="4"/>
      <c r="BV284" s="7"/>
      <c r="BW284" s="7"/>
      <c r="CH284" s="3">
        <v>0.28210855037397681</v>
      </c>
      <c r="CI284" s="3">
        <v>4.978386183070202E-2</v>
      </c>
      <c r="CJ284" s="3">
        <v>0.56421710074795328</v>
      </c>
      <c r="CK284" s="3">
        <v>8.7810478472291675E-2</v>
      </c>
      <c r="CL284" s="3">
        <v>0.45052735494724078</v>
      </c>
      <c r="CM284" s="3">
        <v>5.613087922832103E-2</v>
      </c>
      <c r="CN284" s="5">
        <v>8.7647916604430716</v>
      </c>
      <c r="CO284" s="5">
        <v>3.9736011318209572</v>
      </c>
      <c r="CP284" s="5">
        <v>7.7593542131104494</v>
      </c>
      <c r="CQ284" s="5">
        <v>3.5147520288060741</v>
      </c>
      <c r="DB284" s="3">
        <v>0.16594620610233884</v>
      </c>
      <c r="DC284" s="3">
        <v>3.3189241220467659E-2</v>
      </c>
      <c r="DD284" s="3">
        <v>0.44805475647631471</v>
      </c>
      <c r="DE284" s="3">
        <v>0.15179013992197393</v>
      </c>
      <c r="DF284" s="3">
        <v>0.33436501067560243</v>
      </c>
      <c r="DG284" s="3">
        <v>9.1600485452799363E-2</v>
      </c>
      <c r="DH284" s="5">
        <v>0.91800810408630706</v>
      </c>
      <c r="DI284" s="5">
        <v>6.7722478072565928E-2</v>
      </c>
      <c r="DJ284" s="5">
        <v>1.3005114807889351</v>
      </c>
      <c r="DK284" s="5">
        <v>0.24383423134721305</v>
      </c>
      <c r="DV284" s="3">
        <v>0.44805475647631532</v>
      </c>
      <c r="DW284" s="3">
        <v>1.6594620610234007E-2</v>
      </c>
      <c r="DX284" s="3">
        <v>1.0122718572242677</v>
      </c>
      <c r="DY284" s="3">
        <v>0.11295724739101735</v>
      </c>
      <c r="DZ284" s="3">
        <v>0.78489236562284281</v>
      </c>
      <c r="EA284" s="3">
        <v>6.7766274354729372E-2</v>
      </c>
      <c r="EB284" s="5">
        <v>9.6827997645293813</v>
      </c>
      <c r="EC284" s="5">
        <v>3.9709311451964222</v>
      </c>
      <c r="ED284" s="5">
        <v>9.059865693899388</v>
      </c>
      <c r="EE284" s="5">
        <v>3.4619046151447259</v>
      </c>
    </row>
    <row r="285" spans="1:135" x14ac:dyDescent="0.3">
      <c r="A285" s="10">
        <v>43380.999999962456</v>
      </c>
      <c r="B285" s="11">
        <v>0</v>
      </c>
      <c r="C285" s="19">
        <v>0.10697916666666664</v>
      </c>
      <c r="D285" s="19">
        <v>1.9280760271225671E-2</v>
      </c>
      <c r="E285" s="19">
        <v>0.56530555555555562</v>
      </c>
      <c r="F285" s="19">
        <v>2.9046937947623988E-2</v>
      </c>
      <c r="G285" s="19">
        <v>0.38210416666666669</v>
      </c>
      <c r="H285" s="19">
        <v>3.1715289413443842E-2</v>
      </c>
      <c r="I285" s="7">
        <f t="shared" si="8"/>
        <v>5.4358195833333345E-2</v>
      </c>
      <c r="J285" s="7">
        <f t="shared" si="9"/>
        <v>3.1715289413443842E-2</v>
      </c>
      <c r="K285" s="15">
        <v>-57.1666666666667</v>
      </c>
      <c r="L285" s="15">
        <v>2.7793429933614631</v>
      </c>
      <c r="M285" s="15">
        <v>-75.4166666666667</v>
      </c>
      <c r="N285" s="15">
        <v>1.2819157853806469</v>
      </c>
      <c r="Q285" s="15"/>
      <c r="R285" s="15"/>
      <c r="T285" s="15">
        <v>-16.666666666666668</v>
      </c>
      <c r="U285" s="15">
        <v>3.3829638550307393</v>
      </c>
      <c r="V285" s="15">
        <v>-15</v>
      </c>
      <c r="W285" s="15">
        <v>5.1316014394468841</v>
      </c>
      <c r="X285" s="12"/>
      <c r="Y285" s="12"/>
      <c r="Z285" s="12"/>
      <c r="AA285" s="12"/>
      <c r="AB285" s="6">
        <v>43.644122222222222</v>
      </c>
      <c r="AC285" s="6">
        <v>1.5452139036072756</v>
      </c>
      <c r="AD285" s="6">
        <v>48.149444444444441</v>
      </c>
      <c r="AE285" s="6">
        <v>1.0735807010210887</v>
      </c>
      <c r="AF285" s="6">
        <v>45.634433333333334</v>
      </c>
      <c r="AG285" s="6">
        <v>2.4259316492920888</v>
      </c>
      <c r="AH285" s="6">
        <v>46.891938888888888</v>
      </c>
      <c r="AI285" s="6">
        <v>1.3129386970376833</v>
      </c>
      <c r="AJ285" s="7"/>
      <c r="AK285" s="7"/>
      <c r="AL285" s="4"/>
      <c r="AM285" s="4"/>
      <c r="AN285" s="4"/>
      <c r="AO285" s="4"/>
      <c r="AP285" s="4"/>
      <c r="AQ285" s="4"/>
      <c r="AR285" s="7"/>
      <c r="AS285" s="7"/>
      <c r="AT285" s="7"/>
      <c r="AU285" s="7"/>
      <c r="AV285" s="4"/>
      <c r="AW285" s="4"/>
      <c r="AX285" s="4"/>
      <c r="AY285" s="4"/>
      <c r="AZ285" s="4"/>
      <c r="BA285" s="4"/>
      <c r="BB285" s="7"/>
      <c r="BC285" s="7"/>
      <c r="BD285" s="7"/>
      <c r="BE285" s="7"/>
      <c r="BF285" s="4"/>
      <c r="BG285" s="4"/>
      <c r="BH285" s="4"/>
      <c r="BI285" s="4"/>
      <c r="BJ285" s="4"/>
      <c r="BK285" s="4"/>
      <c r="BL285" s="7"/>
      <c r="BM285" s="7"/>
      <c r="BN285" s="7"/>
      <c r="BO285" s="7"/>
      <c r="BP285" s="4"/>
      <c r="BQ285" s="4"/>
      <c r="BR285" s="4"/>
      <c r="BS285" s="4"/>
      <c r="BT285" s="4"/>
      <c r="BU285" s="4"/>
      <c r="BV285" s="7"/>
      <c r="BW285" s="7"/>
      <c r="BX285" s="1">
        <v>0.55315402034113081</v>
      </c>
      <c r="BY285" s="1">
        <v>0.12319324966445999</v>
      </c>
      <c r="BZ285" s="1">
        <v>2.3232468854327486</v>
      </c>
      <c r="CA285" s="1">
        <v>7.6647269411345836E-2</v>
      </c>
      <c r="CB285" s="1">
        <v>2.2223515921225263</v>
      </c>
      <c r="CC285" s="1">
        <v>7.2618676650564845E-2</v>
      </c>
      <c r="CD285" s="2">
        <v>8.4317053740051993</v>
      </c>
      <c r="CE285" s="2">
        <v>4.6531031467906399</v>
      </c>
      <c r="CF285" s="2">
        <v>24.715838653572501</v>
      </c>
      <c r="CG285" s="2">
        <v>10.765013561638483</v>
      </c>
      <c r="CR285" s="1">
        <v>0.46464937708654858</v>
      </c>
      <c r="CS285" s="1">
        <v>0.21337696756836169</v>
      </c>
      <c r="CT285" s="1">
        <v>0.92929875417309726</v>
      </c>
      <c r="CU285" s="1">
        <v>8.8504643254580628E-2</v>
      </c>
      <c r="CV285" s="1">
        <v>0.9028137396791639</v>
      </c>
      <c r="CW285" s="1">
        <v>8.4341433636203472E-2</v>
      </c>
      <c r="CX285" s="2">
        <v>2.0381985000775935</v>
      </c>
      <c r="CY285" s="2">
        <v>0.59263205898113247</v>
      </c>
      <c r="CZ285" s="2">
        <v>1.9738343369172482</v>
      </c>
      <c r="DA285" s="2">
        <v>0.1501830473741369</v>
      </c>
      <c r="DL285" s="1">
        <v>1.017803397427679</v>
      </c>
      <c r="DM285" s="1">
        <v>0.15955401468551947</v>
      </c>
      <c r="DN285" s="1">
        <v>3.2525456396058461</v>
      </c>
      <c r="DO285" s="1">
        <v>0.15955401468551947</v>
      </c>
      <c r="DP285" s="1">
        <v>3.1251653318016905</v>
      </c>
      <c r="DQ285" s="1">
        <v>0.15073404791239456</v>
      </c>
      <c r="DR285" s="2">
        <v>10.469903874082794</v>
      </c>
      <c r="DS285" s="2">
        <v>5.2303336176871085</v>
      </c>
      <c r="DT285" s="2">
        <v>26.689672990489751</v>
      </c>
      <c r="DU285" s="2">
        <v>10.622160242013342</v>
      </c>
    </row>
    <row r="286" spans="1:135" x14ac:dyDescent="0.3">
      <c r="A286" s="10">
        <v>43381.999999962398</v>
      </c>
      <c r="B286" s="11">
        <v>0.8</v>
      </c>
      <c r="C286" s="19">
        <v>0.14466666666666667</v>
      </c>
      <c r="D286" s="19">
        <v>3.4126598102764832E-2</v>
      </c>
      <c r="E286" s="19">
        <v>0.64798611111111104</v>
      </c>
      <c r="F286" s="19">
        <v>5.8573310654952707E-2</v>
      </c>
      <c r="G286" s="19">
        <v>0.19612499999999997</v>
      </c>
      <c r="H286" s="19">
        <v>8.4262707079394948E-3</v>
      </c>
      <c r="I286" s="7">
        <f t="shared" si="8"/>
        <v>-0.10881992500000001</v>
      </c>
      <c r="J286" s="7">
        <f t="shared" si="9"/>
        <v>8.4262707079394948E-3</v>
      </c>
      <c r="Q286" s="15"/>
      <c r="R286" s="15"/>
      <c r="T286" s="12"/>
      <c r="U286" s="12"/>
      <c r="V286" s="12"/>
      <c r="W286" s="12"/>
      <c r="X286" s="12"/>
      <c r="Y286" s="12"/>
      <c r="Z286" s="12"/>
      <c r="AA286" s="12"/>
      <c r="AB286" s="6"/>
      <c r="AC286" s="6"/>
      <c r="AD286" s="6"/>
      <c r="AE286" s="6"/>
      <c r="AF286" s="6"/>
      <c r="AG286" s="6"/>
      <c r="AH286" s="6"/>
      <c r="AI286" s="6"/>
      <c r="AJ286" s="7"/>
      <c r="AK286" s="7"/>
      <c r="AL286" s="4"/>
      <c r="AM286" s="4"/>
      <c r="AN286" s="4"/>
      <c r="AO286" s="4"/>
      <c r="AP286" s="4"/>
      <c r="AQ286" s="4"/>
      <c r="AR286" s="7"/>
      <c r="AS286" s="7"/>
      <c r="AT286" s="7"/>
      <c r="AU286" s="7"/>
      <c r="AV286" s="4"/>
      <c r="AW286" s="4"/>
      <c r="AX286" s="4"/>
      <c r="AY286" s="4"/>
      <c r="AZ286" s="4"/>
      <c r="BA286" s="4"/>
      <c r="BB286" s="7"/>
      <c r="BC286" s="7"/>
      <c r="BD286" s="7"/>
      <c r="BE286" s="7"/>
      <c r="BF286" s="4"/>
      <c r="BG286" s="4"/>
      <c r="BH286" s="4"/>
      <c r="BI286" s="4"/>
      <c r="BJ286" s="4"/>
      <c r="BK286" s="4"/>
      <c r="BL286" s="7"/>
      <c r="BM286" s="7"/>
      <c r="BN286" s="7"/>
      <c r="BO286" s="7"/>
      <c r="BP286" s="4"/>
      <c r="BQ286" s="4"/>
      <c r="BR286" s="4"/>
      <c r="BS286" s="4"/>
      <c r="BT286" s="4"/>
      <c r="BU286" s="4"/>
      <c r="BV286" s="7"/>
      <c r="BW286" s="7"/>
    </row>
    <row r="287" spans="1:135" x14ac:dyDescent="0.3">
      <c r="A287" s="10">
        <v>43382.99999996234</v>
      </c>
      <c r="B287" s="11">
        <v>1.5</v>
      </c>
      <c r="C287" s="19">
        <v>4.7916666666666783E-4</v>
      </c>
      <c r="D287" s="19">
        <v>6.9159340781058155E-3</v>
      </c>
      <c r="E287" s="19">
        <v>0.37811111111111112</v>
      </c>
      <c r="F287" s="19">
        <v>1.8815012535890338E-2</v>
      </c>
      <c r="G287" s="19">
        <v>0.10058333333333336</v>
      </c>
      <c r="H287" s="19">
        <v>3.5732078038733478E-3</v>
      </c>
      <c r="I287" s="7">
        <f t="shared" si="8"/>
        <v>-0.19264818333333328</v>
      </c>
      <c r="J287" s="7">
        <f t="shared" si="9"/>
        <v>3.5732078038733478E-3</v>
      </c>
      <c r="Q287" s="15"/>
      <c r="R287" s="15"/>
      <c r="T287" s="12"/>
      <c r="U287" s="12"/>
      <c r="V287" s="12"/>
      <c r="W287" s="12"/>
      <c r="X287" s="12"/>
      <c r="Y287" s="12"/>
      <c r="Z287" s="12"/>
      <c r="AA287" s="12"/>
      <c r="AB287" s="6"/>
      <c r="AC287" s="6"/>
      <c r="AD287" s="6"/>
      <c r="AE287" s="6"/>
      <c r="AF287" s="6"/>
      <c r="AG287" s="6"/>
      <c r="AH287" s="6"/>
      <c r="AI287" s="6"/>
      <c r="AJ287" s="7"/>
      <c r="AK287" s="7"/>
      <c r="AL287" s="4"/>
      <c r="AM287" s="4"/>
      <c r="AN287" s="4"/>
      <c r="AO287" s="4"/>
      <c r="AP287" s="4"/>
      <c r="AQ287" s="4"/>
      <c r="AR287" s="7"/>
      <c r="AS287" s="7"/>
      <c r="AT287" s="7"/>
      <c r="AU287" s="7"/>
      <c r="AV287" s="4"/>
      <c r="AW287" s="4"/>
      <c r="AX287" s="4"/>
      <c r="AY287" s="4"/>
      <c r="AZ287" s="4"/>
      <c r="BA287" s="4"/>
      <c r="BB287" s="7"/>
      <c r="BC287" s="7"/>
      <c r="BD287" s="7"/>
      <c r="BE287" s="7"/>
      <c r="BF287" s="4"/>
      <c r="BG287" s="4"/>
      <c r="BH287" s="4"/>
      <c r="BI287" s="4"/>
      <c r="BJ287" s="4"/>
      <c r="BK287" s="4"/>
      <c r="BL287" s="7"/>
      <c r="BM287" s="7"/>
      <c r="BN287" s="7"/>
      <c r="BO287" s="7"/>
      <c r="BP287" s="4"/>
      <c r="BQ287" s="4"/>
      <c r="BR287" s="4"/>
      <c r="BS287" s="4"/>
      <c r="BT287" s="4"/>
      <c r="BU287" s="4"/>
      <c r="BV287" s="7"/>
      <c r="BW287" s="7"/>
    </row>
    <row r="288" spans="1:135" x14ac:dyDescent="0.3">
      <c r="A288" s="10">
        <v>43383.999999962281</v>
      </c>
      <c r="B288" s="11">
        <v>3.4</v>
      </c>
      <c r="C288" s="19">
        <v>0.39218749999999991</v>
      </c>
      <c r="D288" s="19">
        <v>0.11892992019302616</v>
      </c>
      <c r="E288" s="19">
        <v>0.85805555555555557</v>
      </c>
      <c r="F288" s="19">
        <v>0.14033058746706406</v>
      </c>
      <c r="G288" s="19">
        <v>0.17462499999999995</v>
      </c>
      <c r="H288" s="19">
        <v>3.0448403881206051E-2</v>
      </c>
      <c r="I288" s="7">
        <f t="shared" ref="I288:I308" si="10">0.8774*G288 - 0.2809</f>
        <v>-0.12768402500000003</v>
      </c>
      <c r="J288" s="7">
        <f t="shared" ref="J288:J308" si="11">H288</f>
        <v>3.0448403881206051E-2</v>
      </c>
      <c r="O288" s="15">
        <v>-45.333333333333336</v>
      </c>
      <c r="P288" s="15">
        <v>1.9475444264327584</v>
      </c>
      <c r="Q288" s="15">
        <v>-42.25</v>
      </c>
      <c r="R288" s="15">
        <v>1.8262604613601185</v>
      </c>
      <c r="T288" s="12"/>
      <c r="U288" s="12"/>
      <c r="V288" s="12"/>
      <c r="W288" s="12"/>
      <c r="X288" s="15">
        <v>5.583333333333333</v>
      </c>
      <c r="Y288" s="15">
        <v>1.3565683830083091</v>
      </c>
      <c r="Z288" s="15">
        <v>4.666666666666667</v>
      </c>
      <c r="AA288" s="15">
        <v>1.8737959096740264</v>
      </c>
      <c r="AB288" s="6"/>
      <c r="AC288" s="6"/>
      <c r="AD288" s="6"/>
      <c r="AE288" s="6"/>
      <c r="AF288" s="6"/>
      <c r="AG288" s="6"/>
      <c r="AH288" s="6"/>
      <c r="AI288" s="6"/>
      <c r="AJ288" s="7"/>
      <c r="AK288" s="7"/>
      <c r="AL288" s="4"/>
      <c r="AM288" s="4"/>
      <c r="AN288" s="4"/>
      <c r="AO288" s="4"/>
      <c r="AP288" s="4"/>
      <c r="AQ288" s="4"/>
      <c r="AR288" s="7"/>
      <c r="AS288" s="7"/>
      <c r="AT288" s="7"/>
      <c r="AU288" s="7"/>
      <c r="AV288" s="4"/>
      <c r="AW288" s="4"/>
      <c r="AX288" s="4"/>
      <c r="AY288" s="4"/>
      <c r="AZ288" s="4"/>
      <c r="BA288" s="4"/>
      <c r="BB288" s="7"/>
      <c r="BC288" s="7"/>
      <c r="BD288" s="7"/>
      <c r="BE288" s="7"/>
      <c r="BF288" s="4"/>
      <c r="BG288" s="4"/>
      <c r="BH288" s="4"/>
      <c r="BI288" s="4"/>
      <c r="BJ288" s="4"/>
      <c r="BK288" s="4"/>
      <c r="BL288" s="7"/>
      <c r="BM288" s="7"/>
      <c r="BN288" s="7"/>
      <c r="BO288" s="7"/>
      <c r="BP288" s="4"/>
      <c r="BQ288" s="4"/>
      <c r="BR288" s="4"/>
      <c r="BS288" s="4"/>
      <c r="BT288" s="4"/>
      <c r="BU288" s="4"/>
      <c r="BV288" s="7"/>
      <c r="BW288" s="7"/>
      <c r="CH288" s="3">
        <v>0.94161918253180277</v>
      </c>
      <c r="CI288" s="3">
        <v>3.2469626983855193E-2</v>
      </c>
      <c r="CJ288" s="3">
        <v>1.9968820595070995</v>
      </c>
      <c r="CK288" s="3">
        <v>0.24207480648309834</v>
      </c>
      <c r="CL288" s="3">
        <v>1.571611120086055</v>
      </c>
      <c r="CM288" s="3">
        <v>0.14510984444851827</v>
      </c>
      <c r="CN288" s="5">
        <v>7.6337199203054373</v>
      </c>
      <c r="CO288" s="5">
        <v>3.2277645170068099</v>
      </c>
      <c r="CP288" s="5">
        <v>8.3664695401628393</v>
      </c>
      <c r="CQ288" s="5">
        <v>3.5931523115034456</v>
      </c>
      <c r="DB288" s="3">
        <v>0.48704440475782884</v>
      </c>
      <c r="DC288" s="3">
        <v>0.22728738888698655</v>
      </c>
      <c r="DD288" s="3">
        <v>1.0877325039591514</v>
      </c>
      <c r="DE288" s="3">
        <v>0.13615321600294011</v>
      </c>
      <c r="DF288" s="3">
        <v>0.84565519998101846</v>
      </c>
      <c r="DG288" s="3">
        <v>0.12246215539676161</v>
      </c>
      <c r="DH288" s="5">
        <v>2.3185510359666952</v>
      </c>
      <c r="DI288" s="5">
        <v>0.12295730511975986</v>
      </c>
      <c r="DJ288" s="5">
        <v>2.3732338434187397</v>
      </c>
      <c r="DK288" s="5">
        <v>0.24924805141681225</v>
      </c>
      <c r="DV288" s="3">
        <v>1.4286635872896318</v>
      </c>
      <c r="DW288" s="3">
        <v>0.19481776190313221</v>
      </c>
      <c r="DX288" s="3">
        <v>3.0846145634662512</v>
      </c>
      <c r="DY288" s="3">
        <v>0.37539532374318452</v>
      </c>
      <c r="DZ288" s="3">
        <v>2.4172663200670734</v>
      </c>
      <c r="EA288" s="3">
        <v>0.23746538437603013</v>
      </c>
      <c r="EB288" s="5">
        <v>9.9522709562721356</v>
      </c>
      <c r="EC288" s="5">
        <v>3.2145752419350107</v>
      </c>
      <c r="ED288" s="5">
        <v>10.739703383581578</v>
      </c>
      <c r="EE288" s="5">
        <v>3.6745154005704634</v>
      </c>
    </row>
    <row r="289" spans="1:135" x14ac:dyDescent="0.3">
      <c r="A289" s="10">
        <v>43384.999999962223</v>
      </c>
      <c r="B289" s="11">
        <v>3</v>
      </c>
      <c r="C289" s="19">
        <v>0.16164583333333335</v>
      </c>
      <c r="D289" s="19">
        <v>4.7633864376901584E-2</v>
      </c>
      <c r="E289" s="19">
        <v>0.61804166666666671</v>
      </c>
      <c r="F289" s="19">
        <v>7.2811555882899268E-2</v>
      </c>
      <c r="G289" s="19">
        <v>8.6583333333333304E-2</v>
      </c>
      <c r="H289" s="19">
        <v>4.2952268193835645E-3</v>
      </c>
      <c r="I289" s="7">
        <f t="shared" si="10"/>
        <v>-0.20493178333333334</v>
      </c>
      <c r="J289" s="7">
        <f t="shared" si="11"/>
        <v>4.2952268193835645E-3</v>
      </c>
      <c r="K289" s="15">
        <v>-53.75</v>
      </c>
      <c r="L289" s="15">
        <v>2.9132014046822139</v>
      </c>
      <c r="M289" s="15">
        <v>-74.0833333333333</v>
      </c>
      <c r="N289" s="15">
        <v>0.92489420634432173</v>
      </c>
      <c r="Q289" s="15"/>
      <c r="R289" s="15"/>
      <c r="T289" s="15">
        <v>-19</v>
      </c>
      <c r="U289" s="15">
        <v>3.6055512754639896</v>
      </c>
      <c r="V289" s="15">
        <v>-16</v>
      </c>
      <c r="W289" s="15">
        <v>4.0414518843273806</v>
      </c>
      <c r="X289" s="12"/>
      <c r="Y289" s="12"/>
      <c r="Z289" s="12"/>
      <c r="AA289" s="12"/>
      <c r="AB289" s="6">
        <v>39.727177777777783</v>
      </c>
      <c r="AC289" s="6">
        <v>0.82188221764375269</v>
      </c>
      <c r="AD289" s="6">
        <v>48.231277777777784</v>
      </c>
      <c r="AE289" s="6">
        <v>2.9058144906716841</v>
      </c>
      <c r="AF289" s="6">
        <v>46.305466666666661</v>
      </c>
      <c r="AG289" s="6">
        <v>2.7528616567330646</v>
      </c>
      <c r="AH289" s="6">
        <v>47.268372222222219</v>
      </c>
      <c r="AI289" s="6">
        <v>1.8411513932443695</v>
      </c>
      <c r="AJ289" s="7"/>
      <c r="AK289" s="7"/>
      <c r="AL289" s="4"/>
      <c r="AM289" s="4"/>
      <c r="AN289" s="4"/>
      <c r="AO289" s="4"/>
      <c r="AP289" s="4"/>
      <c r="AQ289" s="4"/>
      <c r="AR289" s="7"/>
      <c r="AS289" s="7"/>
      <c r="AT289" s="7"/>
      <c r="AU289" s="7"/>
      <c r="AV289" s="4"/>
      <c r="AW289" s="4"/>
      <c r="AX289" s="4"/>
      <c r="AY289" s="4"/>
      <c r="AZ289" s="4"/>
      <c r="BA289" s="4"/>
      <c r="BB289" s="7"/>
      <c r="BC289" s="7"/>
      <c r="BD289" s="7"/>
      <c r="BE289" s="7"/>
      <c r="BF289" s="4"/>
      <c r="BG289" s="4"/>
      <c r="BH289" s="4"/>
      <c r="BI289" s="4"/>
      <c r="BJ289" s="4"/>
      <c r="BK289" s="4"/>
      <c r="BL289" s="7"/>
      <c r="BM289" s="7"/>
      <c r="BN289" s="7"/>
      <c r="BO289" s="7"/>
      <c r="BP289" s="4"/>
      <c r="BQ289" s="4"/>
      <c r="BR289" s="4"/>
      <c r="BS289" s="4"/>
      <c r="BT289" s="4"/>
      <c r="BU289" s="4"/>
      <c r="BV289" s="7"/>
      <c r="BW289" s="7"/>
      <c r="BX289" s="1">
        <v>2.034763290988264</v>
      </c>
      <c r="BY289" s="1">
        <v>0.33812785816995328</v>
      </c>
      <c r="BZ289" s="1">
        <v>1.5801885132142901</v>
      </c>
      <c r="CA289" s="1">
        <v>0.33604277441317804</v>
      </c>
      <c r="CB289" s="1">
        <v>1.6060992755474066</v>
      </c>
      <c r="CC289" s="1">
        <v>0.3174739001746138</v>
      </c>
      <c r="CD289" s="2">
        <v>10.556590320802584</v>
      </c>
      <c r="CE289" s="2">
        <v>5.1723414495421665</v>
      </c>
      <c r="CF289" s="2">
        <v>30.80835319223026</v>
      </c>
      <c r="CG289" s="2">
        <v>9.7733658921652662</v>
      </c>
      <c r="CR289" s="1">
        <v>1.0823208994618423</v>
      </c>
      <c r="CS289" s="1">
        <v>0.19239757152681475</v>
      </c>
      <c r="CT289" s="1">
        <v>0.7792710476125263</v>
      </c>
      <c r="CU289" s="1">
        <v>0.17181311632462665</v>
      </c>
      <c r="CV289" s="1">
        <v>0.7965448891679372</v>
      </c>
      <c r="CW289" s="1">
        <v>0.16239049576204317</v>
      </c>
      <c r="CX289" s="2">
        <v>1.3406869707419282</v>
      </c>
      <c r="CY289" s="2">
        <v>0.38412065466786854</v>
      </c>
      <c r="CZ289" s="2">
        <v>1.9107428480652675</v>
      </c>
      <c r="DA289" s="2">
        <v>0.36993280987113059</v>
      </c>
      <c r="DL289" s="1">
        <v>3.1170841904501061</v>
      </c>
      <c r="DM289" s="1">
        <v>0.52889956024141294</v>
      </c>
      <c r="DN289" s="1">
        <v>2.3594595608268163</v>
      </c>
      <c r="DO289" s="1">
        <v>0.39737541162573636</v>
      </c>
      <c r="DP289" s="1">
        <v>2.402644164715344</v>
      </c>
      <c r="DQ289" s="1">
        <v>0.37593575737882967</v>
      </c>
      <c r="DR289" s="2">
        <v>11.992286604431733</v>
      </c>
      <c r="DS289" s="2">
        <v>5.4700253978153945</v>
      </c>
      <c r="DT289" s="2">
        <v>32.719096040295533</v>
      </c>
      <c r="DU289" s="2">
        <v>9.8062548915966872</v>
      </c>
    </row>
    <row r="290" spans="1:135" x14ac:dyDescent="0.3">
      <c r="A290" s="10">
        <v>43385.999999962165</v>
      </c>
      <c r="B290" s="11">
        <v>1.7</v>
      </c>
      <c r="C290" s="19">
        <v>0.11595833333333332</v>
      </c>
      <c r="D290" s="19">
        <v>2.9476392492501204E-2</v>
      </c>
      <c r="E290" s="19">
        <v>0.61651388888888892</v>
      </c>
      <c r="F290" s="19">
        <v>6.5185536573756017E-2</v>
      </c>
      <c r="G290" s="19">
        <v>5.9166666666666666E-2</v>
      </c>
      <c r="H290" s="19">
        <v>1.6677532689770467E-3</v>
      </c>
      <c r="I290" s="7">
        <f t="shared" si="10"/>
        <v>-0.22898716666666666</v>
      </c>
      <c r="J290" s="7">
        <f t="shared" si="11"/>
        <v>1.6677532689770467E-3</v>
      </c>
      <c r="Q290" s="15"/>
      <c r="R290" s="15"/>
      <c r="T290" s="12"/>
      <c r="U290" s="12"/>
      <c r="V290" s="12"/>
      <c r="W290" s="12"/>
      <c r="X290" s="12"/>
      <c r="Y290" s="12"/>
      <c r="Z290" s="12"/>
      <c r="AA290" s="12"/>
      <c r="AB290" s="6"/>
      <c r="AC290" s="6"/>
      <c r="AD290" s="6"/>
      <c r="AE290" s="6"/>
      <c r="AF290" s="6"/>
      <c r="AG290" s="6"/>
      <c r="AH290" s="6"/>
      <c r="AI290" s="6"/>
      <c r="AJ290" s="7"/>
      <c r="AK290" s="7"/>
      <c r="AL290" s="4"/>
      <c r="AM290" s="4"/>
      <c r="AN290" s="4"/>
      <c r="AO290" s="4"/>
      <c r="AP290" s="4"/>
      <c r="AQ290" s="4"/>
      <c r="AR290" s="7"/>
      <c r="AS290" s="7"/>
      <c r="AT290" s="7"/>
      <c r="AU290" s="7"/>
      <c r="AV290" s="4"/>
      <c r="AW290" s="4"/>
      <c r="AX290" s="4"/>
      <c r="AY290" s="4"/>
      <c r="AZ290" s="4"/>
      <c r="BA290" s="4"/>
      <c r="BB290" s="7"/>
      <c r="BC290" s="7"/>
      <c r="BD290" s="7"/>
      <c r="BE290" s="7"/>
      <c r="BF290" s="4"/>
      <c r="BG290" s="4"/>
      <c r="BH290" s="4"/>
      <c r="BI290" s="4"/>
      <c r="BJ290" s="4"/>
      <c r="BK290" s="4"/>
      <c r="BL290" s="7"/>
      <c r="BM290" s="7"/>
      <c r="BN290" s="7"/>
      <c r="BO290" s="7"/>
      <c r="BP290" s="4"/>
      <c r="BQ290" s="4"/>
      <c r="BR290" s="4"/>
      <c r="BS290" s="4"/>
      <c r="BT290" s="4"/>
      <c r="BU290" s="4"/>
      <c r="BV290" s="7"/>
      <c r="BW290" s="7"/>
    </row>
    <row r="291" spans="1:135" x14ac:dyDescent="0.3">
      <c r="A291" s="10">
        <v>43386.999999962107</v>
      </c>
      <c r="B291" s="11">
        <v>0.5</v>
      </c>
      <c r="C291" s="19">
        <v>-2.0958333333333339E-2</v>
      </c>
      <c r="D291" s="19">
        <v>4.4364388572704925E-3</v>
      </c>
      <c r="E291" s="19">
        <v>0.29851388888888897</v>
      </c>
      <c r="F291" s="19">
        <v>1.5619777441742654E-2</v>
      </c>
      <c r="G291" s="19">
        <v>4.9875000000000003E-2</v>
      </c>
      <c r="H291" s="19">
        <v>7.7800958415913998E-4</v>
      </c>
      <c r="I291" s="7">
        <f t="shared" si="10"/>
        <v>-0.23713967499999999</v>
      </c>
      <c r="J291" s="7">
        <f t="shared" si="11"/>
        <v>7.7800958415913998E-4</v>
      </c>
      <c r="Q291" s="15"/>
      <c r="R291" s="15"/>
      <c r="T291" s="12"/>
      <c r="U291" s="12"/>
      <c r="V291" s="12"/>
      <c r="W291" s="12"/>
      <c r="X291" s="12"/>
      <c r="Y291" s="12"/>
      <c r="Z291" s="12"/>
      <c r="AA291" s="12"/>
      <c r="AB291" s="6"/>
      <c r="AC291" s="6"/>
      <c r="AD291" s="6"/>
      <c r="AE291" s="6"/>
      <c r="AF291" s="6"/>
      <c r="AG291" s="6"/>
      <c r="AH291" s="6"/>
      <c r="AI291" s="6"/>
      <c r="AJ291" s="7"/>
      <c r="AK291" s="7"/>
      <c r="AL291" s="4"/>
      <c r="AM291" s="4"/>
      <c r="AN291" s="4"/>
      <c r="AO291" s="4"/>
      <c r="AP291" s="4"/>
      <c r="AQ291" s="4"/>
      <c r="AR291" s="7"/>
      <c r="AS291" s="7"/>
      <c r="AT291" s="7"/>
      <c r="AU291" s="7"/>
      <c r="AV291" s="4"/>
      <c r="AW291" s="4"/>
      <c r="AX291" s="4"/>
      <c r="AY291" s="4"/>
      <c r="AZ291" s="4"/>
      <c r="BA291" s="4"/>
      <c r="BB291" s="7"/>
      <c r="BC291" s="7"/>
      <c r="BD291" s="7"/>
      <c r="BE291" s="7"/>
      <c r="BF291" s="4"/>
      <c r="BG291" s="4"/>
      <c r="BH291" s="4"/>
      <c r="BI291" s="4"/>
      <c r="BJ291" s="4"/>
      <c r="BK291" s="4"/>
      <c r="BL291" s="7"/>
      <c r="BM291" s="7"/>
      <c r="BN291" s="7"/>
      <c r="BO291" s="7"/>
      <c r="BP291" s="4"/>
      <c r="BQ291" s="4"/>
      <c r="BR291" s="4"/>
      <c r="BS291" s="4"/>
      <c r="BT291" s="4"/>
      <c r="BU291" s="4"/>
      <c r="BV291" s="7"/>
      <c r="BW291" s="7"/>
    </row>
    <row r="292" spans="1:135" x14ac:dyDescent="0.3">
      <c r="A292" s="10">
        <v>43387.999999962049</v>
      </c>
      <c r="B292" s="11">
        <v>-2.2000000000000002</v>
      </c>
      <c r="C292" s="19">
        <v>-0.15639583333333332</v>
      </c>
      <c r="D292" s="19">
        <v>1.7600513084548759E-2</v>
      </c>
      <c r="E292" s="19">
        <v>0.11209722222222224</v>
      </c>
      <c r="F292" s="19">
        <v>5.7649015465706943E-3</v>
      </c>
      <c r="G292" s="19">
        <v>2.8500000000000011E-2</v>
      </c>
      <c r="H292" s="19">
        <v>1.3269776053940652E-3</v>
      </c>
      <c r="I292" s="7">
        <f t="shared" si="10"/>
        <v>-0.25589409999999996</v>
      </c>
      <c r="J292" s="7">
        <f t="shared" si="11"/>
        <v>1.3269776053940652E-3</v>
      </c>
      <c r="O292" s="15">
        <v>-40.75</v>
      </c>
      <c r="P292" s="15">
        <v>1.7369644367532269</v>
      </c>
      <c r="Q292" s="15">
        <v>-42.5</v>
      </c>
      <c r="R292" s="15">
        <v>1.4590366269521402</v>
      </c>
      <c r="T292" s="12"/>
      <c r="U292" s="12"/>
      <c r="V292" s="12"/>
      <c r="W292" s="12"/>
      <c r="X292" s="15">
        <v>6.6333333333333329</v>
      </c>
      <c r="Y292" s="15">
        <v>1.4193112570695856</v>
      </c>
      <c r="Z292" s="15">
        <v>3</v>
      </c>
      <c r="AA292" s="15">
        <v>1.3354150416006754</v>
      </c>
      <c r="AB292" s="6"/>
      <c r="AC292" s="6"/>
      <c r="AD292" s="6"/>
      <c r="AE292" s="6"/>
      <c r="AF292" s="6"/>
      <c r="AG292" s="6"/>
      <c r="AH292" s="6"/>
      <c r="AI292" s="6"/>
      <c r="AJ292" s="7"/>
      <c r="AK292" s="7"/>
      <c r="AL292" s="4"/>
      <c r="AM292" s="4"/>
      <c r="AN292" s="4"/>
      <c r="AO292" s="4"/>
      <c r="AP292" s="4">
        <v>1.3826231503957154</v>
      </c>
      <c r="AQ292" s="4">
        <v>8.6017753402647709E-2</v>
      </c>
      <c r="AR292" s="7">
        <v>2.0544995601070664</v>
      </c>
      <c r="AS292" s="7">
        <v>4.2805880487164424E-2</v>
      </c>
      <c r="AT292" s="7"/>
      <c r="AU292" s="7"/>
      <c r="AV292" s="4"/>
      <c r="AW292" s="4"/>
      <c r="AX292" s="4"/>
      <c r="AY292" s="4"/>
      <c r="AZ292" s="4">
        <v>17.876029482210061</v>
      </c>
      <c r="BA292" s="4">
        <v>0.20954719871899166</v>
      </c>
      <c r="BB292" s="7">
        <v>58.581461850063953</v>
      </c>
      <c r="BC292" s="7">
        <v>2.9079638205223466</v>
      </c>
      <c r="BD292" s="7"/>
      <c r="BE292" s="7"/>
      <c r="BF292" s="4"/>
      <c r="BG292" s="4"/>
      <c r="BH292" s="4"/>
      <c r="BI292" s="4"/>
      <c r="BJ292" s="4">
        <v>19.258652632605777</v>
      </c>
      <c r="BK292" s="4">
        <v>0.29482177721328195</v>
      </c>
      <c r="BL292" s="7">
        <v>60.635961410171021</v>
      </c>
      <c r="BM292" s="7">
        <v>2.9482534234219329</v>
      </c>
      <c r="BN292" s="7"/>
      <c r="BO292" s="7"/>
      <c r="BP292" s="4"/>
      <c r="BQ292" s="4"/>
      <c r="BR292" s="4"/>
      <c r="BS292" s="4"/>
      <c r="BT292" s="4">
        <v>395.1380060210202</v>
      </c>
      <c r="BU292" s="4">
        <v>30.214967022842725</v>
      </c>
      <c r="BV292" s="7">
        <v>579.91656331890101</v>
      </c>
      <c r="BW292" s="7">
        <v>27.63208935503647</v>
      </c>
      <c r="CH292" s="3">
        <v>0.27841310127041025</v>
      </c>
      <c r="CI292" s="3">
        <v>0.11464068875840391</v>
      </c>
      <c r="CJ292" s="3">
        <v>0.42580827253121567</v>
      </c>
      <c r="CK292" s="3">
        <v>0.13767276972590439</v>
      </c>
      <c r="CL292" s="3">
        <v>0.36640801851311111</v>
      </c>
      <c r="CM292" s="3">
        <v>9.4285524545136112E-2</v>
      </c>
      <c r="CN292" s="5">
        <v>4.7548703127694543</v>
      </c>
      <c r="CO292" s="5">
        <v>0.99192749992480267</v>
      </c>
      <c r="CP292" s="5">
        <v>5.3726724879784777</v>
      </c>
      <c r="CQ292" s="5">
        <v>1.410748188193609</v>
      </c>
      <c r="DB292" s="3">
        <v>0.67146689129922621</v>
      </c>
      <c r="DC292" s="3">
        <v>0.24565861876800948</v>
      </c>
      <c r="DD292" s="3">
        <v>0.93350275131843663</v>
      </c>
      <c r="DE292" s="3">
        <v>8.6142835981877816E-2</v>
      </c>
      <c r="DF292" s="3">
        <v>0.82790229973069485</v>
      </c>
      <c r="DG292" s="3">
        <v>0.11156096200158977</v>
      </c>
      <c r="DH292" s="5">
        <v>1.456247984421271</v>
      </c>
      <c r="DI292" s="5">
        <v>0.14502179461617529</v>
      </c>
      <c r="DJ292" s="5">
        <v>1.9195996158280397</v>
      </c>
      <c r="DK292" s="5">
        <v>0.16481946541653003</v>
      </c>
      <c r="DV292" s="3">
        <v>0.94987999256963696</v>
      </c>
      <c r="DW292" s="3">
        <v>0.36029930752641376</v>
      </c>
      <c r="DX292" s="3">
        <v>1.3593110238496533</v>
      </c>
      <c r="DY292" s="3">
        <v>0.19354730600812756</v>
      </c>
      <c r="DZ292" s="3">
        <v>1.1943103182438066</v>
      </c>
      <c r="EA292" s="3">
        <v>0.1855653548707363</v>
      </c>
      <c r="EB292" s="5">
        <v>6.2111182971907226</v>
      </c>
      <c r="EC292" s="5">
        <v>0.93508397235127405</v>
      </c>
      <c r="ED292" s="5">
        <v>7.2922721038065204</v>
      </c>
      <c r="EE292" s="5">
        <v>1.3879957796736082</v>
      </c>
    </row>
    <row r="293" spans="1:135" x14ac:dyDescent="0.3">
      <c r="A293" s="10">
        <v>43388.99999996199</v>
      </c>
      <c r="B293" s="11">
        <v>-3.7</v>
      </c>
      <c r="C293" s="19">
        <v>-0.47160416666666666</v>
      </c>
      <c r="D293" s="19">
        <v>5.5900159925352216E-2</v>
      </c>
      <c r="E293" s="19">
        <v>2.3263888888888879E-2</v>
      </c>
      <c r="F293" s="19">
        <v>4.5339113711589558E-3</v>
      </c>
      <c r="G293" s="19">
        <v>1.0583333333333335E-2</v>
      </c>
      <c r="H293" s="19">
        <v>5.8333333333333382E-4</v>
      </c>
      <c r="I293" s="7">
        <f t="shared" si="10"/>
        <v>-0.27161418333333331</v>
      </c>
      <c r="J293" s="7">
        <f t="shared" si="11"/>
        <v>5.8333333333333382E-4</v>
      </c>
      <c r="K293" s="15">
        <v>-45.1666666666667</v>
      </c>
      <c r="L293" s="15">
        <v>1.3642254619787419</v>
      </c>
      <c r="M293" s="15">
        <v>-75.3333333333333</v>
      </c>
      <c r="N293" s="15">
        <v>1.2870763988845639</v>
      </c>
      <c r="Q293" s="15"/>
      <c r="R293" s="15"/>
      <c r="T293" s="15">
        <v>-23</v>
      </c>
      <c r="U293" s="15">
        <v>1.5275252316519468</v>
      </c>
      <c r="V293" s="15">
        <v>-17.666666666666668</v>
      </c>
      <c r="W293" s="15">
        <v>3.8441875315569316</v>
      </c>
      <c r="X293" s="12"/>
      <c r="Y293" s="12"/>
      <c r="Z293" s="12"/>
      <c r="AA293" s="12"/>
      <c r="AB293" s="6">
        <v>38.60571111111112</v>
      </c>
      <c r="AC293" s="6">
        <v>2.7127138859611377</v>
      </c>
      <c r="AD293" s="6">
        <v>46.414577777777772</v>
      </c>
      <c r="AE293" s="6">
        <v>3.7808102116371058</v>
      </c>
      <c r="AF293" s="6">
        <v>45.419226666666653</v>
      </c>
      <c r="AG293" s="6">
        <v>3.5186091832139743</v>
      </c>
      <c r="AH293" s="6">
        <v>48.131966666666663</v>
      </c>
      <c r="AI293" s="6">
        <v>3.0005297655457341</v>
      </c>
      <c r="AJ293" s="7">
        <v>1.189877848835506</v>
      </c>
      <c r="AK293" s="7">
        <v>0.10511536331397467</v>
      </c>
      <c r="AL293" s="4">
        <v>10.383820484503069</v>
      </c>
      <c r="AM293" s="4">
        <v>0.53921866788003048</v>
      </c>
      <c r="AN293" s="4">
        <v>11.352230792232593</v>
      </c>
      <c r="AO293" s="4">
        <v>0.53921866788003048</v>
      </c>
      <c r="AP293" s="4"/>
      <c r="AQ293" s="4"/>
      <c r="AR293" s="7"/>
      <c r="AS293" s="7"/>
      <c r="AT293" s="7">
        <v>17.660729249584943</v>
      </c>
      <c r="AU293" s="7">
        <v>0.62371614882544513</v>
      </c>
      <c r="AV293" s="4">
        <v>13.953526161870553</v>
      </c>
      <c r="AW293" s="4">
        <v>1.4525307095508919</v>
      </c>
      <c r="AX293" s="4">
        <v>18.301536835927994</v>
      </c>
      <c r="AY293" s="4">
        <v>1.4525307095508919</v>
      </c>
      <c r="AZ293" s="4"/>
      <c r="BA293" s="4"/>
      <c r="BB293" s="7"/>
      <c r="BC293" s="7"/>
      <c r="BD293" s="7">
        <v>18.850607098420447</v>
      </c>
      <c r="BE293" s="7">
        <v>0.72591945245258782</v>
      </c>
      <c r="BF293" s="4">
        <v>24.337346646373625</v>
      </c>
      <c r="BG293" s="4">
        <v>1.8360538922398981</v>
      </c>
      <c r="BH293" s="4">
        <v>29.653767628160587</v>
      </c>
      <c r="BI293" s="4">
        <v>1.8360538922398981</v>
      </c>
      <c r="BJ293" s="4"/>
      <c r="BK293" s="4"/>
      <c r="BL293" s="7"/>
      <c r="BM293" s="7"/>
      <c r="BN293" s="7">
        <v>1014.0501513567758</v>
      </c>
      <c r="BO293" s="7">
        <v>68.094182185604325</v>
      </c>
      <c r="BP293" s="4">
        <v>749.8021353505909</v>
      </c>
      <c r="BQ293" s="4">
        <v>31.099017128719932</v>
      </c>
      <c r="BR293" s="4">
        <v>841.88324993345134</v>
      </c>
      <c r="BS293" s="4">
        <v>31.099017128719932</v>
      </c>
      <c r="BT293" s="4"/>
      <c r="BU293" s="4"/>
      <c r="BV293" s="7"/>
      <c r="BW293" s="7"/>
      <c r="BX293" s="1">
        <v>0.52407172003841929</v>
      </c>
      <c r="BY293" s="1">
        <v>0.13636778511071404</v>
      </c>
      <c r="BZ293" s="1">
        <v>2.2709774534998171</v>
      </c>
      <c r="CA293" s="1">
        <v>7.8731977442463796E-2</v>
      </c>
      <c r="CB293" s="1">
        <v>2.1714038266925173</v>
      </c>
      <c r="CC293" s="1">
        <v>7.4650039019624595E-2</v>
      </c>
      <c r="CD293" s="2">
        <v>13.988531572772658</v>
      </c>
      <c r="CE293" s="2">
        <v>6.5260874628901764</v>
      </c>
      <c r="CF293" s="2">
        <v>15.553350358879428</v>
      </c>
      <c r="CG293" s="2">
        <v>1.9005084689383607</v>
      </c>
      <c r="CR293" s="1">
        <v>0.9389618317355034</v>
      </c>
      <c r="CS293" s="1">
        <v>0.12157949359987261</v>
      </c>
      <c r="CT293" s="1">
        <v>0.89528918839896843</v>
      </c>
      <c r="CU293" s="1">
        <v>2.1836321668267582E-2</v>
      </c>
      <c r="CV293" s="1">
        <v>0.8977785290691509</v>
      </c>
      <c r="CW293" s="1">
        <v>2.1726514588443387E-2</v>
      </c>
      <c r="CX293" s="2">
        <v>1.4225625328243383</v>
      </c>
      <c r="CY293" s="2">
        <v>0.38976362602477804</v>
      </c>
      <c r="CZ293" s="2">
        <v>1.7674261771453901</v>
      </c>
      <c r="DA293" s="2">
        <v>0.65766127651727047</v>
      </c>
      <c r="DL293" s="1">
        <v>1.4630335517739239</v>
      </c>
      <c r="DM293" s="1">
        <v>0.23109390673058683</v>
      </c>
      <c r="DN293" s="1">
        <v>3.1662666418987855</v>
      </c>
      <c r="DO293" s="1">
        <v>7.5643237159712828E-2</v>
      </c>
      <c r="DP293" s="1">
        <v>3.0691823557616682</v>
      </c>
      <c r="DQ293" s="1">
        <v>7.25376049421778E-2</v>
      </c>
      <c r="DR293" s="2">
        <v>15.411094105596995</v>
      </c>
      <c r="DS293" s="2">
        <v>6.7464983350629986</v>
      </c>
      <c r="DT293" s="2">
        <v>17.32077653602482</v>
      </c>
      <c r="DU293" s="2">
        <v>2.5330573609047273</v>
      </c>
    </row>
    <row r="294" spans="1:135" x14ac:dyDescent="0.3">
      <c r="A294" s="10">
        <v>43389.999999961932</v>
      </c>
      <c r="B294" s="11">
        <v>-2.2000000000000002</v>
      </c>
      <c r="C294" s="19">
        <v>-0.71706250000000005</v>
      </c>
      <c r="D294" s="19">
        <v>9.7310966474005695E-2</v>
      </c>
      <c r="E294" s="19">
        <v>-0.18676388888888884</v>
      </c>
      <c r="F294" s="19">
        <v>2.9170472347759706E-2</v>
      </c>
      <c r="G294" s="19">
        <v>1.0000000000000004E-2</v>
      </c>
      <c r="H294" s="19">
        <v>7.23429698288712E-19</v>
      </c>
      <c r="I294" s="7">
        <f t="shared" si="10"/>
        <v>-0.27212599999999998</v>
      </c>
      <c r="J294" s="7">
        <f t="shared" si="11"/>
        <v>7.23429698288712E-19</v>
      </c>
      <c r="Q294" s="15"/>
      <c r="R294" s="15"/>
      <c r="T294" s="12"/>
      <c r="U294" s="12"/>
      <c r="V294" s="12"/>
      <c r="W294" s="12"/>
      <c r="X294" s="12"/>
      <c r="Y294" s="12"/>
      <c r="Z294" s="12"/>
      <c r="AA294" s="12"/>
      <c r="AB294" s="6"/>
      <c r="AC294" s="6"/>
      <c r="AD294" s="6"/>
      <c r="AE294" s="6"/>
      <c r="AF294" s="6"/>
      <c r="AG294" s="6"/>
      <c r="AH294" s="6"/>
      <c r="AI294" s="6"/>
      <c r="AJ294" s="7"/>
      <c r="AK294" s="7"/>
      <c r="AL294" s="4"/>
      <c r="AM294" s="4"/>
      <c r="AN294" s="4"/>
      <c r="AO294" s="4"/>
      <c r="AP294" s="4"/>
      <c r="AQ294" s="4"/>
      <c r="AR294" s="7"/>
      <c r="AS294" s="7"/>
      <c r="AT294" s="7"/>
      <c r="AU294" s="7"/>
      <c r="AV294" s="4"/>
      <c r="AW294" s="4"/>
      <c r="AX294" s="4"/>
      <c r="AY294" s="4"/>
      <c r="AZ294" s="4"/>
      <c r="BA294" s="4"/>
      <c r="BB294" s="7"/>
      <c r="BC294" s="7"/>
      <c r="BD294" s="7"/>
      <c r="BE294" s="7"/>
      <c r="BF294" s="4"/>
      <c r="BG294" s="4"/>
      <c r="BH294" s="4"/>
      <c r="BI294" s="4"/>
      <c r="BJ294" s="4"/>
      <c r="BK294" s="4"/>
      <c r="BL294" s="7"/>
      <c r="BM294" s="7"/>
      <c r="BN294" s="7"/>
      <c r="BO294" s="7"/>
      <c r="BP294" s="4"/>
      <c r="BQ294" s="4"/>
      <c r="BR294" s="4"/>
      <c r="BS294" s="4"/>
      <c r="BT294" s="4"/>
      <c r="BU294" s="4"/>
      <c r="BV294" s="7"/>
      <c r="BW294" s="7"/>
    </row>
    <row r="295" spans="1:135" x14ac:dyDescent="0.3">
      <c r="A295" s="10">
        <v>43390.999999961874</v>
      </c>
      <c r="B295" s="11">
        <v>0.8</v>
      </c>
      <c r="C295" s="19">
        <v>-0.71077083333333313</v>
      </c>
      <c r="D295" s="19">
        <v>0.11457817239694866</v>
      </c>
      <c r="E295" s="19">
        <v>-0.28529166666666667</v>
      </c>
      <c r="F295" s="19">
        <v>4.5270720438554603E-2</v>
      </c>
      <c r="G295" s="19">
        <v>-1.8541666666666668E-2</v>
      </c>
      <c r="H295" s="19">
        <v>5.2759809743350922E-3</v>
      </c>
      <c r="I295" s="7">
        <f t="shared" si="10"/>
        <v>-0.29716845833333333</v>
      </c>
      <c r="J295" s="7">
        <f t="shared" si="11"/>
        <v>5.2759809743350922E-3</v>
      </c>
      <c r="Q295" s="15"/>
      <c r="R295" s="15"/>
      <c r="T295" s="12"/>
      <c r="U295" s="12"/>
      <c r="V295" s="12"/>
      <c r="W295" s="12"/>
      <c r="X295" s="12"/>
      <c r="Y295" s="12"/>
      <c r="Z295" s="12"/>
      <c r="AA295" s="12"/>
      <c r="AB295" s="6"/>
      <c r="AC295" s="6"/>
      <c r="AD295" s="6"/>
      <c r="AE295" s="6"/>
      <c r="AF295" s="6"/>
      <c r="AG295" s="6"/>
      <c r="AH295" s="6"/>
      <c r="AI295" s="6"/>
      <c r="AJ295" s="7"/>
      <c r="AK295" s="7"/>
      <c r="AL295" s="4"/>
      <c r="AM295" s="4"/>
      <c r="AN295" s="4"/>
      <c r="AO295" s="4"/>
      <c r="AP295" s="4"/>
      <c r="AQ295" s="4"/>
      <c r="AR295" s="7"/>
      <c r="AS295" s="7"/>
      <c r="AT295" s="7"/>
      <c r="AU295" s="7"/>
      <c r="AV295" s="4"/>
      <c r="AW295" s="4"/>
      <c r="AX295" s="4"/>
      <c r="AY295" s="4"/>
      <c r="AZ295" s="4"/>
      <c r="BA295" s="4"/>
      <c r="BB295" s="7"/>
      <c r="BC295" s="7"/>
      <c r="BD295" s="7"/>
      <c r="BE295" s="7"/>
      <c r="BF295" s="4"/>
      <c r="BG295" s="4"/>
      <c r="BH295" s="4"/>
      <c r="BI295" s="4"/>
      <c r="BJ295" s="4"/>
      <c r="BK295" s="4"/>
      <c r="BL295" s="7"/>
      <c r="BM295" s="7"/>
      <c r="BN295" s="7"/>
      <c r="BO295" s="7"/>
      <c r="BP295" s="4"/>
      <c r="BQ295" s="4"/>
      <c r="BR295" s="4"/>
      <c r="BS295" s="4"/>
      <c r="BT295" s="4"/>
      <c r="BU295" s="4"/>
      <c r="BV295" s="7"/>
      <c r="BW295" s="7"/>
    </row>
    <row r="296" spans="1:135" x14ac:dyDescent="0.3">
      <c r="A296" s="10">
        <v>43391.999999961816</v>
      </c>
      <c r="B296" s="11">
        <v>0.3</v>
      </c>
      <c r="C296" s="19">
        <v>-0.34887499999999999</v>
      </c>
      <c r="D296" s="19">
        <v>5.4215428859774581E-2</v>
      </c>
      <c r="E296" s="19">
        <v>-9.6375000000000002E-2</v>
      </c>
      <c r="F296" s="19">
        <v>1.4401594457094064E-2</v>
      </c>
      <c r="G296" s="19">
        <v>-1.6187500000000004E-2</v>
      </c>
      <c r="H296" s="19">
        <v>5.946912828689266E-3</v>
      </c>
      <c r="I296" s="7">
        <f t="shared" si="10"/>
        <v>-0.29510291249999998</v>
      </c>
      <c r="J296" s="7">
        <f t="shared" si="11"/>
        <v>5.946912828689266E-3</v>
      </c>
      <c r="Q296" s="15"/>
      <c r="R296" s="15"/>
      <c r="T296" s="12"/>
      <c r="U296" s="12"/>
      <c r="V296" s="12"/>
      <c r="W296" s="12"/>
      <c r="X296" s="12"/>
      <c r="Y296" s="12"/>
      <c r="Z296" s="12"/>
      <c r="AA296" s="12"/>
      <c r="AB296" s="6"/>
      <c r="AC296" s="6"/>
      <c r="AD296" s="6"/>
      <c r="AE296" s="6"/>
      <c r="AF296" s="6"/>
      <c r="AG296" s="6"/>
      <c r="AH296" s="6"/>
      <c r="AI296" s="6"/>
      <c r="AJ296" s="7"/>
      <c r="AK296" s="7"/>
      <c r="AL296" s="4"/>
      <c r="AM296" s="4"/>
      <c r="AN296" s="4"/>
      <c r="AO296" s="4"/>
      <c r="AP296" s="4"/>
      <c r="AQ296" s="4"/>
      <c r="AR296" s="7"/>
      <c r="AS296" s="7"/>
      <c r="AT296" s="7"/>
      <c r="AU296" s="7"/>
      <c r="AV296" s="4"/>
      <c r="AW296" s="4"/>
      <c r="AX296" s="4"/>
      <c r="AY296" s="4"/>
      <c r="AZ296" s="4"/>
      <c r="BA296" s="4"/>
      <c r="BB296" s="7"/>
      <c r="BC296" s="7"/>
      <c r="BD296" s="7"/>
      <c r="BE296" s="7"/>
      <c r="BF296" s="4"/>
      <c r="BG296" s="4"/>
      <c r="BH296" s="4"/>
      <c r="BI296" s="4"/>
      <c r="BJ296" s="4"/>
      <c r="BK296" s="4"/>
      <c r="BL296" s="7"/>
      <c r="BM296" s="7"/>
      <c r="BN296" s="7"/>
      <c r="BO296" s="7"/>
      <c r="BP296" s="4"/>
      <c r="BQ296" s="4"/>
      <c r="BR296" s="4"/>
      <c r="BS296" s="4"/>
      <c r="BT296" s="4"/>
      <c r="BU296" s="4"/>
      <c r="BV296" s="7"/>
      <c r="BW296" s="7"/>
    </row>
    <row r="297" spans="1:135" x14ac:dyDescent="0.3">
      <c r="A297" s="10">
        <v>43392.999999961758</v>
      </c>
      <c r="B297" s="11">
        <v>-1.1000000000000001</v>
      </c>
      <c r="C297" s="19">
        <v>-0.52927083333333325</v>
      </c>
      <c r="D297" s="19">
        <v>7.5801717285613496E-2</v>
      </c>
      <c r="E297" s="19">
        <v>-0.16737500000000002</v>
      </c>
      <c r="F297" s="19">
        <v>2.6862665221641439E-2</v>
      </c>
      <c r="G297" s="19">
        <v>-5.1104166666666673E-2</v>
      </c>
      <c r="H297" s="19">
        <v>1.1748765706319131E-2</v>
      </c>
      <c r="I297" s="7">
        <f t="shared" si="10"/>
        <v>-0.32573879583333332</v>
      </c>
      <c r="J297" s="7">
        <f t="shared" si="11"/>
        <v>1.1748765706319131E-2</v>
      </c>
      <c r="K297" s="15">
        <v>-40.9166666666667</v>
      </c>
      <c r="L297" s="15">
        <v>2.4385115098843322</v>
      </c>
      <c r="M297" s="15">
        <v>-71.25</v>
      </c>
      <c r="N297" s="15">
        <v>1.5081847407135549</v>
      </c>
      <c r="Q297" s="15"/>
      <c r="R297" s="15"/>
      <c r="T297" s="15">
        <v>-25.333333333333332</v>
      </c>
      <c r="U297" s="15">
        <v>5.0442486501405197</v>
      </c>
      <c r="V297" s="15">
        <v>-21.666666666666668</v>
      </c>
      <c r="W297" s="15">
        <v>6.0092521257733171</v>
      </c>
      <c r="X297" s="12"/>
      <c r="Y297" s="12"/>
      <c r="Z297" s="12"/>
      <c r="AA297" s="12"/>
      <c r="AB297" s="6">
        <v>38.699999999999996</v>
      </c>
      <c r="AC297" s="6">
        <v>4.2587439462827499</v>
      </c>
      <c r="AD297" s="6">
        <v>47.449000000000005</v>
      </c>
      <c r="AE297" s="6">
        <v>0.18499999999999869</v>
      </c>
      <c r="AF297" s="6">
        <v>47.799000000000021</v>
      </c>
      <c r="AG297" s="6"/>
      <c r="AH297" s="6">
        <v>50.086666666666673</v>
      </c>
      <c r="AI297" s="6">
        <v>0.52269600257809345</v>
      </c>
      <c r="AJ297" s="7"/>
      <c r="AK297" s="7"/>
      <c r="AL297" s="4"/>
      <c r="AM297" s="4"/>
      <c r="AN297" s="4"/>
      <c r="AO297" s="4"/>
      <c r="AP297" s="4"/>
      <c r="AQ297" s="4"/>
      <c r="AR297" s="7"/>
      <c r="AS297" s="7"/>
      <c r="AT297" s="7"/>
      <c r="AU297" s="7"/>
      <c r="AV297" s="4"/>
      <c r="AW297" s="4"/>
      <c r="AX297" s="4"/>
      <c r="AY297" s="4"/>
      <c r="AZ297" s="4"/>
      <c r="BA297" s="4"/>
      <c r="BB297" s="7"/>
      <c r="BC297" s="7"/>
      <c r="BD297" s="7"/>
      <c r="BE297" s="7"/>
      <c r="BF297" s="4"/>
      <c r="BG297" s="4"/>
      <c r="BH297" s="4"/>
      <c r="BI297" s="4"/>
      <c r="BJ297" s="4"/>
      <c r="BK297" s="4"/>
      <c r="BL297" s="7"/>
      <c r="BM297" s="7"/>
      <c r="BN297" s="7"/>
      <c r="BO297" s="7"/>
      <c r="BP297" s="4"/>
      <c r="BQ297" s="4"/>
      <c r="BR297" s="4"/>
      <c r="BS297" s="4"/>
      <c r="BT297" s="4"/>
      <c r="BU297" s="4"/>
      <c r="BV297" s="7"/>
      <c r="BW297" s="7"/>
    </row>
    <row r="298" spans="1:135" x14ac:dyDescent="0.3">
      <c r="A298" s="10">
        <v>43393.999999961699</v>
      </c>
      <c r="B298" s="11">
        <v>-2.1</v>
      </c>
      <c r="C298" s="19">
        <v>-0.61260416666666662</v>
      </c>
      <c r="D298" s="19">
        <v>9.6448858093323472E-2</v>
      </c>
      <c r="E298" s="19">
        <v>-0.23702777777777781</v>
      </c>
      <c r="F298" s="19">
        <v>3.8049526568513695E-2</v>
      </c>
      <c r="G298" s="19">
        <v>-0.10995833333333332</v>
      </c>
      <c r="H298" s="19">
        <v>2.0955026823046299E-2</v>
      </c>
      <c r="I298" s="7">
        <f t="shared" si="10"/>
        <v>-0.37737744166666665</v>
      </c>
      <c r="J298" s="7">
        <f t="shared" si="11"/>
        <v>2.0955026823046299E-2</v>
      </c>
      <c r="O298" s="15">
        <v>-36.75</v>
      </c>
      <c r="P298" s="15">
        <v>2.4498763110397923</v>
      </c>
      <c r="Q298" s="15">
        <v>-39.416666666666664</v>
      </c>
      <c r="R298" s="15">
        <v>1.7814631938693319</v>
      </c>
      <c r="T298" s="12"/>
      <c r="U298" s="12"/>
      <c r="V298" s="12"/>
      <c r="W298" s="12"/>
      <c r="X298" s="15">
        <v>-7.833333333333333</v>
      </c>
      <c r="Y298" s="15">
        <v>1.137736544391734</v>
      </c>
      <c r="Z298" s="15">
        <v>-5.083333333333333</v>
      </c>
      <c r="AA298" s="15">
        <v>0.27131367660166239</v>
      </c>
      <c r="AB298" s="6"/>
      <c r="AC298" s="6"/>
      <c r="AD298" s="6"/>
      <c r="AE298" s="6"/>
      <c r="AF298" s="6"/>
      <c r="AG298" s="6"/>
      <c r="AH298" s="6"/>
      <c r="AI298" s="6"/>
      <c r="AJ298" s="7"/>
      <c r="AK298" s="7"/>
      <c r="AL298" s="4"/>
      <c r="AM298" s="4"/>
      <c r="AN298" s="4"/>
      <c r="AO298" s="4"/>
      <c r="AP298" s="4"/>
      <c r="AQ298" s="4"/>
      <c r="AR298" s="7"/>
      <c r="AS298" s="7"/>
      <c r="AT298" s="7"/>
      <c r="AU298" s="7"/>
      <c r="AV298" s="4"/>
      <c r="AW298" s="4"/>
      <c r="AX298" s="4"/>
      <c r="AY298" s="4"/>
      <c r="AZ298" s="4"/>
      <c r="BA298" s="4"/>
      <c r="BB298" s="7"/>
      <c r="BC298" s="7"/>
      <c r="BD298" s="7"/>
      <c r="BE298" s="7"/>
      <c r="BF298" s="4"/>
      <c r="BG298" s="4"/>
      <c r="BH298" s="4"/>
      <c r="BI298" s="4"/>
      <c r="BJ298" s="4"/>
      <c r="BK298" s="4"/>
      <c r="BL298" s="7"/>
      <c r="BM298" s="7"/>
      <c r="BN298" s="7"/>
      <c r="BO298" s="7"/>
      <c r="BP298" s="4"/>
      <c r="BQ298" s="4"/>
      <c r="BR298" s="4"/>
      <c r="BS298" s="4"/>
      <c r="BT298" s="4"/>
      <c r="BU298" s="4"/>
      <c r="BV298" s="7"/>
      <c r="BW298" s="7"/>
      <c r="CH298" s="3">
        <v>0.14973449152254475</v>
      </c>
      <c r="CI298" s="3">
        <v>1.6637165724727468E-2</v>
      </c>
      <c r="CJ298" s="3">
        <v>0.36601764594399838</v>
      </c>
      <c r="CK298" s="3">
        <v>0.16857535137382684</v>
      </c>
      <c r="CL298" s="3">
        <v>0.27885553471215258</v>
      </c>
      <c r="CM298" s="3">
        <v>0.10086257948307752</v>
      </c>
      <c r="CN298" s="5">
        <v>7.495018035309049</v>
      </c>
      <c r="CO298" s="5">
        <v>1.643394712756362</v>
      </c>
      <c r="CP298" s="5">
        <v>7.8524394156055779</v>
      </c>
      <c r="CQ298" s="5">
        <v>1.5991780744235113</v>
      </c>
      <c r="DB298" s="3">
        <v>0.44920347456763443</v>
      </c>
      <c r="DC298" s="3">
        <v>0.2162831544214536</v>
      </c>
      <c r="DD298" s="3">
        <v>0.76530962333745156</v>
      </c>
      <c r="DE298" s="3">
        <v>0.17289849797502582</v>
      </c>
      <c r="DF298" s="3">
        <v>0.63791884538321519</v>
      </c>
      <c r="DG298" s="3">
        <v>0.13509879825508445</v>
      </c>
      <c r="DH298" s="5">
        <v>1.3755307665957364</v>
      </c>
      <c r="DI298" s="5">
        <v>0.18181808622126</v>
      </c>
      <c r="DJ298" s="5">
        <v>2.1986830363695624</v>
      </c>
      <c r="DK298" s="5">
        <v>0.12824504508996748</v>
      </c>
      <c r="DV298" s="3">
        <v>0.5989379660901798</v>
      </c>
      <c r="DW298" s="3">
        <v>0.19964598869672698</v>
      </c>
      <c r="DX298" s="3">
        <v>1.13132726928145</v>
      </c>
      <c r="DY298" s="3">
        <v>5.4336755722270952E-2</v>
      </c>
      <c r="DZ298" s="3">
        <v>0.91677438009536805</v>
      </c>
      <c r="EA298" s="3">
        <v>8.675064280213135E-2</v>
      </c>
      <c r="EB298" s="5">
        <v>8.8705488019047873</v>
      </c>
      <c r="EC298" s="5">
        <v>1.5766010746754422</v>
      </c>
      <c r="ED298" s="5">
        <v>10.051122451975141</v>
      </c>
      <c r="EE298" s="5">
        <v>1.5895762752361877</v>
      </c>
    </row>
    <row r="299" spans="1:135" x14ac:dyDescent="0.3">
      <c r="A299" s="10">
        <v>43394.999999961641</v>
      </c>
      <c r="B299" s="11">
        <v>0</v>
      </c>
      <c r="C299" s="19">
        <v>-0.11287500000000002</v>
      </c>
      <c r="D299" s="19">
        <v>5.4110268855847871E-3</v>
      </c>
      <c r="E299" s="19">
        <v>-3.2777777777777774E-2</v>
      </c>
      <c r="F299" s="19">
        <v>3.2232215675028065E-3</v>
      </c>
      <c r="G299" s="19">
        <v>-4.583333333333336E-3</v>
      </c>
      <c r="H299" s="19">
        <v>5.8333333333333176E-4</v>
      </c>
      <c r="I299" s="7">
        <f t="shared" si="10"/>
        <v>-0.28492141666666665</v>
      </c>
      <c r="J299" s="7">
        <f t="shared" si="11"/>
        <v>5.8333333333333176E-4</v>
      </c>
      <c r="Q299" s="15"/>
      <c r="R299" s="15"/>
      <c r="S299" s="14">
        <v>2.7</v>
      </c>
      <c r="T299" s="12"/>
      <c r="U299" s="12"/>
      <c r="V299" s="12"/>
      <c r="W299" s="12"/>
      <c r="X299" s="12"/>
      <c r="Y299" s="12"/>
      <c r="Z299" s="12"/>
      <c r="AA299" s="12"/>
      <c r="AB299" s="6"/>
      <c r="AC299" s="6"/>
      <c r="AD299" s="6"/>
      <c r="AE299" s="6"/>
      <c r="AF299" s="6"/>
      <c r="AG299" s="6"/>
      <c r="AH299" s="6"/>
      <c r="AI299" s="6"/>
      <c r="AJ299" s="7"/>
      <c r="AK299" s="7"/>
      <c r="AL299" s="4"/>
      <c r="AM299" s="4"/>
      <c r="AN299" s="4"/>
      <c r="AO299" s="4"/>
      <c r="AP299" s="4"/>
      <c r="AQ299" s="4"/>
      <c r="AR299" s="7"/>
      <c r="AS299" s="7"/>
      <c r="AT299" s="7"/>
      <c r="AU299" s="7"/>
      <c r="AV299" s="4"/>
      <c r="AW299" s="4"/>
      <c r="AX299" s="4"/>
      <c r="AY299" s="4"/>
      <c r="AZ299" s="4"/>
      <c r="BA299" s="4"/>
      <c r="BB299" s="7"/>
      <c r="BC299" s="7"/>
      <c r="BD299" s="7"/>
      <c r="BE299" s="7"/>
      <c r="BF299" s="4"/>
      <c r="BG299" s="4"/>
      <c r="BH299" s="4"/>
      <c r="BI299" s="4"/>
      <c r="BJ299" s="4"/>
      <c r="BK299" s="4"/>
      <c r="BL299" s="7"/>
      <c r="BM299" s="7"/>
      <c r="BN299" s="7"/>
      <c r="BO299" s="7"/>
      <c r="BP299" s="4"/>
      <c r="BQ299" s="4"/>
      <c r="BR299" s="4"/>
      <c r="BS299" s="4"/>
      <c r="BT299" s="4"/>
      <c r="BU299" s="4"/>
      <c r="BV299" s="7"/>
      <c r="BW299" s="7"/>
    </row>
    <row r="300" spans="1:135" x14ac:dyDescent="0.3">
      <c r="A300" s="10">
        <v>43395.999999961583</v>
      </c>
      <c r="B300" s="11">
        <v>0.3</v>
      </c>
      <c r="C300" s="19">
        <v>-7.1666666666666684E-2</v>
      </c>
      <c r="D300" s="19">
        <v>1.0879222762803663E-3</v>
      </c>
      <c r="E300" s="19">
        <v>-1.6666666666666685E-3</v>
      </c>
      <c r="F300" s="19">
        <v>1.1581817055730044E-3</v>
      </c>
      <c r="G300" s="19">
        <v>-4.0000000000000027E-3</v>
      </c>
      <c r="H300" s="19">
        <v>5.4257227371653398E-19</v>
      </c>
      <c r="I300" s="7">
        <f t="shared" si="10"/>
        <v>-0.28440959999999998</v>
      </c>
      <c r="J300" s="7">
        <f t="shared" si="11"/>
        <v>5.4257227371653398E-19</v>
      </c>
      <c r="Q300" s="15"/>
      <c r="R300" s="15"/>
      <c r="S300" s="14">
        <v>3.5</v>
      </c>
      <c r="T300" s="12"/>
      <c r="U300" s="12"/>
      <c r="V300" s="12"/>
      <c r="W300" s="12"/>
      <c r="X300" s="12"/>
      <c r="Y300" s="12"/>
      <c r="Z300" s="12"/>
      <c r="AA300" s="12"/>
      <c r="AB300" s="6"/>
      <c r="AC300" s="6"/>
      <c r="AD300" s="6"/>
      <c r="AE300" s="6"/>
      <c r="AF300" s="6"/>
      <c r="AG300" s="6"/>
      <c r="AH300" s="6"/>
      <c r="AI300" s="6"/>
      <c r="AJ300" s="7"/>
      <c r="AK300" s="7"/>
      <c r="AL300" s="4"/>
      <c r="AM300" s="4"/>
      <c r="AN300" s="4"/>
      <c r="AO300" s="4"/>
      <c r="AP300" s="4"/>
      <c r="AQ300" s="4"/>
      <c r="AR300" s="7"/>
      <c r="AS300" s="7"/>
      <c r="AT300" s="7"/>
      <c r="AU300" s="7"/>
      <c r="AV300" s="4"/>
      <c r="AW300" s="4"/>
      <c r="AX300" s="4"/>
      <c r="AY300" s="4"/>
      <c r="AZ300" s="4"/>
      <c r="BA300" s="4"/>
      <c r="BB300" s="7"/>
      <c r="BC300" s="7"/>
      <c r="BD300" s="7"/>
      <c r="BE300" s="7"/>
      <c r="BF300" s="4"/>
      <c r="BG300" s="4"/>
      <c r="BH300" s="4"/>
      <c r="BI300" s="4"/>
      <c r="BJ300" s="4"/>
      <c r="BK300" s="4"/>
      <c r="BL300" s="7"/>
      <c r="BM300" s="7"/>
      <c r="BN300" s="7"/>
      <c r="BO300" s="7"/>
      <c r="BP300" s="4"/>
      <c r="BQ300" s="4"/>
      <c r="BR300" s="4"/>
      <c r="BS300" s="4"/>
      <c r="BT300" s="4"/>
      <c r="BU300" s="4"/>
      <c r="BV300" s="7"/>
      <c r="BW300" s="7"/>
    </row>
    <row r="301" spans="1:135" x14ac:dyDescent="0.3">
      <c r="A301" s="10">
        <v>43396.999999961525</v>
      </c>
      <c r="B301" s="11">
        <v>-1</v>
      </c>
      <c r="C301" s="19">
        <v>-6.0000000000000032E-2</v>
      </c>
      <c r="D301" s="19">
        <v>7.2342969828871187E-18</v>
      </c>
      <c r="E301" s="19">
        <v>5.3333333333333323E-3</v>
      </c>
      <c r="F301" s="19">
        <v>1.80857424572178E-19</v>
      </c>
      <c r="G301" s="19">
        <v>-1.0833333333333339E-3</v>
      </c>
      <c r="H301" s="19">
        <v>1.1855358151832134E-3</v>
      </c>
      <c r="I301" s="7">
        <f t="shared" si="10"/>
        <v>-0.28185051666666666</v>
      </c>
      <c r="J301" s="7">
        <f t="shared" si="11"/>
        <v>1.1855358151832134E-3</v>
      </c>
      <c r="K301" s="15">
        <v>-34.4166666666667</v>
      </c>
      <c r="L301" s="15">
        <v>1.8193335998311972</v>
      </c>
      <c r="M301" s="15">
        <v>-59.25</v>
      </c>
      <c r="N301" s="15">
        <v>1.3207263841606944</v>
      </c>
      <c r="Q301" s="15"/>
      <c r="R301" s="15"/>
      <c r="S301" s="14">
        <v>0.8</v>
      </c>
      <c r="T301" s="15">
        <v>-19.666666666666668</v>
      </c>
      <c r="U301" s="15">
        <v>5.7831171909658252</v>
      </c>
      <c r="V301" s="15">
        <v>-13.333333333333334</v>
      </c>
      <c r="W301" s="15">
        <v>3.4801021696368495</v>
      </c>
      <c r="X301" s="12"/>
      <c r="Y301" s="12"/>
      <c r="Z301" s="12"/>
      <c r="AA301" s="12"/>
      <c r="AB301" s="6">
        <v>50.301000000000002</v>
      </c>
      <c r="AC301" s="6">
        <v>1.1917633993373102</v>
      </c>
      <c r="AD301" s="6">
        <v>48.488</v>
      </c>
      <c r="AE301" s="6">
        <v>3.2749999999999875</v>
      </c>
      <c r="AF301" s="6">
        <v>48.544000000000011</v>
      </c>
      <c r="AG301" s="6"/>
      <c r="AH301" s="6">
        <v>48.633333333333333</v>
      </c>
      <c r="AI301" s="6">
        <v>3.7817162476549959</v>
      </c>
      <c r="AJ301" s="7"/>
      <c r="AK301" s="7"/>
      <c r="AL301" s="4"/>
      <c r="AM301" s="4"/>
      <c r="AN301" s="4"/>
      <c r="AO301" s="4"/>
      <c r="AP301" s="4"/>
      <c r="AQ301" s="4"/>
      <c r="AR301" s="7"/>
      <c r="AS301" s="7"/>
      <c r="AT301" s="7"/>
      <c r="AU301" s="7"/>
      <c r="AV301" s="4"/>
      <c r="AW301" s="4"/>
      <c r="AX301" s="4"/>
      <c r="AY301" s="4"/>
      <c r="AZ301" s="4"/>
      <c r="BA301" s="4"/>
      <c r="BB301" s="7"/>
      <c r="BC301" s="7"/>
      <c r="BD301" s="7"/>
      <c r="BE301" s="7"/>
      <c r="BF301" s="4"/>
      <c r="BG301" s="4"/>
      <c r="BH301" s="4"/>
      <c r="BI301" s="4"/>
      <c r="BJ301" s="4"/>
      <c r="BK301" s="4"/>
      <c r="BL301" s="7"/>
      <c r="BM301" s="7"/>
      <c r="BN301" s="7"/>
      <c r="BO301" s="7"/>
      <c r="BP301" s="4"/>
      <c r="BQ301" s="4"/>
      <c r="BR301" s="4"/>
      <c r="BS301" s="4"/>
      <c r="BT301" s="4"/>
      <c r="BU301" s="4"/>
      <c r="BV301" s="7"/>
      <c r="BW301" s="7"/>
      <c r="BX301" s="1">
        <v>0.19964598869672634</v>
      </c>
      <c r="BY301" s="1">
        <v>3.8421888438894436E-2</v>
      </c>
      <c r="BZ301" s="1">
        <v>2.2182887632969601</v>
      </c>
      <c r="CA301" s="1">
        <v>0.21847610593033914</v>
      </c>
      <c r="CB301" s="1">
        <v>2.1032261251447468</v>
      </c>
      <c r="CC301" s="1">
        <v>0.20603460779156893</v>
      </c>
      <c r="CD301" s="2">
        <v>17.808239744200989</v>
      </c>
      <c r="CE301" s="2">
        <v>9.0548738739146497</v>
      </c>
      <c r="CF301" s="2">
        <v>42.309104533743778</v>
      </c>
      <c r="CG301" s="2">
        <v>8.4582176550483243</v>
      </c>
      <c r="CR301" s="1">
        <v>0.93168128058472355</v>
      </c>
      <c r="CS301" s="1">
        <v>6.654866289890822E-2</v>
      </c>
      <c r="CT301" s="1">
        <v>1.397521920877085</v>
      </c>
      <c r="CU301" s="1">
        <v>0.11526566531668399</v>
      </c>
      <c r="CV301" s="1">
        <v>1.3709690043804204</v>
      </c>
      <c r="CW301" s="1">
        <v>0.10876169139193516</v>
      </c>
      <c r="CX301" s="2">
        <v>2.0672200912252663</v>
      </c>
      <c r="CY301" s="2">
        <v>0.31866733002003034</v>
      </c>
      <c r="CZ301" s="2">
        <v>1.2274119291650012</v>
      </c>
      <c r="DA301" s="2">
        <v>0.54177297706976846</v>
      </c>
      <c r="DL301" s="1">
        <v>1.13132726928145</v>
      </c>
      <c r="DM301" s="1">
        <v>7.6843776877789469E-2</v>
      </c>
      <c r="DN301" s="1">
        <v>3.6158106841740452</v>
      </c>
      <c r="DO301" s="1">
        <v>0.1109144381648477</v>
      </c>
      <c r="DP301" s="1">
        <v>3.4741951295251674</v>
      </c>
      <c r="DQ301" s="1">
        <v>0.10468398937454207</v>
      </c>
      <c r="DR301" s="2">
        <v>19.875459835426252</v>
      </c>
      <c r="DS301" s="2">
        <v>8.7988437176219279</v>
      </c>
      <c r="DT301" s="2">
        <v>43.536516462908786</v>
      </c>
      <c r="DU301" s="2">
        <v>8.2214794990708224</v>
      </c>
    </row>
    <row r="302" spans="1:135" x14ac:dyDescent="0.3">
      <c r="A302" s="10">
        <v>43397.999999961467</v>
      </c>
      <c r="B302" s="11">
        <v>-3</v>
      </c>
      <c r="C302" s="19">
        <v>-0.24137499999999998</v>
      </c>
      <c r="D302" s="19">
        <v>3.0152018973667549E-2</v>
      </c>
      <c r="E302" s="19">
        <v>-2.2222222222222216E-2</v>
      </c>
      <c r="F302" s="19">
        <v>4.664624581957968E-3</v>
      </c>
      <c r="G302" s="19">
        <v>-0.17647916666666666</v>
      </c>
      <c r="H302" s="19">
        <v>2.9698415867555478E-2</v>
      </c>
      <c r="I302" s="7">
        <f t="shared" si="10"/>
        <v>-0.43574282083333327</v>
      </c>
      <c r="J302" s="7">
        <f t="shared" si="11"/>
        <v>2.9698415867555478E-2</v>
      </c>
      <c r="Q302" s="15"/>
      <c r="R302" s="15"/>
      <c r="T302" s="12"/>
      <c r="U302" s="12"/>
      <c r="V302" s="12"/>
      <c r="W302" s="12"/>
      <c r="X302" s="12"/>
      <c r="Y302" s="12"/>
      <c r="Z302" s="12"/>
      <c r="AA302" s="12"/>
      <c r="AB302" s="6"/>
      <c r="AC302" s="6"/>
      <c r="AD302" s="15"/>
      <c r="AE302" s="15"/>
      <c r="AF302" s="15"/>
      <c r="AG302" s="15"/>
      <c r="AH302" s="6"/>
      <c r="AI302" s="6"/>
      <c r="AJ302" s="7"/>
      <c r="AK302" s="7"/>
      <c r="AL302" s="4"/>
      <c r="AM302" s="4"/>
      <c r="AN302" s="4"/>
      <c r="AO302" s="4"/>
      <c r="AP302" s="4"/>
      <c r="AQ302" s="4"/>
      <c r="AR302" s="7"/>
      <c r="AS302" s="7"/>
      <c r="AT302" s="7"/>
      <c r="AU302" s="7"/>
      <c r="AV302" s="4"/>
      <c r="AW302" s="4"/>
      <c r="AX302" s="4"/>
      <c r="AY302" s="4"/>
      <c r="AZ302" s="4"/>
      <c r="BA302" s="4"/>
      <c r="BB302" s="7"/>
      <c r="BC302" s="7"/>
      <c r="BD302" s="7"/>
      <c r="BE302" s="7"/>
      <c r="BF302" s="4"/>
      <c r="BG302" s="4"/>
      <c r="BH302" s="4"/>
      <c r="BI302" s="4"/>
      <c r="BJ302" s="4"/>
      <c r="BK302" s="4"/>
      <c r="BL302" s="7"/>
      <c r="BM302" s="7"/>
      <c r="BN302" s="7"/>
      <c r="BO302" s="7"/>
      <c r="BP302" s="4"/>
      <c r="BQ302" s="4"/>
      <c r="BR302" s="4"/>
      <c r="BS302" s="4"/>
      <c r="BT302" s="4"/>
      <c r="BU302" s="4"/>
      <c r="BV302" s="7"/>
      <c r="BW302" s="7"/>
    </row>
    <row r="303" spans="1:135" x14ac:dyDescent="0.3">
      <c r="A303" s="10">
        <v>43398.999999961408</v>
      </c>
      <c r="B303" s="11">
        <v>-2.1</v>
      </c>
      <c r="C303" s="19">
        <v>-0.19624999999999995</v>
      </c>
      <c r="D303" s="19">
        <v>4.3619110623604167E-3</v>
      </c>
      <c r="E303" s="19">
        <v>-3.5111111111111121E-2</v>
      </c>
      <c r="F303" s="19">
        <v>1.3373530389661397E-3</v>
      </c>
      <c r="G303" s="19">
        <v>-7.8000000000000028E-2</v>
      </c>
      <c r="H303" s="19">
        <v>3.3957027404425497E-3</v>
      </c>
      <c r="I303" s="7">
        <f t="shared" si="10"/>
        <v>-0.34933720000000001</v>
      </c>
      <c r="J303" s="7">
        <f t="shared" si="11"/>
        <v>3.3957027404425497E-3</v>
      </c>
      <c r="Q303" s="15"/>
      <c r="R303" s="15"/>
      <c r="T303" s="12"/>
      <c r="U303" s="12"/>
      <c r="V303" s="12"/>
      <c r="W303" s="12"/>
      <c r="X303" s="12"/>
      <c r="Y303" s="12"/>
      <c r="Z303" s="12"/>
      <c r="AA303" s="12"/>
      <c r="AB303" s="6"/>
      <c r="AC303" s="6"/>
      <c r="AD303" s="15"/>
      <c r="AE303" s="15"/>
      <c r="AF303" s="15"/>
      <c r="AG303" s="15"/>
      <c r="AH303" s="6"/>
      <c r="AI303" s="6"/>
      <c r="AJ303" s="7"/>
      <c r="AK303" s="7"/>
      <c r="AL303" s="4"/>
      <c r="AM303" s="4"/>
      <c r="AN303" s="4"/>
      <c r="AO303" s="4"/>
      <c r="AP303" s="4"/>
      <c r="AQ303" s="4"/>
      <c r="AR303" s="7"/>
      <c r="AS303" s="7"/>
      <c r="AT303" s="7"/>
      <c r="AU303" s="7"/>
      <c r="AV303" s="4"/>
      <c r="AW303" s="4"/>
      <c r="AX303" s="4"/>
      <c r="AY303" s="4"/>
      <c r="AZ303" s="4"/>
      <c r="BA303" s="4"/>
      <c r="BB303" s="7"/>
      <c r="BC303" s="7"/>
      <c r="BD303" s="7"/>
      <c r="BE303" s="7"/>
      <c r="BF303" s="4"/>
      <c r="BG303" s="4"/>
      <c r="BH303" s="4"/>
      <c r="BI303" s="4"/>
      <c r="BJ303" s="4"/>
      <c r="BK303" s="4"/>
      <c r="BL303" s="7"/>
      <c r="BM303" s="7"/>
      <c r="BN303" s="7"/>
      <c r="BO303" s="7"/>
      <c r="BP303" s="4"/>
      <c r="BQ303" s="4"/>
      <c r="BR303" s="4"/>
      <c r="BS303" s="4"/>
      <c r="BT303" s="4"/>
      <c r="BU303" s="4"/>
      <c r="BV303" s="7"/>
      <c r="BW303" s="7"/>
    </row>
    <row r="304" spans="1:135" x14ac:dyDescent="0.3">
      <c r="A304" s="10">
        <v>43399.99999996135</v>
      </c>
      <c r="B304" s="11">
        <v>-4.0999999999999996</v>
      </c>
      <c r="C304" s="19">
        <v>-0.23400000000000001</v>
      </c>
      <c r="D304" s="19">
        <v>4.6919604381988576E-3</v>
      </c>
      <c r="E304" s="19">
        <v>-6.1847222222222213E-2</v>
      </c>
      <c r="F304" s="19">
        <v>2.9536801989483697E-3</v>
      </c>
      <c r="G304" s="19">
        <v>-8.9041666666666686E-2</v>
      </c>
      <c r="H304" s="19">
        <v>2.6228712325265546E-3</v>
      </c>
      <c r="I304" s="7">
        <f t="shared" si="10"/>
        <v>-0.35902515833333332</v>
      </c>
      <c r="J304" s="7">
        <f t="shared" si="11"/>
        <v>2.6228712325265546E-3</v>
      </c>
      <c r="O304" s="15">
        <v>-24.5</v>
      </c>
      <c r="P304" s="15">
        <v>2.5331140255951108</v>
      </c>
      <c r="Q304" s="15">
        <v>-25.75</v>
      </c>
      <c r="R304" s="15">
        <v>0.9779771949996553</v>
      </c>
      <c r="S304" s="14">
        <v>0.6</v>
      </c>
      <c r="T304" s="12"/>
      <c r="U304" s="12"/>
      <c r="V304" s="12"/>
      <c r="W304" s="12"/>
      <c r="X304" s="15">
        <v>-6.666666666666667</v>
      </c>
      <c r="Y304" s="15">
        <v>1.646545204697129</v>
      </c>
      <c r="Z304" s="15">
        <v>-13</v>
      </c>
      <c r="AA304" s="15">
        <v>2.2656860623955239</v>
      </c>
      <c r="AB304" s="6"/>
      <c r="AC304" s="6"/>
      <c r="AD304" s="15"/>
      <c r="AE304" s="15"/>
      <c r="AF304" s="15"/>
      <c r="AG304" s="15"/>
      <c r="AH304" s="6"/>
      <c r="AI304" s="6"/>
      <c r="AJ304" s="7"/>
      <c r="AK304" s="7"/>
      <c r="AL304" s="4"/>
      <c r="AM304" s="4"/>
      <c r="AN304" s="4"/>
      <c r="AO304" s="4"/>
      <c r="AP304" s="4"/>
      <c r="AQ304" s="4"/>
      <c r="AR304" s="7"/>
      <c r="AS304" s="7"/>
      <c r="AT304" s="7"/>
      <c r="AU304" s="7"/>
      <c r="AV304" s="4"/>
      <c r="AW304" s="4"/>
      <c r="AX304" s="4"/>
      <c r="AY304" s="4"/>
      <c r="AZ304" s="4"/>
      <c r="BA304" s="4"/>
      <c r="BB304" s="7"/>
      <c r="BC304" s="7"/>
      <c r="BD304" s="7"/>
      <c r="BE304" s="7"/>
      <c r="BF304" s="4"/>
      <c r="BG304" s="4"/>
      <c r="BH304" s="4"/>
      <c r="BI304" s="4"/>
      <c r="BJ304" s="4"/>
      <c r="BK304" s="4"/>
      <c r="BL304" s="7"/>
      <c r="BM304" s="7"/>
      <c r="BN304" s="7"/>
      <c r="BO304" s="7"/>
      <c r="BP304" s="4"/>
      <c r="BQ304" s="4"/>
      <c r="BR304" s="4"/>
      <c r="BS304" s="4"/>
      <c r="BT304" s="4"/>
      <c r="BU304" s="4"/>
      <c r="BV304" s="7"/>
      <c r="BW304" s="7"/>
      <c r="CH304" s="3">
        <v>9.9822994348362851E-2</v>
      </c>
      <c r="CI304" s="3">
        <v>3.3274331449454284E-2</v>
      </c>
      <c r="CJ304" s="3">
        <v>0.41592914311817947</v>
      </c>
      <c r="CK304" s="3">
        <v>0.13685691131063801</v>
      </c>
      <c r="CL304" s="3">
        <v>0.28853836516394338</v>
      </c>
      <c r="CM304" s="3">
        <v>8.2796681820313967E-2</v>
      </c>
      <c r="CN304" s="5">
        <v>4.434937043464779</v>
      </c>
      <c r="CO304" s="5">
        <v>1.080928636602601</v>
      </c>
      <c r="CP304" s="5">
        <v>4.2032612277613959</v>
      </c>
      <c r="CQ304" s="5">
        <v>1.1991428363852767</v>
      </c>
      <c r="DB304" s="3">
        <v>0.36601764594399866</v>
      </c>
      <c r="DC304" s="3">
        <v>3.3274331449454325E-2</v>
      </c>
      <c r="DD304" s="3">
        <v>0.44920347456763465</v>
      </c>
      <c r="DE304" s="3">
        <v>0.12851245817690815</v>
      </c>
      <c r="DF304" s="3">
        <v>0.41567958563230933</v>
      </c>
      <c r="DG304" s="3">
        <v>7.7884991360984229E-2</v>
      </c>
      <c r="DH304" s="5">
        <v>1.2025078053175651</v>
      </c>
      <c r="DI304" s="5">
        <v>5.7747965383995653E-2</v>
      </c>
      <c r="DJ304" s="5">
        <v>0.7391561739107968</v>
      </c>
      <c r="DK304" s="5">
        <v>7.1326275538068654E-2</v>
      </c>
      <c r="DV304" s="3">
        <v>0.46584064029236161</v>
      </c>
      <c r="DW304" s="3">
        <v>2.5133742693021531E-16</v>
      </c>
      <c r="DX304" s="3">
        <v>0.86513261768581395</v>
      </c>
      <c r="DY304" s="3">
        <v>8.1505133583405776E-2</v>
      </c>
      <c r="DZ304" s="3">
        <v>0.70421795079625271</v>
      </c>
      <c r="EA304" s="3">
        <v>4.8658564749293247E-2</v>
      </c>
      <c r="EB304" s="5">
        <v>5.6374448487823443</v>
      </c>
      <c r="EC304" s="5">
        <v>1.1038468252573139</v>
      </c>
      <c r="ED304" s="5">
        <v>4.942417401672194</v>
      </c>
      <c r="EE304" s="5">
        <v>1.2453764692488087</v>
      </c>
    </row>
    <row r="305" spans="1:135" x14ac:dyDescent="0.3">
      <c r="A305" s="10">
        <v>43400.999999961292</v>
      </c>
      <c r="B305" s="11">
        <v>-3.4</v>
      </c>
      <c r="C305" s="19">
        <v>-0.29525000000000001</v>
      </c>
      <c r="D305" s="19">
        <v>6.3796693612928716E-3</v>
      </c>
      <c r="E305" s="19">
        <v>-0.10711111111111106</v>
      </c>
      <c r="F305" s="19">
        <v>2.5693807930489837E-3</v>
      </c>
      <c r="G305" s="19">
        <v>-0.12731249999999997</v>
      </c>
      <c r="H305" s="19">
        <v>4.7563661096304832E-3</v>
      </c>
      <c r="I305" s="7">
        <f t="shared" si="10"/>
        <v>-0.39260398749999992</v>
      </c>
      <c r="J305" s="7">
        <f t="shared" si="11"/>
        <v>4.7563661096304832E-3</v>
      </c>
      <c r="Q305" s="15"/>
      <c r="R305" s="15"/>
      <c r="T305" s="12"/>
      <c r="U305" s="12"/>
      <c r="V305" s="12"/>
      <c r="W305" s="12"/>
      <c r="X305" s="12"/>
      <c r="Y305" s="12"/>
      <c r="Z305" s="12"/>
      <c r="AA305" s="12"/>
      <c r="AB305" s="6"/>
      <c r="AC305" s="6"/>
      <c r="AD305" s="15"/>
      <c r="AE305" s="15"/>
      <c r="AF305" s="15"/>
      <c r="AG305" s="15"/>
      <c r="AH305" s="6"/>
      <c r="AI305" s="6"/>
      <c r="AJ305" s="7"/>
      <c r="AK305" s="7"/>
      <c r="AL305" s="4"/>
      <c r="AM305" s="4"/>
      <c r="AN305" s="4"/>
      <c r="AO305" s="4"/>
      <c r="AP305" s="4"/>
      <c r="AQ305" s="4"/>
      <c r="AR305" s="7"/>
      <c r="AS305" s="7"/>
      <c r="AT305" s="7"/>
      <c r="AU305" s="7"/>
      <c r="AV305" s="4"/>
      <c r="AW305" s="4"/>
      <c r="AX305" s="4"/>
      <c r="AY305" s="4"/>
      <c r="AZ305" s="4"/>
      <c r="BA305" s="4"/>
      <c r="BB305" s="7"/>
      <c r="BC305" s="7"/>
      <c r="BD305" s="7"/>
      <c r="BE305" s="7"/>
      <c r="BF305" s="4"/>
      <c r="BG305" s="4"/>
      <c r="BH305" s="4"/>
      <c r="BI305" s="4"/>
      <c r="BJ305" s="4"/>
      <c r="BK305" s="4"/>
      <c r="BL305" s="7"/>
      <c r="BM305" s="7"/>
      <c r="BN305" s="7"/>
      <c r="BO305" s="7"/>
      <c r="BP305" s="4"/>
      <c r="BQ305" s="4"/>
      <c r="BR305" s="4"/>
      <c r="BS305" s="4"/>
      <c r="BT305" s="4"/>
      <c r="BU305" s="4"/>
      <c r="BV305" s="7"/>
      <c r="BW305" s="7"/>
    </row>
    <row r="306" spans="1:135" x14ac:dyDescent="0.3">
      <c r="A306" s="10">
        <v>43401.999999961234</v>
      </c>
      <c r="B306" s="11">
        <v>-3.4</v>
      </c>
      <c r="C306" s="19">
        <v>-0.318</v>
      </c>
      <c r="D306" s="19">
        <v>1.0355282905742889E-2</v>
      </c>
      <c r="E306" s="19">
        <v>-0.13472222222222222</v>
      </c>
      <c r="F306" s="19">
        <v>3.8710945550598092E-3</v>
      </c>
      <c r="G306" s="19">
        <v>-0.13883333333333336</v>
      </c>
      <c r="H306" s="19">
        <v>7.856944834068999E-3</v>
      </c>
      <c r="I306" s="7">
        <f t="shared" si="10"/>
        <v>-0.40271236666666665</v>
      </c>
      <c r="J306" s="7">
        <f t="shared" si="11"/>
        <v>7.856944834068999E-3</v>
      </c>
      <c r="K306" s="15">
        <v>-30.1666666666667</v>
      </c>
      <c r="L306" s="15">
        <v>0.81494871871880026</v>
      </c>
      <c r="M306" s="15">
        <v>-59.8333333333333</v>
      </c>
      <c r="N306" s="15">
        <v>0.78656650620711599</v>
      </c>
      <c r="Q306" s="15"/>
      <c r="R306" s="15"/>
      <c r="S306" s="14">
        <v>3.3000000000000003</v>
      </c>
      <c r="T306" s="15">
        <v>-17.333333333333332</v>
      </c>
      <c r="U306" s="15">
        <v>1.4529663145135558</v>
      </c>
      <c r="V306" s="15">
        <v>-16.5</v>
      </c>
      <c r="W306" s="15">
        <v>7.0059498523279009</v>
      </c>
      <c r="X306" s="12"/>
      <c r="Y306" s="12"/>
      <c r="Z306" s="12"/>
      <c r="AA306" s="12"/>
      <c r="AB306" s="6"/>
      <c r="AC306" s="6"/>
      <c r="AD306" s="15"/>
      <c r="AE306" s="15"/>
      <c r="AF306" s="15"/>
      <c r="AG306" s="15"/>
      <c r="AH306" s="6"/>
      <c r="AI306" s="6"/>
      <c r="AJ306" s="7">
        <v>0.37465410746192379</v>
      </c>
      <c r="AK306" s="7">
        <v>0.21013692953819532</v>
      </c>
      <c r="AL306" s="4">
        <v>22.316248102677029</v>
      </c>
      <c r="AM306" s="4">
        <v>0.75318385715438396</v>
      </c>
      <c r="AN306" s="4">
        <v>24.22824417559055</v>
      </c>
      <c r="AO306" s="4">
        <v>0.75318385715438396</v>
      </c>
      <c r="AP306" s="4"/>
      <c r="AQ306" s="4"/>
      <c r="AR306" s="7"/>
      <c r="AS306" s="7"/>
      <c r="AT306" s="7">
        <v>11.238407810153939</v>
      </c>
      <c r="AU306" s="7">
        <v>1.8242222220435036</v>
      </c>
      <c r="AV306" s="4">
        <v>25.823610365083638</v>
      </c>
      <c r="AW306" s="4">
        <v>0.65492917532031703</v>
      </c>
      <c r="AX306" s="4">
        <v>27.40539732975493</v>
      </c>
      <c r="AY306" s="4">
        <v>0.65492917532031703</v>
      </c>
      <c r="AZ306" s="4"/>
      <c r="BA306" s="4"/>
      <c r="BB306" s="7"/>
      <c r="BC306" s="7"/>
      <c r="BD306" s="7">
        <v>11.613061917615862</v>
      </c>
      <c r="BE306" s="7">
        <v>2.0106600742834728</v>
      </c>
      <c r="BF306" s="4">
        <v>48.139858467760675</v>
      </c>
      <c r="BG306" s="4">
        <v>1.2147325491097103</v>
      </c>
      <c r="BH306" s="4">
        <v>51.63364150534548</v>
      </c>
      <c r="BI306" s="4">
        <v>1.2147325491097103</v>
      </c>
      <c r="BJ306" s="4"/>
      <c r="BK306" s="4"/>
      <c r="BL306" s="7"/>
      <c r="BM306" s="7"/>
      <c r="BN306" s="7">
        <v>660.77925592318411</v>
      </c>
      <c r="BO306" s="7">
        <v>81.579654405800838</v>
      </c>
      <c r="BP306" s="4">
        <v>621.13652008691963</v>
      </c>
      <c r="BQ306" s="4">
        <v>24.358234856148204</v>
      </c>
      <c r="BR306" s="4">
        <v>671.58544638291994</v>
      </c>
      <c r="BS306" s="4">
        <v>24.358234856148204</v>
      </c>
      <c r="BT306" s="4"/>
      <c r="BU306" s="4"/>
      <c r="BV306" s="7"/>
      <c r="BW306" s="7"/>
      <c r="BX306" s="1">
        <v>0.39929197739345229</v>
      </c>
      <c r="BY306" s="1">
        <v>0.19210944219447312</v>
      </c>
      <c r="BZ306" s="1">
        <v>1.2200588198133255</v>
      </c>
      <c r="CA306" s="1">
        <v>0.1109144381648479</v>
      </c>
      <c r="CB306" s="1">
        <v>1.1732751097953926</v>
      </c>
      <c r="CC306" s="1">
        <v>0.10516396775244687</v>
      </c>
      <c r="CD306" s="2">
        <v>9.7054992807269311</v>
      </c>
      <c r="CE306" s="2">
        <v>5.4437529607226516</v>
      </c>
      <c r="CF306" s="2">
        <v>9.8407219673348152</v>
      </c>
      <c r="CG306" s="2">
        <v>2.4685191684096015</v>
      </c>
      <c r="CR306" s="1">
        <v>0.53238930319127065</v>
      </c>
      <c r="CS306" s="1">
        <v>0.13853208886659171</v>
      </c>
      <c r="CT306" s="1">
        <v>1.3309732579781768</v>
      </c>
      <c r="CU306" s="1">
        <v>0.18157476077466281</v>
      </c>
      <c r="CV306" s="1">
        <v>1.2854539725553231</v>
      </c>
      <c r="CW306" s="1">
        <v>0.17140697895895934</v>
      </c>
      <c r="CX306" s="2">
        <v>1.8320493024293532</v>
      </c>
      <c r="CY306" s="2">
        <v>3.7776219925937451E-2</v>
      </c>
      <c r="CZ306" s="2">
        <v>0.89421454047147009</v>
      </c>
      <c r="DA306" s="2">
        <v>0.54786373052805748</v>
      </c>
      <c r="DL306" s="1">
        <v>0.93168128058472266</v>
      </c>
      <c r="DM306" s="1">
        <v>6.6548662898908761E-2</v>
      </c>
      <c r="DN306" s="1">
        <v>2.5510320777915023</v>
      </c>
      <c r="DO306" s="1">
        <v>0.13493323770764329</v>
      </c>
      <c r="DP306" s="1">
        <v>2.458729082350716</v>
      </c>
      <c r="DQ306" s="1">
        <v>0.12729857215660509</v>
      </c>
      <c r="DR306" s="2">
        <v>11.537548583156287</v>
      </c>
      <c r="DS306" s="2">
        <v>5.4781163324307469</v>
      </c>
      <c r="DT306" s="2">
        <v>10.734936507806284</v>
      </c>
      <c r="DU306" s="2">
        <v>2.9933485111115608</v>
      </c>
    </row>
    <row r="307" spans="1:135" x14ac:dyDescent="0.3">
      <c r="A307" s="10">
        <v>43402.999999961175</v>
      </c>
      <c r="B307" s="11">
        <v>-5.5</v>
      </c>
      <c r="C307" s="19">
        <v>-0.57650000000000001</v>
      </c>
      <c r="D307" s="19">
        <v>3.0927246324517692E-2</v>
      </c>
      <c r="E307" s="19">
        <v>-0.25230555555555551</v>
      </c>
      <c r="F307" s="19">
        <v>1.1758111543265597E-2</v>
      </c>
      <c r="G307" s="19">
        <v>-0.33441666666666664</v>
      </c>
      <c r="H307" s="19">
        <v>2.4861749377821454E-2</v>
      </c>
      <c r="I307" s="7">
        <f t="shared" si="10"/>
        <v>-0.57431718333333326</v>
      </c>
      <c r="J307" s="7">
        <f t="shared" si="11"/>
        <v>2.4861749377821454E-2</v>
      </c>
      <c r="Q307" s="15"/>
      <c r="R307" s="15"/>
      <c r="T307" s="12"/>
      <c r="U307" s="12"/>
      <c r="V307" s="12"/>
      <c r="W307" s="12"/>
      <c r="X307" s="12"/>
      <c r="Y307" s="12"/>
      <c r="Z307" s="12"/>
      <c r="AA307" s="12"/>
      <c r="AB307" s="6"/>
      <c r="AC307" s="6"/>
      <c r="AD307" s="15"/>
      <c r="AE307" s="15"/>
      <c r="AF307" s="15"/>
      <c r="AG307" s="15"/>
      <c r="AH307" s="6"/>
      <c r="AI307" s="6"/>
      <c r="AJ307" s="7"/>
      <c r="AK307" s="7"/>
      <c r="AL307" s="4"/>
      <c r="AM307" s="4"/>
      <c r="AN307" s="4"/>
      <c r="AO307" s="4"/>
      <c r="AP307" s="4"/>
      <c r="AQ307" s="4"/>
      <c r="AR307" s="7"/>
      <c r="AS307" s="7"/>
      <c r="AT307" s="7"/>
      <c r="AU307" s="7"/>
      <c r="AV307" s="4"/>
      <c r="AW307" s="4"/>
      <c r="AX307" s="4"/>
      <c r="AY307" s="4"/>
      <c r="AZ307" s="4"/>
      <c r="BA307" s="4"/>
      <c r="BB307" s="7"/>
      <c r="BC307" s="7"/>
      <c r="BD307" s="7"/>
      <c r="BE307" s="7"/>
      <c r="BF307" s="4"/>
      <c r="BG307" s="4"/>
      <c r="BH307" s="4"/>
      <c r="BI307" s="4"/>
      <c r="BJ307" s="4"/>
      <c r="BK307" s="4"/>
      <c r="BL307" s="7"/>
      <c r="BM307" s="7"/>
      <c r="BN307" s="7"/>
      <c r="BO307" s="7"/>
      <c r="BP307" s="4"/>
      <c r="BQ307" s="4"/>
      <c r="BR307" s="4"/>
      <c r="BS307" s="4"/>
      <c r="BT307" s="4"/>
      <c r="BU307" s="4"/>
      <c r="BV307" s="7"/>
      <c r="BW307" s="7"/>
    </row>
    <row r="308" spans="1:135" x14ac:dyDescent="0.3">
      <c r="A308" s="10">
        <v>43403.999999961117</v>
      </c>
      <c r="B308" s="11">
        <v>-2.4</v>
      </c>
      <c r="C308" s="19">
        <v>-0.67414583333333333</v>
      </c>
      <c r="D308" s="19">
        <v>5.3070907919133055E-2</v>
      </c>
      <c r="E308" s="19">
        <v>-0.28615277777777787</v>
      </c>
      <c r="F308" s="19">
        <v>1.7380417043469838E-2</v>
      </c>
      <c r="G308" s="19">
        <v>-0.37589583333333348</v>
      </c>
      <c r="H308" s="19">
        <v>3.0731554193665665E-2</v>
      </c>
      <c r="I308" s="7">
        <f t="shared" si="10"/>
        <v>-0.61071100416666679</v>
      </c>
      <c r="J308" s="7">
        <f t="shared" si="11"/>
        <v>3.0731554193665665E-2</v>
      </c>
      <c r="K308" s="15">
        <v>-18</v>
      </c>
      <c r="L308" s="15">
        <v>1.3595899560105793</v>
      </c>
      <c r="M308" s="15">
        <v>-58.0833333333333</v>
      </c>
      <c r="N308" s="15">
        <v>0.90836460885828363</v>
      </c>
      <c r="Q308" s="15"/>
      <c r="R308" s="15"/>
      <c r="T308" s="15">
        <v>-22</v>
      </c>
      <c r="U308" s="15">
        <v>2.0816659994661326</v>
      </c>
      <c r="V308" s="15">
        <v>-22.333333333333332</v>
      </c>
      <c r="W308" s="15">
        <v>1.3017082793177759</v>
      </c>
      <c r="X308" s="12"/>
      <c r="Y308" s="12"/>
      <c r="Z308" s="12"/>
      <c r="AA308" s="12"/>
      <c r="AB308" s="6">
        <v>46.45199999999997</v>
      </c>
      <c r="AC308" s="6">
        <v>1.5406203656680317</v>
      </c>
      <c r="AD308" s="6">
        <v>47.674999999999997</v>
      </c>
      <c r="AE308" s="6">
        <v>0.15500000000001535</v>
      </c>
      <c r="AF308" s="6">
        <v>47.556000000000004</v>
      </c>
      <c r="AG308" s="6"/>
      <c r="AH308" s="6">
        <v>49.396666666666668</v>
      </c>
      <c r="AI308" s="6">
        <v>1.7239908481324528</v>
      </c>
      <c r="AJ308" s="7"/>
      <c r="AK308" s="7"/>
      <c r="AL308" s="4"/>
      <c r="AM308" s="4"/>
      <c r="AN308" s="4"/>
      <c r="AO308" s="4"/>
      <c r="AP308" s="4"/>
      <c r="AQ308" s="4"/>
      <c r="AR308" s="7"/>
      <c r="AS308" s="7"/>
      <c r="AT308" s="7"/>
      <c r="AU308" s="7"/>
      <c r="AV308" s="4"/>
      <c r="AW308" s="4"/>
      <c r="AX308" s="4"/>
      <c r="AY308" s="4"/>
      <c r="AZ308" s="4"/>
      <c r="BA308" s="4"/>
      <c r="BB308" s="7"/>
      <c r="BC308" s="7"/>
      <c r="BD308" s="7"/>
      <c r="BE308" s="7"/>
      <c r="BF308" s="4"/>
      <c r="BG308" s="4"/>
      <c r="BH308" s="4"/>
      <c r="BI308" s="4"/>
      <c r="BJ308" s="4"/>
      <c r="BK308" s="4"/>
      <c r="BL308" s="7"/>
      <c r="BM308" s="7"/>
      <c r="BN308" s="7"/>
      <c r="BO308" s="7"/>
      <c r="BP308" s="4"/>
      <c r="BQ308" s="4"/>
      <c r="BR308" s="4"/>
      <c r="BS308" s="4"/>
      <c r="BT308" s="4"/>
      <c r="BU308" s="4"/>
      <c r="BV308" s="7"/>
      <c r="BW308" s="7"/>
      <c r="CD308" s="2">
        <v>4.8575875767783243</v>
      </c>
      <c r="CE308" s="2">
        <v>3.3522987334738277</v>
      </c>
      <c r="CF308" s="2">
        <v>3.4309447389137007</v>
      </c>
      <c r="CG308" s="2">
        <v>1.1252209464615064</v>
      </c>
      <c r="CX308" s="2">
        <v>1.9255302106148313</v>
      </c>
      <c r="CY308" s="2">
        <v>1.0242096266788268</v>
      </c>
      <c r="CZ308" s="2">
        <v>1.2690994569961387</v>
      </c>
      <c r="DA308" s="2">
        <v>0.65350677136030466</v>
      </c>
      <c r="DR308" s="2">
        <v>6.783117787393155</v>
      </c>
      <c r="DS308" s="2">
        <v>4.3763691287361182</v>
      </c>
      <c r="DT308" s="2">
        <v>4.7000441959098396</v>
      </c>
      <c r="DU308" s="2">
        <v>1.648220806035857</v>
      </c>
    </row>
    <row r="309" spans="1:135" x14ac:dyDescent="0.3">
      <c r="A309" s="10">
        <v>43404.999999961059</v>
      </c>
      <c r="B309" s="11">
        <v>-3</v>
      </c>
      <c r="C309" s="19">
        <v>-0.77331249999999996</v>
      </c>
      <c r="D309" s="19">
        <v>7.0369945132770589E-2</v>
      </c>
      <c r="E309" s="19">
        <v>-0.34184722222222225</v>
      </c>
      <c r="F309" s="19">
        <v>2.5110111608245164E-2</v>
      </c>
      <c r="G309" s="19">
        <v>-0.50474999999999992</v>
      </c>
      <c r="H309" s="19">
        <v>4.4577098981687803E-2</v>
      </c>
      <c r="I309" s="19">
        <f>0.6212*G309 + 0.199</f>
        <v>-0.11455069999999995</v>
      </c>
      <c r="J309" s="19">
        <f>H309</f>
        <v>4.4577098981687803E-2</v>
      </c>
      <c r="Q309" s="15"/>
      <c r="R309" s="15"/>
      <c r="T309" s="12"/>
      <c r="U309" s="12"/>
      <c r="V309" s="12"/>
      <c r="W309" s="12"/>
      <c r="X309" s="12"/>
      <c r="Y309" s="12"/>
      <c r="Z309" s="12"/>
      <c r="AA309" s="12"/>
      <c r="AB309" s="6"/>
      <c r="AC309" s="6"/>
      <c r="AD309" s="6"/>
      <c r="AE309" s="6"/>
      <c r="AF309" s="6"/>
      <c r="AG309" s="6"/>
      <c r="AH309" s="6"/>
      <c r="AI309" s="6"/>
      <c r="AJ309" s="7"/>
      <c r="AK309" s="7"/>
      <c r="AL309" s="4"/>
      <c r="AM309" s="4"/>
      <c r="AN309" s="4"/>
      <c r="AO309" s="4"/>
      <c r="AP309" s="4"/>
      <c r="AQ309" s="4"/>
      <c r="AR309" s="7"/>
      <c r="AS309" s="7"/>
      <c r="AT309" s="7"/>
      <c r="AU309" s="7"/>
      <c r="AV309" s="4"/>
      <c r="AW309" s="4"/>
      <c r="AX309" s="4"/>
      <c r="AY309" s="4"/>
      <c r="AZ309" s="4"/>
      <c r="BA309" s="4"/>
      <c r="BB309" s="7"/>
      <c r="BC309" s="7"/>
      <c r="BD309" s="7"/>
      <c r="BE309" s="7"/>
      <c r="BF309" s="4"/>
      <c r="BG309" s="4"/>
      <c r="BH309" s="4"/>
      <c r="BI309" s="4"/>
      <c r="BJ309" s="4"/>
      <c r="BK309" s="4"/>
      <c r="BL309" s="7"/>
      <c r="BM309" s="7"/>
      <c r="BN309" s="7"/>
      <c r="BO309" s="7"/>
      <c r="BP309" s="4"/>
      <c r="BQ309" s="4"/>
      <c r="BR309" s="4"/>
      <c r="BS309" s="4"/>
      <c r="BT309" s="4"/>
      <c r="BU309" s="4"/>
      <c r="BV309" s="7"/>
      <c r="BW309" s="7"/>
    </row>
    <row r="310" spans="1:135" x14ac:dyDescent="0.3">
      <c r="A310" s="10">
        <v>43405.999999961001</v>
      </c>
      <c r="B310" s="11">
        <v>-2.8</v>
      </c>
      <c r="C310" s="19">
        <v>-0.90233333333333354</v>
      </c>
      <c r="D310" s="19">
        <v>0.10899425620863425</v>
      </c>
      <c r="E310" s="19">
        <v>-0.38088888888888883</v>
      </c>
      <c r="F310" s="19">
        <v>3.412246856511001E-2</v>
      </c>
      <c r="G310" s="19">
        <v>-0.53149999999999997</v>
      </c>
      <c r="H310" s="19">
        <v>6.324453633960482E-2</v>
      </c>
      <c r="I310" s="19">
        <f t="shared" ref="I310:I341" si="12">0.6212*G310 + 0.199</f>
        <v>-0.13116779999999995</v>
      </c>
      <c r="J310" s="19">
        <f t="shared" ref="J310:J373" si="13">H310</f>
        <v>6.324453633960482E-2</v>
      </c>
      <c r="O310" s="15">
        <v>-18.25</v>
      </c>
      <c r="P310" s="15">
        <v>1.2635627839925128</v>
      </c>
      <c r="Q310" s="15">
        <v>-17.916666666666668</v>
      </c>
      <c r="R310" s="15">
        <v>1.1092471739559637</v>
      </c>
      <c r="T310" s="12"/>
      <c r="U310" s="12"/>
      <c r="V310" s="12"/>
      <c r="W310" s="12"/>
      <c r="X310" s="15">
        <v>-18.416666666666668</v>
      </c>
      <c r="Y310" s="15">
        <v>0.8001735922771871</v>
      </c>
      <c r="Z310" s="15">
        <v>-16</v>
      </c>
      <c r="AA310" s="15">
        <v>1.3102162671355699</v>
      </c>
      <c r="AB310" s="6"/>
      <c r="AC310" s="6"/>
      <c r="AD310" s="6"/>
      <c r="AE310" s="6"/>
      <c r="AF310" s="6"/>
      <c r="AG310" s="6"/>
      <c r="AH310" s="6"/>
      <c r="AI310" s="6"/>
      <c r="AJ310" s="7"/>
      <c r="AK310" s="7"/>
      <c r="AL310" s="4"/>
      <c r="AM310" s="4"/>
      <c r="AN310" s="4"/>
      <c r="AO310" s="4"/>
      <c r="AP310" s="4"/>
      <c r="AQ310" s="4"/>
      <c r="AR310" s="7"/>
      <c r="AS310" s="7"/>
      <c r="AT310" s="7"/>
      <c r="AU310" s="7"/>
      <c r="AV310" s="4"/>
      <c r="AW310" s="4"/>
      <c r="AX310" s="4"/>
      <c r="AY310" s="4"/>
      <c r="AZ310" s="4"/>
      <c r="BA310" s="4"/>
      <c r="BB310" s="7"/>
      <c r="BC310" s="7"/>
      <c r="BD310" s="7"/>
      <c r="BE310" s="7"/>
      <c r="BF310" s="4"/>
      <c r="BG310" s="4"/>
      <c r="BH310" s="4"/>
      <c r="BI310" s="4"/>
      <c r="BJ310" s="4"/>
      <c r="BK310" s="4"/>
      <c r="BL310" s="7"/>
      <c r="BM310" s="7"/>
      <c r="BN310" s="7"/>
      <c r="BO310" s="7"/>
      <c r="BP310" s="4"/>
      <c r="BQ310" s="4"/>
      <c r="BR310" s="4"/>
      <c r="BS310" s="4"/>
      <c r="BT310" s="4"/>
      <c r="BU310" s="4"/>
      <c r="BV310" s="7"/>
      <c r="BW310" s="7"/>
      <c r="CN310" s="5">
        <v>4.3088296676787712</v>
      </c>
      <c r="CO310" s="5">
        <v>1.4053830595439927</v>
      </c>
      <c r="CP310" s="5">
        <v>4.1431054496911264</v>
      </c>
      <c r="CQ310" s="5">
        <v>1.560719792801682</v>
      </c>
      <c r="DH310" s="5">
        <v>2.4969115510138522</v>
      </c>
      <c r="DI310" s="5">
        <v>0.2022771026371401</v>
      </c>
      <c r="DJ310" s="5">
        <v>2.6957806125990262</v>
      </c>
      <c r="DK310" s="5">
        <v>0.41597915806651897</v>
      </c>
      <c r="EB310" s="5">
        <v>6.8057412186926234</v>
      </c>
      <c r="EC310" s="5">
        <v>1.3346762685936069</v>
      </c>
      <c r="ED310" s="5">
        <v>6.8388860622901539</v>
      </c>
      <c r="EE310" s="5">
        <v>1.3166380915071776</v>
      </c>
    </row>
    <row r="311" spans="1:135" x14ac:dyDescent="0.3">
      <c r="A311" s="10">
        <v>43406.999999960943</v>
      </c>
      <c r="B311" s="11">
        <v>-6</v>
      </c>
      <c r="C311" s="19">
        <v>-1.0183958333333334</v>
      </c>
      <c r="D311" s="19">
        <v>0.15771041838789768</v>
      </c>
      <c r="E311" s="19">
        <v>-0.42195833333333338</v>
      </c>
      <c r="F311" s="19">
        <v>5.3804386081005962E-2</v>
      </c>
      <c r="G311" s="19">
        <v>-0.66618750000000004</v>
      </c>
      <c r="H311" s="19">
        <v>9.0237628184189136E-2</v>
      </c>
      <c r="I311" s="19">
        <f t="shared" si="12"/>
        <v>-0.214835675</v>
      </c>
      <c r="J311" s="19">
        <f t="shared" si="13"/>
        <v>9.0237628184189136E-2</v>
      </c>
      <c r="O311" s="15">
        <v>-20.5</v>
      </c>
      <c r="P311" s="15">
        <v>0.82112266089934727</v>
      </c>
      <c r="Q311" s="15">
        <v>-25.083333333333332</v>
      </c>
      <c r="R311" s="15">
        <v>1.2026380934588703</v>
      </c>
      <c r="T311" s="12"/>
      <c r="U311" s="12"/>
      <c r="V311" s="12"/>
      <c r="W311" s="12"/>
      <c r="X311" s="15">
        <v>-19</v>
      </c>
      <c r="Y311" s="15">
        <v>0.73029674334022154</v>
      </c>
      <c r="Z311" s="15">
        <v>-11.333333333333334</v>
      </c>
      <c r="AA311" s="15">
        <v>0.49441323247304431</v>
      </c>
      <c r="AB311" s="6"/>
      <c r="AC311" s="6"/>
      <c r="AD311" s="6"/>
      <c r="AE311" s="6"/>
      <c r="AF311" s="6"/>
      <c r="AG311" s="6"/>
      <c r="AH311" s="6"/>
      <c r="AI311" s="6"/>
      <c r="AJ311" s="7"/>
      <c r="AK311" s="7"/>
      <c r="AL311" s="4"/>
      <c r="AM311" s="4"/>
      <c r="AN311" s="4"/>
      <c r="AO311" s="4"/>
      <c r="AP311" s="4"/>
      <c r="AQ311" s="4"/>
      <c r="AR311" s="7"/>
      <c r="AS311" s="7"/>
      <c r="AT311" s="7"/>
      <c r="AU311" s="7"/>
      <c r="AV311" s="4"/>
      <c r="AW311" s="4"/>
      <c r="AX311" s="4"/>
      <c r="AY311" s="4"/>
      <c r="AZ311" s="4"/>
      <c r="BA311" s="4"/>
      <c r="BB311" s="7"/>
      <c r="BC311" s="7"/>
      <c r="BD311" s="7"/>
      <c r="BE311" s="7"/>
      <c r="BF311" s="4"/>
      <c r="BG311" s="4"/>
      <c r="BH311" s="4"/>
      <c r="BI311" s="4"/>
      <c r="BJ311" s="4"/>
      <c r="BK311" s="4"/>
      <c r="BL311" s="7"/>
      <c r="BM311" s="7"/>
      <c r="BN311" s="7"/>
      <c r="BO311" s="7"/>
      <c r="BP311" s="4"/>
      <c r="BQ311" s="4"/>
      <c r="BR311" s="4"/>
      <c r="BS311" s="4"/>
      <c r="BT311" s="4"/>
      <c r="BU311" s="4"/>
      <c r="BV311" s="7"/>
      <c r="BW311" s="7"/>
      <c r="CH311" s="3">
        <v>0.8474814953435359</v>
      </c>
      <c r="CI311" s="3">
        <v>0.37289185795115565</v>
      </c>
      <c r="CJ311" s="3">
        <v>0.69493482618169911</v>
      </c>
      <c r="CK311" s="3">
        <v>4.2655633178662541E-2</v>
      </c>
      <c r="CL311" s="3">
        <v>0.75641113385391934</v>
      </c>
      <c r="CM311" s="3">
        <v>0.15241780979083688</v>
      </c>
      <c r="CN311" s="5">
        <v>3.5532949003531353</v>
      </c>
      <c r="CO311" s="5">
        <v>0.44354749898409235</v>
      </c>
      <c r="CP311" s="5">
        <v>3.2954848602644233</v>
      </c>
      <c r="CQ311" s="5">
        <v>0.65505846212316998</v>
      </c>
      <c r="DB311" s="3">
        <v>0.52543852711299233</v>
      </c>
      <c r="DC311" s="3">
        <v>0.22034518878931939</v>
      </c>
      <c r="DD311" s="3">
        <v>0.54238815701986309</v>
      </c>
      <c r="DE311" s="3">
        <v>0.11743048067275623</v>
      </c>
      <c r="DF311" s="3">
        <v>0.53555745616739414</v>
      </c>
      <c r="DG311" s="3">
        <v>0.11313767250105164</v>
      </c>
      <c r="DH311" s="5">
        <v>0.72859359155505976</v>
      </c>
      <c r="DI311" s="5">
        <v>0.13043114973731895</v>
      </c>
      <c r="DJ311" s="5">
        <v>0.66133879848843857</v>
      </c>
      <c r="DK311" s="5">
        <v>0.14258086627636002</v>
      </c>
      <c r="DV311" s="3">
        <v>1.3729200224565281</v>
      </c>
      <c r="DW311" s="3">
        <v>0.59323704674047528</v>
      </c>
      <c r="DX311" s="3">
        <v>1.2373229832015622</v>
      </c>
      <c r="DY311" s="3">
        <v>0.10122586144500172</v>
      </c>
      <c r="DZ311" s="3">
        <v>1.2919685900213134</v>
      </c>
      <c r="EA311" s="3">
        <v>0.24659407538622499</v>
      </c>
      <c r="EB311" s="5">
        <v>4.2818884919081954</v>
      </c>
      <c r="EC311" s="5">
        <v>0.46096661726751342</v>
      </c>
      <c r="ED311" s="5">
        <v>3.9568236587528616</v>
      </c>
      <c r="EE311" s="5">
        <v>0.56146452447542494</v>
      </c>
    </row>
    <row r="312" spans="1:135" x14ac:dyDescent="0.3">
      <c r="A312" s="10">
        <v>43407.999999960884</v>
      </c>
      <c r="B312" s="11">
        <v>-12.6</v>
      </c>
      <c r="C312" s="19">
        <v>-3.8079791666666658</v>
      </c>
      <c r="D312" s="19">
        <v>0.15074211193571441</v>
      </c>
      <c r="E312" s="19">
        <v>-1.4887500000000002</v>
      </c>
      <c r="F312" s="19">
        <v>5.2606594684961289E-2</v>
      </c>
      <c r="G312" s="19">
        <v>-2.2011249999999998</v>
      </c>
      <c r="H312" s="19">
        <v>9.1303965826927264E-2</v>
      </c>
      <c r="I312" s="19">
        <f t="shared" si="12"/>
        <v>-1.1683388499999998</v>
      </c>
      <c r="J312" s="19">
        <f t="shared" si="13"/>
        <v>9.1303965826927264E-2</v>
      </c>
      <c r="K312" s="15">
        <v>-21.0833333333333</v>
      </c>
      <c r="L312" s="15">
        <v>2.3914568063349293</v>
      </c>
      <c r="M312" s="15">
        <v>-48.0833333333333</v>
      </c>
      <c r="N312" s="15">
        <v>0.89998597070995912</v>
      </c>
      <c r="Q312" s="15"/>
      <c r="R312" s="15"/>
      <c r="T312" s="15">
        <f>-0.3609*A312 + 15642</f>
        <v>-23.947199985883344</v>
      </c>
      <c r="U312" s="15">
        <f>W312</f>
        <v>3.8441875315569338</v>
      </c>
      <c r="V312" s="15">
        <v>-23.333333333333332</v>
      </c>
      <c r="W312" s="15">
        <v>3.8441875315569338</v>
      </c>
      <c r="X312" s="15"/>
      <c r="Y312" s="15"/>
      <c r="Z312" s="15"/>
      <c r="AA312" s="15"/>
      <c r="AB312" s="6"/>
      <c r="AC312" s="6"/>
      <c r="AD312" s="6"/>
      <c r="AE312" s="6"/>
      <c r="AF312" s="6"/>
      <c r="AG312" s="6"/>
      <c r="AH312" s="6"/>
      <c r="AI312" s="6"/>
      <c r="AJ312" s="7"/>
      <c r="AK312" s="7"/>
      <c r="AL312" s="4"/>
      <c r="AM312" s="4"/>
      <c r="AN312" s="4"/>
      <c r="AO312" s="4"/>
      <c r="AP312" s="4"/>
      <c r="AQ312" s="4"/>
      <c r="AR312" s="7"/>
      <c r="AS312" s="7"/>
      <c r="AT312" s="7"/>
      <c r="AU312" s="7"/>
      <c r="AV312" s="4"/>
      <c r="AW312" s="4"/>
      <c r="AX312" s="4"/>
      <c r="AY312" s="4"/>
      <c r="AZ312" s="4"/>
      <c r="BA312" s="4"/>
      <c r="BB312" s="7"/>
      <c r="BC312" s="7"/>
      <c r="BD312" s="7"/>
      <c r="BE312" s="7"/>
      <c r="BF312" s="4"/>
      <c r="BG312" s="4"/>
      <c r="BH312" s="4"/>
      <c r="BI312" s="4"/>
      <c r="BJ312" s="4"/>
      <c r="BK312" s="4"/>
      <c r="BL312" s="7"/>
      <c r="BM312" s="7"/>
      <c r="BN312" s="7"/>
      <c r="BO312" s="7"/>
      <c r="BP312" s="4"/>
      <c r="BQ312" s="4"/>
      <c r="BR312" s="4"/>
      <c r="BS312" s="4"/>
      <c r="BT312" s="4"/>
      <c r="BU312" s="4"/>
      <c r="BV312" s="7"/>
      <c r="BW312" s="7"/>
      <c r="BX312" s="1">
        <v>0.70058470281732255</v>
      </c>
      <c r="BY312" s="1">
        <v>5.979267406421665E-2</v>
      </c>
      <c r="BZ312" s="1">
        <v>2.8475378243542808</v>
      </c>
      <c r="CA312" s="1">
        <v>0.15657397423034161</v>
      </c>
      <c r="CB312" s="1">
        <v>2.7251614964266744</v>
      </c>
      <c r="CC312" s="1">
        <v>0.14768858793606116</v>
      </c>
      <c r="CD312" s="2">
        <v>6.9806680017985814</v>
      </c>
      <c r="CE312" s="2">
        <v>3.8057898363508755</v>
      </c>
      <c r="CF312" s="2">
        <v>5.2963003678162162</v>
      </c>
      <c r="CG312" s="2">
        <v>0.91927567145354805</v>
      </c>
      <c r="CR312" s="1">
        <v>0.61018667664734594</v>
      </c>
      <c r="CS312" s="1">
        <v>0.13559703925496611</v>
      </c>
      <c r="CT312" s="1">
        <v>1.6949629906870718</v>
      </c>
      <c r="CU312" s="1">
        <v>0.11958534812843415</v>
      </c>
      <c r="CV312" s="1">
        <v>1.6331307407868072</v>
      </c>
      <c r="CW312" s="1">
        <v>0.11303354154864363</v>
      </c>
      <c r="CX312" s="2">
        <v>1.2385056132223295</v>
      </c>
      <c r="CY312" s="2">
        <v>0.41338074175070338</v>
      </c>
      <c r="CZ312" s="2">
        <v>0.54043881304247077</v>
      </c>
      <c r="DA312" s="2">
        <v>0.23724484203409116</v>
      </c>
      <c r="DL312" s="1">
        <v>1.3107713794646687</v>
      </c>
      <c r="DM312" s="1">
        <v>9.8508965192619008E-2</v>
      </c>
      <c r="DN312" s="1">
        <v>4.5425008150413522</v>
      </c>
      <c r="DO312" s="1">
        <v>0.27493486319982796</v>
      </c>
      <c r="DP312" s="1">
        <v>4.3582922372134805</v>
      </c>
      <c r="DQ312" s="1">
        <v>0.25932437252924906</v>
      </c>
      <c r="DR312" s="2">
        <v>8.2191736150209156</v>
      </c>
      <c r="DS312" s="2">
        <v>4.1424462668054751</v>
      </c>
      <c r="DT312" s="2">
        <v>5.8367391808586868</v>
      </c>
      <c r="DU312" s="2">
        <v>0.68418536309838596</v>
      </c>
    </row>
    <row r="313" spans="1:135" x14ac:dyDescent="0.3">
      <c r="A313" s="10">
        <v>43408.999999960826</v>
      </c>
      <c r="B313" s="11">
        <v>-11.5</v>
      </c>
      <c r="C313" s="19">
        <v>-4.4655416666666676</v>
      </c>
      <c r="D313" s="19">
        <v>0.20199535867072971</v>
      </c>
      <c r="E313" s="19">
        <v>-1.9224166666666671</v>
      </c>
      <c r="F313" s="19">
        <v>7.2530437416657725E-2</v>
      </c>
      <c r="G313" s="19">
        <v>-2.6120833333333331</v>
      </c>
      <c r="H313" s="19">
        <v>0.12093114606821503</v>
      </c>
      <c r="I313" s="19">
        <f t="shared" si="12"/>
        <v>-1.4236261666666663</v>
      </c>
      <c r="J313" s="19">
        <f t="shared" si="13"/>
        <v>0.12093114606821503</v>
      </c>
      <c r="Q313" s="15"/>
      <c r="R313" s="15"/>
      <c r="T313" s="12"/>
      <c r="U313" s="12"/>
      <c r="V313" s="12"/>
      <c r="W313" s="12"/>
      <c r="X313" s="15"/>
      <c r="Y313" s="15"/>
      <c r="Z313" s="15"/>
      <c r="AA313" s="15"/>
      <c r="AB313" s="6"/>
      <c r="AC313" s="6"/>
      <c r="AD313" s="6"/>
      <c r="AE313" s="6"/>
      <c r="AF313" s="6"/>
      <c r="AG313" s="6"/>
      <c r="AH313" s="6"/>
      <c r="AI313" s="6"/>
      <c r="AJ313" s="7"/>
      <c r="AK313" s="7"/>
      <c r="AL313" s="4"/>
      <c r="AM313" s="4"/>
      <c r="AN313" s="4"/>
      <c r="AO313" s="4"/>
      <c r="AP313" s="4"/>
      <c r="AQ313" s="4"/>
      <c r="AR313" s="7"/>
      <c r="AS313" s="7"/>
      <c r="AT313" s="7"/>
      <c r="AU313" s="7"/>
      <c r="AV313" s="4"/>
      <c r="AW313" s="4"/>
      <c r="AX313" s="4"/>
      <c r="AY313" s="4"/>
      <c r="AZ313" s="4"/>
      <c r="BA313" s="4"/>
      <c r="BB313" s="7"/>
      <c r="BC313" s="7"/>
      <c r="BD313" s="7"/>
      <c r="BE313" s="7"/>
      <c r="BF313" s="4"/>
      <c r="BG313" s="4"/>
      <c r="BH313" s="4"/>
      <c r="BI313" s="4"/>
      <c r="BJ313" s="4"/>
      <c r="BK313" s="4"/>
      <c r="BL313" s="7"/>
      <c r="BM313" s="7"/>
      <c r="BN313" s="7"/>
      <c r="BO313" s="7"/>
      <c r="BP313" s="4"/>
      <c r="BQ313" s="4"/>
      <c r="BR313" s="4"/>
      <c r="BS313" s="4"/>
      <c r="BT313" s="4"/>
      <c r="BU313" s="4"/>
      <c r="BV313" s="7"/>
      <c r="BW313" s="7"/>
    </row>
    <row r="314" spans="1:135" x14ac:dyDescent="0.3">
      <c r="A314" s="10">
        <v>43409.999999960768</v>
      </c>
      <c r="B314" s="11">
        <v>-11.7</v>
      </c>
      <c r="C314" s="19">
        <v>-4.5445000000000002</v>
      </c>
      <c r="D314" s="19">
        <v>0.19922027354489807</v>
      </c>
      <c r="E314" s="19">
        <v>-2.100166666666667</v>
      </c>
      <c r="F314" s="19">
        <v>7.8847426506301457E-2</v>
      </c>
      <c r="G314" s="19">
        <v>-2.8353958333333336</v>
      </c>
      <c r="H314" s="19">
        <v>0.1129432771701832</v>
      </c>
      <c r="I314" s="19">
        <f t="shared" si="12"/>
        <v>-1.5623478916666667</v>
      </c>
      <c r="J314" s="19">
        <f t="shared" si="13"/>
        <v>0.1129432771701832</v>
      </c>
      <c r="O314" s="15">
        <v>-17.666666666666668</v>
      </c>
      <c r="P314" s="15">
        <v>1.8020751225947123</v>
      </c>
      <c r="Q314" s="15">
        <v>-21</v>
      </c>
      <c r="R314" s="15">
        <v>1.0730867399773196</v>
      </c>
      <c r="T314" s="12"/>
      <c r="U314" s="12"/>
      <c r="V314" s="12"/>
      <c r="W314" s="12"/>
      <c r="X314" s="15">
        <v>-21.833333333333332</v>
      </c>
      <c r="Y314" s="15">
        <v>1.1948965552623303</v>
      </c>
      <c r="Z314" s="15">
        <v>-17</v>
      </c>
      <c r="AA314" s="15">
        <v>0.63245553203367599</v>
      </c>
      <c r="AB314" s="6"/>
      <c r="AC314" s="6"/>
      <c r="AD314" s="6"/>
      <c r="AE314" s="6"/>
      <c r="AF314" s="6"/>
      <c r="AG314" s="6"/>
      <c r="AH314" s="6"/>
      <c r="AI314" s="6"/>
      <c r="AJ314" s="7"/>
      <c r="AK314" s="7"/>
      <c r="AL314" s="4"/>
      <c r="AM314" s="4"/>
      <c r="AN314" s="4"/>
      <c r="AO314" s="4"/>
      <c r="AP314" s="4"/>
      <c r="AQ314" s="4"/>
      <c r="AR314" s="7"/>
      <c r="AS314" s="7"/>
      <c r="AT314" s="7"/>
      <c r="AU314" s="7"/>
      <c r="AV314" s="4"/>
      <c r="AW314" s="4"/>
      <c r="AX314" s="4"/>
      <c r="AY314" s="4"/>
      <c r="AZ314" s="4"/>
      <c r="BA314" s="4"/>
      <c r="BB314" s="7"/>
      <c r="BC314" s="7"/>
      <c r="BD314" s="7"/>
      <c r="BE314" s="7"/>
      <c r="BF314" s="4"/>
      <c r="BG314" s="4"/>
      <c r="BH314" s="4"/>
      <c r="BI314" s="4"/>
      <c r="BJ314" s="4"/>
      <c r="BK314" s="4"/>
      <c r="BL314" s="7"/>
      <c r="BM314" s="7"/>
      <c r="BN314" s="7"/>
      <c r="BO314" s="7"/>
      <c r="BP314" s="4"/>
      <c r="BQ314" s="4"/>
      <c r="BR314" s="4"/>
      <c r="BS314" s="4"/>
      <c r="BT314" s="4"/>
      <c r="BU314" s="4"/>
      <c r="BV314" s="7"/>
      <c r="BW314" s="7"/>
      <c r="CN314" s="5">
        <v>2.2873066239697262</v>
      </c>
      <c r="CO314" s="5">
        <v>0.60955098008587738</v>
      </c>
      <c r="CP314" s="5">
        <v>2.4112493474360641</v>
      </c>
      <c r="CQ314" s="5">
        <v>0.49669192635398157</v>
      </c>
      <c r="DH314" s="5">
        <v>0.72112130016779508</v>
      </c>
      <c r="DI314" s="5">
        <v>9.6664555211327538E-2</v>
      </c>
      <c r="DJ314" s="5">
        <v>1.2168921940331539</v>
      </c>
      <c r="DK314" s="5">
        <v>0.10473340448044918</v>
      </c>
      <c r="EB314" s="5">
        <v>3.00842792413752</v>
      </c>
      <c r="EC314" s="5">
        <v>0.57623204922215998</v>
      </c>
      <c r="ED314" s="5">
        <v>3.6281415414692186</v>
      </c>
      <c r="EE314" s="5">
        <v>0.46270974540931975</v>
      </c>
    </row>
    <row r="315" spans="1:135" x14ac:dyDescent="0.3">
      <c r="A315" s="10">
        <v>43410.99999996071</v>
      </c>
      <c r="B315" s="11">
        <v>-9.1</v>
      </c>
      <c r="C315" s="19">
        <v>-4.0575208333333341</v>
      </c>
      <c r="D315" s="19">
        <v>0.3230098156615952</v>
      </c>
      <c r="E315" s="19">
        <v>-2.0384305555555549</v>
      </c>
      <c r="F315" s="19">
        <v>0.14746180825893423</v>
      </c>
      <c r="G315" s="19">
        <v>-2.7017916666666668</v>
      </c>
      <c r="H315" s="19">
        <v>0.20377460266832284</v>
      </c>
      <c r="I315" s="19">
        <f t="shared" si="12"/>
        <v>-1.4793529833333332</v>
      </c>
      <c r="J315" s="19">
        <f t="shared" si="13"/>
        <v>0.20377460266832284</v>
      </c>
      <c r="Q315" s="15"/>
      <c r="R315" s="15"/>
      <c r="T315" s="12"/>
      <c r="U315" s="12"/>
      <c r="V315" s="12"/>
      <c r="W315" s="12"/>
      <c r="X315" s="12"/>
      <c r="Y315" s="12"/>
      <c r="Z315" s="12"/>
      <c r="AA315" s="12"/>
      <c r="AB315" s="6"/>
      <c r="AC315" s="6"/>
      <c r="AD315" s="6"/>
      <c r="AE315" s="6"/>
      <c r="AF315" s="6"/>
      <c r="AG315" s="6"/>
      <c r="AH315" s="6"/>
      <c r="AI315" s="6"/>
      <c r="AJ315" s="7"/>
      <c r="AK315" s="7"/>
      <c r="AL315" s="4"/>
      <c r="AM315" s="4"/>
      <c r="AN315" s="4"/>
      <c r="AO315" s="4"/>
      <c r="AP315" s="4"/>
      <c r="AQ315" s="4"/>
      <c r="AR315" s="7"/>
      <c r="AS315" s="7"/>
      <c r="AT315" s="7"/>
      <c r="AU315" s="7"/>
      <c r="AV315" s="4"/>
      <c r="AW315" s="4"/>
      <c r="AX315" s="4"/>
      <c r="AY315" s="4"/>
      <c r="AZ315" s="4"/>
      <c r="BA315" s="4"/>
      <c r="BB315" s="7"/>
      <c r="BC315" s="7"/>
      <c r="BD315" s="7"/>
      <c r="BE315" s="7"/>
      <c r="BF315" s="4"/>
      <c r="BG315" s="4"/>
      <c r="BH315" s="4"/>
      <c r="BI315" s="4"/>
      <c r="BJ315" s="4"/>
      <c r="BK315" s="4"/>
      <c r="BL315" s="7"/>
      <c r="BM315" s="7"/>
      <c r="BN315" s="7"/>
      <c r="BO315" s="7"/>
      <c r="BP315" s="4"/>
      <c r="BQ315" s="4"/>
      <c r="BR315" s="4"/>
      <c r="BS315" s="4"/>
      <c r="BT315" s="4"/>
      <c r="BU315" s="4"/>
      <c r="BV315" s="7"/>
      <c r="BW315" s="7"/>
    </row>
    <row r="316" spans="1:135" x14ac:dyDescent="0.3">
      <c r="A316" s="10">
        <v>43411.999999960652</v>
      </c>
      <c r="B316" s="11">
        <v>-9.3000000000000007</v>
      </c>
      <c r="C316" s="19">
        <v>-3.0757916666666674</v>
      </c>
      <c r="D316" s="19">
        <v>0.10829745887337229</v>
      </c>
      <c r="E316" s="19">
        <v>-1.6265555555555558</v>
      </c>
      <c r="F316" s="19">
        <v>5.095874948643906E-2</v>
      </c>
      <c r="G316" s="19">
        <v>-2.1707083333333332</v>
      </c>
      <c r="H316" s="19">
        <v>7.6934948739570949E-2</v>
      </c>
      <c r="I316" s="19">
        <f t="shared" si="12"/>
        <v>-1.1494440166666664</v>
      </c>
      <c r="J316" s="19">
        <f t="shared" si="13"/>
        <v>7.6934948739570949E-2</v>
      </c>
      <c r="K316" s="15">
        <v>-14.6666666666667</v>
      </c>
      <c r="L316" s="15">
        <v>1.2512619892159136</v>
      </c>
      <c r="M316" s="15">
        <v>-23.8333333333333</v>
      </c>
      <c r="N316" s="15">
        <v>1.0359692675134362</v>
      </c>
      <c r="Q316" s="15"/>
      <c r="R316" s="15"/>
      <c r="T316" s="15">
        <f>-0.3609*A316 + 15642</f>
        <v>-25.390799985798367</v>
      </c>
      <c r="U316" s="15">
        <f>W316</f>
        <v>3.7564758898615498</v>
      </c>
      <c r="V316" s="15">
        <v>-24.333333333333332</v>
      </c>
      <c r="W316" s="15">
        <v>3.7564758898615498</v>
      </c>
      <c r="X316" s="12"/>
      <c r="Y316" s="12"/>
      <c r="Z316" s="12"/>
      <c r="AA316" s="12"/>
      <c r="AB316" s="6"/>
      <c r="AC316" s="6"/>
      <c r="AD316" s="6"/>
      <c r="AE316" s="6"/>
      <c r="AF316" s="6"/>
      <c r="AG316" s="6"/>
      <c r="AH316" s="6"/>
      <c r="AI316" s="6"/>
      <c r="AJ316" s="7">
        <v>1.3155547440385373</v>
      </c>
      <c r="AK316" s="7">
        <v>0.18626101902574349</v>
      </c>
      <c r="AL316" s="4">
        <v>34.467280149102699</v>
      </c>
      <c r="AM316" s="4">
        <v>1.626730781931724</v>
      </c>
      <c r="AN316" s="4">
        <v>37.859214051491072</v>
      </c>
      <c r="AO316" s="4">
        <v>1.626730781931724</v>
      </c>
      <c r="AP316" s="4"/>
      <c r="AQ316" s="4"/>
      <c r="AR316" s="7"/>
      <c r="AS316" s="7"/>
      <c r="AT316" s="7">
        <v>20.214568021127853</v>
      </c>
      <c r="AU316" s="7">
        <v>0.64657474225004219</v>
      </c>
      <c r="AV316" s="4">
        <v>43.045859228596072</v>
      </c>
      <c r="AW316" s="4">
        <v>3.1863037417005509</v>
      </c>
      <c r="AX316" s="4">
        <v>51.674463058826987</v>
      </c>
      <c r="AY316" s="4">
        <v>3.1863037417005509</v>
      </c>
      <c r="AZ316" s="4"/>
      <c r="BA316" s="4"/>
      <c r="BB316" s="7"/>
      <c r="BC316" s="7"/>
      <c r="BD316" s="7">
        <v>21.530122765166389</v>
      </c>
      <c r="BE316" s="7">
        <v>0.83168706389891167</v>
      </c>
      <c r="BF316" s="4">
        <v>77.513139377698764</v>
      </c>
      <c r="BG316" s="4">
        <v>3.5677523561762121</v>
      </c>
      <c r="BH316" s="4">
        <v>89.533677110318052</v>
      </c>
      <c r="BI316" s="4">
        <v>3.5677523561762121</v>
      </c>
      <c r="BJ316" s="4"/>
      <c r="BK316" s="4"/>
      <c r="BL316" s="7"/>
      <c r="BM316" s="7"/>
      <c r="BN316" s="7">
        <v>982.15316584053448</v>
      </c>
      <c r="BO316" s="7">
        <v>39.720542436661923</v>
      </c>
      <c r="BP316" s="4">
        <v>850.38262941947062</v>
      </c>
      <c r="BQ316" s="4">
        <v>28.747267034812182</v>
      </c>
      <c r="BR316" s="4">
        <v>918.86348816060683</v>
      </c>
      <c r="BS316" s="4">
        <v>28.747267034812182</v>
      </c>
      <c r="BT316" s="4"/>
      <c r="BU316" s="4"/>
      <c r="BV316" s="7"/>
      <c r="BW316" s="7"/>
      <c r="CD316" s="2">
        <v>4.5751806770200663</v>
      </c>
      <c r="CE316" s="2">
        <v>1.9125315881753648</v>
      </c>
      <c r="CF316" s="2">
        <v>3.7863564223614339</v>
      </c>
      <c r="CG316" s="2">
        <v>0.22519798360828625</v>
      </c>
      <c r="CX316" s="2">
        <v>1.8931782111807163</v>
      </c>
      <c r="CY316" s="2">
        <v>0.60096200027142743</v>
      </c>
      <c r="CZ316" s="2">
        <v>2.4115484356706753</v>
      </c>
      <c r="DA316" s="2">
        <v>0.87055581938686821</v>
      </c>
      <c r="DR316" s="2">
        <v>6.4683588882007834</v>
      </c>
      <c r="DS316" s="2">
        <v>2.4791619432128456</v>
      </c>
      <c r="DT316" s="2">
        <v>6.1979048580321079</v>
      </c>
      <c r="DU316" s="2">
        <v>0.64689478292251268</v>
      </c>
    </row>
    <row r="317" spans="1:135" x14ac:dyDescent="0.3">
      <c r="A317" s="10">
        <v>43412.999999960593</v>
      </c>
      <c r="B317" s="11">
        <v>-12</v>
      </c>
      <c r="C317" s="19">
        <v>-3.9538958333333323</v>
      </c>
      <c r="D317" s="19">
        <v>0.15686209955955227</v>
      </c>
      <c r="E317" s="19">
        <v>-2.1525694444444441</v>
      </c>
      <c r="F317" s="19">
        <v>6.8040282657237522E-2</v>
      </c>
      <c r="G317" s="19">
        <v>-2.9060416666666664</v>
      </c>
      <c r="H317" s="19">
        <v>9.6490678365702437E-2</v>
      </c>
      <c r="I317" s="19">
        <f t="shared" si="12"/>
        <v>-1.6062330833333331</v>
      </c>
      <c r="J317" s="19">
        <f t="shared" si="13"/>
        <v>9.6490678365702437E-2</v>
      </c>
      <c r="Q317" s="15"/>
      <c r="R317" s="15"/>
      <c r="T317" s="12"/>
      <c r="U317" s="12"/>
      <c r="V317" s="12"/>
      <c r="W317" s="12"/>
      <c r="X317" s="12"/>
      <c r="Y317" s="12"/>
      <c r="Z317" s="12"/>
      <c r="AA317" s="12"/>
      <c r="AB317" s="6"/>
      <c r="AC317" s="6"/>
      <c r="AD317" s="6"/>
      <c r="AE317" s="6"/>
      <c r="AF317" s="6"/>
      <c r="AG317" s="6"/>
      <c r="AH317" s="6"/>
      <c r="AI317" s="6"/>
      <c r="AJ317" s="7"/>
      <c r="AK317" s="7"/>
      <c r="AL317" s="4"/>
      <c r="AM317" s="4"/>
      <c r="AN317" s="4"/>
      <c r="AO317" s="4"/>
      <c r="AP317" s="4"/>
      <c r="AQ317" s="4"/>
      <c r="AR317" s="7"/>
      <c r="AS317" s="7"/>
      <c r="AT317" s="7"/>
      <c r="AU317" s="7"/>
      <c r="AV317" s="4"/>
      <c r="AW317" s="4"/>
      <c r="AX317" s="4"/>
      <c r="AY317" s="4"/>
      <c r="AZ317" s="4"/>
      <c r="BA317" s="4"/>
      <c r="BB317" s="7"/>
      <c r="BC317" s="7"/>
      <c r="BD317" s="7"/>
      <c r="BE317" s="7"/>
      <c r="BF317" s="4"/>
      <c r="BG317" s="4"/>
      <c r="BH317" s="4"/>
      <c r="BI317" s="4"/>
      <c r="BJ317" s="4"/>
      <c r="BK317" s="4"/>
      <c r="BL317" s="7"/>
      <c r="BM317" s="7"/>
      <c r="BN317" s="7"/>
      <c r="BO317" s="7"/>
      <c r="BP317" s="4"/>
      <c r="BQ317" s="4"/>
      <c r="BR317" s="4"/>
      <c r="BS317" s="4"/>
      <c r="BT317" s="4"/>
      <c r="BU317" s="4"/>
      <c r="BV317" s="7"/>
      <c r="BW317" s="7"/>
    </row>
    <row r="318" spans="1:135" x14ac:dyDescent="0.3">
      <c r="A318" s="10">
        <v>43413.999999960535</v>
      </c>
      <c r="B318" s="11">
        <v>-13.3</v>
      </c>
      <c r="C318" s="19">
        <v>-4.9162708333333338</v>
      </c>
      <c r="D318" s="19">
        <v>0.17361125463158239</v>
      </c>
      <c r="E318" s="19">
        <v>-2.6255138888888889</v>
      </c>
      <c r="F318" s="19">
        <v>7.7620240678250005E-2</v>
      </c>
      <c r="G318" s="19">
        <v>-3.7565416666666653</v>
      </c>
      <c r="H318" s="19">
        <v>0.11582478692014535</v>
      </c>
      <c r="I318" s="19">
        <f t="shared" si="12"/>
        <v>-2.1345636833333326</v>
      </c>
      <c r="J318" s="19">
        <f t="shared" si="13"/>
        <v>0.11582478692014535</v>
      </c>
      <c r="Q318" s="15"/>
      <c r="R318" s="15"/>
      <c r="T318" s="12"/>
      <c r="U318" s="12"/>
      <c r="V318" s="12"/>
      <c r="W318" s="12"/>
      <c r="X318" s="12"/>
      <c r="Y318" s="12"/>
      <c r="Z318" s="12"/>
      <c r="AA318" s="12"/>
      <c r="AB318" s="6"/>
      <c r="AC318" s="6"/>
      <c r="AD318" s="6"/>
      <c r="AE318" s="6"/>
      <c r="AF318" s="6"/>
      <c r="AG318" s="6"/>
      <c r="AH318" s="6"/>
      <c r="AI318" s="6"/>
      <c r="AJ318" s="7"/>
      <c r="AK318" s="7"/>
      <c r="AL318" s="4"/>
      <c r="AM318" s="4"/>
      <c r="AN318" s="4"/>
      <c r="AO318" s="4"/>
      <c r="AP318" s="4"/>
      <c r="AQ318" s="4"/>
      <c r="AR318" s="7"/>
      <c r="AS318" s="7"/>
      <c r="AT318" s="7"/>
      <c r="AU318" s="7"/>
      <c r="AV318" s="4"/>
      <c r="AW318" s="4"/>
      <c r="AX318" s="4"/>
      <c r="AY318" s="4"/>
      <c r="AZ318" s="4"/>
      <c r="BA318" s="4"/>
      <c r="BB318" s="7"/>
      <c r="BC318" s="7"/>
      <c r="BD318" s="7"/>
      <c r="BE318" s="7"/>
      <c r="BF318" s="4"/>
      <c r="BG318" s="4"/>
      <c r="BH318" s="4"/>
      <c r="BI318" s="4"/>
      <c r="BJ318" s="4"/>
      <c r="BK318" s="4"/>
      <c r="BL318" s="7"/>
      <c r="BM318" s="7"/>
      <c r="BN318" s="7"/>
      <c r="BO318" s="7"/>
      <c r="BP318" s="4"/>
      <c r="BQ318" s="4"/>
      <c r="BR318" s="4"/>
      <c r="BS318" s="4"/>
      <c r="BT318" s="4"/>
      <c r="BU318" s="4"/>
      <c r="BV318" s="7"/>
      <c r="BW318" s="7"/>
    </row>
    <row r="319" spans="1:135" x14ac:dyDescent="0.3">
      <c r="A319" s="10">
        <v>43414.999999960477</v>
      </c>
      <c r="B319" s="11">
        <v>-14.3</v>
      </c>
      <c r="C319" s="19">
        <v>-5.6116249999999992</v>
      </c>
      <c r="D319" s="19">
        <v>0.19952716355064429</v>
      </c>
      <c r="E319" s="19">
        <v>-3.0147499999999998</v>
      </c>
      <c r="F319" s="19">
        <v>9.3552034678201973E-2</v>
      </c>
      <c r="G319" s="19">
        <v>-4.4545624999999998</v>
      </c>
      <c r="H319" s="19">
        <v>0.13255453592090469</v>
      </c>
      <c r="I319" s="19">
        <f t="shared" si="12"/>
        <v>-2.5681742249999999</v>
      </c>
      <c r="J319" s="19">
        <f t="shared" si="13"/>
        <v>0.13255453592090469</v>
      </c>
      <c r="O319" s="15">
        <f>1.0392*A319 - 45131</f>
        <v>-14.132000041077845</v>
      </c>
      <c r="P319" s="15">
        <v>1.5</v>
      </c>
      <c r="Q319" s="15">
        <f>0.9538*A319 - 41421</f>
        <v>-11.773000037697784</v>
      </c>
      <c r="R319" s="15">
        <v>1.5</v>
      </c>
      <c r="T319" s="12"/>
      <c r="U319" s="12"/>
      <c r="V319" s="12"/>
      <c r="W319" s="12"/>
      <c r="X319" s="12"/>
      <c r="Y319" s="12"/>
      <c r="Z319" s="12"/>
      <c r="AA319" s="12"/>
      <c r="AB319" s="6"/>
      <c r="AC319" s="6"/>
      <c r="AD319" s="6"/>
      <c r="AE319" s="6"/>
      <c r="AF319" s="6"/>
      <c r="AG319" s="6"/>
      <c r="AH319" s="6"/>
      <c r="AI319" s="6"/>
      <c r="AJ319" s="7"/>
      <c r="AK319" s="7"/>
      <c r="AL319" s="4"/>
      <c r="AM319" s="4"/>
      <c r="AN319" s="4"/>
      <c r="AO319" s="4"/>
      <c r="AP319" s="4"/>
      <c r="AQ319" s="4"/>
      <c r="AR319" s="7"/>
      <c r="AS319" s="7"/>
      <c r="AT319" s="7"/>
      <c r="AU319" s="7"/>
      <c r="AV319" s="4"/>
      <c r="AW319" s="4"/>
      <c r="AX319" s="4"/>
      <c r="AY319" s="4"/>
      <c r="AZ319" s="4"/>
      <c r="BA319" s="4"/>
      <c r="BB319" s="7"/>
      <c r="BC319" s="7"/>
      <c r="BD319" s="7"/>
      <c r="BE319" s="7"/>
      <c r="BF319" s="4"/>
      <c r="BG319" s="4"/>
      <c r="BH319" s="4"/>
      <c r="BI319" s="4"/>
      <c r="BJ319" s="4"/>
      <c r="BK319" s="4"/>
      <c r="BL319" s="7"/>
      <c r="BM319" s="7"/>
      <c r="BN319" s="7"/>
      <c r="BO319" s="7"/>
      <c r="BP319" s="4"/>
      <c r="BQ319" s="4"/>
      <c r="BR319" s="4"/>
      <c r="BS319" s="4"/>
      <c r="BT319" s="4"/>
      <c r="BU319" s="4"/>
      <c r="BV319" s="7"/>
      <c r="BW319" s="7"/>
      <c r="CN319" s="5">
        <v>1.4554195352322725</v>
      </c>
      <c r="CO319" s="5">
        <v>0.38174971394841811</v>
      </c>
      <c r="CP319" s="5">
        <v>1.6487174422553104</v>
      </c>
      <c r="CQ319" s="5">
        <v>0.34850058237380921</v>
      </c>
      <c r="DH319" s="5">
        <v>0.57989372106910875</v>
      </c>
      <c r="DI319" s="5">
        <v>0.16780587741640149</v>
      </c>
      <c r="DJ319" s="5">
        <v>0.8073030234491515</v>
      </c>
      <c r="DK319" s="5">
        <v>0.13691853113532293</v>
      </c>
      <c r="EB319" s="5">
        <v>2.0353132563013818</v>
      </c>
      <c r="EC319" s="5">
        <v>0.45370862997648098</v>
      </c>
      <c r="ED319" s="5">
        <v>2.4560204657044618</v>
      </c>
      <c r="EE319" s="5">
        <v>0.25526630882141915</v>
      </c>
    </row>
    <row r="320" spans="1:135" x14ac:dyDescent="0.3">
      <c r="A320" s="10">
        <v>43415.999999960419</v>
      </c>
      <c r="B320" s="11">
        <v>-14.7</v>
      </c>
      <c r="C320" s="19">
        <v>-5.8543124999999998</v>
      </c>
      <c r="D320" s="19">
        <v>0.20424951619623152</v>
      </c>
      <c r="E320" s="19">
        <v>-3.2198888888888888</v>
      </c>
      <c r="F320" s="19">
        <v>0.10118982310781283</v>
      </c>
      <c r="G320" s="19">
        <v>-4.8769166666666663</v>
      </c>
      <c r="H320" s="19">
        <v>0.13717183720686063</v>
      </c>
      <c r="I320" s="19">
        <f t="shared" si="12"/>
        <v>-2.8305406333333329</v>
      </c>
      <c r="J320" s="19">
        <f t="shared" si="13"/>
        <v>0.13717183720686063</v>
      </c>
      <c r="K320" s="15">
        <f>1.3501*A320 - 58626</f>
        <v>-10.058400053436344</v>
      </c>
      <c r="L320" s="15">
        <v>1.4</v>
      </c>
      <c r="M320" s="15">
        <v>-14.1666666666667</v>
      </c>
      <c r="N320" s="15">
        <v>1.1986945761405139</v>
      </c>
      <c r="Q320" s="15"/>
      <c r="R320" s="15"/>
      <c r="T320" s="15">
        <f>-0.3609*A320 + 15642</f>
        <v>-26.834399985715208</v>
      </c>
      <c r="U320" s="15">
        <f>W320</f>
        <v>1.4529663145135578</v>
      </c>
      <c r="V320" s="15">
        <v>-25.666666666666664</v>
      </c>
      <c r="W320" s="15">
        <v>1.4529663145135578</v>
      </c>
      <c r="X320" s="12"/>
      <c r="Y320" s="12"/>
      <c r="Z320" s="12"/>
      <c r="AA320" s="12"/>
      <c r="AB320" s="6">
        <v>43.836666666666666</v>
      </c>
      <c r="AC320" s="6">
        <v>4.4266064252929116</v>
      </c>
      <c r="AD320" s="6">
        <v>46.307999999999993</v>
      </c>
      <c r="AE320" s="6">
        <v>0.8300000000000054</v>
      </c>
      <c r="AF320" s="6">
        <v>46.575000000000003</v>
      </c>
      <c r="AG320" s="6"/>
      <c r="AH320" s="6">
        <v>46.076666666666661</v>
      </c>
      <c r="AI320" s="6">
        <v>2.5586085628281978</v>
      </c>
      <c r="AJ320" s="7"/>
      <c r="AK320" s="7"/>
      <c r="AL320" s="4">
        <v>1.138042527033654</v>
      </c>
      <c r="AM320" s="4">
        <v>0.1464831213319463</v>
      </c>
      <c r="AN320" s="4">
        <v>1.3368096465322301</v>
      </c>
      <c r="AO320" s="4">
        <v>0.1464831213319463</v>
      </c>
      <c r="AP320" s="4"/>
      <c r="AQ320" s="4"/>
      <c r="AR320" s="7"/>
      <c r="AS320" s="7"/>
      <c r="AT320" s="7"/>
      <c r="AU320" s="7"/>
      <c r="AV320" s="4">
        <v>75.132413890692362</v>
      </c>
      <c r="AW320" s="4">
        <v>6.9051788369994949</v>
      </c>
      <c r="AX320" s="4">
        <v>89.095887367953637</v>
      </c>
      <c r="AY320" s="4">
        <v>6.9051788369994949</v>
      </c>
      <c r="AZ320" s="4"/>
      <c r="BA320" s="4"/>
      <c r="BB320" s="7"/>
      <c r="BC320" s="7"/>
      <c r="BD320" s="7"/>
      <c r="BE320" s="7"/>
      <c r="BF320" s="4">
        <v>76.270456417726024</v>
      </c>
      <c r="BG320" s="4">
        <v>6.9978305249083945</v>
      </c>
      <c r="BH320" s="4">
        <v>90.432697014485868</v>
      </c>
      <c r="BI320" s="4">
        <v>6.9978305249083945</v>
      </c>
      <c r="BJ320" s="4"/>
      <c r="BK320" s="4"/>
      <c r="BL320" s="7"/>
      <c r="BM320" s="7"/>
      <c r="BN320" s="7"/>
      <c r="BO320" s="7"/>
      <c r="BP320" s="4">
        <v>511.63383968405901</v>
      </c>
      <c r="BQ320" s="4">
        <v>20.046736695935248</v>
      </c>
      <c r="BR320" s="4">
        <v>569.67178917143463</v>
      </c>
      <c r="BS320" s="4">
        <v>20.046736695935248</v>
      </c>
      <c r="BT320" s="4"/>
      <c r="BU320" s="4"/>
      <c r="BV320" s="7"/>
      <c r="BW320" s="7"/>
      <c r="CD320" s="2">
        <v>4.9562821705656406</v>
      </c>
      <c r="CE320" s="2">
        <v>1.7417330177599337</v>
      </c>
      <c r="CF320" s="2">
        <v>5.0926936064527686</v>
      </c>
      <c r="CG320" s="2">
        <v>0.20253512837728599</v>
      </c>
      <c r="CX320" s="2">
        <v>1.3413791195567557</v>
      </c>
      <c r="CY320" s="2">
        <v>0.64984616192184219</v>
      </c>
      <c r="CZ320" s="2">
        <v>0.81846861532276627</v>
      </c>
      <c r="DA320" s="2">
        <v>3.9378589614988399E-2</v>
      </c>
      <c r="DR320" s="2">
        <v>6.2976612901223952</v>
      </c>
      <c r="DS320" s="2">
        <v>2.2738649344685373</v>
      </c>
      <c r="DT320" s="2">
        <v>5.9111622217755349</v>
      </c>
      <c r="DU320" s="2">
        <v>0.16638716198745321</v>
      </c>
    </row>
    <row r="321" spans="1:135" x14ac:dyDescent="0.3">
      <c r="A321" s="10">
        <v>43416.999999960361</v>
      </c>
      <c r="B321" s="11">
        <v>-12.5</v>
      </c>
      <c r="C321" s="19">
        <v>-5.2877916666666671</v>
      </c>
      <c r="D321" s="19">
        <v>0.26305934870102843</v>
      </c>
      <c r="E321" s="19">
        <v>-2.9846944444444445</v>
      </c>
      <c r="F321" s="19">
        <v>0.13767237901593693</v>
      </c>
      <c r="G321" s="19">
        <v>-4.5735000000000019</v>
      </c>
      <c r="H321" s="19">
        <v>0.18590530792447074</v>
      </c>
      <c r="I321" s="19">
        <f t="shared" si="12"/>
        <v>-2.642058200000001</v>
      </c>
      <c r="J321" s="19">
        <f t="shared" si="13"/>
        <v>0.18590530792447074</v>
      </c>
      <c r="Q321" s="15"/>
      <c r="R321" s="15"/>
      <c r="T321" s="12"/>
      <c r="U321" s="12"/>
      <c r="V321" s="12"/>
      <c r="W321" s="12"/>
      <c r="X321" s="12"/>
      <c r="Y321" s="12"/>
      <c r="Z321" s="12"/>
      <c r="AA321" s="12"/>
      <c r="AB321" s="6"/>
      <c r="AC321" s="6"/>
      <c r="AD321" s="15"/>
      <c r="AE321" s="15"/>
      <c r="AF321" s="15"/>
      <c r="AG321" s="15"/>
      <c r="AH321" s="6"/>
      <c r="AI321" s="6"/>
      <c r="AJ321" s="7"/>
      <c r="AK321" s="7"/>
      <c r="AL321" s="4"/>
      <c r="AM321" s="4"/>
      <c r="AN321" s="4"/>
      <c r="AO321" s="4"/>
      <c r="AP321" s="4"/>
      <c r="AQ321" s="4"/>
      <c r="AR321" s="7"/>
      <c r="AS321" s="7"/>
      <c r="AT321" s="7"/>
      <c r="AU321" s="7"/>
      <c r="AV321" s="4"/>
      <c r="AW321" s="4"/>
      <c r="AX321" s="4"/>
      <c r="AY321" s="4"/>
      <c r="AZ321" s="4"/>
      <c r="BA321" s="4"/>
      <c r="BB321" s="7"/>
      <c r="BC321" s="7"/>
      <c r="BD321" s="7"/>
      <c r="BE321" s="7"/>
      <c r="BF321" s="4"/>
      <c r="BG321" s="4"/>
      <c r="BH321" s="4"/>
      <c r="BI321" s="4"/>
      <c r="BJ321" s="4"/>
      <c r="BK321" s="4"/>
      <c r="BL321" s="7"/>
      <c r="BM321" s="7"/>
      <c r="BN321" s="7"/>
      <c r="BO321" s="7"/>
      <c r="BP321" s="4"/>
      <c r="BQ321" s="4"/>
      <c r="BR321" s="4"/>
      <c r="BS321" s="4"/>
      <c r="BT321" s="4"/>
      <c r="BU321" s="4"/>
      <c r="BV321" s="7"/>
      <c r="BW321" s="7"/>
    </row>
    <row r="322" spans="1:135" x14ac:dyDescent="0.3">
      <c r="A322" s="10">
        <v>43417.999999960302</v>
      </c>
      <c r="B322" s="11">
        <v>-10.5</v>
      </c>
      <c r="C322" s="19">
        <v>-3.8485416666666663</v>
      </c>
      <c r="D322" s="19">
        <v>0.16203002527674809</v>
      </c>
      <c r="E322" s="19">
        <v>-2.1996944444444444</v>
      </c>
      <c r="F322" s="19">
        <v>7.9840803551201184E-2</v>
      </c>
      <c r="G322" s="19">
        <v>-3.2981875000000005</v>
      </c>
      <c r="H322" s="19">
        <v>0.11653293763910959</v>
      </c>
      <c r="I322" s="19">
        <f t="shared" si="12"/>
        <v>-1.8498340750000002</v>
      </c>
      <c r="J322" s="19">
        <f t="shared" si="13"/>
        <v>0.11653293763910959</v>
      </c>
      <c r="Q322" s="15"/>
      <c r="R322" s="15"/>
      <c r="S322" s="14">
        <v>2.7</v>
      </c>
      <c r="T322" s="12"/>
      <c r="U322" s="12"/>
      <c r="V322" s="12"/>
      <c r="W322" s="12"/>
      <c r="X322" s="12"/>
      <c r="Y322" s="12"/>
      <c r="Z322" s="12"/>
      <c r="AA322" s="12"/>
      <c r="AB322" s="6"/>
      <c r="AC322" s="6"/>
      <c r="AD322" s="15"/>
      <c r="AE322" s="15"/>
      <c r="AF322" s="15"/>
      <c r="AG322" s="15"/>
      <c r="AH322" s="6"/>
      <c r="AI322" s="6"/>
      <c r="AJ322" s="7"/>
      <c r="AK322" s="7"/>
      <c r="AL322" s="4"/>
      <c r="AM322" s="4"/>
      <c r="AN322" s="4"/>
      <c r="AO322" s="4"/>
      <c r="AP322" s="4"/>
      <c r="AQ322" s="4"/>
      <c r="AR322" s="7"/>
      <c r="AS322" s="7"/>
      <c r="AT322" s="7"/>
      <c r="AU322" s="7"/>
      <c r="AV322" s="4"/>
      <c r="AW322" s="4"/>
      <c r="AX322" s="4"/>
      <c r="AY322" s="4"/>
      <c r="AZ322" s="4"/>
      <c r="BA322" s="4"/>
      <c r="BB322" s="7"/>
      <c r="BC322" s="7"/>
      <c r="BD322" s="7"/>
      <c r="BE322" s="7"/>
      <c r="BF322" s="4"/>
      <c r="BG322" s="4"/>
      <c r="BH322" s="4"/>
      <c r="BI322" s="4"/>
      <c r="BJ322" s="4"/>
      <c r="BK322" s="4"/>
      <c r="BL322" s="7"/>
      <c r="BM322" s="7"/>
      <c r="BN322" s="7"/>
      <c r="BO322" s="7"/>
      <c r="BP322" s="4"/>
      <c r="BQ322" s="4"/>
      <c r="BR322" s="4"/>
      <c r="BS322" s="4"/>
      <c r="BT322" s="4"/>
      <c r="BU322" s="4"/>
      <c r="BV322" s="7"/>
      <c r="BW322" s="7"/>
    </row>
    <row r="323" spans="1:135" x14ac:dyDescent="0.3">
      <c r="A323" s="10">
        <v>43418.999999960244</v>
      </c>
      <c r="B323" s="11">
        <v>-17.899999999999999</v>
      </c>
      <c r="C323" s="19">
        <v>-4.5755208333333339</v>
      </c>
      <c r="D323" s="19">
        <v>0.10016945099324641</v>
      </c>
      <c r="E323" s="19">
        <v>-2.5254999999999996</v>
      </c>
      <c r="F323" s="19">
        <v>5.37526691094782E-2</v>
      </c>
      <c r="G323" s="19">
        <v>-3.8913124999999997</v>
      </c>
      <c r="H323" s="19">
        <v>9.1943389031972994E-2</v>
      </c>
      <c r="I323" s="19">
        <f t="shared" si="12"/>
        <v>-2.2182833249999998</v>
      </c>
      <c r="J323" s="19">
        <f t="shared" si="13"/>
        <v>9.1943389031972994E-2</v>
      </c>
      <c r="K323" s="15"/>
      <c r="L323" s="15"/>
      <c r="Q323" s="15"/>
      <c r="R323" s="15"/>
      <c r="T323" s="12"/>
      <c r="U323" s="12"/>
      <c r="V323" s="12"/>
      <c r="W323" s="12"/>
      <c r="X323" s="12"/>
      <c r="Y323" s="12"/>
      <c r="Z323" s="12"/>
      <c r="AA323" s="12"/>
      <c r="AB323" s="6"/>
      <c r="AC323" s="6"/>
      <c r="AD323" s="15"/>
      <c r="AE323" s="15"/>
      <c r="AF323" s="15"/>
      <c r="AG323" s="15"/>
      <c r="AH323" s="6"/>
      <c r="AI323" s="6"/>
      <c r="AJ323" s="7"/>
      <c r="AK323" s="7"/>
      <c r="AL323" s="4"/>
      <c r="AM323" s="4"/>
      <c r="AN323" s="4"/>
      <c r="AO323" s="4"/>
      <c r="AP323" s="4"/>
      <c r="AQ323" s="4"/>
      <c r="AR323" s="7"/>
      <c r="AS323" s="7"/>
      <c r="AT323" s="7"/>
      <c r="AU323" s="7"/>
      <c r="AV323" s="4"/>
      <c r="AW323" s="4"/>
      <c r="AX323" s="4"/>
      <c r="AY323" s="4"/>
      <c r="AZ323" s="4"/>
      <c r="BA323" s="4"/>
      <c r="BB323" s="7"/>
      <c r="BC323" s="7"/>
      <c r="BD323" s="7"/>
      <c r="BE323" s="7"/>
      <c r="BF323" s="4"/>
      <c r="BG323" s="4"/>
      <c r="BH323" s="4"/>
      <c r="BI323" s="4"/>
      <c r="BJ323" s="4"/>
      <c r="BK323" s="4"/>
      <c r="BL323" s="7"/>
      <c r="BM323" s="7"/>
      <c r="BN323" s="7"/>
      <c r="BO323" s="7"/>
      <c r="BP323" s="4"/>
      <c r="BQ323" s="4"/>
      <c r="BR323" s="4"/>
      <c r="BS323" s="4"/>
      <c r="BT323" s="4"/>
      <c r="BU323" s="4"/>
      <c r="BV323" s="7"/>
      <c r="BW323" s="7"/>
    </row>
    <row r="324" spans="1:135" x14ac:dyDescent="0.3">
      <c r="A324" s="10">
        <v>43419.999999960186</v>
      </c>
      <c r="B324" s="11">
        <v>-21.5</v>
      </c>
      <c r="C324" s="19">
        <v>-6.0855416666666668</v>
      </c>
      <c r="D324" s="19">
        <v>8.8711958149506609E-2</v>
      </c>
      <c r="E324" s="19">
        <v>-3.3309027777777778</v>
      </c>
      <c r="F324" s="19">
        <v>5.0734474550123011E-2</v>
      </c>
      <c r="G324" s="19">
        <v>-5.554145833333334</v>
      </c>
      <c r="H324" s="19">
        <v>8.258366135279771E-2</v>
      </c>
      <c r="I324" s="19">
        <f t="shared" si="12"/>
        <v>-3.251235391666667</v>
      </c>
      <c r="J324" s="19">
        <f t="shared" si="13"/>
        <v>8.258366135279771E-2</v>
      </c>
      <c r="K324" s="15">
        <f>1.3501*A324 - 58626</f>
        <v>-4.6580000537505839</v>
      </c>
      <c r="L324" s="15">
        <v>1.4</v>
      </c>
      <c r="M324" s="15">
        <f>3.5386*A324- 153647</f>
        <v>-0.9880001408746466</v>
      </c>
      <c r="N324" s="12">
        <v>-2</v>
      </c>
      <c r="Q324" s="15"/>
      <c r="R324" s="15"/>
      <c r="T324" s="15">
        <f>-0.3609*A324 + 15642</f>
        <v>-28.277999985630231</v>
      </c>
      <c r="U324" s="15">
        <f>W324</f>
        <v>1.4529663145135581</v>
      </c>
      <c r="V324" s="15">
        <v>-27.666666666666668</v>
      </c>
      <c r="W324" s="15">
        <v>1.4529663145135581</v>
      </c>
      <c r="X324" s="12"/>
      <c r="Y324" s="12"/>
      <c r="Z324" s="12"/>
      <c r="AA324" s="12"/>
      <c r="AB324" s="6"/>
      <c r="AC324" s="6"/>
      <c r="AD324" s="15"/>
      <c r="AE324" s="15"/>
      <c r="AF324" s="15"/>
      <c r="AG324" s="15"/>
      <c r="AH324" s="6"/>
      <c r="AI324" s="6"/>
      <c r="AJ324" s="7"/>
      <c r="AK324" s="7"/>
      <c r="AL324" s="4"/>
      <c r="AM324" s="4"/>
      <c r="AN324" s="4"/>
      <c r="AO324" s="4"/>
      <c r="AP324" s="4"/>
      <c r="AQ324" s="4"/>
      <c r="AR324" s="7"/>
      <c r="AS324" s="7"/>
      <c r="AT324" s="7"/>
      <c r="AU324" s="7"/>
      <c r="AV324" s="4"/>
      <c r="AW324" s="4"/>
      <c r="AX324" s="4"/>
      <c r="AY324" s="4"/>
      <c r="AZ324" s="4"/>
      <c r="BA324" s="4"/>
      <c r="BB324" s="7"/>
      <c r="BC324" s="7"/>
      <c r="BD324" s="7"/>
      <c r="BE324" s="7"/>
      <c r="BF324" s="4"/>
      <c r="BG324" s="4"/>
      <c r="BH324" s="4"/>
      <c r="BI324" s="4"/>
      <c r="BJ324" s="4"/>
      <c r="BK324" s="4"/>
      <c r="BL324" s="7"/>
      <c r="BM324" s="7"/>
      <c r="BN324" s="7"/>
      <c r="BO324" s="7"/>
      <c r="BP324" s="4"/>
      <c r="BQ324" s="4"/>
      <c r="BR324" s="4"/>
      <c r="BS324" s="4"/>
      <c r="BT324" s="4"/>
      <c r="BU324" s="4"/>
      <c r="BV324" s="7"/>
      <c r="BW324" s="7"/>
      <c r="BX324" s="1">
        <v>1.3459261674196599</v>
      </c>
      <c r="BY324" s="1">
        <v>0.61755327886834788</v>
      </c>
      <c r="BZ324" s="1">
        <v>1.7473427436676277</v>
      </c>
      <c r="CA324" s="1">
        <v>0.13147017105192269</v>
      </c>
      <c r="CB324" s="1">
        <v>1.7244619988214935</v>
      </c>
      <c r="CC324" s="1">
        <v>0.12887675678311189</v>
      </c>
      <c r="CD324" s="2">
        <v>9.6324578686612963</v>
      </c>
      <c r="CE324" s="2">
        <v>7.9862546908710303</v>
      </c>
      <c r="CF324" s="2">
        <v>1.5153219093145831</v>
      </c>
      <c r="CG324" s="2">
        <v>0.89697160127791797</v>
      </c>
      <c r="CR324" s="1">
        <v>0.73199493315806052</v>
      </c>
      <c r="CS324" s="1">
        <v>0.22525118128324231</v>
      </c>
      <c r="CT324" s="1">
        <v>0.99173507073027545</v>
      </c>
      <c r="CU324" s="1">
        <v>0.20585109295611581</v>
      </c>
      <c r="CV324" s="1">
        <v>0.97692988288865923</v>
      </c>
      <c r="CW324" s="1">
        <v>0.19454172608966877</v>
      </c>
      <c r="CX324" s="2">
        <v>1.9403512253418438</v>
      </c>
      <c r="CY324" s="2">
        <v>0.3124831529736532</v>
      </c>
      <c r="CZ324" s="2">
        <v>1.9865500640404588</v>
      </c>
      <c r="DA324" s="2">
        <v>0.24116501818463115</v>
      </c>
      <c r="DL324" s="1">
        <v>2.0779211005777198</v>
      </c>
      <c r="DM324" s="1">
        <v>0.55527605600833241</v>
      </c>
      <c r="DN324" s="1">
        <v>2.7390778143979029</v>
      </c>
      <c r="DO324" s="1">
        <v>0.32462150221170533</v>
      </c>
      <c r="DP324" s="1">
        <v>2.7013918817101525</v>
      </c>
      <c r="DQ324" s="1">
        <v>0.30774997294998219</v>
      </c>
      <c r="DR324" s="2">
        <v>11.572809094003141</v>
      </c>
      <c r="DS324" s="2">
        <v>8.2962296998653784</v>
      </c>
      <c r="DT324" s="2">
        <v>3.5018719733550419</v>
      </c>
      <c r="DU324" s="2">
        <v>0.72549830215652344</v>
      </c>
    </row>
    <row r="325" spans="1:135" x14ac:dyDescent="0.3">
      <c r="A325" s="10">
        <v>43420.999999960128</v>
      </c>
      <c r="B325" s="11">
        <v>-19.399999999999999</v>
      </c>
      <c r="C325" s="19">
        <v>-6.4511041666666671</v>
      </c>
      <c r="D325" s="19">
        <v>0.1331701809061567</v>
      </c>
      <c r="E325" s="19">
        <v>-3.5350833333333331</v>
      </c>
      <c r="F325" s="19">
        <v>7.864007229275112E-2</v>
      </c>
      <c r="G325" s="19">
        <v>-6.1039166666666675</v>
      </c>
      <c r="H325" s="19">
        <v>0.11208986296372679</v>
      </c>
      <c r="I325" s="19">
        <f t="shared" si="12"/>
        <v>-3.592753033333334</v>
      </c>
      <c r="J325" s="19">
        <f t="shared" si="13"/>
        <v>0.11208986296372679</v>
      </c>
      <c r="O325" s="15">
        <f>1.0392*A325 - 45131</f>
        <v>-7.8968000414388371</v>
      </c>
      <c r="P325" s="15">
        <v>1.5</v>
      </c>
      <c r="Q325" s="15">
        <f>0.9538*A325 - 41421</f>
        <v>-6.0502000380292884</v>
      </c>
      <c r="R325" s="15">
        <v>1.5</v>
      </c>
      <c r="T325" s="12"/>
      <c r="U325" s="12"/>
      <c r="V325" s="12"/>
      <c r="W325" s="12"/>
      <c r="X325" s="12"/>
      <c r="Y325" s="12"/>
      <c r="Z325" s="12"/>
      <c r="AA325" s="12"/>
      <c r="AB325" s="6"/>
      <c r="AC325" s="6"/>
      <c r="AD325" s="15"/>
      <c r="AE325" s="15"/>
      <c r="AF325" s="15"/>
      <c r="AG325" s="15"/>
      <c r="AH325" s="6"/>
      <c r="AI325" s="6"/>
      <c r="AJ325" s="7"/>
      <c r="AK325" s="7"/>
      <c r="AL325" s="4"/>
      <c r="AM325" s="4"/>
      <c r="AN325" s="4"/>
      <c r="AO325" s="4"/>
      <c r="AP325" s="4"/>
      <c r="AQ325" s="4"/>
      <c r="AR325" s="7"/>
      <c r="AS325" s="7"/>
      <c r="AT325" s="7"/>
      <c r="AU325" s="7"/>
      <c r="AV325" s="4"/>
      <c r="AW325" s="4"/>
      <c r="AX325" s="4"/>
      <c r="AY325" s="4"/>
      <c r="AZ325" s="4"/>
      <c r="BA325" s="4"/>
      <c r="BB325" s="7"/>
      <c r="BC325" s="7"/>
      <c r="BD325" s="7"/>
      <c r="BE325" s="7"/>
      <c r="BF325" s="4"/>
      <c r="BG325" s="4"/>
      <c r="BH325" s="4"/>
      <c r="BI325" s="4"/>
      <c r="BJ325" s="4"/>
      <c r="BK325" s="4"/>
      <c r="BL325" s="7"/>
      <c r="BM325" s="7"/>
      <c r="BN325" s="7"/>
      <c r="BO325" s="7"/>
      <c r="BP325" s="4"/>
      <c r="BQ325" s="4"/>
      <c r="BR325" s="4"/>
      <c r="BS325" s="4"/>
      <c r="BT325" s="4"/>
      <c r="BU325" s="4"/>
      <c r="BV325" s="7"/>
      <c r="BW325" s="7"/>
      <c r="CH325" s="3">
        <v>0.74380130304770664</v>
      </c>
      <c r="CI325" s="3">
        <v>0.38961020635832261</v>
      </c>
      <c r="CJ325" s="3">
        <v>1.204249728743906</v>
      </c>
      <c r="CK325" s="3">
        <v>0.45908413106572121</v>
      </c>
      <c r="CL325" s="3">
        <v>1.0186890131883377</v>
      </c>
      <c r="CM325" s="3">
        <v>0.31586260976058061</v>
      </c>
      <c r="CN325" s="5">
        <v>1.9637659951259538</v>
      </c>
      <c r="CO325" s="5">
        <v>0.68367977992586115</v>
      </c>
      <c r="CP325" s="5">
        <v>2.032670065130374</v>
      </c>
      <c r="CQ325" s="5">
        <v>0.75559211635423107</v>
      </c>
      <c r="DB325" s="3">
        <v>0.42502931602726085</v>
      </c>
      <c r="DC325" s="3">
        <v>0.28335287735150722</v>
      </c>
      <c r="DD325" s="3">
        <v>0.54899619986854542</v>
      </c>
      <c r="DE325" s="3">
        <v>0.24260581963406222</v>
      </c>
      <c r="DF325" s="3">
        <v>0.49903754568050773</v>
      </c>
      <c r="DG325" s="3">
        <v>0.18443699439060582</v>
      </c>
      <c r="DH325" s="5">
        <v>2.7446787885093751</v>
      </c>
      <c r="DI325" s="5">
        <v>0.26293120596226516</v>
      </c>
      <c r="DJ325" s="5">
        <v>2.5609346018309225</v>
      </c>
      <c r="DK325" s="5">
        <v>0.32339270479372945</v>
      </c>
      <c r="DV325" s="3">
        <v>1.1688306190749669</v>
      </c>
      <c r="DW325" s="3">
        <v>0.67296308370982971</v>
      </c>
      <c r="DX325" s="3">
        <v>1.7532459286124509</v>
      </c>
      <c r="DY325" s="3">
        <v>0.50948966277910002</v>
      </c>
      <c r="DZ325" s="3">
        <v>1.5177265588688449</v>
      </c>
      <c r="EA325" s="3">
        <v>0.4075146909731881</v>
      </c>
      <c r="EB325" s="5">
        <v>4.70844478363533</v>
      </c>
      <c r="EC325" s="5">
        <v>0.7861642705987506</v>
      </c>
      <c r="ED325" s="5">
        <v>4.593604666961296</v>
      </c>
      <c r="EE325" s="5">
        <v>0.972445602553205</v>
      </c>
    </row>
    <row r="326" spans="1:135" x14ac:dyDescent="0.3">
      <c r="A326" s="10">
        <v>43421.99999996007</v>
      </c>
      <c r="B326" s="11">
        <v>-16.100000000000001</v>
      </c>
      <c r="C326" s="19">
        <v>-5.0485416666666652</v>
      </c>
      <c r="D326" s="19">
        <v>6.5584129209947217E-2</v>
      </c>
      <c r="E326" s="19">
        <v>-2.7311805555555555</v>
      </c>
      <c r="F326" s="19">
        <v>3.327866881917417E-2</v>
      </c>
      <c r="G326" s="19">
        <v>-4.7978750000000003</v>
      </c>
      <c r="H326" s="19">
        <v>5.4418968563293736E-2</v>
      </c>
      <c r="I326" s="19">
        <f t="shared" si="12"/>
        <v>-2.7814399500000002</v>
      </c>
      <c r="J326" s="19">
        <f t="shared" si="13"/>
        <v>5.4418968563293736E-2</v>
      </c>
      <c r="Q326" s="15"/>
      <c r="R326" s="15"/>
      <c r="S326" s="14">
        <v>0.3</v>
      </c>
      <c r="T326" s="12"/>
      <c r="U326" s="12"/>
      <c r="V326" s="12"/>
      <c r="W326" s="12"/>
      <c r="X326" s="12"/>
      <c r="Y326" s="12"/>
      <c r="Z326" s="12"/>
      <c r="AA326" s="12"/>
      <c r="AB326" s="6"/>
      <c r="AC326" s="6"/>
      <c r="AD326" s="15"/>
      <c r="AE326" s="15"/>
      <c r="AF326" s="15"/>
      <c r="AG326" s="15"/>
      <c r="AH326" s="6"/>
      <c r="AI326" s="6"/>
      <c r="AJ326" s="7"/>
      <c r="AK326" s="7"/>
      <c r="AL326" s="4"/>
      <c r="AM326" s="4"/>
      <c r="AN326" s="4"/>
      <c r="AO326" s="4"/>
      <c r="AP326" s="4"/>
      <c r="AQ326" s="4"/>
      <c r="AR326" s="7"/>
      <c r="AS326" s="7"/>
      <c r="AT326" s="7"/>
      <c r="AU326" s="7"/>
      <c r="AV326" s="4"/>
      <c r="AW326" s="4"/>
      <c r="AX326" s="4"/>
      <c r="AY326" s="4"/>
      <c r="AZ326" s="4"/>
      <c r="BA326" s="4"/>
      <c r="BB326" s="7"/>
      <c r="BC326" s="7"/>
      <c r="BD326" s="7"/>
      <c r="BE326" s="7"/>
      <c r="BF326" s="4"/>
      <c r="BG326" s="4"/>
      <c r="BH326" s="4"/>
      <c r="BI326" s="4"/>
      <c r="BJ326" s="4"/>
      <c r="BK326" s="4"/>
      <c r="BL326" s="7"/>
      <c r="BM326" s="7"/>
      <c r="BN326" s="7"/>
      <c r="BO326" s="7"/>
      <c r="BP326" s="4"/>
      <c r="BQ326" s="4"/>
      <c r="BR326" s="4"/>
      <c r="BS326" s="4"/>
      <c r="BT326" s="4"/>
      <c r="BU326" s="4"/>
      <c r="BV326" s="7"/>
      <c r="BW326" s="7"/>
    </row>
    <row r="327" spans="1:135" x14ac:dyDescent="0.3">
      <c r="A327" s="10">
        <v>43422.999999960011</v>
      </c>
      <c r="B327" s="11">
        <v>-20.3</v>
      </c>
      <c r="C327" s="19">
        <v>-5.7053541666666661</v>
      </c>
      <c r="D327" s="19">
        <v>4.7865673677871437E-2</v>
      </c>
      <c r="E327" s="19">
        <v>-3.0001249999999993</v>
      </c>
      <c r="F327" s="19">
        <v>2.5172391233145189E-2</v>
      </c>
      <c r="G327" s="19">
        <v>-5.4069583333333329</v>
      </c>
      <c r="H327" s="19">
        <v>4.2656191217156185E-2</v>
      </c>
      <c r="I327" s="19">
        <f t="shared" si="12"/>
        <v>-3.1598025166666663</v>
      </c>
      <c r="J327" s="19">
        <f t="shared" si="13"/>
        <v>4.2656191217156185E-2</v>
      </c>
      <c r="Q327" s="15"/>
      <c r="R327" s="15"/>
      <c r="S327" s="14">
        <v>0.1</v>
      </c>
      <c r="T327" s="12"/>
      <c r="U327" s="12"/>
      <c r="V327" s="12"/>
      <c r="W327" s="12"/>
      <c r="X327" s="12"/>
      <c r="Y327" s="12"/>
      <c r="Z327" s="12"/>
      <c r="AA327" s="12"/>
      <c r="AB327" s="6"/>
      <c r="AC327" s="6"/>
      <c r="AD327" s="15"/>
      <c r="AE327" s="15"/>
      <c r="AF327" s="15"/>
      <c r="AG327" s="15"/>
      <c r="AH327" s="6"/>
      <c r="AI327" s="6"/>
      <c r="AJ327" s="7"/>
      <c r="AK327" s="7"/>
      <c r="AL327" s="4"/>
      <c r="AM327" s="4"/>
      <c r="AN327" s="4"/>
      <c r="AO327" s="4"/>
      <c r="AP327" s="4"/>
      <c r="AQ327" s="4"/>
      <c r="AR327" s="7"/>
      <c r="AS327" s="7"/>
      <c r="AT327" s="7"/>
      <c r="AU327" s="7"/>
      <c r="AV327" s="4"/>
      <c r="AW327" s="4"/>
      <c r="AX327" s="4"/>
      <c r="AY327" s="4"/>
      <c r="AZ327" s="4"/>
      <c r="BA327" s="4"/>
      <c r="BB327" s="7"/>
      <c r="BC327" s="7"/>
      <c r="BD327" s="7"/>
      <c r="BE327" s="7"/>
      <c r="BF327" s="4"/>
      <c r="BG327" s="4"/>
      <c r="BH327" s="4"/>
      <c r="BI327" s="4"/>
      <c r="BJ327" s="4"/>
      <c r="BK327" s="4"/>
      <c r="BL327" s="7"/>
      <c r="BM327" s="7"/>
      <c r="BN327" s="7"/>
      <c r="BO327" s="7"/>
      <c r="BP327" s="4"/>
      <c r="BQ327" s="4"/>
      <c r="BR327" s="4"/>
      <c r="BS327" s="4"/>
      <c r="BT327" s="4"/>
      <c r="BU327" s="4"/>
      <c r="BV327" s="7"/>
      <c r="BW327" s="7"/>
    </row>
    <row r="328" spans="1:135" x14ac:dyDescent="0.3">
      <c r="A328" s="10">
        <v>43423.999999959953</v>
      </c>
      <c r="B328" s="11">
        <v>-26.8</v>
      </c>
      <c r="C328" s="19">
        <v>-7.368833333333332</v>
      </c>
      <c r="D328" s="19">
        <v>0.10467694724734838</v>
      </c>
      <c r="E328" s="19">
        <v>-3.7437083333333336</v>
      </c>
      <c r="F328" s="19">
        <v>5.5121069033619241E-2</v>
      </c>
      <c r="G328" s="19">
        <v>-7.0405625000000009</v>
      </c>
      <c r="H328" s="19">
        <v>0.10811343057186799</v>
      </c>
      <c r="I328" s="19">
        <f t="shared" si="12"/>
        <v>-4.1745974250000009</v>
      </c>
      <c r="J328" s="19">
        <f t="shared" si="13"/>
        <v>0.10811343057186799</v>
      </c>
      <c r="K328" s="15"/>
      <c r="L328" s="15"/>
      <c r="Q328" s="15"/>
      <c r="R328" s="15"/>
      <c r="T328" s="15">
        <f>-0.3609*A328 + 15642</f>
        <v>-29.721599985547073</v>
      </c>
      <c r="U328" s="15">
        <f>W328</f>
        <v>2</v>
      </c>
      <c r="V328" s="15">
        <v>-30</v>
      </c>
      <c r="W328" s="15">
        <v>2</v>
      </c>
      <c r="X328" s="12"/>
      <c r="Y328" s="12"/>
      <c r="Z328" s="12"/>
      <c r="AA328" s="12"/>
      <c r="AB328" s="6">
        <v>42.473333333333322</v>
      </c>
      <c r="AC328" s="6">
        <v>3.5816492166474108</v>
      </c>
      <c r="AD328" s="15"/>
      <c r="AE328" s="15"/>
      <c r="AF328" s="15"/>
      <c r="AG328" s="15"/>
      <c r="AH328" s="6"/>
      <c r="AI328" s="6"/>
      <c r="AJ328" s="7"/>
      <c r="AK328" s="7"/>
      <c r="AL328" s="4">
        <v>3.9982564273829704</v>
      </c>
      <c r="AM328" s="4">
        <v>1.9269076715868572</v>
      </c>
      <c r="AN328" s="4">
        <v>9.6503027532909798</v>
      </c>
      <c r="AO328" s="4">
        <v>1.9269076715868572</v>
      </c>
      <c r="AP328" s="4"/>
      <c r="AQ328" s="4"/>
      <c r="AR328" s="7"/>
      <c r="AS328" s="7"/>
      <c r="AT328" s="7"/>
      <c r="AU328" s="7"/>
      <c r="AV328" s="4">
        <v>52.988444741608888</v>
      </c>
      <c r="AW328" s="4">
        <v>8.5521349824239934</v>
      </c>
      <c r="AX328" s="4">
        <v>76.080958271874323</v>
      </c>
      <c r="AY328" s="4">
        <v>8.5521349824239934</v>
      </c>
      <c r="AZ328" s="4"/>
      <c r="BA328" s="4"/>
      <c r="BB328" s="7"/>
      <c r="BC328" s="7"/>
      <c r="BD328" s="7"/>
      <c r="BE328" s="7"/>
      <c r="BF328" s="4">
        <v>56.986701168991857</v>
      </c>
      <c r="BG328" s="4">
        <v>10.416322819387423</v>
      </c>
      <c r="BH328" s="4">
        <v>85.73126102516531</v>
      </c>
      <c r="BI328" s="4">
        <v>10.416322819387423</v>
      </c>
      <c r="BJ328" s="4"/>
      <c r="BK328" s="4"/>
      <c r="BL328" s="7"/>
      <c r="BM328" s="7"/>
      <c r="BN328" s="7"/>
      <c r="BO328" s="7"/>
      <c r="BP328" s="4">
        <v>748.08973309650673</v>
      </c>
      <c r="BQ328" s="4">
        <v>18.410753562517947</v>
      </c>
      <c r="BR328" s="4">
        <v>792.94760358406802</v>
      </c>
      <c r="BS328" s="4">
        <v>18.410753562517947</v>
      </c>
      <c r="BT328" s="4"/>
      <c r="BU328" s="4"/>
      <c r="BV328" s="7"/>
      <c r="BW328" s="7"/>
      <c r="CD328" s="2">
        <v>3.6631177417753982</v>
      </c>
      <c r="CE328" s="2">
        <v>2.0948625465234119</v>
      </c>
      <c r="CF328" s="2">
        <v>2.8741385358545446</v>
      </c>
      <c r="CG328" s="2">
        <v>0.55503885769203609</v>
      </c>
      <c r="CX328" s="2">
        <v>1.8315588708876991</v>
      </c>
      <c r="CY328" s="2">
        <v>0.24402715549469156</v>
      </c>
      <c r="CZ328" s="2">
        <v>0.9392609594295892</v>
      </c>
      <c r="DA328" s="2">
        <v>0.4571364852367375</v>
      </c>
      <c r="DR328" s="2">
        <v>5.2833428967914413</v>
      </c>
      <c r="DS328" s="2">
        <v>1.699939086532025</v>
      </c>
      <c r="DT328" s="2">
        <v>3.8133994952841328</v>
      </c>
      <c r="DU328" s="2">
        <v>0.69757122576181008</v>
      </c>
    </row>
    <row r="329" spans="1:135" x14ac:dyDescent="0.3">
      <c r="A329" s="10">
        <v>43424.999999959895</v>
      </c>
      <c r="B329" s="11">
        <v>-27.1</v>
      </c>
      <c r="C329" s="19">
        <v>-8.6788125000000012</v>
      </c>
      <c r="D329" s="19">
        <v>8.8731871043378166E-2</v>
      </c>
      <c r="E329" s="19">
        <v>-4.3304722222222205</v>
      </c>
      <c r="F329" s="19">
        <v>5.3873819734304683E-2</v>
      </c>
      <c r="G329" s="19">
        <v>-8.4841458333333311</v>
      </c>
      <c r="H329" s="19">
        <v>8.330057587600552E-2</v>
      </c>
      <c r="I329" s="19">
        <f t="shared" si="12"/>
        <v>-5.0713513916666653</v>
      </c>
      <c r="J329" s="19">
        <f t="shared" si="13"/>
        <v>8.330057587600552E-2</v>
      </c>
      <c r="O329" s="15">
        <f>1.0392*A329 - 45131</f>
        <v>-3.7400000416819239</v>
      </c>
      <c r="P329" s="15">
        <v>1.5</v>
      </c>
      <c r="Q329" s="15">
        <f>0.9538*A329 - 41421</f>
        <v>-2.2350000382502913</v>
      </c>
      <c r="R329" s="15">
        <v>1.5</v>
      </c>
      <c r="T329" s="12"/>
      <c r="U329" s="12"/>
      <c r="V329" s="12"/>
      <c r="W329" s="12"/>
      <c r="X329" s="12"/>
      <c r="Y329" s="12"/>
      <c r="Z329" s="12"/>
      <c r="AA329" s="12"/>
      <c r="AB329" s="6"/>
      <c r="AC329" s="6"/>
      <c r="AD329" s="15"/>
      <c r="AE329" s="15"/>
      <c r="AF329" s="15"/>
      <c r="AG329" s="15"/>
      <c r="AH329" s="6"/>
      <c r="AI329" s="6"/>
      <c r="AJ329" s="7"/>
      <c r="AK329" s="7"/>
      <c r="AL329" s="4"/>
      <c r="AM329" s="4"/>
      <c r="AN329" s="4"/>
      <c r="AO329" s="4"/>
      <c r="AP329" s="4"/>
      <c r="AQ329" s="4"/>
      <c r="AR329" s="7"/>
      <c r="AS329" s="7"/>
      <c r="AT329" s="7"/>
      <c r="AU329" s="7"/>
      <c r="AV329" s="4"/>
      <c r="AW329" s="4"/>
      <c r="AX329" s="4"/>
      <c r="AY329" s="4"/>
      <c r="AZ329" s="4"/>
      <c r="BA329" s="4"/>
      <c r="BB329" s="7"/>
      <c r="BC329" s="7"/>
      <c r="BD329" s="7"/>
      <c r="BE329" s="7"/>
      <c r="BF329" s="4"/>
      <c r="BG329" s="4"/>
      <c r="BH329" s="4"/>
      <c r="BI329" s="4"/>
      <c r="BJ329" s="4"/>
      <c r="BK329" s="4"/>
      <c r="BL329" s="7"/>
      <c r="BM329" s="7"/>
      <c r="BN329" s="7"/>
      <c r="BO329" s="7"/>
      <c r="BP329" s="4"/>
      <c r="BQ329" s="4"/>
      <c r="BR329" s="4"/>
      <c r="BS329" s="4"/>
      <c r="BT329" s="4"/>
      <c r="BU329" s="4"/>
      <c r="BV329" s="7"/>
      <c r="BW329" s="7"/>
    </row>
    <row r="330" spans="1:135" x14ac:dyDescent="0.3">
      <c r="A330" s="10">
        <v>43425.999999959837</v>
      </c>
      <c r="B330" s="11">
        <v>-24.8</v>
      </c>
      <c r="C330" s="19">
        <v>-8.9078333333333326</v>
      </c>
      <c r="D330" s="19">
        <v>7.4583060075606611E-2</v>
      </c>
      <c r="E330" s="19">
        <v>-4.3525138888888888</v>
      </c>
      <c r="F330" s="19">
        <v>4.2857537378289824E-2</v>
      </c>
      <c r="G330" s="19">
        <v>-8.6427499999999995</v>
      </c>
      <c r="H330" s="19">
        <v>6.2000650125156195E-2</v>
      </c>
      <c r="I330" s="19">
        <f t="shared" si="12"/>
        <v>-5.1698762999999994</v>
      </c>
      <c r="J330" s="19">
        <f t="shared" si="13"/>
        <v>6.2000650125156195E-2</v>
      </c>
      <c r="Q330" s="15"/>
      <c r="R330" s="15"/>
      <c r="T330" s="12"/>
      <c r="U330" s="12"/>
      <c r="V330" s="12"/>
      <c r="W330" s="12"/>
      <c r="X330" s="12"/>
      <c r="Y330" s="12"/>
      <c r="Z330" s="12"/>
      <c r="AA330" s="12"/>
      <c r="AB330" s="6"/>
      <c r="AC330" s="6"/>
      <c r="AD330" s="15"/>
      <c r="AE330" s="15"/>
      <c r="AF330" s="15"/>
      <c r="AG330" s="15"/>
      <c r="AH330" s="6"/>
      <c r="AI330" s="6"/>
      <c r="AJ330" s="7"/>
      <c r="AK330" s="7"/>
      <c r="AL330" s="4"/>
      <c r="AM330" s="4"/>
      <c r="AN330" s="4"/>
      <c r="AO330" s="4"/>
      <c r="AP330" s="4"/>
      <c r="AQ330" s="4"/>
      <c r="AR330" s="7"/>
      <c r="AS330" s="7"/>
      <c r="AT330" s="7"/>
      <c r="AU330" s="7"/>
      <c r="AV330" s="4"/>
      <c r="AW330" s="4"/>
      <c r="AX330" s="4"/>
      <c r="AY330" s="4"/>
      <c r="AZ330" s="4"/>
      <c r="BA330" s="4"/>
      <c r="BB330" s="7"/>
      <c r="BC330" s="7"/>
      <c r="BD330" s="7"/>
      <c r="BE330" s="7"/>
      <c r="BF330" s="4"/>
      <c r="BG330" s="4"/>
      <c r="BH330" s="4"/>
      <c r="BI330" s="4"/>
      <c r="BJ330" s="4"/>
      <c r="BK330" s="4"/>
      <c r="BL330" s="7"/>
      <c r="BM330" s="7"/>
      <c r="BN330" s="7"/>
      <c r="BO330" s="7"/>
      <c r="BP330" s="4"/>
      <c r="BQ330" s="4"/>
      <c r="BR330" s="4"/>
      <c r="BS330" s="4"/>
      <c r="BT330" s="4"/>
      <c r="BU330" s="4"/>
      <c r="BV330" s="7"/>
      <c r="BW330" s="7"/>
    </row>
    <row r="331" spans="1:135" x14ac:dyDescent="0.3">
      <c r="A331" s="10">
        <v>43426.999999959779</v>
      </c>
      <c r="B331" s="11">
        <v>-23.5</v>
      </c>
      <c r="C331" s="19">
        <v>-8.9898541666666674</v>
      </c>
      <c r="D331" s="19">
        <v>0.12030837294508825</v>
      </c>
      <c r="E331" s="19">
        <v>-4.387569444444444</v>
      </c>
      <c r="F331" s="19">
        <v>6.9698090823198472E-2</v>
      </c>
      <c r="G331" s="19">
        <v>-8.8988541666666681</v>
      </c>
      <c r="H331" s="19">
        <v>8.8535029908981808E-2</v>
      </c>
      <c r="I331" s="19">
        <f t="shared" si="12"/>
        <v>-5.3289682083333343</v>
      </c>
      <c r="J331" s="19">
        <f t="shared" si="13"/>
        <v>8.8535029908981808E-2</v>
      </c>
      <c r="Q331" s="15"/>
      <c r="R331" s="15"/>
      <c r="T331" s="12"/>
      <c r="U331" s="12"/>
      <c r="V331" s="12"/>
      <c r="W331" s="12"/>
      <c r="X331" s="12"/>
      <c r="Y331" s="12"/>
      <c r="Z331" s="12"/>
      <c r="AA331" s="12"/>
      <c r="AB331" s="6"/>
      <c r="AC331" s="6"/>
      <c r="AD331" s="15"/>
      <c r="AE331" s="15"/>
      <c r="AF331" s="15"/>
      <c r="AG331" s="15"/>
      <c r="AH331" s="6"/>
      <c r="AI331" s="6"/>
      <c r="AJ331" s="7"/>
      <c r="AK331" s="7"/>
      <c r="AL331" s="4"/>
      <c r="AM331" s="4"/>
      <c r="AN331" s="4"/>
      <c r="AO331" s="4"/>
      <c r="AP331" s="4"/>
      <c r="AQ331" s="4"/>
      <c r="AR331" s="7"/>
      <c r="AS331" s="7"/>
      <c r="AT331" s="7"/>
      <c r="AU331" s="7"/>
      <c r="AV331" s="4"/>
      <c r="AW331" s="4"/>
      <c r="AX331" s="4"/>
      <c r="AY331" s="4"/>
      <c r="AZ331" s="4"/>
      <c r="BA331" s="4"/>
      <c r="BB331" s="7"/>
      <c r="BC331" s="7"/>
      <c r="BD331" s="7"/>
      <c r="BE331" s="7"/>
      <c r="BF331" s="4"/>
      <c r="BG331" s="4"/>
      <c r="BH331" s="4"/>
      <c r="BI331" s="4"/>
      <c r="BJ331" s="4"/>
      <c r="BK331" s="4"/>
      <c r="BL331" s="7"/>
      <c r="BM331" s="7"/>
      <c r="BN331" s="7"/>
      <c r="BO331" s="7"/>
      <c r="BP331" s="4"/>
      <c r="BQ331" s="4"/>
      <c r="BR331" s="4"/>
      <c r="BS331" s="4"/>
      <c r="BT331" s="4"/>
      <c r="BU331" s="4"/>
      <c r="BV331" s="7"/>
      <c r="BW331" s="7"/>
    </row>
    <row r="332" spans="1:135" x14ac:dyDescent="0.3">
      <c r="A332" s="10">
        <v>43427.99999995972</v>
      </c>
      <c r="B332" s="11">
        <v>-21.2</v>
      </c>
      <c r="C332" s="19">
        <v>-8.3530416666666678</v>
      </c>
      <c r="D332" s="19">
        <v>7.6890425968883333E-2</v>
      </c>
      <c r="E332" s="19">
        <v>-4.0232916666666672</v>
      </c>
      <c r="F332" s="19">
        <v>4.1395286827582693E-2</v>
      </c>
      <c r="G332" s="19">
        <v>-8.351916666666666</v>
      </c>
      <c r="H332" s="19">
        <v>6.2076380799303131E-2</v>
      </c>
      <c r="I332" s="19">
        <f t="shared" si="12"/>
        <v>-4.9892106333333333</v>
      </c>
      <c r="J332" s="19">
        <f t="shared" si="13"/>
        <v>6.2076380799303131E-2</v>
      </c>
      <c r="Q332" s="15"/>
      <c r="R332" s="15"/>
      <c r="T332" s="15">
        <f>-0.3609*A332 + 15642</f>
        <v>-31.165199985462095</v>
      </c>
      <c r="U332" s="15">
        <f>W332</f>
        <v>2</v>
      </c>
      <c r="V332" s="15">
        <v>-35</v>
      </c>
      <c r="W332" s="15">
        <v>2</v>
      </c>
      <c r="X332" s="12"/>
      <c r="Y332" s="12"/>
      <c r="Z332" s="12"/>
      <c r="AA332" s="12"/>
      <c r="AB332" s="6"/>
      <c r="AC332" s="6"/>
      <c r="AD332" s="15"/>
      <c r="AE332" s="15"/>
      <c r="AF332" s="15"/>
      <c r="AG332" s="15"/>
      <c r="AH332" s="6"/>
      <c r="AI332" s="6"/>
      <c r="AJ332" s="7"/>
      <c r="AK332" s="7"/>
      <c r="AL332" s="4">
        <v>0.66056118744444858</v>
      </c>
      <c r="AM332" s="4">
        <v>4.3912051132889839E-2</v>
      </c>
      <c r="AN332" s="4">
        <v>0.77573849430273356</v>
      </c>
      <c r="AO332" s="4">
        <v>4.3912051132889839E-2</v>
      </c>
      <c r="AP332" s="4"/>
      <c r="AQ332" s="4"/>
      <c r="AR332" s="7"/>
      <c r="AS332" s="7"/>
      <c r="AT332" s="7"/>
      <c r="AU332" s="7"/>
      <c r="AV332" s="4">
        <v>13.017379884129591</v>
      </c>
      <c r="AW332" s="4">
        <v>0.88671183901014972</v>
      </c>
      <c r="AX332" s="4">
        <v>15.056648892833953</v>
      </c>
      <c r="AY332" s="4">
        <v>0.88671183901014972</v>
      </c>
      <c r="AZ332" s="4"/>
      <c r="BA332" s="4"/>
      <c r="BB332" s="7"/>
      <c r="BC332" s="7"/>
      <c r="BD332" s="7"/>
      <c r="BE332" s="7"/>
      <c r="BF332" s="4">
        <v>13.67794107157404</v>
      </c>
      <c r="BG332" s="4">
        <v>0.88903001549570349</v>
      </c>
      <c r="BH332" s="4">
        <v>15.832387387136688</v>
      </c>
      <c r="BI332" s="4">
        <v>0.88903001549570349</v>
      </c>
      <c r="BJ332" s="4"/>
      <c r="BK332" s="4"/>
      <c r="BL332" s="7"/>
      <c r="BM332" s="7"/>
      <c r="BN332" s="7"/>
      <c r="BO332" s="7"/>
      <c r="BP332" s="4">
        <v>1695.9127833501943</v>
      </c>
      <c r="BQ332" s="4">
        <v>68.044950632470758</v>
      </c>
      <c r="BR332" s="4">
        <v>1891.2171590745388</v>
      </c>
      <c r="BS332" s="4">
        <v>68.044950632470758</v>
      </c>
      <c r="BT332" s="4"/>
      <c r="BU332" s="4"/>
      <c r="BV332" s="7"/>
      <c r="BW332" s="7"/>
    </row>
    <row r="333" spans="1:135" x14ac:dyDescent="0.3">
      <c r="A333" s="10">
        <v>43428.999999959662</v>
      </c>
      <c r="B333" s="11">
        <v>-22</v>
      </c>
      <c r="C333" s="19">
        <v>-8.487666666666664</v>
      </c>
      <c r="D333" s="19">
        <v>0.14208415253280776</v>
      </c>
      <c r="E333" s="19">
        <v>-4.1724444444444435</v>
      </c>
      <c r="F333" s="19">
        <v>8.1569736094241271E-2</v>
      </c>
      <c r="G333" s="19">
        <v>-8.5021458333333317</v>
      </c>
      <c r="H333" s="19">
        <v>9.3961035321379144E-2</v>
      </c>
      <c r="I333" s="19">
        <f t="shared" si="12"/>
        <v>-5.0825329916666657</v>
      </c>
      <c r="J333" s="19">
        <f t="shared" si="13"/>
        <v>9.3961035321379144E-2</v>
      </c>
      <c r="Q333" s="15"/>
      <c r="R333" s="15"/>
      <c r="S333" s="14">
        <v>2</v>
      </c>
      <c r="T333" s="12"/>
      <c r="U333" s="12"/>
      <c r="V333" s="12"/>
      <c r="W333" s="12"/>
      <c r="X333" s="12"/>
      <c r="Y333" s="12"/>
      <c r="Z333" s="12"/>
      <c r="AA333" s="12"/>
      <c r="AB333" s="6"/>
      <c r="AC333" s="6"/>
      <c r="AD333" s="15"/>
      <c r="AE333" s="15"/>
      <c r="AF333" s="15"/>
      <c r="AG333" s="15"/>
      <c r="AH333" s="6"/>
      <c r="AI333" s="6"/>
      <c r="AJ333" s="7"/>
      <c r="AK333" s="7"/>
      <c r="AL333" s="4"/>
      <c r="AM333" s="4"/>
      <c r="AN333" s="4"/>
      <c r="AO333" s="4"/>
      <c r="AP333" s="4"/>
      <c r="AQ333" s="4"/>
      <c r="AR333" s="7"/>
      <c r="AS333" s="7"/>
      <c r="AT333" s="7"/>
      <c r="AU333" s="7"/>
      <c r="AV333" s="4"/>
      <c r="AW333" s="4"/>
      <c r="AX333" s="4"/>
      <c r="AY333" s="4"/>
      <c r="AZ333" s="4"/>
      <c r="BA333" s="4"/>
      <c r="BB333" s="7"/>
      <c r="BC333" s="7"/>
      <c r="BD333" s="7"/>
      <c r="BE333" s="7"/>
      <c r="BF333" s="4"/>
      <c r="BG333" s="4"/>
      <c r="BH333" s="4"/>
      <c r="BI333" s="4"/>
      <c r="BJ333" s="4"/>
      <c r="BK333" s="4"/>
      <c r="BL333" s="7"/>
      <c r="BM333" s="7"/>
      <c r="BN333" s="7"/>
      <c r="BO333" s="7"/>
      <c r="BP333" s="4"/>
      <c r="BQ333" s="4"/>
      <c r="BR333" s="4"/>
      <c r="BS333" s="4"/>
      <c r="BT333" s="4"/>
      <c r="BU333" s="4"/>
      <c r="BV333" s="7"/>
      <c r="BW333" s="7"/>
    </row>
    <row r="334" spans="1:135" x14ac:dyDescent="0.3">
      <c r="A334" s="10">
        <v>43429.999999959604</v>
      </c>
      <c r="B334" s="11">
        <v>-17.899999999999999</v>
      </c>
      <c r="C334" s="19">
        <v>-6.5445000000000002</v>
      </c>
      <c r="D334" s="19">
        <v>8.9944679052487986E-2</v>
      </c>
      <c r="E334" s="19">
        <v>-2.9493472222222219</v>
      </c>
      <c r="F334" s="19">
        <v>5.4584831373648487E-2</v>
      </c>
      <c r="G334" s="19">
        <v>-7.2204166666666652</v>
      </c>
      <c r="H334" s="19">
        <v>7.0722280806090068E-2</v>
      </c>
      <c r="I334" s="19">
        <f t="shared" si="12"/>
        <v>-4.2863228333333323</v>
      </c>
      <c r="J334" s="19">
        <f t="shared" si="13"/>
        <v>7.0722280806090068E-2</v>
      </c>
      <c r="Q334" s="15"/>
      <c r="R334" s="15"/>
      <c r="S334" s="14">
        <v>9.8000000000000007</v>
      </c>
      <c r="T334" s="12"/>
      <c r="U334" s="12"/>
      <c r="V334" s="12"/>
      <c r="W334" s="12"/>
      <c r="X334" s="12"/>
      <c r="Y334" s="12"/>
      <c r="Z334" s="12"/>
      <c r="AA334" s="12"/>
      <c r="AB334" s="6"/>
      <c r="AC334" s="6"/>
      <c r="AD334" s="15"/>
      <c r="AE334" s="15"/>
      <c r="AF334" s="15"/>
      <c r="AG334" s="15"/>
      <c r="AH334" s="6"/>
      <c r="AI334" s="6"/>
      <c r="AJ334" s="7"/>
      <c r="AK334" s="7"/>
      <c r="AL334" s="4"/>
      <c r="AM334" s="4"/>
      <c r="AN334" s="4"/>
      <c r="AO334" s="4"/>
      <c r="AP334" s="4"/>
      <c r="AQ334" s="4"/>
      <c r="AR334" s="7"/>
      <c r="AS334" s="7"/>
      <c r="AT334" s="7"/>
      <c r="AU334" s="7"/>
      <c r="AV334" s="4"/>
      <c r="AW334" s="4"/>
      <c r="AX334" s="4"/>
      <c r="AY334" s="4"/>
      <c r="AZ334" s="4"/>
      <c r="BA334" s="4"/>
      <c r="BB334" s="7"/>
      <c r="BC334" s="7"/>
      <c r="BD334" s="7"/>
      <c r="BE334" s="7"/>
      <c r="BF334" s="4"/>
      <c r="BG334" s="4"/>
      <c r="BH334" s="4"/>
      <c r="BI334" s="4"/>
      <c r="BJ334" s="4"/>
      <c r="BK334" s="4"/>
      <c r="BL334" s="7"/>
      <c r="BM334" s="7"/>
      <c r="BN334" s="7"/>
      <c r="BO334" s="7"/>
      <c r="BP334" s="4"/>
      <c r="BQ334" s="4"/>
      <c r="BR334" s="4"/>
      <c r="BS334" s="4"/>
      <c r="BT334" s="4"/>
      <c r="BU334" s="4"/>
      <c r="BV334" s="7"/>
      <c r="BW334" s="7"/>
    </row>
    <row r="335" spans="1:135" x14ac:dyDescent="0.3">
      <c r="A335" s="10">
        <v>43430.999999959546</v>
      </c>
      <c r="B335" s="11">
        <v>-19</v>
      </c>
      <c r="C335" s="19">
        <v>-5.7313749999999999</v>
      </c>
      <c r="D335" s="19">
        <v>2.4957395762796871E-2</v>
      </c>
      <c r="E335" s="19">
        <v>-2.3509444444444436</v>
      </c>
      <c r="F335" s="19">
        <v>2.2311733973252337E-2</v>
      </c>
      <c r="G335" s="19">
        <v>-6.8457083333333344</v>
      </c>
      <c r="H335" s="19">
        <v>1.5942318940874309E-2</v>
      </c>
      <c r="I335" s="19">
        <f t="shared" si="12"/>
        <v>-4.0535540166666673</v>
      </c>
      <c r="J335" s="19">
        <f t="shared" si="13"/>
        <v>1.5942318940874309E-2</v>
      </c>
      <c r="Q335" s="15"/>
      <c r="R335" s="15"/>
      <c r="S335" s="14">
        <v>0.70000000000000007</v>
      </c>
      <c r="T335" s="12"/>
      <c r="U335" s="12"/>
      <c r="V335" s="12"/>
      <c r="W335" s="12"/>
      <c r="X335" s="12"/>
      <c r="Y335" s="12"/>
      <c r="Z335" s="12"/>
      <c r="AA335" s="12"/>
      <c r="AB335" s="6"/>
      <c r="AC335" s="6"/>
      <c r="AD335" s="15"/>
      <c r="AE335" s="15"/>
      <c r="AF335" s="15"/>
      <c r="AG335" s="15"/>
      <c r="AH335" s="6"/>
      <c r="AI335" s="6"/>
      <c r="AJ335" s="7"/>
      <c r="AK335" s="7"/>
      <c r="AL335" s="4"/>
      <c r="AM335" s="4"/>
      <c r="AN335" s="4"/>
      <c r="AO335" s="4"/>
      <c r="AP335" s="4"/>
      <c r="AQ335" s="4"/>
      <c r="AR335" s="7"/>
      <c r="AS335" s="7"/>
      <c r="AT335" s="7"/>
      <c r="AU335" s="7"/>
      <c r="AV335" s="4"/>
      <c r="AW335" s="4"/>
      <c r="AX335" s="4"/>
      <c r="AY335" s="4"/>
      <c r="AZ335" s="4"/>
      <c r="BA335" s="4"/>
      <c r="BB335" s="7"/>
      <c r="BC335" s="7"/>
      <c r="BD335" s="7"/>
      <c r="BE335" s="7"/>
      <c r="BF335" s="4"/>
      <c r="BG335" s="4"/>
      <c r="BH335" s="4"/>
      <c r="BI335" s="4"/>
      <c r="BJ335" s="4"/>
      <c r="BK335" s="4"/>
      <c r="BL335" s="7"/>
      <c r="BM335" s="7"/>
      <c r="BN335" s="7"/>
      <c r="BO335" s="7"/>
      <c r="BP335" s="4"/>
      <c r="BQ335" s="4"/>
      <c r="BR335" s="4"/>
      <c r="BS335" s="4"/>
      <c r="BT335" s="4"/>
      <c r="BU335" s="4"/>
      <c r="BV335" s="7"/>
      <c r="BW335" s="7"/>
    </row>
    <row r="336" spans="1:135" x14ac:dyDescent="0.3">
      <c r="A336" s="10">
        <v>43431.999999959487</v>
      </c>
      <c r="B336" s="11">
        <v>-28.6</v>
      </c>
      <c r="C336" s="19">
        <v>-6.5205833333333336</v>
      </c>
      <c r="D336" s="19">
        <v>9.6456970519686908E-2</v>
      </c>
      <c r="E336" s="19">
        <v>-2.3805972222222223</v>
      </c>
      <c r="F336" s="19">
        <v>1.7660945878586329E-2</v>
      </c>
      <c r="G336" s="19">
        <v>-8.063583333333332</v>
      </c>
      <c r="H336" s="19">
        <v>9.1148308765556671E-2</v>
      </c>
      <c r="I336" s="19">
        <f t="shared" si="12"/>
        <v>-4.8100979666666657</v>
      </c>
      <c r="J336" s="19">
        <f t="shared" si="13"/>
        <v>9.1148308765556671E-2</v>
      </c>
      <c r="Q336" s="15"/>
      <c r="R336" s="15"/>
      <c r="T336" s="15">
        <f>-0.3609*A336 + 15642</f>
        <v>-32.608799985378937</v>
      </c>
      <c r="U336" s="15">
        <f>W336</f>
        <v>2</v>
      </c>
      <c r="V336" s="15">
        <v>-40</v>
      </c>
      <c r="W336" s="15">
        <v>2</v>
      </c>
      <c r="X336" s="12"/>
      <c r="Y336" s="12"/>
      <c r="Z336" s="12"/>
      <c r="AA336" s="12"/>
      <c r="AB336" s="6"/>
      <c r="AC336" s="6"/>
      <c r="AD336" s="15"/>
      <c r="AE336" s="15"/>
      <c r="AF336" s="15"/>
      <c r="AG336" s="15"/>
      <c r="AH336" s="6"/>
      <c r="AI336" s="6"/>
      <c r="AJ336" s="7"/>
      <c r="AK336" s="7"/>
      <c r="AL336" s="4">
        <v>1.4410021906596189</v>
      </c>
      <c r="AM336" s="4">
        <v>0.45067839737691651</v>
      </c>
      <c r="AN336" s="4">
        <v>2.5304802851401256</v>
      </c>
      <c r="AO336" s="4">
        <v>0.45067839737691651</v>
      </c>
      <c r="AP336" s="4"/>
      <c r="AQ336" s="4"/>
      <c r="AR336" s="7"/>
      <c r="AS336" s="7"/>
      <c r="AT336" s="7"/>
      <c r="AU336" s="7"/>
      <c r="AV336" s="4">
        <v>36.466897455657289</v>
      </c>
      <c r="AW336" s="4">
        <v>3.1359778343761033</v>
      </c>
      <c r="AX336" s="4">
        <v>45.689812711158567</v>
      </c>
      <c r="AY336" s="4">
        <v>3.1359778343761033</v>
      </c>
      <c r="AZ336" s="4"/>
      <c r="BA336" s="4"/>
      <c r="BB336" s="7"/>
      <c r="BC336" s="7"/>
      <c r="BD336" s="7"/>
      <c r="BE336" s="7"/>
      <c r="BF336" s="4">
        <v>37.907899646316906</v>
      </c>
      <c r="BG336" s="4">
        <v>3.3483621162458195</v>
      </c>
      <c r="BH336" s="4">
        <v>48.220292996298696</v>
      </c>
      <c r="BI336" s="4">
        <v>3.3483621162458195</v>
      </c>
      <c r="BJ336" s="4"/>
      <c r="BK336" s="4"/>
      <c r="BL336" s="7"/>
      <c r="BM336" s="7"/>
      <c r="BN336" s="7"/>
      <c r="BO336" s="7"/>
      <c r="BP336" s="4">
        <v>252.51490198489509</v>
      </c>
      <c r="BQ336" s="4">
        <v>8.7172282219036035</v>
      </c>
      <c r="BR336" s="4">
        <v>274.29709746646904</v>
      </c>
      <c r="BS336" s="4">
        <v>8.7172282219036035</v>
      </c>
      <c r="BT336" s="4"/>
      <c r="BU336" s="4"/>
      <c r="BV336" s="7"/>
      <c r="BW336" s="7"/>
      <c r="BX336" s="1">
        <v>1.0094446255647449</v>
      </c>
      <c r="BY336" s="1">
        <v>0.46316495915126094</v>
      </c>
      <c r="BZ336" s="1">
        <v>1.3105070577507207</v>
      </c>
      <c r="CA336" s="1">
        <v>9.8602628288941993E-2</v>
      </c>
      <c r="CB336" s="1">
        <v>1.2933464991161201</v>
      </c>
      <c r="CC336" s="1">
        <v>9.6657567587333904E-2</v>
      </c>
      <c r="CD336" s="2">
        <v>10.259007804944288</v>
      </c>
      <c r="CE336" s="2">
        <v>4.4167003232884312</v>
      </c>
      <c r="CF336" s="2">
        <v>9.4787452394978207</v>
      </c>
      <c r="CG336" s="2">
        <v>0.3058341785932755</v>
      </c>
      <c r="CR336" s="1">
        <v>0.54899619986854542</v>
      </c>
      <c r="CS336" s="1">
        <v>0.1689383859624318</v>
      </c>
      <c r="CT336" s="1">
        <v>0.74380130304770664</v>
      </c>
      <c r="CU336" s="1">
        <v>0.15438831971708683</v>
      </c>
      <c r="CV336" s="1">
        <v>0.73269741216649442</v>
      </c>
      <c r="CW336" s="1">
        <v>0.14590629456725154</v>
      </c>
      <c r="CX336" s="2">
        <v>1.2763554311315659</v>
      </c>
      <c r="CY336" s="2">
        <v>0.50972363098879248</v>
      </c>
      <c r="CZ336" s="2">
        <v>2.9380257093971895</v>
      </c>
      <c r="DA336" s="2">
        <v>0.87924687984911798</v>
      </c>
      <c r="DL336" s="1">
        <v>1.55844082543329</v>
      </c>
      <c r="DM336" s="1">
        <v>0.41645704200624889</v>
      </c>
      <c r="DN336" s="1">
        <v>2.0543083607984274</v>
      </c>
      <c r="DO336" s="1">
        <v>0.24346612665877879</v>
      </c>
      <c r="DP336" s="1">
        <v>2.0260439112826143</v>
      </c>
      <c r="DQ336" s="1">
        <v>0.23081247971248642</v>
      </c>
      <c r="DR336" s="2">
        <v>11.535363236075851</v>
      </c>
      <c r="DS336" s="2">
        <v>4.382956386149905</v>
      </c>
      <c r="DT336" s="2">
        <v>12.416770948895012</v>
      </c>
      <c r="DU336" s="2">
        <v>0.60228559318401287</v>
      </c>
    </row>
    <row r="337" spans="1:138" x14ac:dyDescent="0.3">
      <c r="A337" s="10">
        <v>43432.999999959429</v>
      </c>
      <c r="B337" s="11">
        <v>-30.3</v>
      </c>
      <c r="C337" s="19">
        <v>-8.022354166666668</v>
      </c>
      <c r="D337" s="19">
        <v>8.8815450856477518E-2</v>
      </c>
      <c r="E337" s="19">
        <v>-2.696652777777778</v>
      </c>
      <c r="F337" s="19">
        <v>2.1840398598392423E-2</v>
      </c>
      <c r="G337" s="19">
        <v>-9.6699583333333319</v>
      </c>
      <c r="H337" s="19">
        <v>7.8156806085973002E-2</v>
      </c>
      <c r="I337" s="19">
        <f t="shared" si="12"/>
        <v>-5.807978116666666</v>
      </c>
      <c r="J337" s="19">
        <f t="shared" si="13"/>
        <v>7.8156806085973002E-2</v>
      </c>
      <c r="Q337" s="15"/>
      <c r="R337" s="15"/>
      <c r="T337" s="12"/>
      <c r="U337" s="12"/>
      <c r="V337" s="12"/>
      <c r="W337" s="12"/>
      <c r="X337" s="12"/>
      <c r="Y337" s="12"/>
      <c r="Z337" s="12"/>
      <c r="AA337" s="12"/>
      <c r="AB337" s="6"/>
      <c r="AC337" s="6"/>
      <c r="AD337" s="15"/>
      <c r="AE337" s="15"/>
      <c r="AF337" s="15"/>
      <c r="AG337" s="15"/>
      <c r="AH337" s="6"/>
      <c r="AI337" s="6"/>
      <c r="AJ337" s="7"/>
      <c r="AK337" s="7"/>
      <c r="AL337" s="4"/>
      <c r="AM337" s="4"/>
      <c r="AN337" s="4"/>
      <c r="AO337" s="4"/>
      <c r="AP337" s="4"/>
      <c r="AQ337" s="4"/>
      <c r="AR337" s="7"/>
      <c r="AS337" s="7"/>
      <c r="AT337" s="7"/>
      <c r="AU337" s="7"/>
      <c r="AV337" s="4"/>
      <c r="AW337" s="4"/>
      <c r="AX337" s="4"/>
      <c r="AY337" s="4"/>
      <c r="AZ337" s="4"/>
      <c r="BA337" s="4"/>
      <c r="BB337" s="7"/>
      <c r="BC337" s="7"/>
      <c r="BD337" s="7"/>
      <c r="BE337" s="7"/>
      <c r="BF337" s="4"/>
      <c r="BG337" s="4"/>
      <c r="BH337" s="4"/>
      <c r="BI337" s="4"/>
      <c r="BJ337" s="4"/>
      <c r="BK337" s="4"/>
      <c r="BL337" s="7"/>
      <c r="BM337" s="7"/>
      <c r="BN337" s="7"/>
      <c r="BO337" s="7"/>
      <c r="BP337" s="4"/>
      <c r="BQ337" s="4"/>
      <c r="BR337" s="4"/>
      <c r="BS337" s="4"/>
      <c r="BT337" s="4"/>
      <c r="BU337" s="4"/>
      <c r="BV337" s="7"/>
      <c r="BW337" s="7"/>
    </row>
    <row r="338" spans="1:138" x14ac:dyDescent="0.3">
      <c r="A338" s="10">
        <v>43433.999999959371</v>
      </c>
      <c r="B338" s="11">
        <v>-27.6</v>
      </c>
      <c r="C338" s="19">
        <v>-8.7131458333333338</v>
      </c>
      <c r="D338" s="19">
        <v>2.0702680442542608E-2</v>
      </c>
      <c r="E338" s="19">
        <v>-2.9080833333333325</v>
      </c>
      <c r="F338" s="19">
        <v>8.3289662470177675E-3</v>
      </c>
      <c r="G338" s="19">
        <v>-10.305229166666669</v>
      </c>
      <c r="H338" s="19">
        <v>2.4015826966759687E-2</v>
      </c>
      <c r="I338" s="19">
        <f t="shared" si="12"/>
        <v>-6.2026083583333342</v>
      </c>
      <c r="J338" s="19">
        <f t="shared" si="13"/>
        <v>2.4015826966759687E-2</v>
      </c>
      <c r="Q338" s="15"/>
      <c r="R338" s="15"/>
      <c r="T338" s="12"/>
      <c r="U338" s="12"/>
      <c r="V338" s="12"/>
      <c r="W338" s="12"/>
      <c r="X338" s="12"/>
      <c r="Y338" s="12"/>
      <c r="Z338" s="12"/>
      <c r="AA338" s="12"/>
      <c r="AB338" s="6"/>
      <c r="AC338" s="6"/>
      <c r="AD338" s="15"/>
      <c r="AE338" s="15"/>
      <c r="AF338" s="15"/>
      <c r="AG338" s="15"/>
      <c r="AH338" s="6"/>
      <c r="AI338" s="6"/>
      <c r="AJ338" s="7"/>
      <c r="AK338" s="7"/>
      <c r="AL338" s="4"/>
      <c r="AM338" s="4"/>
      <c r="AN338" s="4"/>
      <c r="AO338" s="4"/>
      <c r="AP338" s="4"/>
      <c r="AQ338" s="4"/>
      <c r="AR338" s="7"/>
      <c r="AS338" s="7"/>
      <c r="AT338" s="7"/>
      <c r="AU338" s="7"/>
      <c r="AV338" s="4"/>
      <c r="AW338" s="4"/>
      <c r="AX338" s="4"/>
      <c r="AY338" s="4"/>
      <c r="AZ338" s="4"/>
      <c r="BA338" s="4"/>
      <c r="BB338" s="7"/>
      <c r="BC338" s="7"/>
      <c r="BD338" s="7"/>
      <c r="BE338" s="7"/>
      <c r="BF338" s="4"/>
      <c r="BG338" s="4"/>
      <c r="BH338" s="4"/>
      <c r="BI338" s="4"/>
      <c r="BJ338" s="4"/>
      <c r="BK338" s="4"/>
      <c r="BL338" s="7"/>
      <c r="BM338" s="7"/>
      <c r="BN338" s="7"/>
      <c r="BO338" s="7"/>
      <c r="BP338" s="4"/>
      <c r="BQ338" s="4"/>
      <c r="BR338" s="4"/>
      <c r="BS338" s="4"/>
      <c r="BT338" s="4"/>
      <c r="BU338" s="4"/>
      <c r="BV338" s="7"/>
      <c r="BW338" s="7"/>
      <c r="CH338" s="3">
        <v>0.55785097728578004</v>
      </c>
      <c r="CI338" s="3">
        <v>0.292207654768742</v>
      </c>
      <c r="CJ338" s="3">
        <v>0.9031872965579294</v>
      </c>
      <c r="CK338" s="3">
        <v>0.34431309829929102</v>
      </c>
      <c r="CL338" s="3">
        <v>0.76401675989125317</v>
      </c>
      <c r="CM338" s="3">
        <v>0.23689695732043556</v>
      </c>
      <c r="CN338" s="5">
        <v>1.4728244963444654</v>
      </c>
      <c r="CO338" s="5">
        <v>0.51275983494439581</v>
      </c>
      <c r="CP338" s="5">
        <v>1.4039204263400462</v>
      </c>
      <c r="CQ338" s="5">
        <v>0.57337457591137531</v>
      </c>
      <c r="DB338" s="3">
        <v>0.31877198702044568</v>
      </c>
      <c r="DC338" s="3">
        <v>0.21251465801363034</v>
      </c>
      <c r="DD338" s="3">
        <v>0.41174714990140904</v>
      </c>
      <c r="DE338" s="3">
        <v>0.18195436472554671</v>
      </c>
      <c r="DF338" s="3">
        <v>0.37427815926038077</v>
      </c>
      <c r="DG338" s="3">
        <v>0.13832774579295437</v>
      </c>
      <c r="DH338" s="5">
        <v>2.0585090913820312</v>
      </c>
      <c r="DI338" s="5">
        <v>0.19719840447169942</v>
      </c>
      <c r="DJ338" s="5">
        <v>1.7226017501104864</v>
      </c>
      <c r="DK338" s="5">
        <v>0.27661930592691214</v>
      </c>
      <c r="DV338" s="3">
        <v>0.87662296430622511</v>
      </c>
      <c r="DW338" s="3">
        <v>0.50472231278237223</v>
      </c>
      <c r="DX338" s="3">
        <v>1.3149344464593382</v>
      </c>
      <c r="DY338" s="3">
        <v>0.38211724708432504</v>
      </c>
      <c r="DZ338" s="3">
        <v>1.1382949191516336</v>
      </c>
      <c r="EA338" s="3">
        <v>0.30563601822989106</v>
      </c>
      <c r="EB338" s="5">
        <v>3.5313335877264973</v>
      </c>
      <c r="EC338" s="5">
        <v>0.5896232029490629</v>
      </c>
      <c r="ED338" s="5">
        <v>3.1265221764505324</v>
      </c>
      <c r="EE338" s="5">
        <v>0.80256420397952011</v>
      </c>
    </row>
    <row r="339" spans="1:138" x14ac:dyDescent="0.3">
      <c r="A339" s="10">
        <v>43434.999999959313</v>
      </c>
      <c r="B339" s="11">
        <v>-22.4</v>
      </c>
      <c r="C339" s="19">
        <v>-8.8722708333333333</v>
      </c>
      <c r="D339" s="19">
        <v>5.444398613305939E-2</v>
      </c>
      <c r="E339" s="19">
        <v>-2.9616944444444449</v>
      </c>
      <c r="F339" s="19">
        <v>2.5580167601161042E-2</v>
      </c>
      <c r="G339" s="19">
        <v>-10.386104166666666</v>
      </c>
      <c r="H339" s="19">
        <v>8.8892409621832244E-2</v>
      </c>
      <c r="I339" s="19">
        <f t="shared" si="12"/>
        <v>-6.252847908333333</v>
      </c>
      <c r="J339" s="19">
        <f t="shared" si="13"/>
        <v>8.8892409621832244E-2</v>
      </c>
      <c r="T339" s="15"/>
      <c r="U339" s="15"/>
      <c r="V339" s="15"/>
      <c r="W339" s="15"/>
      <c r="X339" s="15"/>
      <c r="Y339" s="15"/>
      <c r="Z339" s="15"/>
      <c r="AA339" s="15"/>
      <c r="AB339" s="6"/>
      <c r="AC339" s="6"/>
      <c r="AD339" s="15"/>
      <c r="AE339" s="15"/>
      <c r="AF339" s="15"/>
      <c r="AG339" s="15"/>
      <c r="AH339" s="6"/>
      <c r="AI339" s="6"/>
      <c r="AJ339" s="7"/>
      <c r="AK339" s="7"/>
      <c r="AL339" s="4"/>
      <c r="AM339" s="4"/>
      <c r="AN339" s="4"/>
      <c r="AO339" s="4"/>
      <c r="AP339" s="4"/>
      <c r="AQ339" s="4"/>
      <c r="AR339" s="7"/>
      <c r="AS339" s="7"/>
      <c r="AT339" s="7"/>
      <c r="AU339" s="7"/>
      <c r="AV339" s="4"/>
      <c r="AW339" s="4"/>
      <c r="AX339" s="4"/>
      <c r="AY339" s="4"/>
      <c r="AZ339" s="4"/>
      <c r="BA339" s="4"/>
      <c r="BB339" s="7"/>
      <c r="BC339" s="7"/>
      <c r="BD339" s="7"/>
      <c r="BE339" s="7"/>
      <c r="BF339" s="4"/>
      <c r="BG339" s="4"/>
      <c r="BH339" s="4"/>
      <c r="BI339" s="4"/>
      <c r="BJ339" s="4"/>
      <c r="BK339" s="4"/>
      <c r="BL339" s="7"/>
      <c r="BM339" s="7"/>
      <c r="BN339" s="7"/>
      <c r="BO339" s="7"/>
      <c r="BP339" s="4"/>
      <c r="BQ339" s="4"/>
      <c r="BR339" s="4"/>
      <c r="BS339" s="4"/>
      <c r="BT339" s="4"/>
      <c r="BU339" s="4"/>
      <c r="BV339" s="7"/>
      <c r="BW339" s="7"/>
    </row>
    <row r="340" spans="1:138" x14ac:dyDescent="0.3">
      <c r="A340" s="10">
        <v>43435.999999959255</v>
      </c>
      <c r="B340" s="11">
        <v>-19</v>
      </c>
      <c r="C340" s="19">
        <v>-7.9591041666666671</v>
      </c>
      <c r="D340" s="19">
        <v>3.5536506274965698E-2</v>
      </c>
      <c r="E340" s="19">
        <v>-2.7054166666666664</v>
      </c>
      <c r="F340" s="19">
        <v>1.124185606104537E-2</v>
      </c>
      <c r="G340" s="19">
        <v>-9.5417916666666667</v>
      </c>
      <c r="H340" s="19">
        <v>3.3945394085050387E-2</v>
      </c>
      <c r="I340" s="19">
        <f t="shared" si="12"/>
        <v>-5.7283609833333333</v>
      </c>
      <c r="J340" s="19">
        <f t="shared" si="13"/>
        <v>3.3945394085050387E-2</v>
      </c>
      <c r="S340" s="14">
        <v>1.9</v>
      </c>
      <c r="T340" s="15"/>
      <c r="U340" s="15"/>
      <c r="V340" s="15"/>
      <c r="W340" s="15"/>
      <c r="X340" s="15"/>
      <c r="Y340" s="15"/>
      <c r="Z340" s="15"/>
      <c r="AA340" s="15"/>
      <c r="AB340" s="6"/>
      <c r="AC340" s="6"/>
      <c r="AD340" s="15"/>
      <c r="AE340" s="15"/>
      <c r="AF340" s="15"/>
      <c r="AG340" s="15"/>
      <c r="AH340" s="6"/>
      <c r="AI340" s="6"/>
      <c r="AJ340" s="7"/>
      <c r="AK340" s="7"/>
      <c r="AL340" s="4"/>
      <c r="AM340" s="4"/>
      <c r="AN340" s="4"/>
      <c r="AO340" s="4"/>
      <c r="AP340" s="4"/>
      <c r="AQ340" s="4"/>
      <c r="AR340" s="7"/>
      <c r="AS340" s="7"/>
      <c r="AT340" s="7"/>
      <c r="AU340" s="7"/>
      <c r="AV340" s="4"/>
      <c r="AW340" s="4"/>
      <c r="AX340" s="4"/>
      <c r="AY340" s="4"/>
      <c r="AZ340" s="4"/>
      <c r="BA340" s="4"/>
      <c r="BB340" s="7"/>
      <c r="BC340" s="7"/>
      <c r="BD340" s="7"/>
      <c r="BE340" s="7"/>
      <c r="BF340" s="4"/>
      <c r="BG340" s="4"/>
      <c r="BH340" s="4"/>
      <c r="BI340" s="4"/>
      <c r="BJ340" s="4"/>
      <c r="BK340" s="4"/>
      <c r="BL340" s="7"/>
      <c r="BM340" s="7"/>
      <c r="BN340" s="7"/>
      <c r="BO340" s="7"/>
      <c r="BP340" s="4"/>
      <c r="BQ340" s="4"/>
      <c r="BR340" s="4"/>
      <c r="BS340" s="4"/>
      <c r="BT340" s="4"/>
      <c r="BU340" s="4"/>
      <c r="BV340" s="7"/>
      <c r="BW340" s="7"/>
      <c r="CD340" s="2">
        <v>9.546664841482686</v>
      </c>
      <c r="CE340" s="2">
        <v>7.0198243697934375</v>
      </c>
      <c r="CF340" s="2">
        <v>2.1793396506819067</v>
      </c>
      <c r="CG340" s="2">
        <v>0.40131965028834826</v>
      </c>
      <c r="CX340" s="2">
        <v>2.0732655968876545</v>
      </c>
      <c r="CY340" s="2">
        <v>0.56998364449246508</v>
      </c>
      <c r="CZ340" s="2">
        <v>1.8321882019007176</v>
      </c>
      <c r="DA340" s="2">
        <v>8.6921690898068726E-2</v>
      </c>
      <c r="DR340" s="2">
        <v>11.619930438370341</v>
      </c>
      <c r="DS340" s="2">
        <v>7.4620755816278193</v>
      </c>
      <c r="DT340" s="2">
        <v>4.0115278525826241</v>
      </c>
      <c r="DU340" s="2">
        <v>0.34069618353942466</v>
      </c>
    </row>
    <row r="341" spans="1:138" x14ac:dyDescent="0.3">
      <c r="A341" s="10">
        <v>43436.999999959196</v>
      </c>
      <c r="B341" s="11">
        <v>-19.8</v>
      </c>
      <c r="C341" s="19">
        <v>-7.3032291666666653</v>
      </c>
      <c r="D341" s="19">
        <v>2.9504773919279189E-2</v>
      </c>
      <c r="E341" s="19">
        <v>-2.3248611111111113</v>
      </c>
      <c r="F341" s="19">
        <v>2.8998534839068463E-2</v>
      </c>
      <c r="G341" s="19">
        <v>-9.1067083333333301</v>
      </c>
      <c r="H341" s="19">
        <v>2.685019358461686E-2</v>
      </c>
      <c r="I341" s="19">
        <f t="shared" si="12"/>
        <v>-5.458087216666665</v>
      </c>
      <c r="J341" s="19">
        <f t="shared" si="13"/>
        <v>2.685019358461686E-2</v>
      </c>
      <c r="S341" s="14">
        <v>2.8000000000000003</v>
      </c>
      <c r="T341" s="15"/>
      <c r="U341" s="15"/>
      <c r="V341" s="15"/>
      <c r="W341" s="15"/>
      <c r="X341" s="15"/>
      <c r="Y341" s="15"/>
      <c r="Z341" s="15"/>
      <c r="AA341" s="15"/>
      <c r="AB341" s="6"/>
      <c r="AC341" s="6"/>
      <c r="AD341" s="15"/>
      <c r="AE341" s="15"/>
      <c r="AF341" s="15"/>
      <c r="AG341" s="15"/>
      <c r="AH341" s="6"/>
      <c r="AI341" s="6"/>
      <c r="AJ341" s="7"/>
      <c r="AK341" s="7"/>
      <c r="AL341" s="4"/>
      <c r="AM341" s="4"/>
      <c r="AN341" s="4"/>
      <c r="AO341" s="4"/>
      <c r="AP341" s="4"/>
      <c r="AQ341" s="4"/>
      <c r="AR341" s="7"/>
      <c r="AS341" s="7"/>
      <c r="AT341" s="7"/>
      <c r="AU341" s="7"/>
      <c r="AV341" s="4"/>
      <c r="AW341" s="4"/>
      <c r="AX341" s="4"/>
      <c r="AY341" s="4"/>
      <c r="AZ341" s="4"/>
      <c r="BA341" s="4"/>
      <c r="BB341" s="7"/>
      <c r="BC341" s="7"/>
      <c r="BD341" s="7"/>
      <c r="BE341" s="7"/>
      <c r="BF341" s="4"/>
      <c r="BG341" s="4"/>
      <c r="BH341" s="4"/>
      <c r="BI341" s="4"/>
      <c r="BJ341" s="4"/>
      <c r="BK341" s="4"/>
      <c r="BL341" s="7"/>
      <c r="BM341" s="7"/>
      <c r="BN341" s="7"/>
      <c r="BO341" s="7"/>
      <c r="BP341" s="4"/>
      <c r="BQ341" s="4"/>
      <c r="BR341" s="4"/>
      <c r="BS341" s="4"/>
      <c r="BT341" s="4"/>
      <c r="BU341" s="4"/>
      <c r="BV341" s="7"/>
      <c r="BW341" s="7"/>
    </row>
    <row r="342" spans="1:138" x14ac:dyDescent="0.3">
      <c r="A342" s="10">
        <v>43437.999999959138</v>
      </c>
      <c r="B342" s="11">
        <v>-32.700000000000003</v>
      </c>
      <c r="C342" s="19">
        <v>-8.7046250000000018</v>
      </c>
      <c r="D342" s="19">
        <v>0.18138236608460395</v>
      </c>
      <c r="E342" s="19">
        <v>-2.2337083333333334</v>
      </c>
      <c r="F342" s="19">
        <v>2.0011523577320819E-2</v>
      </c>
      <c r="G342" s="19">
        <v>-11.272833333333333</v>
      </c>
      <c r="H342" s="19">
        <v>0.17153783244210935</v>
      </c>
      <c r="I342" s="19">
        <f>0.6652*G342+ 2.4368</f>
        <v>-5.0618887333333333</v>
      </c>
      <c r="J342" s="19">
        <f t="shared" si="13"/>
        <v>0.17153783244210935</v>
      </c>
      <c r="T342" s="15"/>
      <c r="U342" s="15"/>
      <c r="V342" s="15"/>
      <c r="W342" s="15"/>
      <c r="X342" s="15"/>
      <c r="Y342" s="15"/>
      <c r="Z342" s="15"/>
      <c r="AA342" s="15"/>
      <c r="AB342" s="6"/>
      <c r="AC342" s="6"/>
      <c r="AD342" s="15"/>
      <c r="AE342" s="15"/>
      <c r="AF342" s="15"/>
      <c r="AG342" s="15"/>
      <c r="AH342" s="6"/>
      <c r="AI342" s="6"/>
      <c r="AJ342" s="7"/>
      <c r="AK342" s="7"/>
      <c r="AL342" s="4"/>
      <c r="AM342" s="4"/>
      <c r="AN342" s="4"/>
      <c r="AO342" s="4"/>
      <c r="AP342" s="4"/>
      <c r="AQ342" s="4"/>
      <c r="AR342" s="7"/>
      <c r="AS342" s="7"/>
      <c r="AT342" s="7"/>
      <c r="AU342" s="7"/>
      <c r="AV342" s="4"/>
      <c r="AW342" s="4"/>
      <c r="AX342" s="4"/>
      <c r="AY342" s="4"/>
      <c r="AZ342" s="4"/>
      <c r="BA342" s="4"/>
      <c r="BB342" s="7"/>
      <c r="BC342" s="7"/>
      <c r="BD342" s="7"/>
      <c r="BE342" s="7"/>
      <c r="BF342" s="4"/>
      <c r="BG342" s="4"/>
      <c r="BH342" s="4"/>
      <c r="BI342" s="4"/>
      <c r="BJ342" s="4"/>
      <c r="BK342" s="4"/>
      <c r="BL342" s="7"/>
      <c r="BM342" s="7"/>
      <c r="BN342" s="7"/>
      <c r="BO342" s="7"/>
      <c r="BP342" s="4"/>
      <c r="BQ342" s="4"/>
      <c r="BR342" s="4"/>
      <c r="BS342" s="4"/>
      <c r="BT342" s="4"/>
      <c r="BU342" s="4"/>
      <c r="BV342" s="7"/>
      <c r="BW342" s="7"/>
    </row>
    <row r="343" spans="1:138" x14ac:dyDescent="0.3">
      <c r="A343" s="10">
        <v>43438.99999995908</v>
      </c>
      <c r="B343" s="11">
        <v>-33.200000000000003</v>
      </c>
      <c r="C343" s="19">
        <v>-11.379312499999997</v>
      </c>
      <c r="D343" s="19">
        <v>0.13952821585102007</v>
      </c>
      <c r="E343" s="19">
        <v>-2.6727361111111105</v>
      </c>
      <c r="F343" s="19">
        <v>3.1086387988684676E-2</v>
      </c>
      <c r="G343" s="19">
        <v>-13.786604166666669</v>
      </c>
      <c r="H343" s="19">
        <v>0.10068329497452065</v>
      </c>
      <c r="I343" s="19">
        <f t="shared" ref="I343:I376" si="14">0.6652*G343+ 2.4368</f>
        <v>-6.7340490916666678</v>
      </c>
      <c r="J343" s="19">
        <f t="shared" si="13"/>
        <v>0.10068329497452065</v>
      </c>
      <c r="T343" s="15"/>
      <c r="U343" s="15"/>
      <c r="V343" s="15"/>
      <c r="W343" s="15"/>
      <c r="X343" s="15"/>
      <c r="Y343" s="15"/>
      <c r="Z343" s="15"/>
      <c r="AA343" s="15"/>
      <c r="AB343" s="6"/>
      <c r="AC343" s="6"/>
      <c r="AD343" s="15"/>
      <c r="AE343" s="15"/>
      <c r="AF343" s="15"/>
      <c r="AG343" s="15"/>
      <c r="AH343" s="6"/>
      <c r="AI343" s="6"/>
      <c r="AJ343" s="7"/>
      <c r="AK343" s="7"/>
      <c r="AL343" s="4"/>
      <c r="AM343" s="4"/>
      <c r="AN343" s="4"/>
      <c r="AO343" s="4"/>
      <c r="AP343" s="4"/>
      <c r="AQ343" s="4"/>
      <c r="AR343" s="7"/>
      <c r="AS343" s="7"/>
      <c r="AT343" s="7"/>
      <c r="AU343" s="7"/>
      <c r="AV343" s="4"/>
      <c r="AW343" s="4"/>
      <c r="AX343" s="4"/>
      <c r="AY343" s="4"/>
      <c r="AZ343" s="4"/>
      <c r="BA343" s="4"/>
      <c r="BB343" s="7"/>
      <c r="BC343" s="7"/>
      <c r="BD343" s="7"/>
      <c r="BE343" s="7"/>
      <c r="BF343" s="4"/>
      <c r="BG343" s="4"/>
      <c r="BH343" s="4"/>
      <c r="BI343" s="4"/>
      <c r="BJ343" s="4"/>
      <c r="BK343" s="4"/>
      <c r="BL343" s="7"/>
      <c r="BM343" s="7"/>
      <c r="BN343" s="7"/>
      <c r="BO343" s="7"/>
      <c r="BP343" s="4"/>
      <c r="BQ343" s="4"/>
      <c r="BR343" s="4"/>
      <c r="BS343" s="4"/>
      <c r="BT343" s="4"/>
      <c r="BU343" s="4"/>
      <c r="BV343" s="7"/>
      <c r="BW343" s="7"/>
      <c r="BX343" s="1">
        <v>0.40377785022589796</v>
      </c>
      <c r="BY343" s="1">
        <v>0.18526598366050434</v>
      </c>
      <c r="BZ343" s="1">
        <v>1.3105070577507205</v>
      </c>
      <c r="CA343" s="1">
        <v>3.9441051315576854E-2</v>
      </c>
      <c r="CB343" s="1">
        <v>1.2588234929218054</v>
      </c>
      <c r="CC343" s="1">
        <v>3.8663027034933614E-2</v>
      </c>
      <c r="CD343" s="2">
        <v>2.4581127335888815</v>
      </c>
      <c r="CE343" s="2">
        <v>0.590330966142114</v>
      </c>
      <c r="CF343" s="2">
        <v>1.6345047380114301</v>
      </c>
      <c r="CG343" s="2">
        <v>0.30098973771626136</v>
      </c>
      <c r="CH343" s="3">
        <v>0.22314039091431198</v>
      </c>
      <c r="CI343" s="3">
        <v>0.11688306190749678</v>
      </c>
      <c r="CJ343" s="3">
        <v>0.36127491862317174</v>
      </c>
      <c r="CK343" s="3">
        <v>0.13772523931971645</v>
      </c>
      <c r="CL343" s="3">
        <v>0.30560670395650125</v>
      </c>
      <c r="CM343" s="3">
        <v>9.4758782928174232E-2</v>
      </c>
      <c r="CN343" s="5">
        <v>0.98188299756297692</v>
      </c>
      <c r="CO343" s="5">
        <v>0.34183988996293058</v>
      </c>
      <c r="CP343" s="5">
        <v>1.016335032565187</v>
      </c>
      <c r="CQ343" s="5">
        <v>0.37779605817711553</v>
      </c>
      <c r="CR343" s="1">
        <v>0.21959847994741818</v>
      </c>
      <c r="CS343" s="1">
        <v>6.7575354384972655E-2</v>
      </c>
      <c r="CT343" s="1">
        <v>0.29752052121908262</v>
      </c>
      <c r="CU343" s="1">
        <v>6.1755327886834743E-2</v>
      </c>
      <c r="CV343" s="1">
        <v>0.29307896486659774</v>
      </c>
      <c r="CW343" s="1">
        <v>5.8362517826900634E-2</v>
      </c>
      <c r="CX343" s="2">
        <v>1.1353868608606839</v>
      </c>
      <c r="CY343" s="2">
        <v>0.27945555100929342</v>
      </c>
      <c r="CZ343" s="2">
        <v>1.3741411514255384</v>
      </c>
      <c r="DA343" s="2">
        <v>6.5191268173551531E-2</v>
      </c>
      <c r="DB343" s="3">
        <v>0.12750879480817826</v>
      </c>
      <c r="DC343" s="3">
        <v>8.500586320545217E-2</v>
      </c>
      <c r="DD343" s="3">
        <v>0.16469885996056363</v>
      </c>
      <c r="DE343" s="3">
        <v>7.2781745890218658E-2</v>
      </c>
      <c r="DF343" s="3">
        <v>0.14971126370415233</v>
      </c>
      <c r="DG343" s="3">
        <v>5.5331098317181741E-2</v>
      </c>
      <c r="DH343" s="5">
        <v>1.3723393942546875</v>
      </c>
      <c r="DI343" s="5">
        <v>0.13146560298113258</v>
      </c>
      <c r="DJ343" s="5">
        <v>1.2804673009154612</v>
      </c>
      <c r="DK343" s="5">
        <v>0.16169635239686472</v>
      </c>
      <c r="DL343" s="1">
        <v>0.62337633017331584</v>
      </c>
      <c r="DM343" s="1">
        <v>0.16658281680249962</v>
      </c>
      <c r="DN343" s="1">
        <v>1.6080275789698031</v>
      </c>
      <c r="DO343" s="1">
        <v>9.7386450663511551E-2</v>
      </c>
      <c r="DP343" s="1">
        <v>1.5519024577884033</v>
      </c>
      <c r="DQ343" s="1">
        <v>9.2324991884994614E-2</v>
      </c>
      <c r="DR343" s="2">
        <v>3.5934995944495651</v>
      </c>
      <c r="DS343" s="2">
        <v>0.48097569108265792</v>
      </c>
      <c r="DT343" s="2">
        <v>3.0086458894369681</v>
      </c>
      <c r="DU343" s="2">
        <v>0.25552213765456905</v>
      </c>
      <c r="DV343" s="3">
        <v>0.35064918572249004</v>
      </c>
      <c r="DW343" s="3">
        <v>0.20188892511294881</v>
      </c>
      <c r="DX343" s="3">
        <v>0.52597377858373529</v>
      </c>
      <c r="DY343" s="3">
        <v>0.15284689883372993</v>
      </c>
      <c r="DZ343" s="3">
        <v>0.45531796766065347</v>
      </c>
      <c r="EA343" s="3">
        <v>0.12225440729195636</v>
      </c>
      <c r="EB343" s="5">
        <v>2.354222391817665</v>
      </c>
      <c r="EC343" s="5">
        <v>0.3930821352993753</v>
      </c>
      <c r="ED343" s="5">
        <v>2.296802333480648</v>
      </c>
      <c r="EE343" s="5">
        <v>0.4862228012766025</v>
      </c>
    </row>
    <row r="344" spans="1:138" x14ac:dyDescent="0.3">
      <c r="A344" s="10">
        <v>43439.999999959022</v>
      </c>
      <c r="B344" s="11">
        <v>-29.6</v>
      </c>
      <c r="C344" s="19">
        <v>-11.713062499999999</v>
      </c>
      <c r="D344" s="19">
        <v>1.0765589997261174E-2</v>
      </c>
      <c r="E344" s="19">
        <v>-2.9592499999999995</v>
      </c>
      <c r="F344" s="19">
        <v>1.1210101013563579E-2</v>
      </c>
      <c r="G344" s="19">
        <v>-13.684499999999998</v>
      </c>
      <c r="H344" s="19">
        <v>1.4815104415446421E-2</v>
      </c>
      <c r="I344" s="19">
        <f t="shared" si="14"/>
        <v>-6.6661293999999991</v>
      </c>
      <c r="J344" s="19">
        <f t="shared" si="13"/>
        <v>1.4815104415446421E-2</v>
      </c>
      <c r="T344" s="15"/>
      <c r="U344" s="15"/>
      <c r="V344" s="15"/>
      <c r="W344" s="15"/>
      <c r="X344" s="15"/>
      <c r="Y344" s="15"/>
      <c r="Z344" s="15"/>
      <c r="AA344" s="15"/>
      <c r="AB344" s="6"/>
      <c r="AC344" s="6"/>
      <c r="AD344" s="15"/>
      <c r="AE344" s="15"/>
      <c r="AF344" s="15"/>
      <c r="AG344" s="15"/>
      <c r="AH344" s="6"/>
      <c r="AI344" s="6"/>
      <c r="AJ344" s="7"/>
      <c r="AK344" s="7"/>
      <c r="AL344" s="4"/>
      <c r="AM344" s="4"/>
      <c r="AN344" s="4"/>
      <c r="AO344" s="4"/>
      <c r="AP344" s="4"/>
      <c r="AQ344" s="4"/>
      <c r="AR344" s="7"/>
      <c r="AS344" s="7"/>
      <c r="AT344" s="7"/>
      <c r="AU344" s="7"/>
      <c r="AV344" s="4"/>
      <c r="AW344" s="4"/>
      <c r="AX344" s="4"/>
      <c r="AY344" s="4"/>
      <c r="AZ344" s="4"/>
      <c r="BA344" s="4"/>
      <c r="BB344" s="7"/>
      <c r="BC344" s="7"/>
      <c r="BD344" s="7"/>
      <c r="BE344" s="7"/>
      <c r="BF344" s="4"/>
      <c r="BG344" s="4"/>
      <c r="BH344" s="4"/>
      <c r="BI344" s="4"/>
      <c r="BJ344" s="4"/>
      <c r="BK344" s="4"/>
      <c r="BL344" s="7"/>
      <c r="BM344" s="7"/>
      <c r="BN344" s="7"/>
      <c r="BO344" s="7"/>
      <c r="BP344" s="4"/>
      <c r="BQ344" s="4"/>
      <c r="BR344" s="4"/>
      <c r="BS344" s="4"/>
      <c r="BT344" s="4"/>
      <c r="BU344" s="4"/>
      <c r="BV344" s="7"/>
      <c r="BW344" s="7"/>
      <c r="BX344" s="2"/>
      <c r="BY344" s="2"/>
      <c r="BZ344" s="2"/>
      <c r="CA344" s="2"/>
      <c r="CB344" s="2"/>
      <c r="CC344" s="2"/>
      <c r="CN344" s="23"/>
      <c r="CO344" s="23"/>
      <c r="CP344" s="23"/>
      <c r="CQ344" s="23"/>
      <c r="CR344" s="2"/>
      <c r="CS344" s="2"/>
      <c r="CT344" s="2"/>
      <c r="CU344" s="2"/>
      <c r="CV344" s="2"/>
      <c r="CW344" s="2"/>
      <c r="DH344" s="23"/>
      <c r="DI344" s="23"/>
      <c r="DJ344" s="23"/>
      <c r="DK344" s="23"/>
      <c r="DL344" s="2"/>
      <c r="DM344" s="2"/>
      <c r="DN344" s="2"/>
      <c r="DO344" s="2"/>
      <c r="DP344" s="2"/>
      <c r="DQ344" s="2"/>
      <c r="EB344" s="23"/>
      <c r="EC344" s="23"/>
      <c r="ED344" s="23"/>
      <c r="EE344" s="23"/>
      <c r="EG344" s="23"/>
      <c r="EH344" s="23"/>
    </row>
    <row r="345" spans="1:138" x14ac:dyDescent="0.3">
      <c r="A345" s="10">
        <v>43440.999999958964</v>
      </c>
      <c r="B345" s="11">
        <v>-31.3</v>
      </c>
      <c r="C345" s="19">
        <v>-12.320041666666668</v>
      </c>
      <c r="D345" s="19">
        <v>5.6777621419729522E-2</v>
      </c>
      <c r="E345" s="19">
        <v>-3.2528333333333328</v>
      </c>
      <c r="F345" s="19">
        <v>2.6901165501033782E-2</v>
      </c>
      <c r="G345" s="19">
        <v>-14.312374999999996</v>
      </c>
      <c r="H345" s="19">
        <v>3.8682927576252142E-2</v>
      </c>
      <c r="I345" s="19">
        <f t="shared" si="14"/>
        <v>-7.0837918499999972</v>
      </c>
      <c r="J345" s="19">
        <f t="shared" si="13"/>
        <v>3.8682927576252142E-2</v>
      </c>
      <c r="T345" s="15"/>
      <c r="U345" s="15"/>
      <c r="V345" s="15"/>
      <c r="W345" s="15"/>
      <c r="X345" s="15"/>
      <c r="Y345" s="15"/>
      <c r="Z345" s="15"/>
      <c r="AA345" s="15"/>
      <c r="AB345" s="6"/>
      <c r="AC345" s="6"/>
      <c r="AD345" s="15"/>
      <c r="AE345" s="15"/>
      <c r="AF345" s="15"/>
      <c r="AG345" s="15"/>
      <c r="AH345" s="6"/>
      <c r="AI345" s="6"/>
      <c r="AJ345" s="7">
        <v>0.16605444160231017</v>
      </c>
      <c r="AK345" s="7">
        <v>0.42840712809840942</v>
      </c>
      <c r="AL345" s="4">
        <v>1.0382839680946097</v>
      </c>
      <c r="AM345" s="4">
        <v>8.1153436439512394E-2</v>
      </c>
      <c r="AN345" s="4">
        <v>1.1522722726977357</v>
      </c>
      <c r="AO345" s="4">
        <v>8.1153436439512394E-2</v>
      </c>
      <c r="AP345" s="4"/>
      <c r="AQ345" s="4"/>
      <c r="AR345" s="7"/>
      <c r="AS345" s="7"/>
      <c r="AT345" s="7">
        <v>26.238453239760894</v>
      </c>
      <c r="AU345" s="7">
        <v>2.9457499060974079</v>
      </c>
      <c r="AV345" s="4">
        <v>17.48738800030041</v>
      </c>
      <c r="AW345" s="4">
        <v>1.2981690351253781</v>
      </c>
      <c r="AX345" s="4">
        <v>21.289184473975464</v>
      </c>
      <c r="AY345" s="4">
        <v>1.2981690351253781</v>
      </c>
      <c r="AZ345" s="4"/>
      <c r="BA345" s="4"/>
      <c r="BB345" s="7"/>
      <c r="BC345" s="7"/>
      <c r="BD345" s="7">
        <v>26.404507681363199</v>
      </c>
      <c r="BE345" s="7">
        <v>2.618791168869858</v>
      </c>
      <c r="BF345" s="4">
        <v>18.52567196839502</v>
      </c>
      <c r="BG345" s="4">
        <v>1.2215162818769187</v>
      </c>
      <c r="BH345" s="4">
        <v>22.4414567466732</v>
      </c>
      <c r="BI345" s="4">
        <v>1.2215162818769187</v>
      </c>
      <c r="BJ345" s="4"/>
      <c r="BK345" s="4"/>
      <c r="BL345" s="7"/>
      <c r="BM345" s="7"/>
      <c r="BN345" s="7">
        <v>384.96449784660444</v>
      </c>
      <c r="BO345" s="7">
        <v>45.77696566688202</v>
      </c>
      <c r="BP345" s="4">
        <v>366.87939722024709</v>
      </c>
      <c r="BQ345" s="4">
        <v>33.812295334362176</v>
      </c>
      <c r="BR345" s="4">
        <v>454.72796445063392</v>
      </c>
      <c r="BS345" s="4">
        <v>33.812295334362176</v>
      </c>
      <c r="BT345" s="4"/>
      <c r="BU345" s="4"/>
      <c r="BV345" s="7"/>
      <c r="BW345" s="7"/>
      <c r="BX345" s="2"/>
      <c r="BY345" s="2"/>
      <c r="BZ345" s="2"/>
      <c r="CA345" s="2"/>
      <c r="CB345" s="2"/>
      <c r="CC345" s="2"/>
      <c r="CN345" s="23"/>
      <c r="CO345" s="23"/>
      <c r="CP345" s="23"/>
      <c r="CQ345" s="23"/>
      <c r="CR345" s="2"/>
      <c r="CS345" s="2"/>
      <c r="CT345" s="2"/>
      <c r="CU345" s="2"/>
      <c r="CV345" s="2"/>
      <c r="CW345" s="2"/>
      <c r="DH345" s="23"/>
      <c r="DI345" s="23"/>
      <c r="DJ345" s="23"/>
      <c r="DK345" s="23"/>
      <c r="DL345" s="2"/>
      <c r="DM345" s="2"/>
      <c r="DN345" s="2"/>
      <c r="DO345" s="2"/>
      <c r="DP345" s="2"/>
      <c r="DQ345" s="2"/>
      <c r="EB345" s="23"/>
      <c r="EC345" s="23"/>
      <c r="ED345" s="23"/>
      <c r="EE345" s="23"/>
      <c r="EG345" s="23"/>
      <c r="EH345" s="23"/>
    </row>
    <row r="346" spans="1:138" x14ac:dyDescent="0.3">
      <c r="A346" s="10">
        <v>43441.999999958905</v>
      </c>
      <c r="B346" s="11">
        <v>-25.7</v>
      </c>
      <c r="C346" s="19">
        <v>-12.238145833333334</v>
      </c>
      <c r="D346" s="19">
        <v>3.3930535379348606E-2</v>
      </c>
      <c r="E346" s="19">
        <v>-3.6657638888888893</v>
      </c>
      <c r="F346" s="19">
        <v>1.4464578301126321E-2</v>
      </c>
      <c r="G346" s="19">
        <v>-13.949791666666668</v>
      </c>
      <c r="H346" s="19">
        <v>5.4149333207674483E-2</v>
      </c>
      <c r="I346" s="19">
        <f t="shared" si="14"/>
        <v>-6.8426014166666675</v>
      </c>
      <c r="J346" s="19">
        <f t="shared" si="13"/>
        <v>5.4149333207674483E-2</v>
      </c>
      <c r="T346" s="15"/>
      <c r="U346" s="15"/>
      <c r="V346" s="15"/>
      <c r="W346" s="15"/>
      <c r="X346" s="15"/>
      <c r="Y346" s="15"/>
      <c r="Z346" s="15"/>
      <c r="AA346" s="15"/>
      <c r="AB346" s="6"/>
      <c r="AC346" s="6"/>
      <c r="AD346" s="15"/>
      <c r="AE346" s="15"/>
      <c r="AF346" s="15"/>
      <c r="AG346" s="15"/>
      <c r="AH346" s="6"/>
      <c r="AI346" s="6"/>
      <c r="AJ346" s="7"/>
      <c r="AK346" s="7"/>
      <c r="AL346" s="4"/>
      <c r="AM346" s="4"/>
      <c r="AN346" s="4"/>
      <c r="AO346" s="4"/>
      <c r="AP346" s="4"/>
      <c r="AQ346" s="4"/>
      <c r="AR346" s="7"/>
      <c r="AS346" s="7"/>
      <c r="AT346" s="7"/>
      <c r="AU346" s="7"/>
      <c r="AV346" s="4"/>
      <c r="AW346" s="4"/>
      <c r="AX346" s="4"/>
      <c r="AY346" s="4"/>
      <c r="AZ346" s="4"/>
      <c r="BA346" s="4"/>
      <c r="BB346" s="7"/>
      <c r="BC346" s="7"/>
      <c r="BD346" s="7"/>
      <c r="BE346" s="7"/>
      <c r="BF346" s="4"/>
      <c r="BG346" s="4"/>
      <c r="BH346" s="4"/>
      <c r="BI346" s="4"/>
      <c r="BJ346" s="4"/>
      <c r="BK346" s="4"/>
      <c r="BL346" s="7"/>
      <c r="BM346" s="7"/>
      <c r="BN346" s="7"/>
      <c r="BO346" s="7"/>
      <c r="BP346" s="4"/>
      <c r="BQ346" s="4"/>
      <c r="BR346" s="4"/>
      <c r="BS346" s="4"/>
      <c r="BT346" s="4"/>
      <c r="BU346" s="4"/>
      <c r="BV346" s="7"/>
      <c r="BW346" s="7"/>
      <c r="BX346" s="24"/>
      <c r="BY346" s="25"/>
      <c r="BZ346" s="24"/>
      <c r="CA346" s="25"/>
      <c r="CB346" s="24"/>
      <c r="CC346" s="25"/>
      <c r="CH346" s="23"/>
      <c r="CJ346" s="23"/>
      <c r="CL346" s="23"/>
      <c r="CN346" s="23"/>
      <c r="CO346" s="3"/>
      <c r="CP346" s="23"/>
      <c r="CQ346" s="3"/>
      <c r="CR346" s="24"/>
      <c r="CS346" s="25"/>
      <c r="CT346" s="24"/>
      <c r="CU346" s="25"/>
      <c r="CV346" s="24"/>
      <c r="CW346" s="25"/>
      <c r="DB346" s="23"/>
      <c r="DD346" s="23"/>
      <c r="DF346" s="23"/>
      <c r="DH346" s="23"/>
      <c r="DI346" s="3"/>
      <c r="DJ346" s="23"/>
      <c r="DK346" s="3"/>
      <c r="DL346" s="24"/>
      <c r="DM346" s="25"/>
      <c r="DN346" s="24"/>
      <c r="DO346" s="25"/>
      <c r="DP346" s="24"/>
      <c r="DQ346" s="25"/>
      <c r="DV346" s="23"/>
      <c r="DX346" s="23"/>
      <c r="DZ346" s="23"/>
      <c r="EB346" s="23"/>
      <c r="EC346" s="3"/>
      <c r="ED346" s="23"/>
      <c r="EE346" s="3"/>
      <c r="EG346" s="3"/>
      <c r="EH346" s="3"/>
    </row>
    <row r="347" spans="1:138" x14ac:dyDescent="0.3">
      <c r="A347" s="10">
        <v>43442.999999958847</v>
      </c>
      <c r="B347" s="11">
        <v>-28.1</v>
      </c>
      <c r="C347" s="19">
        <v>-12.534354166666665</v>
      </c>
      <c r="D347" s="19">
        <v>4.7715030817467058E-2</v>
      </c>
      <c r="E347" s="19">
        <v>-4.0316944444444438</v>
      </c>
      <c r="F347" s="19">
        <v>2.1672917313408892E-2</v>
      </c>
      <c r="G347" s="19">
        <v>-14.13895833333333</v>
      </c>
      <c r="H347" s="19">
        <v>3.8690603340291181E-2</v>
      </c>
      <c r="I347" s="19">
        <f t="shared" si="14"/>
        <v>-6.9684350833333308</v>
      </c>
      <c r="J347" s="19">
        <f t="shared" si="13"/>
        <v>3.8690603340291181E-2</v>
      </c>
      <c r="T347" s="15"/>
      <c r="U347" s="15"/>
      <c r="V347" s="15"/>
      <c r="W347" s="15"/>
      <c r="X347" s="15"/>
      <c r="Y347" s="15"/>
      <c r="Z347" s="15"/>
      <c r="AA347" s="15"/>
      <c r="AB347" s="6"/>
      <c r="AC347" s="6"/>
      <c r="AD347" s="15"/>
      <c r="AE347" s="15"/>
      <c r="AF347" s="15"/>
      <c r="AG347" s="15"/>
      <c r="AH347" s="6"/>
      <c r="AI347" s="6"/>
      <c r="AJ347" s="7"/>
      <c r="AK347" s="7"/>
      <c r="AL347" s="4"/>
      <c r="AM347" s="4"/>
      <c r="AN347" s="4"/>
      <c r="AO347" s="4"/>
      <c r="AP347" s="4"/>
      <c r="AQ347" s="4"/>
      <c r="AR347" s="7"/>
      <c r="AS347" s="7"/>
      <c r="AT347" s="7"/>
      <c r="AU347" s="7"/>
      <c r="AV347" s="4"/>
      <c r="AW347" s="4"/>
      <c r="AX347" s="4"/>
      <c r="AY347" s="4"/>
      <c r="AZ347" s="4"/>
      <c r="BA347" s="4"/>
      <c r="BB347" s="7"/>
      <c r="BC347" s="7"/>
      <c r="BD347" s="7"/>
      <c r="BE347" s="7"/>
      <c r="BF347" s="4"/>
      <c r="BG347" s="4"/>
      <c r="BH347" s="4"/>
      <c r="BI347" s="4"/>
      <c r="BJ347" s="4"/>
      <c r="BK347" s="4"/>
      <c r="BL347" s="7"/>
      <c r="BM347" s="7"/>
      <c r="BN347" s="7"/>
      <c r="BO347" s="7"/>
      <c r="BP347" s="4"/>
      <c r="BQ347" s="4"/>
      <c r="BR347" s="4"/>
      <c r="BS347" s="4"/>
      <c r="BT347" s="4"/>
      <c r="BU347" s="4"/>
      <c r="BV347" s="7"/>
      <c r="BW347" s="7"/>
      <c r="CN347" s="23"/>
      <c r="CO347" s="23"/>
      <c r="CP347" s="23"/>
      <c r="CQ347" s="23"/>
      <c r="DH347" s="23"/>
      <c r="DI347" s="23"/>
      <c r="DJ347" s="23"/>
      <c r="DK347" s="23"/>
      <c r="EB347" s="23"/>
      <c r="EC347" s="23"/>
      <c r="ED347" s="23"/>
      <c r="EE347" s="23"/>
      <c r="EG347" s="23"/>
      <c r="EH347" s="23"/>
    </row>
    <row r="348" spans="1:138" x14ac:dyDescent="0.3">
      <c r="A348" s="10">
        <v>43443.999999958789</v>
      </c>
      <c r="B348" s="11">
        <v>-28.8</v>
      </c>
      <c r="C348" s="19">
        <v>-12.926416666666666</v>
      </c>
      <c r="D348" s="19">
        <v>6.3234249819552307E-2</v>
      </c>
      <c r="E348" s="19">
        <v>-4.2476250000000002</v>
      </c>
      <c r="F348" s="19">
        <v>3.0056296564351534E-2</v>
      </c>
      <c r="G348" s="19">
        <v>-14.476708333333335</v>
      </c>
      <c r="H348" s="19">
        <v>6.16081948355389E-2</v>
      </c>
      <c r="I348" s="19">
        <f t="shared" si="14"/>
        <v>-7.1931063833333351</v>
      </c>
      <c r="J348" s="19">
        <f t="shared" si="13"/>
        <v>6.16081948355389E-2</v>
      </c>
      <c r="T348" s="15"/>
      <c r="U348" s="15"/>
      <c r="V348" s="15"/>
      <c r="W348" s="15"/>
      <c r="X348" s="15"/>
      <c r="Y348" s="15"/>
      <c r="Z348" s="15"/>
      <c r="AA348" s="15"/>
      <c r="AB348" s="6"/>
      <c r="AC348" s="6"/>
      <c r="AD348" s="15"/>
      <c r="AE348" s="15"/>
      <c r="AF348" s="15"/>
      <c r="AG348" s="15"/>
      <c r="AH348" s="6"/>
      <c r="AI348" s="6"/>
      <c r="AJ348" s="7"/>
      <c r="AK348" s="7"/>
      <c r="AL348" s="4"/>
      <c r="AM348" s="4"/>
      <c r="AN348" s="4"/>
      <c r="AO348" s="4"/>
      <c r="AP348" s="4"/>
      <c r="AQ348" s="4"/>
      <c r="AR348" s="7"/>
      <c r="AS348" s="7"/>
      <c r="AT348" s="7"/>
      <c r="AU348" s="7"/>
      <c r="AV348" s="4"/>
      <c r="AW348" s="4"/>
      <c r="AX348" s="4"/>
      <c r="AY348" s="4"/>
      <c r="AZ348" s="4"/>
      <c r="BA348" s="4"/>
      <c r="BB348" s="7"/>
      <c r="BC348" s="7"/>
      <c r="BD348" s="7"/>
      <c r="BE348" s="7"/>
      <c r="BF348" s="4"/>
      <c r="BG348" s="4"/>
      <c r="BH348" s="4"/>
      <c r="BI348" s="4"/>
      <c r="BJ348" s="4"/>
      <c r="BK348" s="4"/>
      <c r="BL348" s="7"/>
      <c r="BM348" s="7"/>
      <c r="BN348" s="7"/>
      <c r="BO348" s="7"/>
      <c r="BP348" s="4"/>
      <c r="BQ348" s="4"/>
      <c r="BR348" s="4"/>
      <c r="BS348" s="4"/>
      <c r="BT348" s="4"/>
      <c r="BU348" s="4"/>
      <c r="BV348" s="7"/>
      <c r="BW348" s="7"/>
      <c r="CN348" s="23"/>
      <c r="CO348" s="23"/>
      <c r="CP348" s="23"/>
      <c r="CQ348" s="23"/>
      <c r="DH348" s="23"/>
      <c r="DI348" s="23"/>
      <c r="DJ348" s="23"/>
      <c r="DK348" s="23"/>
      <c r="EB348" s="23"/>
      <c r="EC348" s="23"/>
      <c r="ED348" s="23"/>
      <c r="EE348" s="23"/>
      <c r="EG348" s="23"/>
      <c r="EH348" s="23"/>
    </row>
    <row r="349" spans="1:138" x14ac:dyDescent="0.3">
      <c r="A349" s="10">
        <v>43444.999999958731</v>
      </c>
      <c r="B349" s="11">
        <v>-32.6</v>
      </c>
      <c r="C349" s="19">
        <v>-14.067458333333333</v>
      </c>
      <c r="D349" s="19">
        <v>8.7335486735676301E-2</v>
      </c>
      <c r="E349" s="19">
        <v>-4.7691388888888904</v>
      </c>
      <c r="F349" s="19">
        <v>3.6245000303038448E-2</v>
      </c>
      <c r="G349" s="19">
        <v>-15.607000000000001</v>
      </c>
      <c r="H349" s="19">
        <v>7.009114149407214E-2</v>
      </c>
      <c r="I349" s="19">
        <f t="shared" si="14"/>
        <v>-7.9449764000000016</v>
      </c>
      <c r="J349" s="19">
        <f t="shared" si="13"/>
        <v>7.009114149407214E-2</v>
      </c>
      <c r="T349" s="15"/>
      <c r="U349" s="15"/>
      <c r="V349" s="15"/>
      <c r="W349" s="15"/>
      <c r="X349" s="15"/>
      <c r="Y349" s="15"/>
      <c r="Z349" s="15"/>
      <c r="AA349" s="15"/>
      <c r="AB349" s="6"/>
      <c r="AC349" s="6"/>
      <c r="AD349" s="15"/>
      <c r="AE349" s="15"/>
      <c r="AF349" s="15"/>
      <c r="AG349" s="15"/>
      <c r="AH349" s="6"/>
      <c r="AI349" s="6"/>
      <c r="AJ349" s="7"/>
      <c r="AK349" s="7"/>
      <c r="AL349" s="4"/>
      <c r="AM349" s="4"/>
      <c r="AN349" s="4"/>
      <c r="AO349" s="4"/>
      <c r="AP349" s="4"/>
      <c r="AQ349" s="4"/>
      <c r="AR349" s="7"/>
      <c r="AS349" s="7"/>
      <c r="AT349" s="7"/>
      <c r="AU349" s="7"/>
      <c r="AV349" s="4"/>
      <c r="AW349" s="4"/>
      <c r="AX349" s="4"/>
      <c r="AY349" s="4"/>
      <c r="AZ349" s="4"/>
      <c r="BA349" s="4"/>
      <c r="BB349" s="7"/>
      <c r="BC349" s="7"/>
      <c r="BD349" s="7"/>
      <c r="BE349" s="7"/>
      <c r="BF349" s="4"/>
      <c r="BG349" s="4"/>
      <c r="BH349" s="4"/>
      <c r="BI349" s="4"/>
      <c r="BJ349" s="4"/>
      <c r="BK349" s="4"/>
      <c r="BL349" s="7"/>
      <c r="BM349" s="7"/>
      <c r="BN349" s="7"/>
      <c r="BO349" s="7"/>
      <c r="BP349" s="4"/>
      <c r="BQ349" s="4"/>
      <c r="BR349" s="4"/>
      <c r="BS349" s="4"/>
      <c r="BT349" s="4"/>
      <c r="BU349" s="4"/>
      <c r="BV349" s="7"/>
      <c r="BW349" s="7"/>
      <c r="CN349" s="23"/>
      <c r="CO349" s="23"/>
      <c r="CP349" s="23"/>
      <c r="CQ349" s="23"/>
      <c r="DH349" s="23"/>
      <c r="DI349" s="23"/>
      <c r="DJ349" s="23"/>
      <c r="DK349" s="23"/>
      <c r="EB349" s="23"/>
      <c r="EC349" s="23"/>
      <c r="ED349" s="23"/>
      <c r="EE349" s="23"/>
      <c r="EG349" s="23"/>
      <c r="EH349" s="23"/>
    </row>
    <row r="350" spans="1:138" x14ac:dyDescent="0.3">
      <c r="A350" s="10">
        <v>43445.999999958673</v>
      </c>
      <c r="B350" s="11">
        <v>-33.1</v>
      </c>
      <c r="C350" s="19">
        <v>-15.095020833333331</v>
      </c>
      <c r="D350" s="19">
        <v>4.9765496086088018E-2</v>
      </c>
      <c r="E350" s="19">
        <v>-5.2674027777777779</v>
      </c>
      <c r="F350" s="19">
        <v>2.4084559662930806E-2</v>
      </c>
      <c r="G350" s="19">
        <v>-16.584999999999997</v>
      </c>
      <c r="H350" s="19">
        <v>3.5786858975918975E-2</v>
      </c>
      <c r="I350" s="19">
        <f t="shared" si="14"/>
        <v>-8.5955419999999982</v>
      </c>
      <c r="J350" s="19">
        <f t="shared" si="13"/>
        <v>3.5786858975918975E-2</v>
      </c>
      <c r="T350" s="15"/>
      <c r="U350" s="15"/>
      <c r="V350" s="15"/>
      <c r="W350" s="15"/>
      <c r="X350" s="15"/>
      <c r="Y350" s="15"/>
      <c r="Z350" s="15"/>
      <c r="AA350" s="15"/>
      <c r="AB350" s="6"/>
      <c r="AC350" s="6"/>
      <c r="AD350" s="15"/>
      <c r="AE350" s="15"/>
      <c r="AF350" s="15"/>
      <c r="AG350" s="15"/>
      <c r="AH350" s="6"/>
      <c r="AI350" s="6"/>
      <c r="AJ350" s="7"/>
      <c r="AK350" s="7"/>
      <c r="AL350" s="4"/>
      <c r="AM350" s="4"/>
      <c r="AN350" s="4"/>
      <c r="AO350" s="4"/>
      <c r="AP350" s="4"/>
      <c r="AQ350" s="4"/>
      <c r="AR350" s="7"/>
      <c r="AS350" s="7"/>
      <c r="AT350" s="7"/>
      <c r="AU350" s="7"/>
      <c r="AV350" s="4"/>
      <c r="AW350" s="4"/>
      <c r="AX350" s="4"/>
      <c r="AY350" s="4"/>
      <c r="AZ350" s="4"/>
      <c r="BA350" s="4"/>
      <c r="BB350" s="7"/>
      <c r="BC350" s="7"/>
      <c r="BD350" s="7"/>
      <c r="BE350" s="7"/>
      <c r="BF350" s="4"/>
      <c r="BG350" s="4"/>
      <c r="BH350" s="4"/>
      <c r="BI350" s="4"/>
      <c r="BJ350" s="4"/>
      <c r="BK350" s="4"/>
      <c r="BL350" s="7"/>
      <c r="BM350" s="7"/>
      <c r="BN350" s="7"/>
      <c r="BO350" s="7"/>
      <c r="BP350" s="4"/>
      <c r="BQ350" s="4"/>
      <c r="BR350" s="4"/>
      <c r="BS350" s="4"/>
      <c r="BT350" s="4"/>
      <c r="BU350" s="4"/>
      <c r="BV350" s="7"/>
      <c r="BW350" s="7"/>
      <c r="CN350" s="23"/>
      <c r="CO350" s="23"/>
      <c r="CP350" s="23"/>
      <c r="CQ350" s="23"/>
      <c r="DH350" s="23"/>
      <c r="DI350" s="23"/>
      <c r="DJ350" s="23"/>
      <c r="DK350" s="23"/>
      <c r="EB350" s="23"/>
      <c r="EC350" s="23"/>
      <c r="ED350" s="23"/>
      <c r="EE350" s="23"/>
      <c r="EG350" s="23"/>
      <c r="EH350" s="23"/>
    </row>
    <row r="351" spans="1:138" x14ac:dyDescent="0.3">
      <c r="A351" s="10">
        <v>43446.999999958614</v>
      </c>
      <c r="B351" s="11">
        <v>-32.200000000000003</v>
      </c>
      <c r="C351" s="19">
        <v>-15.859208333333337</v>
      </c>
      <c r="D351" s="19">
        <v>5.3727674135357548E-2</v>
      </c>
      <c r="E351" s="19">
        <v>-5.656194444444445</v>
      </c>
      <c r="F351" s="19">
        <v>2.41003497601479E-2</v>
      </c>
      <c r="G351" s="19">
        <v>-17.344333333333328</v>
      </c>
      <c r="H351" s="19">
        <v>5.0012604087698212E-2</v>
      </c>
      <c r="I351" s="19">
        <f t="shared" si="14"/>
        <v>-9.1006505333333294</v>
      </c>
      <c r="J351" s="19">
        <f t="shared" si="13"/>
        <v>5.0012604087698212E-2</v>
      </c>
      <c r="T351" s="15"/>
      <c r="U351" s="15"/>
      <c r="V351" s="15"/>
      <c r="W351" s="15"/>
      <c r="X351" s="15"/>
      <c r="Y351" s="15"/>
      <c r="Z351" s="15"/>
      <c r="AA351" s="15"/>
      <c r="AB351" s="6"/>
      <c r="AC351" s="6"/>
      <c r="AD351" s="15"/>
      <c r="AE351" s="15"/>
      <c r="AF351" s="15"/>
      <c r="AG351" s="15"/>
      <c r="AH351" s="6"/>
      <c r="AI351" s="6"/>
      <c r="AJ351" s="7"/>
      <c r="AK351" s="7"/>
      <c r="AL351" s="4"/>
      <c r="AM351" s="4"/>
      <c r="AN351" s="4"/>
      <c r="AO351" s="4"/>
      <c r="AP351" s="4"/>
      <c r="AQ351" s="4"/>
      <c r="AR351" s="7"/>
      <c r="AS351" s="7"/>
      <c r="AT351" s="7"/>
      <c r="AU351" s="7"/>
      <c r="AV351" s="4"/>
      <c r="AW351" s="4"/>
      <c r="AX351" s="4"/>
      <c r="AY351" s="4"/>
      <c r="AZ351" s="4"/>
      <c r="BA351" s="4"/>
      <c r="BB351" s="7"/>
      <c r="BC351" s="7"/>
      <c r="BD351" s="7"/>
      <c r="BE351" s="7"/>
      <c r="BF351" s="4"/>
      <c r="BG351" s="4"/>
      <c r="BH351" s="4"/>
      <c r="BI351" s="4"/>
      <c r="BJ351" s="4"/>
      <c r="BK351" s="4"/>
      <c r="BL351" s="7"/>
      <c r="BM351" s="7"/>
      <c r="BN351" s="7"/>
      <c r="BO351" s="7"/>
      <c r="BP351" s="4"/>
      <c r="BQ351" s="4"/>
      <c r="BR351" s="4"/>
      <c r="BS351" s="4"/>
      <c r="BT351" s="4"/>
      <c r="BU351" s="4"/>
      <c r="BV351" s="7"/>
      <c r="BW351" s="7"/>
      <c r="CN351" s="23"/>
      <c r="CO351" s="23"/>
      <c r="CP351" s="23"/>
      <c r="CQ351" s="23"/>
      <c r="DH351" s="23"/>
      <c r="DI351" s="23"/>
      <c r="DJ351" s="23"/>
      <c r="DK351" s="23"/>
      <c r="EB351" s="23"/>
      <c r="EC351" s="23"/>
      <c r="ED351" s="23"/>
      <c r="EE351" s="23"/>
      <c r="EG351" s="23"/>
      <c r="EH351" s="23"/>
    </row>
    <row r="352" spans="1:138" x14ac:dyDescent="0.3">
      <c r="A352" s="10">
        <v>43447.999999958556</v>
      </c>
      <c r="B352" s="11">
        <v>-26.1</v>
      </c>
      <c r="C352" s="19">
        <v>-15.958041666666666</v>
      </c>
      <c r="D352" s="19">
        <v>2.5454365899732951E-2</v>
      </c>
      <c r="E352" s="19">
        <v>-5.7098749999999994</v>
      </c>
      <c r="F352" s="19">
        <v>1.9528786841460359E-2</v>
      </c>
      <c r="G352" s="19">
        <v>-17.143833333333333</v>
      </c>
      <c r="H352" s="19">
        <v>5.8377524668946301E-2</v>
      </c>
      <c r="I352" s="19">
        <f t="shared" si="14"/>
        <v>-8.9672779333333335</v>
      </c>
      <c r="J352" s="19">
        <f t="shared" si="13"/>
        <v>5.8377524668946301E-2</v>
      </c>
      <c r="T352" s="15"/>
      <c r="U352" s="15"/>
      <c r="V352" s="15"/>
      <c r="W352" s="15"/>
      <c r="X352" s="15"/>
      <c r="Y352" s="15"/>
      <c r="Z352" s="15"/>
      <c r="AA352" s="15"/>
      <c r="AB352" s="6"/>
      <c r="AC352" s="6"/>
      <c r="AD352" s="15"/>
      <c r="AE352" s="15"/>
      <c r="AF352" s="15"/>
      <c r="AG352" s="15"/>
      <c r="AH352" s="6"/>
      <c r="AI352" s="6"/>
      <c r="AJ352" s="7"/>
      <c r="AK352" s="7"/>
      <c r="AL352" s="4"/>
      <c r="AM352" s="4"/>
      <c r="AN352" s="4"/>
      <c r="AO352" s="4"/>
      <c r="AP352" s="4"/>
      <c r="AQ352" s="4"/>
      <c r="AR352" s="7"/>
      <c r="AS352" s="7"/>
      <c r="AT352" s="7"/>
      <c r="AU352" s="7"/>
      <c r="AV352" s="4"/>
      <c r="AW352" s="4"/>
      <c r="AX352" s="4"/>
      <c r="AY352" s="4"/>
      <c r="AZ352" s="4"/>
      <c r="BA352" s="4"/>
      <c r="BB352" s="7"/>
      <c r="BC352" s="7"/>
      <c r="BD352" s="7"/>
      <c r="BE352" s="7"/>
      <c r="BF352" s="4"/>
      <c r="BG352" s="4"/>
      <c r="BH352" s="4"/>
      <c r="BI352" s="4"/>
      <c r="BJ352" s="4"/>
      <c r="BK352" s="4"/>
      <c r="BL352" s="7"/>
      <c r="BM352" s="7"/>
      <c r="BN352" s="7"/>
      <c r="BO352" s="7"/>
      <c r="BP352" s="4"/>
      <c r="BQ352" s="4"/>
      <c r="BR352" s="4"/>
      <c r="BS352" s="4"/>
      <c r="BT352" s="4"/>
      <c r="BU352" s="4"/>
      <c r="BV352" s="7"/>
      <c r="BW352" s="7"/>
      <c r="CN352" s="23"/>
      <c r="CO352" s="23"/>
      <c r="CP352" s="23"/>
      <c r="CQ352" s="23"/>
      <c r="DH352" s="23"/>
      <c r="DI352" s="23"/>
      <c r="DJ352" s="23"/>
      <c r="DK352" s="23"/>
      <c r="EB352" s="23"/>
      <c r="EC352" s="23"/>
      <c r="ED352" s="23"/>
      <c r="EE352" s="23"/>
      <c r="EG352" s="23"/>
      <c r="EH352" s="23"/>
    </row>
    <row r="353" spans="1:138" x14ac:dyDescent="0.3">
      <c r="A353" s="10">
        <v>43448.999999958498</v>
      </c>
      <c r="B353" s="11">
        <v>-25.4</v>
      </c>
      <c r="C353" s="19">
        <v>-15.296041666666667</v>
      </c>
      <c r="D353" s="19">
        <v>4.9154195022246321E-2</v>
      </c>
      <c r="E353" s="19">
        <v>-5.3938611111111108</v>
      </c>
      <c r="F353" s="19">
        <v>1.8869945566403045E-2</v>
      </c>
      <c r="G353" s="19">
        <v>-16.220229166666666</v>
      </c>
      <c r="H353" s="19">
        <v>5.9853565110956797E-2</v>
      </c>
      <c r="I353" s="19">
        <f t="shared" si="14"/>
        <v>-8.3528964416666671</v>
      </c>
      <c r="J353" s="19">
        <f t="shared" si="13"/>
        <v>5.9853565110956797E-2</v>
      </c>
      <c r="T353" s="15"/>
      <c r="U353" s="15"/>
      <c r="V353" s="15"/>
      <c r="W353" s="15"/>
      <c r="X353" s="15"/>
      <c r="Y353" s="15"/>
      <c r="Z353" s="15"/>
      <c r="AA353" s="15"/>
      <c r="AB353" s="6"/>
      <c r="AC353" s="6"/>
      <c r="AD353" s="15"/>
      <c r="AE353" s="15"/>
      <c r="AF353" s="15"/>
      <c r="AG353" s="15"/>
      <c r="AH353" s="6"/>
      <c r="AI353" s="6"/>
      <c r="AJ353" s="7"/>
      <c r="AK353" s="7"/>
      <c r="AL353" s="4"/>
      <c r="AM353" s="4"/>
      <c r="AN353" s="4"/>
      <c r="AO353" s="4"/>
      <c r="AP353" s="4"/>
      <c r="AQ353" s="4"/>
      <c r="AR353" s="7"/>
      <c r="AS353" s="7"/>
      <c r="AT353" s="7"/>
      <c r="AU353" s="7"/>
      <c r="AV353" s="4"/>
      <c r="AW353" s="4"/>
      <c r="AX353" s="4"/>
      <c r="AY353" s="4"/>
      <c r="AZ353" s="4"/>
      <c r="BA353" s="4"/>
      <c r="BB353" s="7"/>
      <c r="BC353" s="7"/>
      <c r="BD353" s="7"/>
      <c r="BE353" s="7"/>
      <c r="BF353" s="4"/>
      <c r="BG353" s="4"/>
      <c r="BH353" s="4"/>
      <c r="BI353" s="4"/>
      <c r="BJ353" s="4"/>
      <c r="BK353" s="4"/>
      <c r="BL353" s="7"/>
      <c r="BM353" s="7"/>
      <c r="BN353" s="7"/>
      <c r="BO353" s="7"/>
      <c r="BP353" s="4"/>
      <c r="BQ353" s="4"/>
      <c r="BR353" s="4"/>
      <c r="BS353" s="4"/>
      <c r="BT353" s="4"/>
      <c r="BU353" s="4"/>
      <c r="BV353" s="7"/>
      <c r="BW353" s="7"/>
      <c r="CN353" s="23"/>
      <c r="CO353" s="23"/>
      <c r="CP353" s="23"/>
      <c r="CQ353" s="23"/>
      <c r="DH353" s="23"/>
      <c r="DI353" s="23"/>
      <c r="DJ353" s="23"/>
      <c r="DK353" s="23"/>
      <c r="EB353" s="23"/>
      <c r="EC353" s="23"/>
      <c r="ED353" s="23"/>
      <c r="EE353" s="23"/>
      <c r="EG353" s="23"/>
      <c r="EH353" s="23"/>
    </row>
    <row r="354" spans="1:138" x14ac:dyDescent="0.3">
      <c r="A354" s="10">
        <v>43449.99999995844</v>
      </c>
      <c r="B354" s="11">
        <v>-27.9</v>
      </c>
      <c r="C354" s="19">
        <v>-14.993541666666667</v>
      </c>
      <c r="D354" s="19">
        <v>2.4450999443627424E-2</v>
      </c>
      <c r="E354" s="19">
        <v>-5.3587499999999997</v>
      </c>
      <c r="F354" s="19">
        <v>1.4789917056489578E-2</v>
      </c>
      <c r="G354" s="19">
        <v>-16.065666666666669</v>
      </c>
      <c r="H354" s="19">
        <v>2.2041743719215516E-2</v>
      </c>
      <c r="I354" s="19">
        <f t="shared" si="14"/>
        <v>-8.2500814666666678</v>
      </c>
      <c r="J354" s="19">
        <f t="shared" si="13"/>
        <v>2.2041743719215516E-2</v>
      </c>
      <c r="T354" s="15"/>
      <c r="U354" s="15"/>
      <c r="V354" s="15"/>
      <c r="W354" s="15"/>
      <c r="X354" s="15"/>
      <c r="Y354" s="15"/>
      <c r="Z354" s="15"/>
      <c r="AA354" s="15"/>
      <c r="AB354" s="6"/>
      <c r="AC354" s="6"/>
      <c r="AD354" s="15"/>
      <c r="AE354" s="15"/>
      <c r="AF354" s="15"/>
      <c r="AG354" s="15"/>
      <c r="AH354" s="6"/>
      <c r="AI354" s="6"/>
      <c r="AJ354" s="7"/>
      <c r="AK354" s="7"/>
      <c r="AL354" s="4"/>
      <c r="AM354" s="4"/>
      <c r="AN354" s="4"/>
      <c r="AO354" s="4"/>
      <c r="AP354" s="4"/>
      <c r="AQ354" s="4"/>
      <c r="AR354" s="7"/>
      <c r="AS354" s="7"/>
      <c r="AT354" s="7"/>
      <c r="AU354" s="7"/>
      <c r="AV354" s="4"/>
      <c r="AW354" s="4"/>
      <c r="AX354" s="4"/>
      <c r="AY354" s="4"/>
      <c r="AZ354" s="4"/>
      <c r="BA354" s="4"/>
      <c r="BB354" s="7"/>
      <c r="BC354" s="7"/>
      <c r="BD354" s="7"/>
      <c r="BE354" s="7"/>
      <c r="BF354" s="4"/>
      <c r="BG354" s="4"/>
      <c r="BH354" s="4"/>
      <c r="BI354" s="4"/>
      <c r="BJ354" s="4"/>
      <c r="BK354" s="4"/>
      <c r="BL354" s="7"/>
      <c r="BM354" s="7"/>
      <c r="BN354" s="7"/>
      <c r="BO354" s="7"/>
      <c r="BP354" s="4"/>
      <c r="BQ354" s="4"/>
      <c r="BR354" s="4"/>
      <c r="BS354" s="4"/>
      <c r="BT354" s="4"/>
      <c r="BU354" s="4"/>
      <c r="BV354" s="7"/>
      <c r="BW354" s="7"/>
      <c r="CN354" s="23"/>
      <c r="CO354" s="23"/>
      <c r="CP354" s="23"/>
      <c r="CQ354" s="23"/>
      <c r="DH354" s="23"/>
      <c r="DI354" s="23"/>
      <c r="DJ354" s="23"/>
      <c r="DK354" s="23"/>
      <c r="EB354" s="23"/>
      <c r="EC354" s="23"/>
      <c r="ED354" s="23"/>
      <c r="EE354" s="23"/>
      <c r="EG354" s="23"/>
      <c r="EH354" s="23"/>
    </row>
    <row r="355" spans="1:138" x14ac:dyDescent="0.3">
      <c r="A355" s="10">
        <v>43450.999999958382</v>
      </c>
      <c r="B355" s="11">
        <v>-29.7</v>
      </c>
      <c r="C355" s="19">
        <v>-15.639625000000002</v>
      </c>
      <c r="D355" s="19">
        <v>5.7545801308074594E-2</v>
      </c>
      <c r="E355" s="19">
        <v>-5.6740416666666649</v>
      </c>
      <c r="F355" s="19">
        <v>2.2666998012816863E-2</v>
      </c>
      <c r="G355" s="19">
        <v>-16.717499999999994</v>
      </c>
      <c r="H355" s="19">
        <v>4.7156327283817974E-2</v>
      </c>
      <c r="I355" s="19">
        <f t="shared" si="14"/>
        <v>-8.6836809999999964</v>
      </c>
      <c r="J355" s="19">
        <f t="shared" si="13"/>
        <v>4.7156327283817974E-2</v>
      </c>
      <c r="T355" s="15"/>
      <c r="U355" s="15"/>
      <c r="V355" s="15"/>
      <c r="W355" s="15"/>
      <c r="X355" s="15"/>
      <c r="Y355" s="15"/>
      <c r="Z355" s="15"/>
      <c r="AA355" s="15"/>
      <c r="AB355" s="6"/>
      <c r="AC355" s="6"/>
      <c r="AD355" s="15"/>
      <c r="AE355" s="15"/>
      <c r="AF355" s="15"/>
      <c r="AG355" s="15"/>
      <c r="AH355" s="6"/>
      <c r="AI355" s="6"/>
      <c r="AJ355" s="7"/>
      <c r="AK355" s="7"/>
      <c r="AL355" s="4"/>
      <c r="AM355" s="4"/>
      <c r="AN355" s="4"/>
      <c r="AO355" s="4"/>
      <c r="AP355" s="4"/>
      <c r="AQ355" s="4"/>
      <c r="AR355" s="7"/>
      <c r="AS355" s="7"/>
      <c r="AT355" s="7"/>
      <c r="AU355" s="7"/>
      <c r="AV355" s="4"/>
      <c r="AW355" s="4"/>
      <c r="AX355" s="4"/>
      <c r="AY355" s="4"/>
      <c r="AZ355" s="4"/>
      <c r="BA355" s="4"/>
      <c r="BB355" s="7"/>
      <c r="BC355" s="7"/>
      <c r="BD355" s="7"/>
      <c r="BE355" s="7"/>
      <c r="BF355" s="4"/>
      <c r="BG355" s="4"/>
      <c r="BH355" s="4"/>
      <c r="BI355" s="4"/>
      <c r="BJ355" s="4"/>
      <c r="BK355" s="4"/>
      <c r="BL355" s="7"/>
      <c r="BM355" s="7"/>
      <c r="BN355" s="7"/>
      <c r="BO355" s="7"/>
      <c r="BP355" s="4"/>
      <c r="BQ355" s="4"/>
      <c r="BR355" s="4"/>
      <c r="BS355" s="4"/>
      <c r="BT355" s="4"/>
      <c r="BU355" s="4"/>
      <c r="BV355" s="7"/>
      <c r="BW355" s="7"/>
      <c r="CN355" s="23"/>
      <c r="CO355" s="23"/>
      <c r="CP355" s="23"/>
      <c r="CQ355" s="23"/>
      <c r="DH355" s="23"/>
      <c r="DI355" s="23"/>
      <c r="DJ355" s="23"/>
      <c r="DK355" s="23"/>
      <c r="EB355" s="23"/>
      <c r="EC355" s="23"/>
      <c r="ED355" s="23"/>
      <c r="EE355" s="23"/>
      <c r="EG355" s="23"/>
      <c r="EH355" s="23"/>
    </row>
    <row r="356" spans="1:138" x14ac:dyDescent="0.3">
      <c r="A356" s="10">
        <v>43451.999999958323</v>
      </c>
      <c r="B356" s="11">
        <v>-27.3</v>
      </c>
      <c r="C356" s="19">
        <v>-16.485895833333334</v>
      </c>
      <c r="D356" s="19">
        <v>5.7908950423058402E-2</v>
      </c>
      <c r="E356" s="19">
        <v>-6.0055694444444461</v>
      </c>
      <c r="F356" s="19">
        <v>2.6669123370884229E-2</v>
      </c>
      <c r="G356" s="19">
        <v>-17.4169375</v>
      </c>
      <c r="H356" s="19">
        <v>6.697303232215128E-2</v>
      </c>
      <c r="I356" s="19">
        <f t="shared" si="14"/>
        <v>-9.1489468249999994</v>
      </c>
      <c r="J356" s="19">
        <f t="shared" si="13"/>
        <v>6.697303232215128E-2</v>
      </c>
      <c r="T356" s="15"/>
      <c r="U356" s="15"/>
      <c r="V356" s="15"/>
      <c r="W356" s="15"/>
      <c r="X356" s="15"/>
      <c r="Y356" s="15"/>
      <c r="Z356" s="15"/>
      <c r="AA356" s="15"/>
      <c r="AB356" s="6"/>
      <c r="AC356" s="6"/>
      <c r="AD356" s="15"/>
      <c r="AE356" s="15"/>
      <c r="AF356" s="15"/>
      <c r="AG356" s="15"/>
      <c r="AH356" s="6"/>
      <c r="AI356" s="6"/>
      <c r="AJ356" s="7"/>
      <c r="AK356" s="7"/>
      <c r="AL356" s="4"/>
      <c r="AM356" s="4"/>
      <c r="AN356" s="4"/>
      <c r="AO356" s="4"/>
      <c r="AP356" s="4"/>
      <c r="AQ356" s="4"/>
      <c r="AR356" s="7"/>
      <c r="AS356" s="7"/>
      <c r="AT356" s="7"/>
      <c r="AU356" s="7"/>
      <c r="AV356" s="4"/>
      <c r="AW356" s="4"/>
      <c r="AX356" s="4"/>
      <c r="AY356" s="4"/>
      <c r="AZ356" s="4"/>
      <c r="BA356" s="4"/>
      <c r="BB356" s="7"/>
      <c r="BC356" s="7"/>
      <c r="BD356" s="7"/>
      <c r="BE356" s="7"/>
      <c r="BF356" s="4"/>
      <c r="BG356" s="4"/>
      <c r="BH356" s="4"/>
      <c r="BI356" s="4"/>
      <c r="BJ356" s="4"/>
      <c r="BK356" s="4"/>
      <c r="BL356" s="7"/>
      <c r="BM356" s="7"/>
      <c r="BN356" s="7"/>
      <c r="BO356" s="7"/>
      <c r="BP356" s="4"/>
      <c r="BQ356" s="4"/>
      <c r="BR356" s="4"/>
      <c r="BS356" s="4"/>
      <c r="BT356" s="4"/>
      <c r="BU356" s="4"/>
      <c r="BV356" s="7"/>
      <c r="BW356" s="7"/>
      <c r="CN356" s="23"/>
      <c r="CO356" s="23"/>
      <c r="CP356" s="23"/>
      <c r="CQ356" s="23"/>
      <c r="DH356" s="23"/>
      <c r="DI356" s="23"/>
      <c r="DJ356" s="23"/>
      <c r="DK356" s="23"/>
      <c r="EB356" s="23"/>
      <c r="EC356" s="23"/>
      <c r="ED356" s="23"/>
      <c r="EE356" s="23"/>
      <c r="EG356" s="23"/>
      <c r="EH356" s="23"/>
    </row>
    <row r="357" spans="1:138" x14ac:dyDescent="0.3">
      <c r="A357" s="10">
        <v>43452.999999958265</v>
      </c>
      <c r="B357" s="11">
        <v>-29.1</v>
      </c>
      <c r="C357" s="19">
        <v>-16.689166666666665</v>
      </c>
      <c r="D357" s="19">
        <v>4.6725781011248031E-2</v>
      </c>
      <c r="E357" s="19">
        <v>-6.1080833333333322</v>
      </c>
      <c r="F357" s="19">
        <v>2.4612980567159187E-2</v>
      </c>
      <c r="G357" s="19">
        <v>-17.585645833333327</v>
      </c>
      <c r="H357" s="19">
        <v>4.8750311028055271E-2</v>
      </c>
      <c r="I357" s="19">
        <f t="shared" si="14"/>
        <v>-9.2611716083333295</v>
      </c>
      <c r="J357" s="19">
        <f t="shared" si="13"/>
        <v>4.8750311028055271E-2</v>
      </c>
      <c r="T357" s="15"/>
      <c r="U357" s="15"/>
      <c r="V357" s="15"/>
      <c r="W357" s="15"/>
      <c r="X357" s="15"/>
      <c r="Y357" s="15"/>
      <c r="Z357" s="15"/>
      <c r="AA357" s="15"/>
      <c r="AB357" s="6"/>
      <c r="AC357" s="6"/>
      <c r="AD357" s="15"/>
      <c r="AE357" s="15"/>
      <c r="AF357" s="15"/>
      <c r="AG357" s="15"/>
      <c r="AH357" s="6"/>
      <c r="AI357" s="6"/>
      <c r="AJ357" s="7"/>
      <c r="AK357" s="7"/>
      <c r="AL357" s="4"/>
      <c r="AM357" s="4"/>
      <c r="AN357" s="4"/>
      <c r="AO357" s="4"/>
      <c r="AP357" s="4"/>
      <c r="AQ357" s="4"/>
      <c r="AR357" s="7"/>
      <c r="AS357" s="7"/>
      <c r="AT357" s="7"/>
      <c r="AU357" s="7"/>
      <c r="AV357" s="4"/>
      <c r="AW357" s="4"/>
      <c r="AX357" s="4"/>
      <c r="AY357" s="4"/>
      <c r="AZ357" s="4"/>
      <c r="BA357" s="4"/>
      <c r="BB357" s="7"/>
      <c r="BC357" s="7"/>
      <c r="BD357" s="7"/>
      <c r="BE357" s="7"/>
      <c r="BF357" s="4"/>
      <c r="BG357" s="4"/>
      <c r="BH357" s="4"/>
      <c r="BI357" s="4"/>
      <c r="BJ357" s="4"/>
      <c r="BK357" s="4"/>
      <c r="BL357" s="7"/>
      <c r="BM357" s="7"/>
      <c r="BN357" s="7"/>
      <c r="BO357" s="7"/>
      <c r="BP357" s="4"/>
      <c r="BQ357" s="4"/>
      <c r="BR357" s="4"/>
      <c r="BS357" s="4"/>
      <c r="BT357" s="4"/>
      <c r="BU357" s="4"/>
      <c r="BV357" s="7"/>
      <c r="BW357" s="7"/>
      <c r="CN357" s="23"/>
      <c r="CO357" s="23"/>
      <c r="CP357" s="23"/>
      <c r="CQ357" s="23"/>
      <c r="DH357" s="23"/>
      <c r="DI357" s="23"/>
      <c r="DJ357" s="23"/>
      <c r="DK357" s="23"/>
      <c r="EB357" s="23"/>
      <c r="EC357" s="23"/>
      <c r="ED357" s="23"/>
      <c r="EE357" s="23"/>
      <c r="EG357" s="23"/>
      <c r="EH357" s="23"/>
    </row>
    <row r="358" spans="1:138" x14ac:dyDescent="0.3">
      <c r="A358" s="10">
        <v>43453.999999958207</v>
      </c>
      <c r="B358" s="11">
        <v>-28.4</v>
      </c>
      <c r="C358" s="19">
        <v>-16.880208333333336</v>
      </c>
      <c r="D358" s="19">
        <v>2.1003211380287139E-2</v>
      </c>
      <c r="E358" s="19">
        <v>-6.2659861111111104</v>
      </c>
      <c r="F358" s="19">
        <v>1.5511222356351903E-2</v>
      </c>
      <c r="G358" s="19">
        <v>-17.73022916666666</v>
      </c>
      <c r="H358" s="19">
        <v>3.7674629374693486E-2</v>
      </c>
      <c r="I358" s="19">
        <f t="shared" si="14"/>
        <v>-9.3573484416666624</v>
      </c>
      <c r="J358" s="19">
        <f t="shared" si="13"/>
        <v>3.7674629374693486E-2</v>
      </c>
      <c r="T358" s="15"/>
      <c r="U358" s="15"/>
      <c r="V358" s="15"/>
      <c r="W358" s="15"/>
      <c r="X358" s="15"/>
      <c r="Y358" s="15"/>
      <c r="Z358" s="15"/>
      <c r="AA358" s="15"/>
      <c r="AB358" s="6"/>
      <c r="AC358" s="6"/>
      <c r="AD358" s="15"/>
      <c r="AE358" s="15"/>
      <c r="AF358" s="15"/>
      <c r="AG358" s="15"/>
      <c r="AH358" s="6"/>
      <c r="AI358" s="6"/>
      <c r="AJ358" s="7"/>
      <c r="AK358" s="7"/>
      <c r="AL358" s="4"/>
      <c r="AM358" s="4"/>
      <c r="AN358" s="4"/>
      <c r="AO358" s="4"/>
      <c r="AP358" s="4"/>
      <c r="AQ358" s="4"/>
      <c r="AR358" s="7"/>
      <c r="AS358" s="7"/>
      <c r="AT358" s="7"/>
      <c r="AU358" s="7"/>
      <c r="AV358" s="4"/>
      <c r="AW358" s="4"/>
      <c r="AX358" s="4"/>
      <c r="AY358" s="4"/>
      <c r="AZ358" s="4"/>
      <c r="BA358" s="4"/>
      <c r="BB358" s="7"/>
      <c r="BC358" s="7"/>
      <c r="BD358" s="7"/>
      <c r="BE358" s="7"/>
      <c r="BF358" s="4"/>
      <c r="BG358" s="4"/>
      <c r="BH358" s="4"/>
      <c r="BI358" s="4"/>
      <c r="BJ358" s="4"/>
      <c r="BK358" s="4"/>
      <c r="BL358" s="7"/>
      <c r="BM358" s="7"/>
      <c r="BN358" s="7"/>
      <c r="BO358" s="7"/>
      <c r="BP358" s="4"/>
      <c r="BQ358" s="4"/>
      <c r="BR358" s="4"/>
      <c r="BS358" s="4"/>
      <c r="BT358" s="4"/>
      <c r="BU358" s="4"/>
      <c r="BV358" s="7"/>
      <c r="BW358" s="7"/>
      <c r="CN358" s="23"/>
      <c r="CO358" s="23"/>
      <c r="CP358" s="23"/>
      <c r="CQ358" s="23"/>
      <c r="DH358" s="23"/>
      <c r="DI358" s="23"/>
      <c r="DJ358" s="23"/>
      <c r="DK358" s="23"/>
      <c r="EB358" s="23"/>
      <c r="EC358" s="23"/>
      <c r="ED358" s="23"/>
      <c r="EE358" s="23"/>
      <c r="EG358" s="23"/>
      <c r="EH358" s="23"/>
    </row>
    <row r="359" spans="1:138" x14ac:dyDescent="0.3">
      <c r="A359" s="10">
        <v>43454.999999958149</v>
      </c>
      <c r="B359" s="11">
        <v>-27.1</v>
      </c>
      <c r="C359" s="19">
        <v>-16.680708333333332</v>
      </c>
      <c r="D359" s="19">
        <v>2.0877617788361443E-2</v>
      </c>
      <c r="E359" s="19">
        <v>-6.2290555555555551</v>
      </c>
      <c r="F359" s="19">
        <v>1.4070727523984458E-2</v>
      </c>
      <c r="G359" s="19">
        <v>-17.437041666666669</v>
      </c>
      <c r="H359" s="19">
        <v>4.9910045137991327E-2</v>
      </c>
      <c r="I359" s="19">
        <f t="shared" si="14"/>
        <v>-9.1623201166666686</v>
      </c>
      <c r="J359" s="19">
        <f t="shared" si="13"/>
        <v>4.9910045137991327E-2</v>
      </c>
      <c r="S359" s="14">
        <v>0.2</v>
      </c>
      <c r="T359" s="15"/>
      <c r="U359" s="15"/>
      <c r="V359" s="15"/>
      <c r="W359" s="15"/>
      <c r="X359" s="15"/>
      <c r="Y359" s="15"/>
      <c r="Z359" s="15"/>
      <c r="AA359" s="15"/>
      <c r="AB359" s="6"/>
      <c r="AC359" s="6"/>
      <c r="AD359" s="15"/>
      <c r="AE359" s="15"/>
      <c r="AF359" s="15"/>
      <c r="AG359" s="15"/>
      <c r="AH359" s="6"/>
      <c r="AI359" s="6"/>
      <c r="AJ359" s="7"/>
      <c r="AK359" s="7"/>
      <c r="AL359" s="4"/>
      <c r="AM359" s="4"/>
      <c r="AN359" s="4"/>
      <c r="AO359" s="4"/>
      <c r="AP359" s="4"/>
      <c r="AQ359" s="4"/>
      <c r="AR359" s="7"/>
      <c r="AS359" s="7"/>
      <c r="AT359" s="7"/>
      <c r="AU359" s="7"/>
      <c r="AV359" s="4"/>
      <c r="AW359" s="4"/>
      <c r="AX359" s="4"/>
      <c r="AY359" s="4"/>
      <c r="AZ359" s="4"/>
      <c r="BA359" s="4"/>
      <c r="BB359" s="7"/>
      <c r="BC359" s="7"/>
      <c r="BD359" s="7"/>
      <c r="BE359" s="7"/>
      <c r="BF359" s="4"/>
      <c r="BG359" s="4"/>
      <c r="BH359" s="4"/>
      <c r="BI359" s="4"/>
      <c r="BJ359" s="4"/>
      <c r="BK359" s="4"/>
      <c r="BL359" s="7"/>
      <c r="BM359" s="7"/>
      <c r="BN359" s="7"/>
      <c r="BO359" s="7"/>
      <c r="BP359" s="4"/>
      <c r="BQ359" s="4"/>
      <c r="BR359" s="4"/>
      <c r="BS359" s="4"/>
      <c r="BT359" s="4"/>
      <c r="BU359" s="4"/>
      <c r="BV359" s="7"/>
      <c r="BW359" s="7"/>
      <c r="CN359" s="23"/>
      <c r="CO359" s="23"/>
      <c r="CP359" s="23"/>
      <c r="CQ359" s="23"/>
      <c r="DH359" s="23"/>
      <c r="DI359" s="23"/>
      <c r="DJ359" s="23"/>
      <c r="DK359" s="23"/>
      <c r="EB359" s="23"/>
      <c r="EC359" s="23"/>
      <c r="ED359" s="23"/>
      <c r="EE359" s="23"/>
      <c r="EG359" s="23"/>
      <c r="EH359" s="23"/>
    </row>
    <row r="360" spans="1:138" x14ac:dyDescent="0.3">
      <c r="A360" s="10">
        <v>43455.99999995809</v>
      </c>
      <c r="B360" s="11">
        <v>-20</v>
      </c>
      <c r="C360" s="19">
        <v>-15.7030625</v>
      </c>
      <c r="D360" s="19">
        <v>8.2430797240996251E-2</v>
      </c>
      <c r="E360" s="19">
        <v>-5.7561111111111112</v>
      </c>
      <c r="F360" s="19">
        <v>4.0594265491169797E-2</v>
      </c>
      <c r="G360" s="19">
        <v>-16.213458333333335</v>
      </c>
      <c r="H360" s="19">
        <v>7.8491650741407626E-2</v>
      </c>
      <c r="I360" s="19">
        <f t="shared" si="14"/>
        <v>-8.3483924833333347</v>
      </c>
      <c r="J360" s="19">
        <f t="shared" si="13"/>
        <v>7.8491650741407626E-2</v>
      </c>
      <c r="S360" s="14">
        <v>2.6</v>
      </c>
      <c r="T360" s="15"/>
      <c r="U360" s="15"/>
      <c r="V360" s="15"/>
      <c r="W360" s="15"/>
      <c r="X360" s="15"/>
      <c r="Y360" s="15"/>
      <c r="Z360" s="15"/>
      <c r="AA360" s="15"/>
      <c r="AB360" s="6"/>
      <c r="AC360" s="6"/>
      <c r="AD360" s="15"/>
      <c r="AE360" s="15"/>
      <c r="AF360" s="15"/>
      <c r="AG360" s="15"/>
      <c r="AH360" s="6"/>
      <c r="AI360" s="6"/>
      <c r="AJ360" s="7"/>
      <c r="AK360" s="7"/>
      <c r="AL360" s="4"/>
      <c r="AM360" s="4"/>
      <c r="AN360" s="4"/>
      <c r="AO360" s="4"/>
      <c r="AP360" s="4"/>
      <c r="AQ360" s="4"/>
      <c r="AR360" s="7"/>
      <c r="AS360" s="7"/>
      <c r="AT360" s="7"/>
      <c r="AU360" s="7"/>
      <c r="AV360" s="4"/>
      <c r="AW360" s="4"/>
      <c r="AX360" s="4"/>
      <c r="AY360" s="4"/>
      <c r="AZ360" s="4"/>
      <c r="BA360" s="4"/>
      <c r="BB360" s="7"/>
      <c r="BC360" s="7"/>
      <c r="BD360" s="7"/>
      <c r="BE360" s="7"/>
      <c r="BF360" s="4"/>
      <c r="BG360" s="4"/>
      <c r="BH360" s="4"/>
      <c r="BI360" s="4"/>
      <c r="BJ360" s="4"/>
      <c r="BK360" s="4"/>
      <c r="BL360" s="7"/>
      <c r="BM360" s="7"/>
      <c r="BN360" s="7"/>
      <c r="BO360" s="7"/>
      <c r="BP360" s="4"/>
      <c r="BQ360" s="4"/>
      <c r="BR360" s="4"/>
      <c r="BS360" s="4"/>
      <c r="BT360" s="4"/>
      <c r="BU360" s="4"/>
      <c r="BV360" s="7"/>
      <c r="BW360" s="7"/>
      <c r="CN360" s="23"/>
      <c r="CO360" s="23"/>
      <c r="CP360" s="23"/>
      <c r="CQ360" s="23"/>
      <c r="DH360" s="23"/>
      <c r="DI360" s="23"/>
      <c r="DJ360" s="23"/>
      <c r="DK360" s="23"/>
      <c r="EB360" s="23"/>
      <c r="EC360" s="23"/>
      <c r="ED360" s="23"/>
      <c r="EE360" s="23"/>
      <c r="EG360" s="23"/>
      <c r="EH360" s="23"/>
    </row>
    <row r="361" spans="1:138" x14ac:dyDescent="0.3">
      <c r="A361" s="10">
        <v>43456.999999958032</v>
      </c>
      <c r="B361" s="11">
        <v>-23.1</v>
      </c>
      <c r="C361" s="19">
        <v>-15.234895833333333</v>
      </c>
      <c r="D361" s="19">
        <v>4.3122287555599097E-2</v>
      </c>
      <c r="E361" s="19">
        <v>-5.5006666666666666</v>
      </c>
      <c r="F361" s="19">
        <v>1.4130032200384312E-2</v>
      </c>
      <c r="G361" s="19">
        <v>-15.823520833333333</v>
      </c>
      <c r="H361" s="19">
        <v>4.6144900945858977E-2</v>
      </c>
      <c r="I361" s="19">
        <f t="shared" si="14"/>
        <v>-8.0890060583333341</v>
      </c>
      <c r="J361" s="19">
        <f t="shared" si="13"/>
        <v>4.6144900945858977E-2</v>
      </c>
      <c r="T361" s="15"/>
      <c r="U361" s="15"/>
      <c r="V361" s="15"/>
      <c r="W361" s="15"/>
      <c r="X361" s="15"/>
      <c r="Y361" s="15"/>
      <c r="Z361" s="15"/>
      <c r="AA361" s="15"/>
      <c r="AB361" s="6"/>
      <c r="AC361" s="6"/>
      <c r="AD361" s="15"/>
      <c r="AE361" s="15"/>
      <c r="AF361" s="15"/>
      <c r="AG361" s="15"/>
      <c r="AH361" s="6"/>
      <c r="AI361" s="6"/>
      <c r="AJ361" s="7"/>
      <c r="AK361" s="7"/>
      <c r="AL361" s="4"/>
      <c r="AM361" s="4"/>
      <c r="AN361" s="4"/>
      <c r="AO361" s="4"/>
      <c r="AP361" s="4"/>
      <c r="AQ361" s="4"/>
      <c r="AR361" s="7"/>
      <c r="AS361" s="7"/>
      <c r="AT361" s="7"/>
      <c r="AU361" s="7"/>
      <c r="AV361" s="4"/>
      <c r="AW361" s="4"/>
      <c r="AX361" s="4"/>
      <c r="AY361" s="4"/>
      <c r="AZ361" s="4"/>
      <c r="BA361" s="4"/>
      <c r="BB361" s="7"/>
      <c r="BC361" s="7"/>
      <c r="BD361" s="7"/>
      <c r="BE361" s="7"/>
      <c r="BF361" s="4"/>
      <c r="BG361" s="4"/>
      <c r="BH361" s="4"/>
      <c r="BI361" s="4"/>
      <c r="BJ361" s="4"/>
      <c r="BK361" s="4"/>
      <c r="BL361" s="7"/>
      <c r="BM361" s="7"/>
      <c r="BN361" s="7"/>
      <c r="BO361" s="7"/>
      <c r="BP361" s="4"/>
      <c r="BQ361" s="4"/>
      <c r="BR361" s="4"/>
      <c r="BS361" s="4"/>
      <c r="BT361" s="4"/>
      <c r="BU361" s="4"/>
      <c r="BV361" s="7"/>
      <c r="BW361" s="7"/>
      <c r="CN361" s="23"/>
      <c r="CO361" s="23"/>
      <c r="CP361" s="23"/>
      <c r="CQ361" s="23"/>
      <c r="DH361" s="23"/>
      <c r="DI361" s="23"/>
      <c r="DJ361" s="23"/>
      <c r="DK361" s="23"/>
      <c r="EB361" s="23"/>
      <c r="EC361" s="23"/>
      <c r="ED361" s="23"/>
      <c r="EE361" s="23"/>
      <c r="EG361" s="23"/>
      <c r="EH361" s="23"/>
    </row>
    <row r="362" spans="1:138" x14ac:dyDescent="0.3">
      <c r="A362" s="10">
        <v>43457.999999957974</v>
      </c>
      <c r="B362" s="11">
        <v>-33</v>
      </c>
      <c r="C362" s="19">
        <v>-16.890895833333328</v>
      </c>
      <c r="D362" s="19">
        <v>0.1210861734227848</v>
      </c>
      <c r="E362" s="19">
        <v>-6.0863333333333323</v>
      </c>
      <c r="F362" s="19">
        <v>4.365417732666179E-2</v>
      </c>
      <c r="G362" s="19">
        <v>-17.783229166666668</v>
      </c>
      <c r="H362" s="19">
        <v>0.10066974083735226</v>
      </c>
      <c r="I362" s="19">
        <f t="shared" si="14"/>
        <v>-9.3926040416666687</v>
      </c>
      <c r="J362" s="19">
        <f t="shared" si="13"/>
        <v>0.10066974083735226</v>
      </c>
      <c r="T362" s="15"/>
      <c r="U362" s="15"/>
      <c r="V362" s="15"/>
      <c r="W362" s="15"/>
      <c r="X362" s="15"/>
      <c r="Y362" s="15"/>
      <c r="Z362" s="15"/>
      <c r="AA362" s="15"/>
      <c r="AB362" s="6"/>
      <c r="AC362" s="6"/>
      <c r="AD362" s="15"/>
      <c r="AE362" s="15"/>
      <c r="AF362" s="15"/>
      <c r="AG362" s="15"/>
      <c r="AH362" s="6"/>
      <c r="AI362" s="6"/>
      <c r="AJ362" s="7"/>
      <c r="AK362" s="7"/>
      <c r="AL362" s="4"/>
      <c r="AM362" s="4"/>
      <c r="AN362" s="4"/>
      <c r="AO362" s="4"/>
      <c r="AP362" s="4"/>
      <c r="AQ362" s="4"/>
      <c r="AR362" s="7"/>
      <c r="AS362" s="7"/>
      <c r="AT362" s="7"/>
      <c r="AU362" s="7"/>
      <c r="AV362" s="4"/>
      <c r="AW362" s="4"/>
      <c r="AX362" s="4"/>
      <c r="AY362" s="4"/>
      <c r="AZ362" s="4"/>
      <c r="BA362" s="4"/>
      <c r="BB362" s="7"/>
      <c r="BC362" s="7"/>
      <c r="BD362" s="7"/>
      <c r="BE362" s="7"/>
      <c r="BF362" s="4"/>
      <c r="BG362" s="4"/>
      <c r="BH362" s="4"/>
      <c r="BI362" s="4"/>
      <c r="BJ362" s="4"/>
      <c r="BK362" s="4"/>
      <c r="BL362" s="7"/>
      <c r="BM362" s="7"/>
      <c r="BN362" s="7"/>
      <c r="BO362" s="7"/>
      <c r="BP362" s="4"/>
      <c r="BQ362" s="4"/>
      <c r="BR362" s="4"/>
      <c r="BS362" s="4"/>
      <c r="BT362" s="4"/>
      <c r="BU362" s="4"/>
      <c r="BV362" s="7"/>
      <c r="BW362" s="7"/>
      <c r="CN362" s="23"/>
      <c r="CO362" s="23"/>
      <c r="CP362" s="23"/>
      <c r="CQ362" s="23"/>
      <c r="DH362" s="23"/>
      <c r="DI362" s="23"/>
      <c r="DJ362" s="23"/>
      <c r="DK362" s="23"/>
      <c r="EB362" s="23"/>
      <c r="EC362" s="23"/>
      <c r="ED362" s="23"/>
      <c r="EE362" s="23"/>
      <c r="EG362" s="23"/>
      <c r="EH362" s="23"/>
    </row>
    <row r="363" spans="1:138" x14ac:dyDescent="0.3">
      <c r="A363" s="10">
        <v>43458.999999957916</v>
      </c>
      <c r="B363" s="11">
        <v>-29.9</v>
      </c>
      <c r="C363" s="19">
        <v>-17.594916666666666</v>
      </c>
      <c r="D363" s="19">
        <v>2.082748468628615E-2</v>
      </c>
      <c r="E363" s="19">
        <v>-6.4387361111111092</v>
      </c>
      <c r="F363" s="19">
        <v>1.3186388018410792E-2</v>
      </c>
      <c r="G363" s="19">
        <v>-18.299604166666668</v>
      </c>
      <c r="H363" s="19">
        <v>3.5538787485110343E-2</v>
      </c>
      <c r="I363" s="19">
        <f t="shared" si="14"/>
        <v>-9.7360966916666687</v>
      </c>
      <c r="J363" s="19">
        <f t="shared" si="13"/>
        <v>3.5538787485110343E-2</v>
      </c>
      <c r="S363" s="14">
        <v>0.1</v>
      </c>
      <c r="T363" s="15"/>
      <c r="U363" s="15"/>
      <c r="V363" s="15"/>
      <c r="W363" s="15"/>
      <c r="X363" s="15"/>
      <c r="Y363" s="15"/>
      <c r="Z363" s="15"/>
      <c r="AA363" s="15"/>
      <c r="AB363" s="6"/>
      <c r="AC363" s="6"/>
      <c r="AD363" s="15"/>
      <c r="AE363" s="15"/>
      <c r="AF363" s="15"/>
      <c r="AG363" s="15"/>
      <c r="AH363" s="6"/>
      <c r="AI363" s="6"/>
      <c r="AJ363" s="7"/>
      <c r="AK363" s="7"/>
      <c r="AL363" s="4"/>
      <c r="AM363" s="4"/>
      <c r="AN363" s="4"/>
      <c r="AO363" s="4"/>
      <c r="AP363" s="4"/>
      <c r="AQ363" s="4"/>
      <c r="AR363" s="7"/>
      <c r="AS363" s="7"/>
      <c r="AT363" s="7"/>
      <c r="AU363" s="7"/>
      <c r="AV363" s="4"/>
      <c r="AW363" s="4"/>
      <c r="AX363" s="4"/>
      <c r="AY363" s="4"/>
      <c r="AZ363" s="4"/>
      <c r="BA363" s="4"/>
      <c r="BB363" s="7"/>
      <c r="BC363" s="7"/>
      <c r="BD363" s="7"/>
      <c r="BE363" s="7"/>
      <c r="BF363" s="4"/>
      <c r="BG363" s="4"/>
      <c r="BH363" s="4"/>
      <c r="BI363" s="4"/>
      <c r="BJ363" s="4"/>
      <c r="BK363" s="4"/>
      <c r="BL363" s="7"/>
      <c r="BM363" s="7"/>
      <c r="BN363" s="7"/>
      <c r="BO363" s="7"/>
      <c r="BP363" s="4"/>
      <c r="BQ363" s="4"/>
      <c r="BR363" s="4"/>
      <c r="BS363" s="4"/>
      <c r="BT363" s="4"/>
      <c r="BU363" s="4"/>
      <c r="BV363" s="7"/>
      <c r="BW363" s="7"/>
      <c r="CN363" s="23"/>
      <c r="CO363" s="23"/>
      <c r="CP363" s="23"/>
      <c r="CQ363" s="23"/>
      <c r="DH363" s="23"/>
      <c r="DI363" s="23"/>
      <c r="DJ363" s="23"/>
      <c r="DK363" s="23"/>
      <c r="EB363" s="23"/>
      <c r="EC363" s="23"/>
      <c r="ED363" s="23"/>
      <c r="EE363" s="23"/>
      <c r="EG363" s="23"/>
      <c r="EH363" s="23"/>
    </row>
    <row r="364" spans="1:138" x14ac:dyDescent="0.3">
      <c r="A364" s="10">
        <v>43459.999999957858</v>
      </c>
      <c r="B364" s="11">
        <v>-24.8</v>
      </c>
      <c r="C364" s="19">
        <v>-17.166604166666666</v>
      </c>
      <c r="D364" s="19">
        <v>3.4419263059151037E-2</v>
      </c>
      <c r="E364" s="19">
        <v>-6.3874583333333339</v>
      </c>
      <c r="F364" s="19">
        <v>7.530394998439844E-3</v>
      </c>
      <c r="G364" s="19">
        <v>-17.907708333333332</v>
      </c>
      <c r="H364" s="19">
        <v>2.4688290744383827E-2</v>
      </c>
      <c r="I364" s="19">
        <f t="shared" si="14"/>
        <v>-9.4754075833333324</v>
      </c>
      <c r="J364" s="19">
        <f t="shared" si="13"/>
        <v>2.4688290744383827E-2</v>
      </c>
      <c r="S364" s="14">
        <v>0.3</v>
      </c>
      <c r="T364" s="15"/>
      <c r="U364" s="15"/>
      <c r="V364" s="15"/>
      <c r="W364" s="15"/>
      <c r="X364" s="15"/>
      <c r="Y364" s="15"/>
      <c r="Z364" s="15"/>
      <c r="AA364" s="15"/>
      <c r="AB364" s="6"/>
      <c r="AC364" s="6"/>
      <c r="AD364" s="15"/>
      <c r="AE364" s="15"/>
      <c r="AF364" s="15"/>
      <c r="AG364" s="15"/>
      <c r="AH364" s="6"/>
      <c r="AI364" s="6"/>
      <c r="AJ364" s="7"/>
      <c r="AK364" s="7"/>
      <c r="AL364" s="4"/>
      <c r="AM364" s="4"/>
      <c r="AN364" s="4"/>
      <c r="AO364" s="4"/>
      <c r="AP364" s="4"/>
      <c r="AQ364" s="4"/>
      <c r="AR364" s="7"/>
      <c r="AS364" s="7"/>
      <c r="AT364" s="7"/>
      <c r="AU364" s="7"/>
      <c r="AV364" s="4"/>
      <c r="AW364" s="4"/>
      <c r="AX364" s="4"/>
      <c r="AY364" s="4"/>
      <c r="AZ364" s="4"/>
      <c r="BA364" s="4"/>
      <c r="BB364" s="7"/>
      <c r="BC364" s="7"/>
      <c r="BD364" s="7"/>
      <c r="BE364" s="7"/>
      <c r="BF364" s="4"/>
      <c r="BG364" s="4"/>
      <c r="BH364" s="4"/>
      <c r="BI364" s="4"/>
      <c r="BJ364" s="4"/>
      <c r="BK364" s="4"/>
      <c r="BL364" s="7"/>
      <c r="BM364" s="7"/>
      <c r="BN364" s="7"/>
      <c r="BO364" s="7"/>
      <c r="BP364" s="4"/>
      <c r="BQ364" s="4"/>
      <c r="BR364" s="4"/>
      <c r="BS364" s="4"/>
      <c r="BT364" s="4"/>
      <c r="BU364" s="4"/>
      <c r="BV364" s="7"/>
      <c r="BW364" s="7"/>
      <c r="CN364" s="23"/>
      <c r="CO364" s="23"/>
      <c r="CP364" s="23"/>
      <c r="CQ364" s="23"/>
      <c r="DH364" s="23"/>
      <c r="DI364" s="23"/>
      <c r="DJ364" s="23"/>
      <c r="DK364" s="23"/>
      <c r="EB364" s="23"/>
      <c r="EC364" s="23"/>
      <c r="ED364" s="23"/>
      <c r="EE364" s="23"/>
      <c r="EG364" s="23"/>
      <c r="EH364" s="23"/>
    </row>
    <row r="365" spans="1:138" x14ac:dyDescent="0.3">
      <c r="A365" s="10">
        <v>43460.999999957799</v>
      </c>
      <c r="B365" s="11">
        <v>-26.2</v>
      </c>
      <c r="C365" s="19">
        <v>-17.5413125</v>
      </c>
      <c r="D365" s="19">
        <v>5.3974302900929638E-2</v>
      </c>
      <c r="E365" s="19">
        <v>-6.5899722222222232</v>
      </c>
      <c r="F365" s="19">
        <v>1.8442897430902955E-2</v>
      </c>
      <c r="G365" s="19">
        <v>-18.191624999999998</v>
      </c>
      <c r="H365" s="19">
        <v>4.4459599903178708E-2</v>
      </c>
      <c r="I365" s="19">
        <f t="shared" si="14"/>
        <v>-9.6642689499999985</v>
      </c>
      <c r="J365" s="19">
        <f t="shared" si="13"/>
        <v>4.4459599903178708E-2</v>
      </c>
      <c r="T365" s="15"/>
      <c r="U365" s="15"/>
      <c r="V365" s="15"/>
      <c r="W365" s="15"/>
      <c r="X365" s="15"/>
      <c r="Y365" s="15"/>
      <c r="Z365" s="15"/>
      <c r="AA365" s="15"/>
      <c r="AB365" s="6"/>
      <c r="AC365" s="6"/>
      <c r="AD365" s="15"/>
      <c r="AE365" s="15"/>
      <c r="AF365" s="15"/>
      <c r="AG365" s="15"/>
      <c r="AH365" s="6"/>
      <c r="AI365" s="6"/>
      <c r="AJ365" s="7"/>
      <c r="AK365" s="7"/>
      <c r="AL365" s="4"/>
      <c r="AM365" s="4"/>
      <c r="AN365" s="4"/>
      <c r="AO365" s="4"/>
      <c r="AP365" s="4"/>
      <c r="AQ365" s="4"/>
      <c r="AR365" s="7"/>
      <c r="AS365" s="7"/>
      <c r="AT365" s="7"/>
      <c r="AU365" s="7"/>
      <c r="AV365" s="4"/>
      <c r="AW365" s="4"/>
      <c r="AX365" s="4"/>
      <c r="AY365" s="4"/>
      <c r="AZ365" s="4"/>
      <c r="BA365" s="4"/>
      <c r="BB365" s="7"/>
      <c r="BC365" s="7"/>
      <c r="BD365" s="7"/>
      <c r="BE365" s="7"/>
      <c r="BF365" s="4"/>
      <c r="BG365" s="4"/>
      <c r="BH365" s="4"/>
      <c r="BI365" s="4"/>
      <c r="BJ365" s="4"/>
      <c r="BK365" s="4"/>
      <c r="BL365" s="7"/>
      <c r="BM365" s="7"/>
      <c r="BN365" s="7"/>
      <c r="BO365" s="7"/>
      <c r="BP365" s="4"/>
      <c r="BQ365" s="4"/>
      <c r="BR365" s="4"/>
      <c r="BS365" s="4"/>
      <c r="BT365" s="4"/>
      <c r="BU365" s="4"/>
      <c r="BV365" s="7"/>
      <c r="BW365" s="7"/>
      <c r="CN365" s="23"/>
      <c r="CO365" s="23"/>
      <c r="CP365" s="23"/>
      <c r="CQ365" s="23"/>
      <c r="DH365" s="23"/>
      <c r="DI365" s="23"/>
      <c r="DJ365" s="23"/>
      <c r="DK365" s="23"/>
      <c r="EB365" s="23"/>
      <c r="EC365" s="23"/>
      <c r="ED365" s="23"/>
      <c r="EE365" s="23"/>
      <c r="EG365" s="23"/>
      <c r="EH365" s="23"/>
    </row>
    <row r="366" spans="1:138" x14ac:dyDescent="0.3">
      <c r="A366" s="10">
        <v>43461.999999957741</v>
      </c>
      <c r="B366" s="11">
        <v>-24.7</v>
      </c>
      <c r="C366" s="19">
        <v>-17.794458333333335</v>
      </c>
      <c r="D366" s="19">
        <v>2.9694442043672546E-2</v>
      </c>
      <c r="E366" s="19">
        <v>-6.8329861111111105</v>
      </c>
      <c r="F366" s="19">
        <v>1.5761398747756363E-2</v>
      </c>
      <c r="G366" s="19">
        <v>-17.847624999999997</v>
      </c>
      <c r="H366" s="19">
        <v>3.0922226686654803E-2</v>
      </c>
      <c r="I366" s="19">
        <f t="shared" si="14"/>
        <v>-9.435440149999998</v>
      </c>
      <c r="J366" s="19">
        <f t="shared" si="13"/>
        <v>3.0922226686654803E-2</v>
      </c>
      <c r="T366" s="15"/>
      <c r="U366" s="15"/>
      <c r="V366" s="15"/>
      <c r="W366" s="15"/>
      <c r="X366" s="15"/>
      <c r="Y366" s="15"/>
      <c r="Z366" s="15"/>
      <c r="AA366" s="15"/>
      <c r="AB366" s="6"/>
      <c r="AC366" s="6"/>
      <c r="AD366" s="15"/>
      <c r="AE366" s="15"/>
      <c r="AF366" s="15"/>
      <c r="AG366" s="15"/>
      <c r="AH366" s="6"/>
      <c r="AI366" s="6"/>
      <c r="AJ366" s="7"/>
      <c r="AK366" s="7"/>
      <c r="AL366" s="4"/>
      <c r="AM366" s="4"/>
      <c r="AN366" s="4"/>
      <c r="AO366" s="4"/>
      <c r="AP366" s="4"/>
      <c r="AQ366" s="4"/>
      <c r="AR366" s="7"/>
      <c r="AS366" s="7"/>
      <c r="AT366" s="7"/>
      <c r="AU366" s="7"/>
      <c r="AV366" s="4"/>
      <c r="AW366" s="4"/>
      <c r="AX366" s="4"/>
      <c r="AY366" s="4"/>
      <c r="AZ366" s="4"/>
      <c r="BA366" s="4"/>
      <c r="BB366" s="7"/>
      <c r="BC366" s="7"/>
      <c r="BD366" s="7"/>
      <c r="BE366" s="7"/>
      <c r="BF366" s="4"/>
      <c r="BG366" s="4"/>
      <c r="BH366" s="4"/>
      <c r="BI366" s="4"/>
      <c r="BJ366" s="4"/>
      <c r="BK366" s="4"/>
      <c r="BL366" s="7"/>
      <c r="BM366" s="7"/>
      <c r="BN366" s="7"/>
      <c r="BO366" s="7"/>
      <c r="BP366" s="4"/>
      <c r="BQ366" s="4"/>
      <c r="BR366" s="4"/>
      <c r="BS366" s="4"/>
      <c r="BT366" s="4"/>
      <c r="BU366" s="4"/>
      <c r="BV366" s="7"/>
      <c r="BW366" s="7"/>
      <c r="CN366" s="23"/>
      <c r="CO366" s="23"/>
      <c r="CP366" s="23"/>
      <c r="CQ366" s="23"/>
      <c r="DH366" s="23"/>
      <c r="DI366" s="23"/>
      <c r="DJ366" s="23"/>
      <c r="DK366" s="23"/>
      <c r="EB366" s="23"/>
      <c r="EC366" s="23"/>
      <c r="ED366" s="23"/>
      <c r="EE366" s="23"/>
      <c r="EG366" s="23"/>
      <c r="EH366" s="23"/>
    </row>
    <row r="367" spans="1:138" x14ac:dyDescent="0.3">
      <c r="A367" s="10">
        <v>43462.999999957683</v>
      </c>
      <c r="B367" s="11">
        <v>-29.3</v>
      </c>
      <c r="C367" s="19">
        <v>-18.140499999999999</v>
      </c>
      <c r="D367" s="19">
        <v>3.4002464211638765E-2</v>
      </c>
      <c r="E367" s="19">
        <v>-7.0504722222222247</v>
      </c>
      <c r="F367" s="19">
        <v>1.5810432417086014E-2</v>
      </c>
      <c r="G367" s="19">
        <v>-17.885916666666663</v>
      </c>
      <c r="H367" s="19">
        <v>2.9492824395456804E-2</v>
      </c>
      <c r="I367" s="19">
        <f t="shared" si="14"/>
        <v>-9.4609117666666656</v>
      </c>
      <c r="J367" s="19">
        <f t="shared" si="13"/>
        <v>2.9492824395456804E-2</v>
      </c>
      <c r="T367" s="15"/>
      <c r="U367" s="15"/>
      <c r="V367" s="15"/>
      <c r="W367" s="15"/>
      <c r="X367" s="15"/>
      <c r="Y367" s="15"/>
      <c r="Z367" s="15"/>
      <c r="AA367" s="15"/>
      <c r="AB367" s="6"/>
      <c r="AC367" s="6"/>
      <c r="AD367" s="15"/>
      <c r="AE367" s="15"/>
      <c r="AF367" s="15"/>
      <c r="AG367" s="15"/>
      <c r="AH367" s="6"/>
      <c r="AI367" s="6"/>
      <c r="AJ367" s="7"/>
      <c r="AK367" s="7"/>
      <c r="AL367" s="4"/>
      <c r="AM367" s="4"/>
      <c r="AN367" s="4"/>
      <c r="AO367" s="4"/>
      <c r="AP367" s="4"/>
      <c r="AQ367" s="4"/>
      <c r="AR367" s="7"/>
      <c r="AS367" s="7"/>
      <c r="AT367" s="7"/>
      <c r="AU367" s="7"/>
      <c r="AV367" s="4"/>
      <c r="AW367" s="4"/>
      <c r="AX367" s="4"/>
      <c r="AY367" s="4"/>
      <c r="AZ367" s="4"/>
      <c r="BA367" s="4"/>
      <c r="BB367" s="7"/>
      <c r="BC367" s="7"/>
      <c r="BD367" s="7"/>
      <c r="BE367" s="7"/>
      <c r="BF367" s="4"/>
      <c r="BG367" s="4"/>
      <c r="BH367" s="4"/>
      <c r="BI367" s="4"/>
      <c r="BJ367" s="4"/>
      <c r="BK367" s="4"/>
      <c r="BL367" s="7"/>
      <c r="BM367" s="7"/>
      <c r="BN367" s="7"/>
      <c r="BO367" s="7"/>
      <c r="BP367" s="4"/>
      <c r="BQ367" s="4"/>
      <c r="BR367" s="4"/>
      <c r="BS367" s="4"/>
      <c r="BT367" s="4"/>
      <c r="BU367" s="4"/>
      <c r="BV367" s="7"/>
      <c r="BW367" s="7"/>
      <c r="CN367" s="23"/>
      <c r="CO367" s="23"/>
      <c r="CP367" s="23"/>
      <c r="CQ367" s="23"/>
      <c r="DH367" s="23"/>
      <c r="DI367" s="23"/>
      <c r="DJ367" s="23"/>
      <c r="DK367" s="23"/>
      <c r="EB367" s="23"/>
      <c r="EC367" s="23"/>
      <c r="ED367" s="23"/>
      <c r="EE367" s="23"/>
      <c r="EG367" s="23"/>
      <c r="EH367" s="23"/>
    </row>
    <row r="368" spans="1:138" x14ac:dyDescent="0.3">
      <c r="A368" s="10">
        <v>43463.999999957625</v>
      </c>
      <c r="B368" s="11">
        <v>-32.299999999999997</v>
      </c>
      <c r="C368" s="19">
        <v>-18.223812500000005</v>
      </c>
      <c r="D368" s="19">
        <v>3.6049028265109861E-2</v>
      </c>
      <c r="E368" s="19">
        <v>-7.3485138888888892</v>
      </c>
      <c r="F368" s="19">
        <v>2.8572019487098272E-2</v>
      </c>
      <c r="G368" s="19">
        <v>-18.345500000000001</v>
      </c>
      <c r="H368" s="19">
        <v>7.4119780408647293E-2</v>
      </c>
      <c r="I368" s="19">
        <f t="shared" si="14"/>
        <v>-9.7666266000000004</v>
      </c>
      <c r="J368" s="19">
        <f t="shared" si="13"/>
        <v>7.4119780408647293E-2</v>
      </c>
      <c r="T368" s="15"/>
      <c r="U368" s="15"/>
      <c r="V368" s="15"/>
      <c r="W368" s="15"/>
      <c r="X368" s="15"/>
      <c r="Y368" s="15"/>
      <c r="Z368" s="15"/>
      <c r="AA368" s="15"/>
      <c r="AB368" s="6"/>
      <c r="AC368" s="6"/>
      <c r="AD368" s="15"/>
      <c r="AE368" s="15"/>
      <c r="AF368" s="15"/>
      <c r="AG368" s="15"/>
      <c r="AH368" s="6"/>
      <c r="AI368" s="6"/>
      <c r="AJ368" s="7"/>
      <c r="AK368" s="7"/>
      <c r="AL368" s="4"/>
      <c r="AM368" s="4"/>
      <c r="AN368" s="4"/>
      <c r="AO368" s="4"/>
      <c r="AP368" s="4"/>
      <c r="AQ368" s="4"/>
      <c r="AR368" s="7"/>
      <c r="AS368" s="7"/>
      <c r="AT368" s="7"/>
      <c r="AU368" s="7"/>
      <c r="AV368" s="4"/>
      <c r="AW368" s="4"/>
      <c r="AX368" s="4"/>
      <c r="AY368" s="4"/>
      <c r="AZ368" s="4"/>
      <c r="BA368" s="4"/>
      <c r="BB368" s="7"/>
      <c r="BC368" s="7"/>
      <c r="BD368" s="7"/>
      <c r="BE368" s="7"/>
      <c r="BF368" s="4"/>
      <c r="BG368" s="4"/>
      <c r="BH368" s="4"/>
      <c r="BI368" s="4"/>
      <c r="BJ368" s="4"/>
      <c r="BK368" s="4"/>
      <c r="BL368" s="7"/>
      <c r="BM368" s="7"/>
      <c r="BN368" s="7"/>
      <c r="BO368" s="7"/>
      <c r="BP368" s="4"/>
      <c r="BQ368" s="4"/>
      <c r="BR368" s="4"/>
      <c r="BS368" s="4"/>
      <c r="BT368" s="4"/>
      <c r="BU368" s="4"/>
      <c r="BV368" s="7"/>
      <c r="BW368" s="7"/>
      <c r="CN368" s="23"/>
      <c r="CO368" s="23"/>
      <c r="CP368" s="23"/>
      <c r="CQ368" s="23"/>
      <c r="DH368" s="23"/>
      <c r="DI368" s="23"/>
      <c r="DJ368" s="23"/>
      <c r="DK368" s="23"/>
      <c r="EB368" s="23"/>
      <c r="EC368" s="23"/>
      <c r="ED368" s="23"/>
      <c r="EE368" s="23"/>
      <c r="EG368" s="23"/>
      <c r="EH368" s="23"/>
    </row>
    <row r="369" spans="1:138" x14ac:dyDescent="0.3">
      <c r="A369" s="10">
        <v>43464.999999957567</v>
      </c>
      <c r="B369" s="11">
        <v>-30.6</v>
      </c>
      <c r="C369" s="19">
        <v>-19.099270833333339</v>
      </c>
      <c r="D369" s="19">
        <v>7.046708797996129E-2</v>
      </c>
      <c r="E369" s="19">
        <v>-7.8877083333333324</v>
      </c>
      <c r="F369" s="19">
        <v>3.6050037423960075E-2</v>
      </c>
      <c r="G369" s="19">
        <v>-19.39929166666667</v>
      </c>
      <c r="H369" s="19">
        <v>7.4760389689633708E-2</v>
      </c>
      <c r="I369" s="19">
        <f t="shared" si="14"/>
        <v>-10.467608816666669</v>
      </c>
      <c r="J369" s="19">
        <f t="shared" si="13"/>
        <v>7.4760389689633708E-2</v>
      </c>
      <c r="T369" s="15"/>
      <c r="U369" s="15"/>
      <c r="V369" s="15"/>
      <c r="W369" s="15"/>
      <c r="X369" s="15"/>
      <c r="Y369" s="15"/>
      <c r="Z369" s="15"/>
      <c r="AA369" s="15"/>
      <c r="AB369" s="6"/>
      <c r="AC369" s="6"/>
      <c r="AD369" s="15"/>
      <c r="AE369" s="15"/>
      <c r="AF369" s="15"/>
      <c r="AG369" s="15"/>
      <c r="AH369" s="6"/>
      <c r="AI369" s="6"/>
      <c r="AJ369" s="7"/>
      <c r="AK369" s="7"/>
      <c r="AL369" s="4"/>
      <c r="AM369" s="4"/>
      <c r="AN369" s="4"/>
      <c r="AO369" s="4"/>
      <c r="AP369" s="4"/>
      <c r="AQ369" s="4"/>
      <c r="AR369" s="7"/>
      <c r="AS369" s="7"/>
      <c r="AT369" s="7"/>
      <c r="AU369" s="7"/>
      <c r="AV369" s="4"/>
      <c r="AW369" s="4"/>
      <c r="AX369" s="4"/>
      <c r="AY369" s="4"/>
      <c r="AZ369" s="4"/>
      <c r="BA369" s="4"/>
      <c r="BB369" s="7"/>
      <c r="BC369" s="7"/>
      <c r="BD369" s="7"/>
      <c r="BE369" s="7"/>
      <c r="BF369" s="4"/>
      <c r="BG369" s="4"/>
      <c r="BH369" s="4"/>
      <c r="BI369" s="4"/>
      <c r="BJ369" s="4"/>
      <c r="BK369" s="4"/>
      <c r="BL369" s="7"/>
      <c r="BM369" s="7"/>
      <c r="BN369" s="7"/>
      <c r="BO369" s="7"/>
      <c r="BP369" s="4"/>
      <c r="BQ369" s="4"/>
      <c r="BR369" s="4"/>
      <c r="BS369" s="4"/>
      <c r="BT369" s="4"/>
      <c r="BU369" s="4"/>
      <c r="BV369" s="7"/>
      <c r="BW369" s="7"/>
      <c r="CN369" s="23"/>
      <c r="CO369" s="23"/>
      <c r="CP369" s="23"/>
      <c r="CQ369" s="23"/>
      <c r="DH369" s="23"/>
      <c r="DI369" s="23"/>
      <c r="DJ369" s="23"/>
      <c r="DK369" s="23"/>
      <c r="EB369" s="23"/>
      <c r="EC369" s="23"/>
      <c r="ED369" s="23"/>
      <c r="EE369" s="23"/>
      <c r="EG369" s="23"/>
      <c r="EH369" s="23"/>
    </row>
    <row r="370" spans="1:138" x14ac:dyDescent="0.3">
      <c r="A370" s="10">
        <v>43465.999999957508</v>
      </c>
      <c r="B370" s="11">
        <v>-18.100000000000001</v>
      </c>
      <c r="C370" s="19">
        <v>-17.662499999999998</v>
      </c>
      <c r="D370" s="19">
        <v>0.14830486923607888</v>
      </c>
      <c r="E370" s="19">
        <v>-7.3240694444444436</v>
      </c>
      <c r="F370" s="19">
        <v>5.6545447851904122E-2</v>
      </c>
      <c r="G370" s="19">
        <v>-17.577374999999996</v>
      </c>
      <c r="H370" s="19">
        <v>0.1161146486860842</v>
      </c>
      <c r="I370" s="19">
        <f t="shared" si="14"/>
        <v>-9.2556698499999985</v>
      </c>
      <c r="J370" s="19">
        <f t="shared" si="13"/>
        <v>0.1161146486860842</v>
      </c>
      <c r="T370" s="15"/>
      <c r="U370" s="15"/>
      <c r="V370" s="15"/>
      <c r="W370" s="15"/>
      <c r="X370" s="15"/>
      <c r="Y370" s="15"/>
      <c r="Z370" s="15"/>
      <c r="AA370" s="15"/>
      <c r="AB370" s="6"/>
      <c r="AC370" s="6"/>
      <c r="AD370" s="15"/>
      <c r="AE370" s="15"/>
      <c r="AF370" s="15"/>
      <c r="AG370" s="15"/>
      <c r="AH370" s="6"/>
      <c r="AI370" s="6"/>
      <c r="AJ370" s="7"/>
      <c r="AK370" s="7"/>
      <c r="AL370" s="4"/>
      <c r="AM370" s="4"/>
      <c r="AN370" s="4"/>
      <c r="AO370" s="4"/>
      <c r="AP370" s="4"/>
      <c r="AQ370" s="4"/>
      <c r="AR370" s="7"/>
      <c r="AS370" s="7"/>
      <c r="AT370" s="7"/>
      <c r="AU370" s="7"/>
      <c r="AV370" s="4"/>
      <c r="AW370" s="4"/>
      <c r="AX370" s="4"/>
      <c r="AY370" s="4"/>
      <c r="AZ370" s="4"/>
      <c r="BA370" s="4"/>
      <c r="BB370" s="7"/>
      <c r="BC370" s="7"/>
      <c r="BD370" s="7"/>
      <c r="BE370" s="7"/>
      <c r="BF370" s="4"/>
      <c r="BG370" s="4"/>
      <c r="BH370" s="4"/>
      <c r="BI370" s="4"/>
      <c r="BJ370" s="4"/>
      <c r="BK370" s="4"/>
      <c r="BL370" s="7"/>
      <c r="BM370" s="7"/>
      <c r="BN370" s="7"/>
      <c r="BO370" s="7"/>
      <c r="BP370" s="4"/>
      <c r="BQ370" s="4"/>
      <c r="BR370" s="4"/>
      <c r="BS370" s="4"/>
      <c r="BT370" s="4"/>
      <c r="BU370" s="4"/>
      <c r="BV370" s="7"/>
      <c r="BW370" s="7"/>
      <c r="CN370" s="23"/>
      <c r="CO370" s="23"/>
      <c r="CP370" s="23"/>
      <c r="CQ370" s="23"/>
      <c r="DH370" s="23"/>
      <c r="DI370" s="23"/>
      <c r="DJ370" s="23"/>
      <c r="DK370" s="23"/>
      <c r="EB370" s="23"/>
      <c r="EC370" s="23"/>
      <c r="ED370" s="23"/>
      <c r="EE370" s="23"/>
      <c r="EG370" s="23"/>
      <c r="EH370" s="23"/>
    </row>
    <row r="371" spans="1:138" x14ac:dyDescent="0.3">
      <c r="A371" s="10">
        <v>43466.99999995745</v>
      </c>
      <c r="B371" s="11">
        <v>-27.7</v>
      </c>
      <c r="C371" s="19">
        <v>-17.630479166666667</v>
      </c>
      <c r="D371" s="19">
        <v>9.126586361594359E-2</v>
      </c>
      <c r="E371" s="19">
        <v>-7.5069305555555559</v>
      </c>
      <c r="F371" s="19">
        <v>4.4603892632704194E-2</v>
      </c>
      <c r="G371" s="19">
        <v>-18.147458333333329</v>
      </c>
      <c r="H371" s="19">
        <v>7.4577990963226634E-2</v>
      </c>
      <c r="I371" s="19">
        <f t="shared" si="14"/>
        <v>-9.6348892833333313</v>
      </c>
      <c r="J371" s="19">
        <f t="shared" si="13"/>
        <v>7.4577990963226634E-2</v>
      </c>
      <c r="T371" s="15"/>
      <c r="U371" s="15"/>
      <c r="V371" s="15"/>
      <c r="W371" s="15"/>
      <c r="X371" s="15"/>
      <c r="Y371" s="15"/>
      <c r="Z371" s="15"/>
      <c r="AA371" s="15"/>
      <c r="AB371" s="6"/>
      <c r="AC371" s="6"/>
      <c r="AD371" s="15"/>
      <c r="AE371" s="15"/>
      <c r="AF371" s="15"/>
      <c r="AG371" s="15"/>
      <c r="AH371" s="6"/>
      <c r="AI371" s="6"/>
      <c r="AJ371" s="7"/>
      <c r="AK371" s="7"/>
      <c r="AL371" s="4"/>
      <c r="AM371" s="4"/>
      <c r="AN371" s="4"/>
      <c r="AO371" s="4"/>
      <c r="AP371" s="4"/>
      <c r="AQ371" s="4"/>
      <c r="AR371" s="7"/>
      <c r="AS371" s="7"/>
      <c r="AT371" s="7"/>
      <c r="AU371" s="7"/>
      <c r="AV371" s="4"/>
      <c r="AW371" s="4"/>
      <c r="AX371" s="4"/>
      <c r="AY371" s="4"/>
      <c r="AZ371" s="4"/>
      <c r="BA371" s="4"/>
      <c r="BB371" s="7"/>
      <c r="BC371" s="7"/>
      <c r="BD371" s="7"/>
      <c r="BE371" s="7"/>
      <c r="BF371" s="4"/>
      <c r="BG371" s="4"/>
      <c r="BH371" s="4"/>
      <c r="BI371" s="4"/>
      <c r="BJ371" s="4"/>
      <c r="BK371" s="4"/>
      <c r="BL371" s="7"/>
      <c r="BM371" s="7"/>
      <c r="BN371" s="7"/>
      <c r="BO371" s="7"/>
      <c r="BP371" s="4"/>
      <c r="BQ371" s="4"/>
      <c r="BR371" s="4"/>
      <c r="BS371" s="4"/>
      <c r="BT371" s="4"/>
      <c r="BU371" s="4"/>
      <c r="BV371" s="7"/>
      <c r="BW371" s="7"/>
      <c r="CN371" s="23"/>
      <c r="CO371" s="23"/>
      <c r="CP371" s="23"/>
      <c r="CQ371" s="23"/>
      <c r="DH371" s="23"/>
      <c r="DI371" s="23"/>
      <c r="DJ371" s="23"/>
      <c r="DK371" s="23"/>
      <c r="EB371" s="23"/>
      <c r="EC371" s="23"/>
      <c r="ED371" s="23"/>
      <c r="EE371" s="23"/>
      <c r="EG371" s="23"/>
      <c r="EH371" s="23"/>
    </row>
    <row r="372" spans="1:138" x14ac:dyDescent="0.3">
      <c r="A372" s="10">
        <v>43467.999999957392</v>
      </c>
      <c r="B372" s="11">
        <v>-29.8</v>
      </c>
      <c r="C372" s="19">
        <v>-18.638395833333334</v>
      </c>
      <c r="D372" s="19">
        <v>6.4067318953900665E-2</v>
      </c>
      <c r="E372" s="19">
        <v>-8.1151111111111138</v>
      </c>
      <c r="F372" s="19">
        <v>3.5130173538725606E-2</v>
      </c>
      <c r="G372" s="19">
        <v>-19.222583333333336</v>
      </c>
      <c r="H372" s="19">
        <v>5.4625733061995412E-2</v>
      </c>
      <c r="I372" s="19">
        <f t="shared" si="14"/>
        <v>-10.350062433333335</v>
      </c>
      <c r="J372" s="19">
        <f t="shared" si="13"/>
        <v>5.4625733061995412E-2</v>
      </c>
      <c r="T372" s="15"/>
      <c r="U372" s="15"/>
      <c r="V372" s="15"/>
      <c r="W372" s="15"/>
      <c r="X372" s="15"/>
      <c r="Y372" s="15"/>
      <c r="Z372" s="15"/>
      <c r="AA372" s="15"/>
      <c r="AB372" s="6"/>
      <c r="AC372" s="6"/>
      <c r="AD372" s="15"/>
      <c r="AE372" s="15"/>
      <c r="AF372" s="15"/>
      <c r="AG372" s="15"/>
      <c r="AH372" s="6"/>
      <c r="AI372" s="6"/>
      <c r="AJ372" s="7"/>
      <c r="AK372" s="7"/>
      <c r="AL372" s="4"/>
      <c r="AM372" s="4"/>
      <c r="AN372" s="4"/>
      <c r="AO372" s="4"/>
      <c r="AP372" s="4"/>
      <c r="AQ372" s="4"/>
      <c r="AR372" s="7"/>
      <c r="AS372" s="7"/>
      <c r="AT372" s="7"/>
      <c r="AU372" s="7"/>
      <c r="AV372" s="4"/>
      <c r="AW372" s="4"/>
      <c r="AX372" s="4"/>
      <c r="AY372" s="4"/>
      <c r="AZ372" s="4"/>
      <c r="BA372" s="4"/>
      <c r="BB372" s="7"/>
      <c r="BC372" s="7"/>
      <c r="BD372" s="7"/>
      <c r="BE372" s="7"/>
      <c r="BF372" s="4"/>
      <c r="BG372" s="4"/>
      <c r="BH372" s="4"/>
      <c r="BI372" s="4"/>
      <c r="BJ372" s="4"/>
      <c r="BK372" s="4"/>
      <c r="BL372" s="7"/>
      <c r="BM372" s="7"/>
      <c r="BN372" s="7"/>
      <c r="BO372" s="7"/>
      <c r="BP372" s="4"/>
      <c r="BQ372" s="4"/>
      <c r="BR372" s="4"/>
      <c r="BS372" s="4"/>
      <c r="BT372" s="4"/>
      <c r="BU372" s="4"/>
      <c r="BV372" s="7"/>
      <c r="BW372" s="7"/>
      <c r="CN372" s="23"/>
      <c r="CO372" s="23"/>
      <c r="CP372" s="23"/>
      <c r="CQ372" s="23"/>
      <c r="DH372" s="23"/>
      <c r="DI372" s="23"/>
      <c r="DJ372" s="23"/>
      <c r="DK372" s="23"/>
      <c r="EB372" s="23"/>
      <c r="EC372" s="23"/>
      <c r="ED372" s="23"/>
      <c r="EE372" s="23"/>
      <c r="EG372" s="23"/>
      <c r="EH372" s="23"/>
    </row>
    <row r="373" spans="1:138" x14ac:dyDescent="0.3">
      <c r="A373" s="10">
        <v>43468.999999957334</v>
      </c>
      <c r="B373" s="11">
        <v>-31.8</v>
      </c>
      <c r="C373" s="19">
        <v>-19.436208333333333</v>
      </c>
      <c r="D373" s="19">
        <v>5.5383060939331104E-2</v>
      </c>
      <c r="E373" s="19">
        <v>-8.7127638888888903</v>
      </c>
      <c r="F373" s="19">
        <v>3.6107007268667689E-2</v>
      </c>
      <c r="G373" s="19">
        <v>-20.125666666666671</v>
      </c>
      <c r="H373" s="19">
        <v>5.1173906630300907E-2</v>
      </c>
      <c r="I373" s="19">
        <f t="shared" si="14"/>
        <v>-10.950793466666671</v>
      </c>
      <c r="J373" s="19">
        <f t="shared" si="13"/>
        <v>5.1173906630300907E-2</v>
      </c>
      <c r="T373" s="15"/>
      <c r="U373" s="15"/>
      <c r="V373" s="15"/>
      <c r="W373" s="15"/>
      <c r="X373" s="15"/>
      <c r="Y373" s="15"/>
      <c r="Z373" s="15"/>
      <c r="AA373" s="15"/>
      <c r="AB373" s="6"/>
      <c r="AC373" s="6"/>
      <c r="AD373" s="15"/>
      <c r="AE373" s="15"/>
      <c r="AF373" s="15"/>
      <c r="AG373" s="15"/>
      <c r="AH373" s="6"/>
      <c r="AI373" s="6"/>
      <c r="AJ373" s="7"/>
      <c r="AK373" s="7"/>
      <c r="AL373" s="4"/>
      <c r="AM373" s="4"/>
      <c r="AN373" s="4"/>
      <c r="AO373" s="4"/>
      <c r="AP373" s="4"/>
      <c r="AQ373" s="4"/>
      <c r="AR373" s="7"/>
      <c r="AS373" s="7"/>
      <c r="AT373" s="7"/>
      <c r="AU373" s="7"/>
      <c r="AV373" s="4"/>
      <c r="AW373" s="4"/>
      <c r="AX373" s="4"/>
      <c r="AY373" s="4"/>
      <c r="AZ373" s="4"/>
      <c r="BA373" s="4"/>
      <c r="BB373" s="7"/>
      <c r="BC373" s="7"/>
      <c r="BD373" s="7"/>
      <c r="BE373" s="7"/>
      <c r="BF373" s="4"/>
      <c r="BG373" s="4"/>
      <c r="BH373" s="4"/>
      <c r="BI373" s="4"/>
      <c r="BJ373" s="4"/>
      <c r="BK373" s="4"/>
      <c r="BL373" s="7"/>
      <c r="BM373" s="7"/>
      <c r="BN373" s="7"/>
      <c r="BO373" s="7"/>
      <c r="BP373" s="4"/>
      <c r="BQ373" s="4"/>
      <c r="BR373" s="4"/>
      <c r="BS373" s="4"/>
      <c r="BT373" s="4"/>
      <c r="BU373" s="4"/>
      <c r="BV373" s="7"/>
      <c r="BW373" s="7"/>
      <c r="CN373" s="23"/>
      <c r="CO373" s="23"/>
      <c r="CP373" s="23"/>
      <c r="CQ373" s="23"/>
      <c r="DH373" s="23"/>
      <c r="DI373" s="23"/>
      <c r="DJ373" s="23"/>
      <c r="DK373" s="23"/>
      <c r="EB373" s="23"/>
      <c r="EC373" s="23"/>
      <c r="ED373" s="23"/>
      <c r="EE373" s="23"/>
      <c r="EG373" s="23"/>
      <c r="EH373" s="23"/>
    </row>
    <row r="374" spans="1:138" x14ac:dyDescent="0.3">
      <c r="A374" s="10">
        <v>43469.999999957276</v>
      </c>
      <c r="B374" s="11">
        <v>-29.9</v>
      </c>
      <c r="C374" s="19">
        <v>-19.68825</v>
      </c>
      <c r="D374" s="19">
        <v>3.0627879929657289E-2</v>
      </c>
      <c r="E374" s="19">
        <v>-9.064958333333335</v>
      </c>
      <c r="F374" s="19">
        <v>2.0327722680616018E-2</v>
      </c>
      <c r="G374" s="19">
        <v>-20.435354166666666</v>
      </c>
      <c r="H374" s="19">
        <v>3.5102908741922297E-2</v>
      </c>
      <c r="I374" s="19">
        <f t="shared" si="14"/>
        <v>-11.156797591666667</v>
      </c>
      <c r="J374" s="19">
        <f t="shared" ref="J374:J407" si="15">H374</f>
        <v>3.5102908741922297E-2</v>
      </c>
      <c r="T374" s="15"/>
      <c r="U374" s="15"/>
      <c r="V374" s="15"/>
      <c r="W374" s="15"/>
      <c r="X374" s="15"/>
      <c r="Y374" s="15"/>
      <c r="Z374" s="15"/>
      <c r="AA374" s="15"/>
      <c r="AB374" s="6"/>
      <c r="AC374" s="6"/>
      <c r="AD374" s="15"/>
      <c r="AE374" s="15"/>
      <c r="AF374" s="15"/>
      <c r="AG374" s="15"/>
      <c r="AH374" s="6"/>
      <c r="AI374" s="6"/>
      <c r="AJ374" s="7"/>
      <c r="AK374" s="7"/>
      <c r="AL374" s="4"/>
      <c r="AM374" s="4"/>
      <c r="AN374" s="4"/>
      <c r="AO374" s="4"/>
      <c r="AP374" s="4"/>
      <c r="AQ374" s="4"/>
      <c r="AR374" s="7"/>
      <c r="AS374" s="7"/>
      <c r="AT374" s="7"/>
      <c r="AU374" s="7"/>
      <c r="AV374" s="4"/>
      <c r="AW374" s="4"/>
      <c r="AX374" s="4"/>
      <c r="AY374" s="4"/>
      <c r="AZ374" s="4"/>
      <c r="BA374" s="4"/>
      <c r="BB374" s="7"/>
      <c r="BC374" s="7"/>
      <c r="BD374" s="7"/>
      <c r="BE374" s="7"/>
      <c r="BF374" s="4"/>
      <c r="BG374" s="4"/>
      <c r="BH374" s="4"/>
      <c r="BI374" s="4"/>
      <c r="BJ374" s="4"/>
      <c r="BK374" s="4"/>
      <c r="BL374" s="7"/>
      <c r="BM374" s="7"/>
      <c r="BN374" s="7"/>
      <c r="BO374" s="7"/>
      <c r="BP374" s="4"/>
      <c r="BQ374" s="4"/>
      <c r="BR374" s="4"/>
      <c r="BS374" s="4"/>
      <c r="BT374" s="4"/>
      <c r="BU374" s="4"/>
      <c r="BV374" s="7"/>
      <c r="BW374" s="7"/>
      <c r="CN374" s="23"/>
      <c r="CO374" s="23"/>
      <c r="CP374" s="23"/>
      <c r="CQ374" s="23"/>
      <c r="DH374" s="23"/>
      <c r="DI374" s="23"/>
      <c r="DJ374" s="23"/>
      <c r="DK374" s="23"/>
      <c r="EB374" s="23"/>
      <c r="EC374" s="23"/>
      <c r="ED374" s="23"/>
      <c r="EE374" s="23"/>
      <c r="EG374" s="23"/>
      <c r="EH374" s="23"/>
    </row>
    <row r="375" spans="1:138" x14ac:dyDescent="0.3">
      <c r="A375" s="10">
        <v>43470.999999957217</v>
      </c>
      <c r="B375" s="11">
        <v>-30</v>
      </c>
      <c r="C375" s="19">
        <v>-20.022666666666666</v>
      </c>
      <c r="D375" s="19">
        <v>4.6481273175749412E-2</v>
      </c>
      <c r="E375" s="19">
        <v>-9.4137916666666666</v>
      </c>
      <c r="F375" s="19">
        <v>2.8745571755165986E-2</v>
      </c>
      <c r="G375" s="19">
        <v>-20.848708333333331</v>
      </c>
      <c r="H375" s="19">
        <v>4.3056511112195293E-2</v>
      </c>
      <c r="I375" s="19">
        <f t="shared" si="14"/>
        <v>-11.431760783333333</v>
      </c>
      <c r="J375" s="19">
        <f t="shared" si="15"/>
        <v>4.3056511112195293E-2</v>
      </c>
      <c r="T375" s="15"/>
      <c r="U375" s="15"/>
      <c r="V375" s="15"/>
      <c r="W375" s="15"/>
      <c r="X375" s="15"/>
      <c r="Y375" s="15"/>
      <c r="Z375" s="15"/>
      <c r="AA375" s="15"/>
      <c r="AB375" s="6"/>
      <c r="AC375" s="6"/>
      <c r="AD375" s="15"/>
      <c r="AE375" s="15"/>
      <c r="AF375" s="15"/>
      <c r="AG375" s="15"/>
      <c r="AH375" s="6"/>
      <c r="AI375" s="6"/>
      <c r="AJ375" s="7"/>
      <c r="AK375" s="7"/>
      <c r="AL375" s="4"/>
      <c r="AM375" s="4"/>
      <c r="AN375" s="4"/>
      <c r="AO375" s="4"/>
      <c r="AP375" s="4"/>
      <c r="AQ375" s="4"/>
      <c r="AR375" s="7"/>
      <c r="AS375" s="7"/>
      <c r="AT375" s="7"/>
      <c r="AU375" s="7"/>
      <c r="AV375" s="4"/>
      <c r="AW375" s="4"/>
      <c r="AX375" s="4"/>
      <c r="AY375" s="4"/>
      <c r="AZ375" s="4"/>
      <c r="BA375" s="4"/>
      <c r="BB375" s="7"/>
      <c r="BC375" s="7"/>
      <c r="BD375" s="7"/>
      <c r="BE375" s="7"/>
      <c r="BF375" s="4"/>
      <c r="BG375" s="4"/>
      <c r="BH375" s="4"/>
      <c r="BI375" s="4"/>
      <c r="BJ375" s="4"/>
      <c r="BK375" s="4"/>
      <c r="BL375" s="7"/>
      <c r="BM375" s="7"/>
      <c r="BN375" s="7"/>
      <c r="BO375" s="7"/>
      <c r="BP375" s="4"/>
      <c r="BQ375" s="4"/>
      <c r="BR375" s="4"/>
      <c r="BS375" s="4"/>
      <c r="BT375" s="4"/>
      <c r="BU375" s="4"/>
      <c r="BV375" s="7"/>
      <c r="BW375" s="7"/>
      <c r="CN375" s="23"/>
      <c r="CO375" s="23"/>
      <c r="CP375" s="23"/>
      <c r="CQ375" s="23"/>
      <c r="DH375" s="23"/>
      <c r="DI375" s="23"/>
      <c r="DJ375" s="23"/>
      <c r="DK375" s="23"/>
      <c r="EB375" s="23"/>
      <c r="EC375" s="23"/>
      <c r="ED375" s="23"/>
      <c r="EE375" s="23"/>
      <c r="EG375" s="23"/>
      <c r="EH375" s="23"/>
    </row>
    <row r="376" spans="1:138" x14ac:dyDescent="0.3">
      <c r="A376" s="10">
        <v>43471.999999957159</v>
      </c>
      <c r="B376" s="11">
        <v>-28</v>
      </c>
      <c r="C376" s="19">
        <v>-19.818500000000004</v>
      </c>
      <c r="D376" s="19">
        <v>2.5362123705253582E-2</v>
      </c>
      <c r="E376" s="19">
        <v>-9.4862083333333302</v>
      </c>
      <c r="F376" s="19">
        <v>1.2214531163243385E-2</v>
      </c>
      <c r="G376" s="19">
        <v>-20.49677083333334</v>
      </c>
      <c r="H376" s="19">
        <v>4.1627118686196965E-2</v>
      </c>
      <c r="I376" s="19">
        <f t="shared" si="14"/>
        <v>-11.197651958333338</v>
      </c>
      <c r="J376" s="19">
        <f t="shared" si="15"/>
        <v>4.1627118686196965E-2</v>
      </c>
      <c r="T376" s="15"/>
      <c r="U376" s="15"/>
      <c r="V376" s="15"/>
      <c r="W376" s="15"/>
      <c r="X376" s="15"/>
      <c r="Y376" s="15"/>
      <c r="Z376" s="15"/>
      <c r="AA376" s="15"/>
      <c r="AB376" s="6"/>
      <c r="AC376" s="6"/>
      <c r="AD376" s="15"/>
      <c r="AE376" s="15"/>
      <c r="AF376" s="15"/>
      <c r="AG376" s="15"/>
      <c r="AH376" s="6"/>
      <c r="AI376" s="6"/>
      <c r="AJ376" s="7"/>
      <c r="AK376" s="7"/>
      <c r="AL376" s="4"/>
      <c r="AM376" s="4"/>
      <c r="AN376" s="4"/>
      <c r="AO376" s="4"/>
      <c r="AP376" s="4"/>
      <c r="AQ376" s="4"/>
      <c r="AR376" s="7"/>
      <c r="AS376" s="7"/>
      <c r="AT376" s="7"/>
      <c r="AU376" s="7"/>
      <c r="AV376" s="4"/>
      <c r="AW376" s="4"/>
      <c r="AX376" s="4"/>
      <c r="AY376" s="4"/>
      <c r="AZ376" s="4"/>
      <c r="BA376" s="4"/>
      <c r="BB376" s="7"/>
      <c r="BC376" s="7"/>
      <c r="BD376" s="7"/>
      <c r="BE376" s="7"/>
      <c r="BF376" s="4"/>
      <c r="BG376" s="4"/>
      <c r="BH376" s="4"/>
      <c r="BI376" s="4"/>
      <c r="BJ376" s="4"/>
      <c r="BK376" s="4"/>
      <c r="BL376" s="7"/>
      <c r="BM376" s="7"/>
      <c r="BN376" s="7"/>
      <c r="BO376" s="7"/>
      <c r="BP376" s="4"/>
      <c r="BQ376" s="4"/>
      <c r="BR376" s="4"/>
      <c r="BS376" s="4"/>
      <c r="BT376" s="4"/>
      <c r="BU376" s="4"/>
      <c r="BV376" s="7"/>
      <c r="BW376" s="7"/>
      <c r="CN376" s="23"/>
      <c r="CO376" s="23"/>
      <c r="CP376" s="23"/>
      <c r="CQ376" s="23"/>
      <c r="DH376" s="23"/>
      <c r="DI376" s="23"/>
      <c r="DJ376" s="23"/>
      <c r="DK376" s="23"/>
      <c r="EB376" s="23"/>
      <c r="EC376" s="23"/>
      <c r="ED376" s="23"/>
      <c r="EE376" s="23"/>
      <c r="EG376" s="23"/>
      <c r="EH376" s="23"/>
    </row>
    <row r="377" spans="1:138" x14ac:dyDescent="0.3">
      <c r="A377" s="10">
        <v>43472.999999957101</v>
      </c>
      <c r="B377" s="11">
        <v>-24.1</v>
      </c>
      <c r="C377" s="19">
        <v>-19.888083333333338</v>
      </c>
      <c r="D377" s="19">
        <v>5.1281297148161688E-2</v>
      </c>
      <c r="E377" s="19">
        <v>-9.7165277777777792</v>
      </c>
      <c r="F377" s="19">
        <v>2.9581643597838544E-2</v>
      </c>
      <c r="G377" s="19">
        <v>-20.490916666666667</v>
      </c>
      <c r="H377" s="19">
        <v>0.10819992342858525</v>
      </c>
      <c r="I377" s="19">
        <v>-11.3</v>
      </c>
      <c r="J377" s="19">
        <f>H377</f>
        <v>0.10819992342858525</v>
      </c>
      <c r="T377" s="15"/>
      <c r="U377" s="15"/>
      <c r="V377" s="15"/>
      <c r="W377" s="15"/>
      <c r="X377" s="15"/>
      <c r="Y377" s="15"/>
      <c r="Z377" s="15"/>
      <c r="AA377" s="15"/>
      <c r="AB377" s="6"/>
      <c r="AC377" s="6"/>
      <c r="AD377" s="15"/>
      <c r="AE377" s="15"/>
      <c r="AF377" s="15"/>
      <c r="AG377" s="15"/>
      <c r="AH377" s="6"/>
      <c r="AI377" s="6"/>
      <c r="AJ377" s="7"/>
      <c r="AK377" s="7"/>
      <c r="AL377" s="4"/>
      <c r="AM377" s="4"/>
      <c r="AN377" s="4"/>
      <c r="AO377" s="4"/>
      <c r="AP377" s="4"/>
      <c r="AQ377" s="4"/>
      <c r="AR377" s="7"/>
      <c r="AS377" s="7"/>
      <c r="AT377" s="7"/>
      <c r="AU377" s="7"/>
      <c r="AV377" s="4"/>
      <c r="AW377" s="4"/>
      <c r="AX377" s="4"/>
      <c r="AY377" s="4"/>
      <c r="AZ377" s="4"/>
      <c r="BA377" s="4"/>
      <c r="BB377" s="7"/>
      <c r="BC377" s="7"/>
      <c r="BD377" s="7"/>
      <c r="BE377" s="7"/>
      <c r="BF377" s="4"/>
      <c r="BG377" s="4"/>
      <c r="BH377" s="4"/>
      <c r="BI377" s="4"/>
      <c r="BJ377" s="4"/>
      <c r="BK377" s="4"/>
      <c r="BL377" s="7"/>
      <c r="BM377" s="7"/>
      <c r="BN377" s="7"/>
      <c r="BO377" s="7"/>
      <c r="BP377" s="4"/>
      <c r="BQ377" s="4"/>
      <c r="BR377" s="4"/>
      <c r="BS377" s="4"/>
      <c r="BT377" s="4"/>
      <c r="BU377" s="4"/>
      <c r="BV377" s="7"/>
      <c r="BW377" s="7"/>
      <c r="CN377" s="23"/>
      <c r="CO377" s="23"/>
      <c r="CP377" s="23"/>
      <c r="CQ377" s="23"/>
      <c r="DH377" s="23"/>
      <c r="DI377" s="23"/>
      <c r="DJ377" s="23"/>
      <c r="DK377" s="23"/>
      <c r="EB377" s="23"/>
      <c r="EC377" s="23"/>
      <c r="ED377" s="23"/>
      <c r="EE377" s="23"/>
      <c r="EG377" s="23"/>
      <c r="EH377" s="23"/>
    </row>
    <row r="378" spans="1:138" x14ac:dyDescent="0.3">
      <c r="A378" s="10">
        <v>43473.999999957043</v>
      </c>
      <c r="B378" s="11">
        <v>-15.5</v>
      </c>
      <c r="C378" s="19">
        <v>-18.428479166666666</v>
      </c>
      <c r="D378" s="19">
        <v>8.5151577759295452E-2</v>
      </c>
      <c r="E378" s="19">
        <v>-9.1594027777777782</v>
      </c>
      <c r="F378" s="19">
        <v>3.9531510593161533E-2</v>
      </c>
      <c r="G378" s="19">
        <v>-18.500312499999996</v>
      </c>
      <c r="H378" s="19">
        <v>9.4879365686442063E-2</v>
      </c>
      <c r="I378" s="19">
        <f t="shared" ref="I378:I415" si="16">1.2059*G378 + 11.0134</f>
        <v>-11.296126843749995</v>
      </c>
      <c r="J378" s="19">
        <f t="shared" ref="J378:J415" si="17">H378</f>
        <v>9.4879365686442063E-2</v>
      </c>
      <c r="T378" s="15"/>
      <c r="U378" s="15"/>
      <c r="V378" s="15"/>
      <c r="W378" s="15"/>
      <c r="X378" s="15"/>
      <c r="Y378" s="15"/>
      <c r="Z378" s="15"/>
      <c r="AA378" s="15"/>
      <c r="AB378" s="6"/>
      <c r="AC378" s="6"/>
      <c r="AD378" s="15"/>
      <c r="AE378" s="15"/>
      <c r="AF378" s="15"/>
      <c r="AG378" s="15"/>
      <c r="AH378" s="6"/>
      <c r="AI378" s="6"/>
      <c r="AJ378" s="7"/>
      <c r="AK378" s="7"/>
      <c r="AL378" s="4"/>
      <c r="AM378" s="4"/>
      <c r="AN378" s="4"/>
      <c r="AO378" s="4"/>
      <c r="AP378" s="4"/>
      <c r="AQ378" s="4"/>
      <c r="AR378" s="7"/>
      <c r="AS378" s="7"/>
      <c r="AT378" s="7"/>
      <c r="AU378" s="7"/>
      <c r="AV378" s="4"/>
      <c r="AW378" s="4"/>
      <c r="AX378" s="4"/>
      <c r="AY378" s="4"/>
      <c r="AZ378" s="4"/>
      <c r="BA378" s="4"/>
      <c r="BB378" s="7"/>
      <c r="BC378" s="7"/>
      <c r="BD378" s="7"/>
      <c r="BE378" s="7"/>
      <c r="BF378" s="4"/>
      <c r="BG378" s="4"/>
      <c r="BH378" s="4"/>
      <c r="BI378" s="4"/>
      <c r="BJ378" s="4"/>
      <c r="BK378" s="4"/>
      <c r="BL378" s="7"/>
      <c r="BM378" s="7"/>
      <c r="BN378" s="7"/>
      <c r="BO378" s="7"/>
      <c r="BP378" s="4"/>
      <c r="BQ378" s="4"/>
      <c r="BR378" s="4"/>
      <c r="BS378" s="4"/>
      <c r="BT378" s="4"/>
      <c r="BU378" s="4"/>
      <c r="BV378" s="7"/>
      <c r="BW378" s="7"/>
      <c r="CN378" s="23"/>
      <c r="CO378" s="23"/>
      <c r="CP378" s="23"/>
      <c r="CQ378" s="23"/>
      <c r="DH378" s="23"/>
      <c r="DI378" s="23"/>
      <c r="DJ378" s="23"/>
      <c r="DK378" s="23"/>
      <c r="EB378" s="23"/>
      <c r="EC378" s="23"/>
      <c r="ED378" s="23"/>
      <c r="EE378" s="23"/>
      <c r="EG378" s="23"/>
      <c r="EH378" s="23"/>
    </row>
    <row r="379" spans="1:138" x14ac:dyDescent="0.3">
      <c r="A379" s="10">
        <v>43474.999999956985</v>
      </c>
      <c r="B379" s="11">
        <v>-20.6</v>
      </c>
      <c r="C379" s="19">
        <v>-17.577645833333332</v>
      </c>
      <c r="D379" s="19">
        <v>3.107843453985553E-2</v>
      </c>
      <c r="E379" s="19">
        <v>-8.7948611111111106</v>
      </c>
      <c r="F379" s="19">
        <v>1.6744875879602585E-2</v>
      </c>
      <c r="G379" s="19">
        <v>-17.778270833333337</v>
      </c>
      <c r="H379" s="19">
        <v>4.7666071045926545E-2</v>
      </c>
      <c r="I379" s="19">
        <f t="shared" si="16"/>
        <v>-10.425416797916672</v>
      </c>
      <c r="J379" s="19">
        <f t="shared" si="17"/>
        <v>4.7666071045926545E-2</v>
      </c>
      <c r="T379" s="15"/>
      <c r="U379" s="15"/>
      <c r="V379" s="15"/>
      <c r="W379" s="15"/>
      <c r="X379" s="15"/>
      <c r="Y379" s="15"/>
      <c r="Z379" s="15"/>
      <c r="AA379" s="15"/>
      <c r="AB379" s="6"/>
      <c r="AC379" s="6"/>
      <c r="AD379" s="15"/>
      <c r="AE379" s="15"/>
      <c r="AF379" s="15"/>
      <c r="AG379" s="15"/>
      <c r="AH379" s="6"/>
      <c r="AI379" s="6"/>
      <c r="AJ379" s="7"/>
      <c r="AK379" s="7"/>
      <c r="AL379" s="4"/>
      <c r="AM379" s="4"/>
      <c r="AN379" s="4"/>
      <c r="AO379" s="4"/>
      <c r="AP379" s="4"/>
      <c r="AQ379" s="4"/>
      <c r="AR379" s="7"/>
      <c r="AS379" s="7"/>
      <c r="AT379" s="7"/>
      <c r="AU379" s="7"/>
      <c r="AV379" s="4"/>
      <c r="AW379" s="4"/>
      <c r="AX379" s="4"/>
      <c r="AY379" s="4"/>
      <c r="AZ379" s="4"/>
      <c r="BA379" s="4"/>
      <c r="BB379" s="7"/>
      <c r="BC379" s="7"/>
      <c r="BD379" s="7"/>
      <c r="BE379" s="7"/>
      <c r="BF379" s="4"/>
      <c r="BG379" s="4"/>
      <c r="BH379" s="4"/>
      <c r="BI379" s="4"/>
      <c r="BJ379" s="4"/>
      <c r="BK379" s="4"/>
      <c r="BL379" s="7"/>
      <c r="BM379" s="7"/>
      <c r="BN379" s="7"/>
      <c r="BO379" s="7"/>
      <c r="BP379" s="4"/>
      <c r="BQ379" s="4"/>
      <c r="BR379" s="4"/>
      <c r="BS379" s="4"/>
      <c r="BT379" s="4"/>
      <c r="BU379" s="4"/>
      <c r="BV379" s="7"/>
      <c r="BW379" s="7"/>
      <c r="CN379" s="23"/>
      <c r="CO379" s="23"/>
      <c r="CP379" s="23"/>
      <c r="CQ379" s="23"/>
      <c r="DH379" s="23"/>
      <c r="DI379" s="23"/>
      <c r="DJ379" s="23"/>
      <c r="DK379" s="23"/>
      <c r="EB379" s="23"/>
      <c r="EC379" s="23"/>
      <c r="ED379" s="23"/>
      <c r="EE379" s="23"/>
      <c r="EG379" s="23"/>
      <c r="EH379" s="23"/>
    </row>
    <row r="380" spans="1:138" x14ac:dyDescent="0.3">
      <c r="A380" s="10">
        <v>43475.999999956926</v>
      </c>
      <c r="B380" s="11">
        <v>-25.1</v>
      </c>
      <c r="C380" s="19">
        <v>-18.171187499999998</v>
      </c>
      <c r="D380" s="19">
        <v>3.829485875381488E-2</v>
      </c>
      <c r="E380" s="19">
        <v>-9.1735138888888894</v>
      </c>
      <c r="F380" s="19">
        <v>2.095860865222551E-2</v>
      </c>
      <c r="G380" s="19">
        <v>-18.469874999999998</v>
      </c>
      <c r="H380" s="19">
        <v>3.3716586385097801E-2</v>
      </c>
      <c r="I380" s="19">
        <f t="shared" si="16"/>
        <v>-11.259422262499996</v>
      </c>
      <c r="J380" s="19">
        <f t="shared" si="17"/>
        <v>3.3716586385097801E-2</v>
      </c>
      <c r="T380" s="15"/>
      <c r="U380" s="15"/>
      <c r="V380" s="15"/>
      <c r="W380" s="15"/>
      <c r="X380" s="15"/>
      <c r="Y380" s="15"/>
      <c r="Z380" s="15"/>
      <c r="AA380" s="15"/>
      <c r="AB380" s="6"/>
      <c r="AC380" s="6"/>
      <c r="AD380" s="15"/>
      <c r="AE380" s="15"/>
      <c r="AF380" s="15"/>
      <c r="AG380" s="15"/>
      <c r="AH380" s="6"/>
      <c r="AI380" s="6"/>
      <c r="AJ380" s="7"/>
      <c r="AK380" s="7"/>
      <c r="AL380" s="4"/>
      <c r="AM380" s="4"/>
      <c r="AN380" s="4"/>
      <c r="AO380" s="4"/>
      <c r="AP380" s="4"/>
      <c r="AQ380" s="4"/>
      <c r="AR380" s="7"/>
      <c r="AS380" s="7"/>
      <c r="AT380" s="7"/>
      <c r="AU380" s="7"/>
      <c r="AV380" s="4"/>
      <c r="AW380" s="4"/>
      <c r="AX380" s="4"/>
      <c r="AY380" s="4"/>
      <c r="AZ380" s="4"/>
      <c r="BA380" s="4"/>
      <c r="BB380" s="7"/>
      <c r="BC380" s="7"/>
      <c r="BD380" s="7"/>
      <c r="BE380" s="7"/>
      <c r="BF380" s="4"/>
      <c r="BG380" s="4"/>
      <c r="BH380" s="4"/>
      <c r="BI380" s="4"/>
      <c r="BJ380" s="4"/>
      <c r="BK380" s="4"/>
      <c r="BL380" s="7"/>
      <c r="BM380" s="7"/>
      <c r="BN380" s="7"/>
      <c r="BO380" s="7"/>
      <c r="BP380" s="4"/>
      <c r="BQ380" s="4"/>
      <c r="BR380" s="4"/>
      <c r="BS380" s="4"/>
      <c r="BT380" s="4"/>
      <c r="BU380" s="4"/>
      <c r="BV380" s="7"/>
      <c r="BW380" s="7"/>
      <c r="CN380" s="23"/>
      <c r="CO380" s="23"/>
      <c r="CP380" s="23"/>
      <c r="CQ380" s="23"/>
      <c r="DH380" s="23"/>
      <c r="DI380" s="23"/>
      <c r="DJ380" s="23"/>
      <c r="DK380" s="23"/>
      <c r="EB380" s="23"/>
      <c r="EC380" s="23"/>
      <c r="ED380" s="23"/>
      <c r="EE380" s="23"/>
      <c r="EG380" s="23"/>
      <c r="EH380" s="23"/>
    </row>
    <row r="381" spans="1:138" x14ac:dyDescent="0.3">
      <c r="A381" s="10">
        <v>43476.999999956868</v>
      </c>
      <c r="B381" s="11">
        <v>-23</v>
      </c>
      <c r="C381" s="19">
        <v>-18.279125000000001</v>
      </c>
      <c r="D381" s="19">
        <v>3.1477839714884055E-2</v>
      </c>
      <c r="E381" s="19">
        <v>-9.3036527777777778</v>
      </c>
      <c r="F381" s="19">
        <v>2.0616928998743643E-2</v>
      </c>
      <c r="G381" s="19">
        <v>-18.501208333333338</v>
      </c>
      <c r="H381" s="19">
        <v>5.6723497583806348E-2</v>
      </c>
      <c r="I381" s="19">
        <f t="shared" si="16"/>
        <v>-11.297207129166672</v>
      </c>
      <c r="J381" s="19">
        <f t="shared" si="17"/>
        <v>5.6723497583806348E-2</v>
      </c>
      <c r="S381" s="14">
        <v>0.3</v>
      </c>
      <c r="T381" s="15"/>
      <c r="U381" s="15"/>
      <c r="V381" s="15"/>
      <c r="W381" s="15"/>
      <c r="X381" s="15"/>
      <c r="Y381" s="15"/>
      <c r="Z381" s="15"/>
      <c r="AA381" s="15"/>
      <c r="AB381" s="6"/>
      <c r="AC381" s="6"/>
      <c r="AD381" s="15"/>
      <c r="AE381" s="15"/>
      <c r="AF381" s="15"/>
      <c r="AG381" s="15"/>
      <c r="AH381" s="6"/>
      <c r="AI381" s="6"/>
      <c r="AJ381" s="7"/>
      <c r="AK381" s="7"/>
      <c r="AL381" s="4"/>
      <c r="AM381" s="4"/>
      <c r="AN381" s="4"/>
      <c r="AO381" s="4"/>
      <c r="AP381" s="4"/>
      <c r="AQ381" s="4"/>
      <c r="AR381" s="7"/>
      <c r="AS381" s="7"/>
      <c r="AT381" s="7"/>
      <c r="AU381" s="7"/>
      <c r="AV381" s="4"/>
      <c r="AW381" s="4"/>
      <c r="AX381" s="4"/>
      <c r="AY381" s="4"/>
      <c r="AZ381" s="4"/>
      <c r="BA381" s="4"/>
      <c r="BB381" s="7"/>
      <c r="BC381" s="7"/>
      <c r="BD381" s="7"/>
      <c r="BE381" s="7"/>
      <c r="BF381" s="4"/>
      <c r="BG381" s="4"/>
      <c r="BH381" s="4"/>
      <c r="BI381" s="4"/>
      <c r="BJ381" s="4"/>
      <c r="BK381" s="4"/>
      <c r="BL381" s="7"/>
      <c r="BM381" s="7"/>
      <c r="BN381" s="7"/>
      <c r="BO381" s="7"/>
      <c r="BP381" s="4"/>
      <c r="BQ381" s="4"/>
      <c r="BR381" s="4"/>
      <c r="BS381" s="4"/>
      <c r="BT381" s="4"/>
      <c r="BU381" s="4"/>
      <c r="BV381" s="7"/>
      <c r="BW381" s="7"/>
      <c r="CN381" s="23"/>
      <c r="CO381" s="23"/>
      <c r="CP381" s="23"/>
      <c r="CQ381" s="23"/>
      <c r="DH381" s="23"/>
      <c r="DI381" s="23"/>
      <c r="DJ381" s="23"/>
      <c r="DK381" s="23"/>
      <c r="EB381" s="23"/>
      <c r="EC381" s="23"/>
      <c r="ED381" s="23"/>
      <c r="EE381" s="23"/>
      <c r="EG381" s="23"/>
      <c r="EH381" s="23"/>
    </row>
    <row r="382" spans="1:138" x14ac:dyDescent="0.3">
      <c r="A382" s="10">
        <v>43477.99999995681</v>
      </c>
      <c r="B382" s="11">
        <v>-25.2</v>
      </c>
      <c r="C382" s="19">
        <v>-17.856937500000004</v>
      </c>
      <c r="D382" s="19">
        <v>2.5893005751161883E-2</v>
      </c>
      <c r="E382" s="19">
        <v>-9.1959027777777766</v>
      </c>
      <c r="F382" s="19">
        <v>1.7529414882931776E-2</v>
      </c>
      <c r="G382" s="19">
        <v>-18.167333333333328</v>
      </c>
      <c r="H382" s="19">
        <v>3.9722106094218862E-2</v>
      </c>
      <c r="I382" s="19">
        <f t="shared" si="16"/>
        <v>-10.894587266666658</v>
      </c>
      <c r="J382" s="19">
        <f t="shared" si="17"/>
        <v>3.9722106094218862E-2</v>
      </c>
      <c r="S382" s="14">
        <v>0.2</v>
      </c>
      <c r="T382" s="15"/>
      <c r="U382" s="15"/>
      <c r="V382" s="15"/>
      <c r="W382" s="15"/>
      <c r="X382" s="15"/>
      <c r="Y382" s="15"/>
      <c r="Z382" s="15"/>
      <c r="AA382" s="15"/>
      <c r="AB382" s="6"/>
      <c r="AC382" s="6"/>
      <c r="AD382" s="15"/>
      <c r="AE382" s="15"/>
      <c r="AF382" s="15"/>
      <c r="AG382" s="15"/>
      <c r="AH382" s="6"/>
      <c r="AI382" s="6"/>
      <c r="AJ382" s="7"/>
      <c r="AK382" s="7"/>
      <c r="AL382" s="4"/>
      <c r="AM382" s="4"/>
      <c r="AN382" s="4"/>
      <c r="AO382" s="4"/>
      <c r="AP382" s="4"/>
      <c r="AQ382" s="4"/>
      <c r="AR382" s="7"/>
      <c r="AS382" s="7"/>
      <c r="AT382" s="7"/>
      <c r="AU382" s="7"/>
      <c r="AV382" s="4"/>
      <c r="AW382" s="4"/>
      <c r="AX382" s="4"/>
      <c r="AY382" s="4"/>
      <c r="AZ382" s="4"/>
      <c r="BA382" s="4"/>
      <c r="BB382" s="7"/>
      <c r="BC382" s="7"/>
      <c r="BD382" s="7"/>
      <c r="BE382" s="7"/>
      <c r="BF382" s="4"/>
      <c r="BG382" s="4"/>
      <c r="BH382" s="4"/>
      <c r="BI382" s="4"/>
      <c r="BJ382" s="4"/>
      <c r="BK382" s="4"/>
      <c r="BL382" s="7"/>
      <c r="BM382" s="7"/>
      <c r="BN382" s="7"/>
      <c r="BO382" s="7"/>
      <c r="BP382" s="4"/>
      <c r="BQ382" s="4"/>
      <c r="BR382" s="4"/>
      <c r="BS382" s="4"/>
      <c r="BT382" s="4"/>
      <c r="BU382" s="4"/>
      <c r="BV382" s="7"/>
      <c r="BW382" s="7"/>
      <c r="CN382" s="23"/>
      <c r="CO382" s="23"/>
      <c r="CP382" s="23"/>
      <c r="CQ382" s="23"/>
      <c r="DH382" s="23"/>
      <c r="DI382" s="23"/>
      <c r="DJ382" s="23"/>
      <c r="DK382" s="23"/>
      <c r="EB382" s="23"/>
      <c r="EC382" s="23"/>
      <c r="ED382" s="23"/>
      <c r="EE382" s="23"/>
      <c r="EG382" s="23"/>
      <c r="EH382" s="23"/>
    </row>
    <row r="383" spans="1:138" x14ac:dyDescent="0.3">
      <c r="A383" s="10">
        <v>43478.999999956752</v>
      </c>
      <c r="B383" s="11">
        <v>-21.5</v>
      </c>
      <c r="C383" s="19">
        <v>-17.595916666666664</v>
      </c>
      <c r="D383" s="19">
        <v>1.223322819131086E-2</v>
      </c>
      <c r="E383" s="19">
        <v>-9.1354166666666661</v>
      </c>
      <c r="F383" s="19">
        <v>1.0465729865150588E-2</v>
      </c>
      <c r="G383" s="19">
        <v>-17.913833333333333</v>
      </c>
      <c r="H383" s="19">
        <v>2.3611239698427898E-2</v>
      </c>
      <c r="I383" s="19">
        <f t="shared" si="16"/>
        <v>-10.588891616666665</v>
      </c>
      <c r="J383" s="19">
        <f t="shared" si="17"/>
        <v>2.3611239698427898E-2</v>
      </c>
      <c r="S383" s="14">
        <v>0.1</v>
      </c>
      <c r="T383" s="15"/>
      <c r="U383" s="15"/>
      <c r="V383" s="15"/>
      <c r="W383" s="15"/>
      <c r="X383" s="15"/>
      <c r="Y383" s="15"/>
      <c r="Z383" s="15"/>
      <c r="AA383" s="15"/>
      <c r="AB383" s="6"/>
      <c r="AC383" s="6"/>
      <c r="AD383" s="15"/>
      <c r="AE383" s="15"/>
      <c r="AF383" s="15"/>
      <c r="AG383" s="15"/>
      <c r="AH383" s="6"/>
      <c r="AI383" s="6"/>
      <c r="AJ383" s="7"/>
      <c r="AK383" s="7"/>
      <c r="AL383" s="4"/>
      <c r="AM383" s="4"/>
      <c r="AN383" s="4"/>
      <c r="AO383" s="4"/>
      <c r="AP383" s="4"/>
      <c r="AQ383" s="4"/>
      <c r="AR383" s="7"/>
      <c r="AS383" s="7"/>
      <c r="AT383" s="7"/>
      <c r="AU383" s="7"/>
      <c r="AV383" s="4"/>
      <c r="AW383" s="4"/>
      <c r="AX383" s="4"/>
      <c r="AY383" s="4"/>
      <c r="AZ383" s="4"/>
      <c r="BA383" s="4"/>
      <c r="BB383" s="7"/>
      <c r="BC383" s="7"/>
      <c r="BD383" s="7"/>
      <c r="BE383" s="7"/>
      <c r="BF383" s="4"/>
      <c r="BG383" s="4"/>
      <c r="BH383" s="4"/>
      <c r="BI383" s="4"/>
      <c r="BJ383" s="4"/>
      <c r="BK383" s="4"/>
      <c r="BL383" s="7"/>
      <c r="BM383" s="7"/>
      <c r="BN383" s="7"/>
      <c r="BO383" s="7"/>
      <c r="BP383" s="4"/>
      <c r="BQ383" s="4"/>
      <c r="BR383" s="4"/>
      <c r="BS383" s="4"/>
      <c r="BT383" s="4"/>
      <c r="BU383" s="4"/>
      <c r="BV383" s="7"/>
      <c r="BW383" s="7"/>
      <c r="CN383" s="23"/>
      <c r="CO383" s="23"/>
      <c r="CP383" s="23"/>
      <c r="CQ383" s="23"/>
      <c r="DH383" s="23"/>
      <c r="DI383" s="23"/>
      <c r="DJ383" s="23"/>
      <c r="DK383" s="23"/>
      <c r="EB383" s="23"/>
      <c r="EC383" s="23"/>
      <c r="ED383" s="23"/>
      <c r="EE383" s="23"/>
      <c r="EG383" s="23"/>
      <c r="EH383" s="23"/>
    </row>
    <row r="384" spans="1:138" x14ac:dyDescent="0.3">
      <c r="A384" s="10">
        <v>43479.999999956694</v>
      </c>
      <c r="B384" s="11">
        <v>-23.9</v>
      </c>
      <c r="C384" s="19">
        <v>-18.347916666666666</v>
      </c>
      <c r="D384" s="19">
        <v>5.5639836131447212E-2</v>
      </c>
      <c r="E384" s="19">
        <v>-9.5595000000000017</v>
      </c>
      <c r="F384" s="19">
        <v>2.208611093643003E-2</v>
      </c>
      <c r="G384" s="19">
        <v>-18.515979166666664</v>
      </c>
      <c r="H384" s="19">
        <v>5.6115390297410341E-2</v>
      </c>
      <c r="I384" s="19">
        <f t="shared" si="16"/>
        <v>-11.31501927708333</v>
      </c>
      <c r="J384" s="19">
        <f t="shared" si="17"/>
        <v>5.6115390297410341E-2</v>
      </c>
      <c r="S384" s="14">
        <v>0.1</v>
      </c>
      <c r="T384" s="15"/>
      <c r="U384" s="15"/>
      <c r="V384" s="15"/>
      <c r="W384" s="15"/>
      <c r="X384" s="15"/>
      <c r="Y384" s="15"/>
      <c r="Z384" s="15"/>
      <c r="AA384" s="15"/>
      <c r="AB384" s="6"/>
      <c r="AC384" s="6"/>
      <c r="AD384" s="15"/>
      <c r="AE384" s="15"/>
      <c r="AF384" s="15"/>
      <c r="AG384" s="15"/>
      <c r="AH384" s="6"/>
      <c r="AI384" s="6"/>
      <c r="AJ384" s="7"/>
      <c r="AK384" s="7"/>
      <c r="AL384" s="4"/>
      <c r="AM384" s="4"/>
      <c r="AN384" s="4"/>
      <c r="AO384" s="4"/>
      <c r="AP384" s="4"/>
      <c r="AQ384" s="4"/>
      <c r="AR384" s="7"/>
      <c r="AS384" s="7"/>
      <c r="AT384" s="7"/>
      <c r="AU384" s="7"/>
      <c r="AV384" s="4"/>
      <c r="AW384" s="4"/>
      <c r="AX384" s="4"/>
      <c r="AY384" s="4"/>
      <c r="AZ384" s="4"/>
      <c r="BA384" s="4"/>
      <c r="BB384" s="7"/>
      <c r="BC384" s="7"/>
      <c r="BD384" s="7"/>
      <c r="BE384" s="7"/>
      <c r="BF384" s="4"/>
      <c r="BG384" s="4"/>
      <c r="BH384" s="4"/>
      <c r="BI384" s="4"/>
      <c r="BJ384" s="4"/>
      <c r="BK384" s="4"/>
      <c r="BL384" s="7"/>
      <c r="BM384" s="7"/>
      <c r="BN384" s="7"/>
      <c r="BO384" s="7"/>
      <c r="BP384" s="4"/>
      <c r="BQ384" s="4"/>
      <c r="BR384" s="4"/>
      <c r="BS384" s="4"/>
      <c r="BT384" s="4"/>
      <c r="BU384" s="4"/>
      <c r="BV384" s="7"/>
      <c r="BW384" s="7"/>
      <c r="CN384" s="23"/>
      <c r="CO384" s="23"/>
      <c r="CP384" s="23"/>
      <c r="CQ384" s="23"/>
      <c r="DH384" s="23"/>
      <c r="DI384" s="23"/>
      <c r="DJ384" s="23"/>
      <c r="DK384" s="23"/>
      <c r="EB384" s="23"/>
      <c r="EC384" s="23"/>
      <c r="ED384" s="23"/>
      <c r="EE384" s="23"/>
      <c r="EG384" s="23"/>
      <c r="EH384" s="23"/>
    </row>
    <row r="385" spans="1:138" x14ac:dyDescent="0.3">
      <c r="A385" s="10">
        <v>43480.999999956635</v>
      </c>
      <c r="B385" s="11">
        <v>-28.7</v>
      </c>
      <c r="C385" s="19">
        <v>-18.603500000000004</v>
      </c>
      <c r="D385" s="19">
        <v>5.5528986098266418E-2</v>
      </c>
      <c r="E385" s="19">
        <v>-9.9454444444444441</v>
      </c>
      <c r="F385" s="19">
        <v>5.2266953296233411E-2</v>
      </c>
      <c r="G385" s="19">
        <v>-18.980395833333336</v>
      </c>
      <c r="H385" s="19">
        <v>7.6301040051976202E-2</v>
      </c>
      <c r="I385" s="19">
        <f t="shared" si="16"/>
        <v>-11.875059335416669</v>
      </c>
      <c r="J385" s="19">
        <f t="shared" si="17"/>
        <v>7.6301040051976202E-2</v>
      </c>
      <c r="S385" s="14">
        <v>0.1</v>
      </c>
      <c r="T385" s="15"/>
      <c r="U385" s="15"/>
      <c r="V385" s="15"/>
      <c r="W385" s="15"/>
      <c r="X385" s="15"/>
      <c r="Y385" s="15"/>
      <c r="Z385" s="15"/>
      <c r="AA385" s="15"/>
      <c r="AB385" s="6"/>
      <c r="AC385" s="6"/>
      <c r="AD385" s="15"/>
      <c r="AE385" s="15"/>
      <c r="AF385" s="15"/>
      <c r="AG385" s="15"/>
      <c r="AH385" s="6"/>
      <c r="AI385" s="6"/>
      <c r="AJ385" s="7"/>
      <c r="AK385" s="7"/>
      <c r="AL385" s="4"/>
      <c r="AM385" s="4"/>
      <c r="AN385" s="4"/>
      <c r="AO385" s="4"/>
      <c r="AP385" s="4"/>
      <c r="AQ385" s="4"/>
      <c r="AR385" s="7"/>
      <c r="AS385" s="7"/>
      <c r="AT385" s="7"/>
      <c r="AU385" s="7"/>
      <c r="AV385" s="4"/>
      <c r="AW385" s="4"/>
      <c r="AX385" s="4"/>
      <c r="AY385" s="4"/>
      <c r="AZ385" s="4"/>
      <c r="BA385" s="4"/>
      <c r="BB385" s="7"/>
      <c r="BC385" s="7"/>
      <c r="BD385" s="7"/>
      <c r="BE385" s="7"/>
      <c r="BF385" s="4"/>
      <c r="BG385" s="4"/>
      <c r="BH385" s="4"/>
      <c r="BI385" s="4"/>
      <c r="BJ385" s="4"/>
      <c r="BK385" s="4"/>
      <c r="BL385" s="7"/>
      <c r="BM385" s="7"/>
      <c r="BN385" s="7"/>
      <c r="BO385" s="7"/>
      <c r="BP385" s="4"/>
      <c r="BQ385" s="4"/>
      <c r="BR385" s="4"/>
      <c r="BS385" s="4"/>
      <c r="BT385" s="4"/>
      <c r="BU385" s="4"/>
      <c r="BV385" s="7"/>
      <c r="BW385" s="7"/>
      <c r="CN385" s="23"/>
      <c r="CO385" s="23"/>
      <c r="CP385" s="23"/>
      <c r="CQ385" s="23"/>
      <c r="DH385" s="23"/>
      <c r="DI385" s="23"/>
      <c r="DJ385" s="23"/>
      <c r="DK385" s="23"/>
      <c r="EB385" s="23"/>
      <c r="EC385" s="23"/>
      <c r="ED385" s="23"/>
      <c r="EE385" s="23"/>
      <c r="EG385" s="23"/>
      <c r="EH385" s="23"/>
    </row>
    <row r="386" spans="1:138" x14ac:dyDescent="0.3">
      <c r="A386" s="10">
        <v>43481.999999956577</v>
      </c>
      <c r="B386" s="11">
        <v>-32.6</v>
      </c>
      <c r="C386" s="19">
        <v>-20.549062499999994</v>
      </c>
      <c r="D386" s="19">
        <v>0.11025422825578628</v>
      </c>
      <c r="E386" s="19">
        <v>-11.031847222222225</v>
      </c>
      <c r="F386" s="19">
        <v>4.2714712810526752E-2</v>
      </c>
      <c r="G386" s="19">
        <v>-21.1693125</v>
      </c>
      <c r="H386" s="19">
        <v>8.1322764588447088E-2</v>
      </c>
      <c r="I386" s="19">
        <f t="shared" si="16"/>
        <v>-14.514673943749997</v>
      </c>
      <c r="J386" s="19">
        <f t="shared" si="17"/>
        <v>8.1322764588447088E-2</v>
      </c>
      <c r="T386" s="15"/>
      <c r="U386" s="15"/>
      <c r="V386" s="15"/>
      <c r="W386" s="15"/>
      <c r="X386" s="15"/>
      <c r="Y386" s="15"/>
      <c r="Z386" s="15"/>
      <c r="AA386" s="15"/>
      <c r="AB386" s="6"/>
      <c r="AC386" s="6"/>
      <c r="AD386" s="15"/>
      <c r="AE386" s="15"/>
      <c r="AF386" s="15"/>
      <c r="AG386" s="15"/>
      <c r="AH386" s="6"/>
      <c r="AI386" s="6"/>
      <c r="AJ386" s="7"/>
      <c r="AK386" s="7"/>
      <c r="AL386" s="4"/>
      <c r="AM386" s="4"/>
      <c r="AN386" s="4"/>
      <c r="AO386" s="4"/>
      <c r="AP386" s="4"/>
      <c r="AQ386" s="4"/>
      <c r="AR386" s="7"/>
      <c r="AS386" s="7"/>
      <c r="AT386" s="7"/>
      <c r="AU386" s="7"/>
      <c r="AV386" s="4"/>
      <c r="AW386" s="4"/>
      <c r="AX386" s="4"/>
      <c r="AY386" s="4"/>
      <c r="AZ386" s="4"/>
      <c r="BA386" s="4"/>
      <c r="BB386" s="7"/>
      <c r="BC386" s="7"/>
      <c r="BD386" s="7"/>
      <c r="BE386" s="7"/>
      <c r="BF386" s="4"/>
      <c r="BG386" s="4"/>
      <c r="BH386" s="4"/>
      <c r="BI386" s="4"/>
      <c r="BJ386" s="4"/>
      <c r="BK386" s="4"/>
      <c r="BL386" s="7"/>
      <c r="BM386" s="7"/>
      <c r="BN386" s="7"/>
      <c r="BO386" s="7"/>
      <c r="BP386" s="4"/>
      <c r="BQ386" s="4"/>
      <c r="BR386" s="4"/>
      <c r="BS386" s="4"/>
      <c r="BT386" s="4"/>
      <c r="BU386" s="4"/>
      <c r="BV386" s="7"/>
      <c r="BW386" s="7"/>
      <c r="CN386" s="23"/>
      <c r="CO386" s="23"/>
      <c r="CP386" s="23"/>
      <c r="CQ386" s="23"/>
      <c r="DH386" s="23"/>
      <c r="DI386" s="23"/>
      <c r="DJ386" s="23"/>
      <c r="DK386" s="23"/>
      <c r="EB386" s="23"/>
      <c r="EC386" s="23"/>
      <c r="ED386" s="23"/>
      <c r="EE386" s="23"/>
      <c r="EG386" s="23"/>
      <c r="EH386" s="23"/>
    </row>
    <row r="387" spans="1:138" x14ac:dyDescent="0.3">
      <c r="A387" s="10">
        <v>43482.999999956519</v>
      </c>
      <c r="B387" s="11">
        <v>-28.3</v>
      </c>
      <c r="C387" s="19">
        <v>-20.969874999999998</v>
      </c>
      <c r="D387" s="19">
        <v>3.4010777943239548E-2</v>
      </c>
      <c r="E387" s="19">
        <v>-11.336416666666667</v>
      </c>
      <c r="F387" s="19">
        <v>2.3111560376300442E-2</v>
      </c>
      <c r="G387" s="19">
        <v>-21.530624999999997</v>
      </c>
      <c r="H387" s="19">
        <v>5.6050921869236908E-2</v>
      </c>
      <c r="I387" s="19">
        <f t="shared" si="16"/>
        <v>-14.950380687499994</v>
      </c>
      <c r="J387" s="19">
        <f t="shared" si="17"/>
        <v>5.6050921869236908E-2</v>
      </c>
      <c r="T387" s="15"/>
      <c r="U387" s="15"/>
      <c r="V387" s="15"/>
      <c r="W387" s="15"/>
      <c r="X387" s="15"/>
      <c r="Y387" s="15"/>
      <c r="Z387" s="15"/>
      <c r="AA387" s="15"/>
      <c r="AB387" s="6"/>
      <c r="AC387" s="6"/>
      <c r="AD387" s="15"/>
      <c r="AE387" s="15"/>
      <c r="AF387" s="15"/>
      <c r="AG387" s="15"/>
      <c r="AH387" s="6"/>
      <c r="AI387" s="6"/>
      <c r="AJ387" s="7"/>
      <c r="AK387" s="7"/>
      <c r="AL387" s="4"/>
      <c r="AM387" s="4"/>
      <c r="AN387" s="4"/>
      <c r="AO387" s="4"/>
      <c r="AP387" s="4"/>
      <c r="AQ387" s="4"/>
      <c r="AR387" s="7"/>
      <c r="AS387" s="7"/>
      <c r="AT387" s="7"/>
      <c r="AU387" s="7"/>
      <c r="AV387" s="4"/>
      <c r="AW387" s="4"/>
      <c r="AX387" s="4"/>
      <c r="AY387" s="4"/>
      <c r="AZ387" s="4"/>
      <c r="BA387" s="4"/>
      <c r="BB387" s="7"/>
      <c r="BC387" s="7"/>
      <c r="BD387" s="7"/>
      <c r="BE387" s="7"/>
      <c r="BF387" s="4"/>
      <c r="BG387" s="4"/>
      <c r="BH387" s="4"/>
      <c r="BI387" s="4"/>
      <c r="BJ387" s="4"/>
      <c r="BK387" s="4"/>
      <c r="BL387" s="7"/>
      <c r="BM387" s="7"/>
      <c r="BN387" s="7"/>
      <c r="BO387" s="7"/>
      <c r="BP387" s="4"/>
      <c r="BQ387" s="4"/>
      <c r="BR387" s="4"/>
      <c r="BS387" s="4"/>
      <c r="BT387" s="4"/>
      <c r="BU387" s="4"/>
      <c r="BV387" s="7"/>
      <c r="BW387" s="7"/>
      <c r="CN387" s="23"/>
      <c r="CO387" s="23"/>
      <c r="CP387" s="23"/>
      <c r="CQ387" s="23"/>
      <c r="DH387" s="23"/>
      <c r="DI387" s="23"/>
      <c r="DJ387" s="23"/>
      <c r="DK387" s="23"/>
      <c r="EB387" s="23"/>
      <c r="EC387" s="23"/>
      <c r="ED387" s="23"/>
      <c r="EE387" s="23"/>
      <c r="EG387" s="23"/>
      <c r="EH387" s="23"/>
    </row>
    <row r="388" spans="1:138" x14ac:dyDescent="0.3">
      <c r="A388" s="10">
        <v>43483.999999956461</v>
      </c>
      <c r="B388" s="11">
        <v>-21.1</v>
      </c>
      <c r="C388" s="19">
        <v>-19.815666666666669</v>
      </c>
      <c r="D388" s="19">
        <v>0.11014988827263249</v>
      </c>
      <c r="E388" s="19">
        <v>-10.819875000000001</v>
      </c>
      <c r="F388" s="19">
        <v>4.3740822881521785E-2</v>
      </c>
      <c r="G388" s="19">
        <v>-20.110020833333337</v>
      </c>
      <c r="H388" s="19">
        <v>0.10691412848080649</v>
      </c>
      <c r="I388" s="19">
        <f t="shared" si="16"/>
        <v>-13.23727412291667</v>
      </c>
      <c r="J388" s="19">
        <f t="shared" si="17"/>
        <v>0.10691412848080649</v>
      </c>
      <c r="S388" s="14">
        <v>0.8</v>
      </c>
      <c r="T388" s="15"/>
      <c r="U388" s="15"/>
      <c r="V388" s="15"/>
      <c r="W388" s="15"/>
      <c r="X388" s="15"/>
      <c r="Y388" s="15"/>
      <c r="Z388" s="15"/>
      <c r="AA388" s="15"/>
      <c r="AB388" s="6"/>
      <c r="AC388" s="6"/>
      <c r="AD388" s="15"/>
      <c r="AE388" s="15"/>
      <c r="AF388" s="15"/>
      <c r="AG388" s="15"/>
      <c r="AH388" s="6"/>
      <c r="AI388" s="6"/>
      <c r="AJ388" s="7"/>
      <c r="AK388" s="7"/>
      <c r="AL388" s="4"/>
      <c r="AM388" s="4"/>
      <c r="AN388" s="4"/>
      <c r="AO388" s="4"/>
      <c r="AP388" s="4"/>
      <c r="AQ388" s="4"/>
      <c r="AR388" s="7"/>
      <c r="AS388" s="7"/>
      <c r="AT388" s="7"/>
      <c r="AU388" s="7"/>
      <c r="AV388" s="4"/>
      <c r="AW388" s="4"/>
      <c r="AX388" s="4"/>
      <c r="AY388" s="4"/>
      <c r="AZ388" s="4"/>
      <c r="BA388" s="4"/>
      <c r="BB388" s="7"/>
      <c r="BC388" s="7"/>
      <c r="BD388" s="7"/>
      <c r="BE388" s="7"/>
      <c r="BF388" s="4"/>
      <c r="BG388" s="4"/>
      <c r="BH388" s="4"/>
      <c r="BI388" s="4"/>
      <c r="BJ388" s="4"/>
      <c r="BK388" s="4"/>
      <c r="BL388" s="7"/>
      <c r="BM388" s="7"/>
      <c r="BN388" s="7"/>
      <c r="BO388" s="7"/>
      <c r="BP388" s="4"/>
      <c r="BQ388" s="4"/>
      <c r="BR388" s="4"/>
      <c r="BS388" s="4"/>
      <c r="BT388" s="4"/>
      <c r="BU388" s="4"/>
      <c r="BV388" s="7"/>
      <c r="BW388" s="7"/>
      <c r="CN388" s="23"/>
      <c r="CO388" s="23"/>
      <c r="CP388" s="23"/>
      <c r="CQ388" s="23"/>
      <c r="DH388" s="23"/>
      <c r="DI388" s="23"/>
      <c r="DJ388" s="23"/>
      <c r="DK388" s="23"/>
      <c r="EB388" s="23"/>
      <c r="EC388" s="23"/>
      <c r="ED388" s="23"/>
      <c r="EE388" s="23"/>
      <c r="EG388" s="23"/>
      <c r="EH388" s="23"/>
    </row>
    <row r="389" spans="1:138" x14ac:dyDescent="0.3">
      <c r="A389" s="10">
        <v>43484.999999956402</v>
      </c>
      <c r="B389" s="11">
        <v>-27.2</v>
      </c>
      <c r="C389" s="19">
        <v>-19.66825</v>
      </c>
      <c r="D389" s="19">
        <v>7.3265128031739943E-2</v>
      </c>
      <c r="E389" s="19">
        <v>-10.925777777777776</v>
      </c>
      <c r="F389" s="19">
        <v>2.7773175947319224E-2</v>
      </c>
      <c r="G389" s="19">
        <v>-20.407437499999997</v>
      </c>
      <c r="H389" s="19">
        <v>5.6534740766155299E-2</v>
      </c>
      <c r="I389" s="19">
        <f t="shared" si="16"/>
        <v>-13.595928881249996</v>
      </c>
      <c r="J389" s="19">
        <f t="shared" si="17"/>
        <v>5.6534740766155299E-2</v>
      </c>
      <c r="T389" s="15"/>
      <c r="U389" s="15"/>
      <c r="V389" s="15"/>
      <c r="W389" s="15"/>
      <c r="X389" s="15"/>
      <c r="Y389" s="15"/>
      <c r="Z389" s="15"/>
      <c r="AA389" s="15"/>
      <c r="AB389" s="6"/>
      <c r="AC389" s="6"/>
      <c r="AD389" s="15"/>
      <c r="AE389" s="15"/>
      <c r="AF389" s="15"/>
      <c r="AG389" s="15"/>
      <c r="AH389" s="6"/>
      <c r="AI389" s="6"/>
      <c r="AJ389" s="7"/>
      <c r="AK389" s="7"/>
      <c r="AL389" s="4"/>
      <c r="AM389" s="4"/>
      <c r="AN389" s="4"/>
      <c r="AO389" s="4"/>
      <c r="AP389" s="4"/>
      <c r="AQ389" s="4"/>
      <c r="AR389" s="7"/>
      <c r="AS389" s="7"/>
      <c r="AT389" s="7"/>
      <c r="AU389" s="7"/>
      <c r="AV389" s="4"/>
      <c r="AW389" s="4"/>
      <c r="AX389" s="4"/>
      <c r="AY389" s="4"/>
      <c r="AZ389" s="4"/>
      <c r="BA389" s="4"/>
      <c r="BB389" s="7"/>
      <c r="BC389" s="7"/>
      <c r="BD389" s="7"/>
      <c r="BE389" s="7"/>
      <c r="BF389" s="4"/>
      <c r="BG389" s="4"/>
      <c r="BH389" s="4"/>
      <c r="BI389" s="4"/>
      <c r="BJ389" s="4"/>
      <c r="BK389" s="4"/>
      <c r="BL389" s="7"/>
      <c r="BM389" s="7"/>
      <c r="BN389" s="7"/>
      <c r="BO389" s="7"/>
      <c r="BP389" s="4"/>
      <c r="BQ389" s="4"/>
      <c r="BR389" s="4"/>
      <c r="BS389" s="4"/>
      <c r="BT389" s="4"/>
      <c r="BU389" s="4"/>
      <c r="BV389" s="7"/>
      <c r="BW389" s="7"/>
      <c r="CN389" s="23"/>
      <c r="CO389" s="23"/>
      <c r="CP389" s="23"/>
      <c r="CQ389" s="23"/>
      <c r="DH389" s="23"/>
      <c r="DI389" s="23"/>
      <c r="DJ389" s="23"/>
      <c r="DK389" s="23"/>
      <c r="EB389" s="23"/>
      <c r="EC389" s="23"/>
      <c r="ED389" s="23"/>
      <c r="EE389" s="23"/>
      <c r="EG389" s="23"/>
      <c r="EH389" s="23"/>
    </row>
    <row r="390" spans="1:138" x14ac:dyDescent="0.3">
      <c r="A390" s="10">
        <v>43485.999999956344</v>
      </c>
      <c r="B390" s="11">
        <v>-19.5</v>
      </c>
      <c r="C390" s="19">
        <v>-19.481083333333331</v>
      </c>
      <c r="D390" s="19">
        <v>5.5788295700783606E-2</v>
      </c>
      <c r="E390" s="19">
        <v>-10.775541666666669</v>
      </c>
      <c r="F390" s="19">
        <v>3.1650846623569637E-2</v>
      </c>
      <c r="G390" s="19">
        <v>-19.859708333333334</v>
      </c>
      <c r="H390" s="19">
        <v>7.027631744821379E-2</v>
      </c>
      <c r="I390" s="19">
        <f t="shared" si="16"/>
        <v>-12.935422279166666</v>
      </c>
      <c r="J390" s="19">
        <f t="shared" si="17"/>
        <v>7.027631744821379E-2</v>
      </c>
      <c r="S390" s="14">
        <v>0.3</v>
      </c>
      <c r="T390" s="15"/>
      <c r="U390" s="15"/>
      <c r="V390" s="15"/>
      <c r="W390" s="15"/>
      <c r="X390" s="15"/>
      <c r="Y390" s="15"/>
      <c r="Z390" s="15"/>
      <c r="AA390" s="15"/>
      <c r="AB390" s="6"/>
      <c r="AC390" s="6"/>
      <c r="AD390" s="15"/>
      <c r="AE390" s="15"/>
      <c r="AF390" s="15"/>
      <c r="AG390" s="15"/>
      <c r="AH390" s="6"/>
      <c r="AI390" s="6"/>
      <c r="AJ390" s="7"/>
      <c r="AK390" s="7"/>
      <c r="AL390" s="4"/>
      <c r="AM390" s="4"/>
      <c r="AN390" s="4"/>
      <c r="AO390" s="4"/>
      <c r="AP390" s="4"/>
      <c r="AQ390" s="4"/>
      <c r="AR390" s="7"/>
      <c r="AS390" s="7"/>
      <c r="AT390" s="7"/>
      <c r="AU390" s="7"/>
      <c r="AV390" s="4"/>
      <c r="AW390" s="4"/>
      <c r="AX390" s="4"/>
      <c r="AY390" s="4"/>
      <c r="AZ390" s="4"/>
      <c r="BA390" s="4"/>
      <c r="BB390" s="7"/>
      <c r="BC390" s="7"/>
      <c r="BD390" s="7"/>
      <c r="BE390" s="7"/>
      <c r="BF390" s="4"/>
      <c r="BG390" s="4"/>
      <c r="BH390" s="4"/>
      <c r="BI390" s="4"/>
      <c r="BJ390" s="4"/>
      <c r="BK390" s="4"/>
      <c r="BL390" s="7"/>
      <c r="BM390" s="7"/>
      <c r="BN390" s="7"/>
      <c r="BO390" s="7"/>
      <c r="BP390" s="4"/>
      <c r="BQ390" s="4"/>
      <c r="BR390" s="4"/>
      <c r="BS390" s="4"/>
      <c r="BT390" s="4"/>
      <c r="BU390" s="4"/>
      <c r="BV390" s="7"/>
      <c r="BW390" s="7"/>
      <c r="CN390" s="23"/>
      <c r="CO390" s="23"/>
      <c r="CP390" s="23"/>
      <c r="CQ390" s="23"/>
      <c r="DH390" s="23"/>
      <c r="DI390" s="23"/>
      <c r="DJ390" s="23"/>
      <c r="DK390" s="23"/>
      <c r="EB390" s="23"/>
      <c r="EC390" s="23"/>
      <c r="ED390" s="23"/>
      <c r="EE390" s="23"/>
      <c r="EG390" s="23"/>
      <c r="EH390" s="23"/>
    </row>
    <row r="391" spans="1:138" x14ac:dyDescent="0.3">
      <c r="A391" s="10">
        <v>43486.999999956286</v>
      </c>
      <c r="B391" s="11">
        <v>-17.3</v>
      </c>
      <c r="C391" s="19">
        <v>-18.149354166666665</v>
      </c>
      <c r="D391" s="19">
        <v>6.6958431832354573E-2</v>
      </c>
      <c r="E391" s="19">
        <v>-10.042944444444446</v>
      </c>
      <c r="F391" s="19">
        <v>3.6718352168046225E-2</v>
      </c>
      <c r="G391" s="19">
        <v>-18.51927083333333</v>
      </c>
      <c r="H391" s="19">
        <v>6.9516315330080999E-2</v>
      </c>
      <c r="I391" s="19">
        <f t="shared" si="16"/>
        <v>-11.318988697916662</v>
      </c>
      <c r="J391" s="19">
        <f t="shared" si="17"/>
        <v>6.9516315330080999E-2</v>
      </c>
      <c r="S391" s="14">
        <v>0.3</v>
      </c>
      <c r="T391" s="15"/>
      <c r="U391" s="15"/>
      <c r="V391" s="15"/>
      <c r="W391" s="15"/>
      <c r="X391" s="15"/>
      <c r="Y391" s="15"/>
      <c r="Z391" s="15"/>
      <c r="AA391" s="15"/>
      <c r="AB391" s="6"/>
      <c r="AC391" s="6"/>
      <c r="AD391" s="15"/>
      <c r="AE391" s="15"/>
      <c r="AF391" s="15"/>
      <c r="AG391" s="15"/>
      <c r="AH391" s="6"/>
      <c r="AI391" s="6"/>
      <c r="AJ391" s="7"/>
      <c r="AK391" s="7"/>
      <c r="AL391" s="4"/>
      <c r="AM391" s="4"/>
      <c r="AN391" s="4"/>
      <c r="AO391" s="4"/>
      <c r="AP391" s="4"/>
      <c r="AQ391" s="4"/>
      <c r="AR391" s="7"/>
      <c r="AS391" s="7"/>
      <c r="AT391" s="7"/>
      <c r="AU391" s="7"/>
      <c r="AV391" s="4"/>
      <c r="AW391" s="4"/>
      <c r="AX391" s="4"/>
      <c r="AY391" s="4"/>
      <c r="AZ391" s="4"/>
      <c r="BA391" s="4"/>
      <c r="BB391" s="7"/>
      <c r="BC391" s="7"/>
      <c r="BD391" s="7"/>
      <c r="BE391" s="7"/>
      <c r="BF391" s="4"/>
      <c r="BG391" s="4"/>
      <c r="BH391" s="4"/>
      <c r="BI391" s="4"/>
      <c r="BJ391" s="4"/>
      <c r="BK391" s="4"/>
      <c r="BL391" s="7"/>
      <c r="BM391" s="7"/>
      <c r="BN391" s="7"/>
      <c r="BO391" s="7"/>
      <c r="BP391" s="4"/>
      <c r="BQ391" s="4"/>
      <c r="BR391" s="4"/>
      <c r="BS391" s="4"/>
      <c r="BT391" s="4"/>
      <c r="BU391" s="4"/>
      <c r="BV391" s="7"/>
      <c r="BW391" s="7"/>
      <c r="CN391" s="23"/>
      <c r="CO391" s="23"/>
      <c r="CP391" s="23"/>
      <c r="CQ391" s="23"/>
      <c r="DH391" s="23"/>
      <c r="DI391" s="23"/>
      <c r="DJ391" s="23"/>
      <c r="DK391" s="23"/>
      <c r="EB391" s="23"/>
      <c r="EC391" s="23"/>
      <c r="ED391" s="23"/>
      <c r="EE391" s="23"/>
      <c r="EG391" s="23"/>
      <c r="EH391" s="23"/>
    </row>
    <row r="392" spans="1:138" x14ac:dyDescent="0.3">
      <c r="A392" s="10">
        <v>43487.999999956228</v>
      </c>
      <c r="B392" s="11">
        <v>-20.2</v>
      </c>
      <c r="C392" s="19">
        <v>-18.285249999999998</v>
      </c>
      <c r="D392" s="19">
        <v>6.5946838493186111E-2</v>
      </c>
      <c r="E392" s="19">
        <v>-10.016902777777778</v>
      </c>
      <c r="F392" s="19">
        <v>1.7930011086754027E-2</v>
      </c>
      <c r="G392" s="19">
        <v>-18.419541666666664</v>
      </c>
      <c r="H392" s="19">
        <v>4.8843007864693623E-2</v>
      </c>
      <c r="I392" s="19">
        <f t="shared" si="16"/>
        <v>-11.198725295833327</v>
      </c>
      <c r="J392" s="19">
        <f t="shared" si="17"/>
        <v>4.8843007864693623E-2</v>
      </c>
      <c r="T392" s="15"/>
      <c r="U392" s="15"/>
      <c r="V392" s="15"/>
      <c r="W392" s="15"/>
      <c r="X392" s="15"/>
      <c r="Y392" s="15"/>
      <c r="Z392" s="15"/>
      <c r="AA392" s="15"/>
      <c r="AB392" s="6"/>
      <c r="AC392" s="6"/>
      <c r="AD392" s="15"/>
      <c r="AE392" s="15"/>
      <c r="AF392" s="15"/>
      <c r="AG392" s="15"/>
      <c r="AH392" s="6"/>
      <c r="AI392" s="6"/>
      <c r="AJ392" s="7"/>
      <c r="AK392" s="7"/>
      <c r="AL392" s="4"/>
      <c r="AM392" s="4"/>
      <c r="AN392" s="4"/>
      <c r="AO392" s="4"/>
      <c r="AP392" s="4"/>
      <c r="AQ392" s="4"/>
      <c r="AR392" s="7"/>
      <c r="AS392" s="7"/>
      <c r="AT392" s="7"/>
      <c r="AU392" s="7"/>
      <c r="AV392" s="4"/>
      <c r="AW392" s="4"/>
      <c r="AX392" s="4"/>
      <c r="AY392" s="4"/>
      <c r="AZ392" s="4"/>
      <c r="BA392" s="4"/>
      <c r="BB392" s="7"/>
      <c r="BC392" s="7"/>
      <c r="BD392" s="7"/>
      <c r="BE392" s="7"/>
      <c r="BF392" s="4"/>
      <c r="BG392" s="4"/>
      <c r="BH392" s="4"/>
      <c r="BI392" s="4"/>
      <c r="BJ392" s="4"/>
      <c r="BK392" s="4"/>
      <c r="BL392" s="7"/>
      <c r="BM392" s="7"/>
      <c r="BN392" s="7"/>
      <c r="BO392" s="7"/>
      <c r="BP392" s="4"/>
      <c r="BQ392" s="4"/>
      <c r="BR392" s="4"/>
      <c r="BS392" s="4"/>
      <c r="BT392" s="4"/>
      <c r="BU392" s="4"/>
      <c r="BV392" s="7"/>
      <c r="BW392" s="7"/>
      <c r="CN392" s="23"/>
      <c r="CO392" s="23"/>
      <c r="CP392" s="23"/>
      <c r="CQ392" s="23"/>
      <c r="DH392" s="23"/>
      <c r="DI392" s="23"/>
      <c r="DJ392" s="23"/>
      <c r="DK392" s="23"/>
      <c r="EB392" s="23"/>
      <c r="EC392" s="23"/>
      <c r="ED392" s="23"/>
      <c r="EE392" s="23"/>
      <c r="EG392" s="23"/>
      <c r="EH392" s="23"/>
    </row>
    <row r="393" spans="1:138" x14ac:dyDescent="0.3">
      <c r="A393" s="10">
        <v>43488.99999995617</v>
      </c>
      <c r="B393" s="11">
        <v>-22.6</v>
      </c>
      <c r="C393" s="19">
        <v>-18.934500000000003</v>
      </c>
      <c r="D393" s="19">
        <v>5.2964055010812812E-2</v>
      </c>
      <c r="E393" s="19">
        <v>-10.327236111111111</v>
      </c>
      <c r="F393" s="19">
        <v>2.2420296108734337E-2</v>
      </c>
      <c r="G393" s="19">
        <v>-19.021312499999997</v>
      </c>
      <c r="H393" s="19">
        <v>4.9578785680806425E-2</v>
      </c>
      <c r="I393" s="19">
        <f t="shared" si="16"/>
        <v>-11.924400743749995</v>
      </c>
      <c r="J393" s="19">
        <f t="shared" si="17"/>
        <v>4.9578785680806425E-2</v>
      </c>
      <c r="T393" s="15"/>
      <c r="U393" s="15"/>
      <c r="V393" s="15"/>
      <c r="W393" s="15"/>
      <c r="X393" s="15"/>
      <c r="Y393" s="15"/>
      <c r="Z393" s="15"/>
      <c r="AA393" s="15"/>
      <c r="AB393" s="6"/>
      <c r="AC393" s="6"/>
      <c r="AD393" s="15"/>
      <c r="AE393" s="15"/>
      <c r="AF393" s="15"/>
      <c r="AG393" s="15"/>
      <c r="AH393" s="6"/>
      <c r="AI393" s="6"/>
      <c r="AJ393" s="7"/>
      <c r="AK393" s="7"/>
      <c r="AL393" s="4"/>
      <c r="AM393" s="4"/>
      <c r="AN393" s="4"/>
      <c r="AO393" s="4"/>
      <c r="AP393" s="4"/>
      <c r="AQ393" s="4"/>
      <c r="AR393" s="7"/>
      <c r="AS393" s="7"/>
      <c r="AT393" s="7"/>
      <c r="AU393" s="7"/>
      <c r="AV393" s="4"/>
      <c r="AW393" s="4"/>
      <c r="AX393" s="4"/>
      <c r="AY393" s="4"/>
      <c r="AZ393" s="4"/>
      <c r="BA393" s="4"/>
      <c r="BB393" s="7"/>
      <c r="BC393" s="7"/>
      <c r="BD393" s="7"/>
      <c r="BE393" s="7"/>
      <c r="BF393" s="4"/>
      <c r="BG393" s="4"/>
      <c r="BH393" s="4"/>
      <c r="BI393" s="4"/>
      <c r="BJ393" s="4"/>
      <c r="BK393" s="4"/>
      <c r="BL393" s="7"/>
      <c r="BM393" s="7"/>
      <c r="BN393" s="7"/>
      <c r="BO393" s="7"/>
      <c r="BP393" s="4"/>
      <c r="BQ393" s="4"/>
      <c r="BR393" s="4"/>
      <c r="BS393" s="4"/>
      <c r="BT393" s="4"/>
      <c r="BU393" s="4"/>
      <c r="BV393" s="7"/>
      <c r="BW393" s="7"/>
      <c r="CN393" s="23"/>
      <c r="CO393" s="23"/>
      <c r="CP393" s="23"/>
      <c r="CQ393" s="23"/>
      <c r="DH393" s="23"/>
      <c r="DI393" s="23"/>
      <c r="DJ393" s="23"/>
      <c r="DK393" s="23"/>
      <c r="EB393" s="23"/>
      <c r="EC393" s="23"/>
      <c r="ED393" s="23"/>
      <c r="EE393" s="23"/>
      <c r="EG393" s="23"/>
      <c r="EH393" s="23"/>
    </row>
    <row r="394" spans="1:138" x14ac:dyDescent="0.3">
      <c r="A394" s="10">
        <v>43489.999999956111</v>
      </c>
      <c r="B394" s="11">
        <v>-22.1</v>
      </c>
      <c r="C394" s="19">
        <v>-18.924854166666666</v>
      </c>
      <c r="D394" s="19">
        <v>3.3882716501278935E-2</v>
      </c>
      <c r="E394" s="19">
        <v>-10.340944444444444</v>
      </c>
      <c r="F394" s="19">
        <v>1.7359716852226599E-2</v>
      </c>
      <c r="G394" s="19">
        <v>-18.965270833333332</v>
      </c>
      <c r="H394" s="19">
        <v>4.2682186013234598E-2</v>
      </c>
      <c r="I394" s="19">
        <f t="shared" si="16"/>
        <v>-11.856820097916664</v>
      </c>
      <c r="J394" s="19">
        <f t="shared" si="17"/>
        <v>4.2682186013234598E-2</v>
      </c>
      <c r="T394" s="15"/>
      <c r="U394" s="15"/>
      <c r="V394" s="15"/>
      <c r="W394" s="15"/>
      <c r="X394" s="15"/>
      <c r="Y394" s="15"/>
      <c r="Z394" s="15"/>
      <c r="AA394" s="15"/>
      <c r="AB394" s="6"/>
      <c r="AC394" s="6"/>
      <c r="AD394" s="15"/>
      <c r="AE394" s="15"/>
      <c r="AF394" s="15"/>
      <c r="AG394" s="15"/>
      <c r="AH394" s="6"/>
      <c r="AI394" s="6"/>
      <c r="AJ394" s="7"/>
      <c r="AK394" s="7"/>
      <c r="AL394" s="4"/>
      <c r="AM394" s="4"/>
      <c r="AN394" s="4"/>
      <c r="AO394" s="4"/>
      <c r="AP394" s="4"/>
      <c r="AQ394" s="4"/>
      <c r="AR394" s="7"/>
      <c r="AS394" s="7"/>
      <c r="AT394" s="7"/>
      <c r="AU394" s="7"/>
      <c r="AV394" s="4"/>
      <c r="AW394" s="4"/>
      <c r="AX394" s="4"/>
      <c r="AY394" s="4"/>
      <c r="AZ394" s="4"/>
      <c r="BA394" s="4"/>
      <c r="BB394" s="7"/>
      <c r="BC394" s="7"/>
      <c r="BD394" s="7"/>
      <c r="BE394" s="7"/>
      <c r="BF394" s="4"/>
      <c r="BG394" s="4"/>
      <c r="BH394" s="4"/>
      <c r="BI394" s="4"/>
      <c r="BJ394" s="4"/>
      <c r="BK394" s="4"/>
      <c r="BL394" s="7"/>
      <c r="BM394" s="7"/>
      <c r="BN394" s="7"/>
      <c r="BO394" s="7"/>
      <c r="BP394" s="4"/>
      <c r="BQ394" s="4"/>
      <c r="BR394" s="4"/>
      <c r="BS394" s="4"/>
      <c r="BT394" s="4"/>
      <c r="BU394" s="4"/>
      <c r="BV394" s="7"/>
      <c r="BW394" s="7"/>
      <c r="CN394" s="23"/>
      <c r="CO394" s="23"/>
      <c r="CP394" s="23"/>
      <c r="CQ394" s="23"/>
      <c r="DH394" s="23"/>
      <c r="DI394" s="23"/>
      <c r="DJ394" s="23"/>
      <c r="DK394" s="23"/>
      <c r="EB394" s="23"/>
      <c r="EC394" s="23"/>
      <c r="ED394" s="23"/>
      <c r="EE394" s="23"/>
      <c r="EG394" s="23"/>
      <c r="EH394" s="23"/>
    </row>
    <row r="395" spans="1:138" x14ac:dyDescent="0.3">
      <c r="A395" s="10">
        <v>43490.999999956053</v>
      </c>
      <c r="B395" s="11">
        <v>-21.4</v>
      </c>
      <c r="C395" s="19">
        <v>-19.101541666666666</v>
      </c>
      <c r="D395" s="19">
        <v>4.1241346442629168E-2</v>
      </c>
      <c r="E395" s="19">
        <v>-10.513736111111111</v>
      </c>
      <c r="F395" s="19">
        <v>2.1792582643634886E-2</v>
      </c>
      <c r="G395" s="19">
        <v>-19.184020833333332</v>
      </c>
      <c r="H395" s="19">
        <v>5.0502667808412845E-2</v>
      </c>
      <c r="I395" s="19">
        <f t="shared" si="16"/>
        <v>-12.120610722916663</v>
      </c>
      <c r="J395" s="19">
        <f t="shared" si="17"/>
        <v>5.0502667808412845E-2</v>
      </c>
      <c r="T395" s="15"/>
      <c r="U395" s="15"/>
      <c r="V395" s="15"/>
      <c r="W395" s="15"/>
      <c r="X395" s="15"/>
      <c r="Y395" s="15"/>
      <c r="Z395" s="15"/>
      <c r="AA395" s="15"/>
      <c r="AB395" s="6"/>
      <c r="AC395" s="6"/>
      <c r="AD395" s="15"/>
      <c r="AE395" s="15"/>
      <c r="AF395" s="15"/>
      <c r="AG395" s="15"/>
      <c r="AH395" s="6"/>
      <c r="AI395" s="6"/>
      <c r="AJ395" s="7"/>
      <c r="AK395" s="7"/>
      <c r="AL395" s="4"/>
      <c r="AM395" s="4"/>
      <c r="AN395" s="4"/>
      <c r="AO395" s="4"/>
      <c r="AP395" s="4"/>
      <c r="AQ395" s="4"/>
      <c r="AR395" s="7"/>
      <c r="AS395" s="7"/>
      <c r="AT395" s="7"/>
      <c r="AU395" s="7"/>
      <c r="AV395" s="4"/>
      <c r="AW395" s="4"/>
      <c r="AX395" s="4"/>
      <c r="AY395" s="4"/>
      <c r="AZ395" s="4"/>
      <c r="BA395" s="4"/>
      <c r="BB395" s="7"/>
      <c r="BC395" s="7"/>
      <c r="BD395" s="7"/>
      <c r="BE395" s="7"/>
      <c r="BF395" s="4"/>
      <c r="BG395" s="4"/>
      <c r="BH395" s="4"/>
      <c r="BI395" s="4"/>
      <c r="BJ395" s="4"/>
      <c r="BK395" s="4"/>
      <c r="BL395" s="7"/>
      <c r="BM395" s="7"/>
      <c r="BN395" s="7"/>
      <c r="BO395" s="7"/>
      <c r="BP395" s="4"/>
      <c r="BQ395" s="4"/>
      <c r="BR395" s="4"/>
      <c r="BS395" s="4"/>
      <c r="BT395" s="4"/>
      <c r="BU395" s="4"/>
      <c r="BV395" s="7"/>
      <c r="BW395" s="7"/>
      <c r="CN395" s="23"/>
      <c r="CO395" s="23"/>
      <c r="CP395" s="23"/>
      <c r="CQ395" s="23"/>
      <c r="DH395" s="23"/>
      <c r="DI395" s="23"/>
      <c r="DJ395" s="23"/>
      <c r="DK395" s="23"/>
      <c r="EB395" s="23"/>
      <c r="EC395" s="23"/>
      <c r="ED395" s="23"/>
      <c r="EE395" s="23"/>
      <c r="EG395" s="23"/>
      <c r="EH395" s="23"/>
    </row>
    <row r="396" spans="1:138" x14ac:dyDescent="0.3">
      <c r="A396" s="10">
        <v>43491.999999955995</v>
      </c>
      <c r="B396" s="11">
        <v>-22.7</v>
      </c>
      <c r="C396" s="19">
        <v>-19.010333333333335</v>
      </c>
      <c r="D396" s="19">
        <v>2.8746623410200938E-2</v>
      </c>
      <c r="E396" s="19">
        <v>-10.549555555555555</v>
      </c>
      <c r="F396" s="19">
        <v>1.765350966946877E-2</v>
      </c>
      <c r="G396" s="19">
        <v>-19.109875000000002</v>
      </c>
      <c r="H396" s="19">
        <v>4.2202606661887264E-2</v>
      </c>
      <c r="I396" s="19">
        <f t="shared" si="16"/>
        <v>-12.031198262500002</v>
      </c>
      <c r="J396" s="19">
        <f t="shared" si="17"/>
        <v>4.2202606661887264E-2</v>
      </c>
      <c r="T396" s="15"/>
      <c r="U396" s="15"/>
      <c r="V396" s="15"/>
      <c r="W396" s="15"/>
      <c r="X396" s="15"/>
      <c r="Y396" s="15"/>
      <c r="Z396" s="15"/>
      <c r="AA396" s="15"/>
      <c r="AB396" s="6"/>
      <c r="AC396" s="6"/>
      <c r="AD396" s="15"/>
      <c r="AE396" s="15"/>
      <c r="AF396" s="15"/>
      <c r="AG396" s="15"/>
      <c r="AH396" s="6"/>
      <c r="AI396" s="6"/>
      <c r="AJ396" s="7"/>
      <c r="AK396" s="7"/>
      <c r="AL396" s="4"/>
      <c r="AM396" s="4"/>
      <c r="AN396" s="4"/>
      <c r="AO396" s="4"/>
      <c r="AP396" s="4"/>
      <c r="AQ396" s="4"/>
      <c r="AR396" s="7"/>
      <c r="AS396" s="7"/>
      <c r="AT396" s="7"/>
      <c r="AU396" s="7"/>
      <c r="AV396" s="4"/>
      <c r="AW396" s="4"/>
      <c r="AX396" s="4"/>
      <c r="AY396" s="4"/>
      <c r="AZ396" s="4"/>
      <c r="BA396" s="4"/>
      <c r="BB396" s="7"/>
      <c r="BC396" s="7"/>
      <c r="BD396" s="7"/>
      <c r="BE396" s="7"/>
      <c r="BF396" s="4"/>
      <c r="BG396" s="4"/>
      <c r="BH396" s="4"/>
      <c r="BI396" s="4"/>
      <c r="BJ396" s="4"/>
      <c r="BK396" s="4"/>
      <c r="BL396" s="7"/>
      <c r="BM396" s="7"/>
      <c r="BN396" s="7"/>
      <c r="BO396" s="7"/>
      <c r="BP396" s="4"/>
      <c r="BQ396" s="4"/>
      <c r="BR396" s="4"/>
      <c r="BS396" s="4"/>
      <c r="BT396" s="4"/>
      <c r="BU396" s="4"/>
      <c r="BV396" s="7"/>
      <c r="BW396" s="7"/>
      <c r="CN396" s="23"/>
      <c r="CO396" s="23"/>
      <c r="CP396" s="23"/>
      <c r="CQ396" s="23"/>
      <c r="DH396" s="23"/>
      <c r="DI396" s="23"/>
      <c r="DJ396" s="23"/>
      <c r="DK396" s="23"/>
      <c r="EB396" s="23"/>
      <c r="EC396" s="23"/>
      <c r="ED396" s="23"/>
      <c r="EE396" s="23"/>
      <c r="EG396" s="23"/>
      <c r="EH396" s="23"/>
    </row>
    <row r="397" spans="1:138" x14ac:dyDescent="0.3">
      <c r="A397" s="10">
        <v>43492.999999955937</v>
      </c>
      <c r="B397" s="11">
        <v>-21.6</v>
      </c>
      <c r="C397" s="19">
        <v>-18.995125000000005</v>
      </c>
      <c r="D397" s="19">
        <v>4.4612362721657008E-2</v>
      </c>
      <c r="E397" s="19">
        <v>-10.668513888888887</v>
      </c>
      <c r="F397" s="19">
        <v>2.4040232139878232E-2</v>
      </c>
      <c r="G397" s="19">
        <v>-19.230520833333333</v>
      </c>
      <c r="H397" s="19">
        <v>5.1281931367221381E-2</v>
      </c>
      <c r="I397" s="19">
        <f t="shared" si="16"/>
        <v>-12.176685072916666</v>
      </c>
      <c r="J397" s="19">
        <f t="shared" si="17"/>
        <v>5.1281931367221381E-2</v>
      </c>
      <c r="T397" s="15"/>
      <c r="U397" s="15"/>
      <c r="V397" s="15"/>
      <c r="W397" s="15"/>
      <c r="X397" s="15"/>
      <c r="Y397" s="15"/>
      <c r="Z397" s="15"/>
      <c r="AA397" s="15"/>
      <c r="AB397" s="6"/>
      <c r="AC397" s="6"/>
      <c r="AD397" s="15"/>
      <c r="AE397" s="15"/>
      <c r="AF397" s="15"/>
      <c r="AG397" s="15"/>
      <c r="AH397" s="6"/>
      <c r="AI397" s="6"/>
      <c r="AJ397" s="7"/>
      <c r="AK397" s="7"/>
      <c r="AL397" s="4"/>
      <c r="AM397" s="4"/>
      <c r="AN397" s="4"/>
      <c r="AO397" s="4"/>
      <c r="AP397" s="4"/>
      <c r="AQ397" s="4"/>
      <c r="AR397" s="7"/>
      <c r="AS397" s="7"/>
      <c r="AT397" s="7"/>
      <c r="AU397" s="7"/>
      <c r="AV397" s="4"/>
      <c r="AW397" s="4"/>
      <c r="AX397" s="4"/>
      <c r="AY397" s="4"/>
      <c r="AZ397" s="4"/>
      <c r="BA397" s="4"/>
      <c r="BB397" s="7"/>
      <c r="BC397" s="7"/>
      <c r="BD397" s="7"/>
      <c r="BE397" s="7"/>
      <c r="BF397" s="4"/>
      <c r="BG397" s="4"/>
      <c r="BH397" s="4"/>
      <c r="BI397" s="4"/>
      <c r="BJ397" s="4"/>
      <c r="BK397" s="4"/>
      <c r="BL397" s="7"/>
      <c r="BM397" s="7"/>
      <c r="BN397" s="7"/>
      <c r="BO397" s="7"/>
      <c r="BP397" s="4"/>
      <c r="BQ397" s="4"/>
      <c r="BR397" s="4"/>
      <c r="BS397" s="4"/>
      <c r="BT397" s="4"/>
      <c r="BU397" s="4"/>
      <c r="BV397" s="7"/>
      <c r="BW397" s="7"/>
      <c r="CN397" s="23"/>
      <c r="CO397" s="23"/>
      <c r="CP397" s="23"/>
      <c r="CQ397" s="23"/>
      <c r="DH397" s="23"/>
      <c r="DI397" s="23"/>
      <c r="DJ397" s="23"/>
      <c r="DK397" s="23"/>
      <c r="EB397" s="23"/>
      <c r="EC397" s="23"/>
      <c r="ED397" s="23"/>
      <c r="EE397" s="23"/>
      <c r="EG397" s="23"/>
      <c r="EH397" s="23"/>
    </row>
    <row r="398" spans="1:138" x14ac:dyDescent="0.3">
      <c r="A398" s="10">
        <v>43493.999999955879</v>
      </c>
      <c r="B398" s="11">
        <v>-16.5</v>
      </c>
      <c r="C398" s="19">
        <v>-18.310666666666666</v>
      </c>
      <c r="D398" s="19">
        <v>8.417006199206932E-2</v>
      </c>
      <c r="E398" s="19">
        <v>-10.294194444444443</v>
      </c>
      <c r="F398" s="19">
        <v>3.1737150877796827E-2</v>
      </c>
      <c r="G398" s="19">
        <v>-18.305062500000002</v>
      </c>
      <c r="H398" s="19">
        <v>7.6127124280229816E-2</v>
      </c>
      <c r="I398" s="19">
        <f t="shared" si="16"/>
        <v>-11.060674868750002</v>
      </c>
      <c r="J398" s="19">
        <f t="shared" si="17"/>
        <v>7.6127124280229816E-2</v>
      </c>
      <c r="T398" s="15"/>
      <c r="U398" s="15"/>
      <c r="V398" s="15"/>
      <c r="W398" s="15"/>
      <c r="X398" s="15"/>
      <c r="Y398" s="15"/>
      <c r="Z398" s="15"/>
      <c r="AA398" s="15"/>
      <c r="AB398" s="6"/>
      <c r="AC398" s="6"/>
      <c r="AD398" s="15"/>
      <c r="AE398" s="15"/>
      <c r="AF398" s="15"/>
      <c r="AG398" s="15"/>
      <c r="AH398" s="6"/>
      <c r="AI398" s="6"/>
      <c r="AJ398" s="7"/>
      <c r="AK398" s="7"/>
      <c r="AL398" s="4"/>
      <c r="AM398" s="4"/>
      <c r="AN398" s="4"/>
      <c r="AO398" s="4"/>
      <c r="AP398" s="4"/>
      <c r="AQ398" s="4"/>
      <c r="AR398" s="7"/>
      <c r="AS398" s="7"/>
      <c r="AT398" s="7"/>
      <c r="AU398" s="7"/>
      <c r="AV398" s="4"/>
      <c r="AW398" s="4"/>
      <c r="AX398" s="4"/>
      <c r="AY398" s="4"/>
      <c r="AZ398" s="4"/>
      <c r="BA398" s="4"/>
      <c r="BB398" s="7"/>
      <c r="BC398" s="7"/>
      <c r="BD398" s="7"/>
      <c r="BE398" s="7"/>
      <c r="BF398" s="4"/>
      <c r="BG398" s="4"/>
      <c r="BH398" s="4"/>
      <c r="BI398" s="4"/>
      <c r="BJ398" s="4"/>
      <c r="BK398" s="4"/>
      <c r="BL398" s="7"/>
      <c r="BM398" s="7"/>
      <c r="BN398" s="7"/>
      <c r="BO398" s="7"/>
      <c r="BP398" s="4"/>
      <c r="BQ398" s="4"/>
      <c r="BR398" s="4"/>
      <c r="BS398" s="4"/>
      <c r="BT398" s="4"/>
      <c r="BU398" s="4"/>
      <c r="BV398" s="7"/>
      <c r="BW398" s="7"/>
      <c r="CN398" s="23"/>
      <c r="CO398" s="23"/>
      <c r="CP398" s="23"/>
      <c r="CQ398" s="23"/>
      <c r="DH398" s="23"/>
      <c r="DI398" s="23"/>
      <c r="DJ398" s="23"/>
      <c r="DK398" s="23"/>
      <c r="EB398" s="23"/>
      <c r="EC398" s="23"/>
      <c r="ED398" s="23"/>
      <c r="EE398" s="23"/>
      <c r="EG398" s="23"/>
      <c r="EH398" s="23"/>
    </row>
    <row r="399" spans="1:138" x14ac:dyDescent="0.3">
      <c r="A399" s="10">
        <v>43494.99999995582</v>
      </c>
      <c r="B399" s="11">
        <v>-21.7</v>
      </c>
      <c r="C399" s="19">
        <v>-17.64245833333333</v>
      </c>
      <c r="D399" s="19">
        <v>3.5954982882517604E-2</v>
      </c>
      <c r="E399" s="19">
        <v>-10.220249999999998</v>
      </c>
      <c r="F399" s="19">
        <v>3.3107995893884877E-2</v>
      </c>
      <c r="G399" s="19">
        <v>-17.942958333333337</v>
      </c>
      <c r="H399" s="19">
        <v>4.8020695989932263E-2</v>
      </c>
      <c r="I399" s="19">
        <f t="shared" si="16"/>
        <v>-10.624013454166668</v>
      </c>
      <c r="J399" s="19">
        <f t="shared" si="17"/>
        <v>4.8020695989932263E-2</v>
      </c>
      <c r="S399" s="14">
        <v>0.4</v>
      </c>
      <c r="T399" s="15"/>
      <c r="U399" s="15"/>
      <c r="V399" s="15"/>
      <c r="W399" s="15"/>
      <c r="X399" s="15"/>
      <c r="Y399" s="15"/>
      <c r="Z399" s="15"/>
      <c r="AA399" s="15"/>
      <c r="AB399" s="6"/>
      <c r="AC399" s="6"/>
      <c r="AD399" s="15"/>
      <c r="AE399" s="15"/>
      <c r="AF399" s="15"/>
      <c r="AG399" s="15"/>
      <c r="AH399" s="6"/>
      <c r="AI399" s="6"/>
      <c r="AJ399" s="7"/>
      <c r="AK399" s="7"/>
      <c r="AL399" s="4"/>
      <c r="AM399" s="4"/>
      <c r="AN399" s="4"/>
      <c r="AO399" s="4"/>
      <c r="AP399" s="4"/>
      <c r="AQ399" s="4"/>
      <c r="AR399" s="7"/>
      <c r="AS399" s="7"/>
      <c r="AT399" s="7"/>
      <c r="AU399" s="7"/>
      <c r="AV399" s="4"/>
      <c r="AW399" s="4"/>
      <c r="AX399" s="4"/>
      <c r="AY399" s="4"/>
      <c r="AZ399" s="4"/>
      <c r="BA399" s="4"/>
      <c r="BB399" s="7"/>
      <c r="BC399" s="7"/>
      <c r="BD399" s="7"/>
      <c r="BE399" s="7"/>
      <c r="BF399" s="4"/>
      <c r="BG399" s="4"/>
      <c r="BH399" s="4"/>
      <c r="BI399" s="4"/>
      <c r="BJ399" s="4"/>
      <c r="BK399" s="4"/>
      <c r="BL399" s="7"/>
      <c r="BM399" s="7"/>
      <c r="BN399" s="7"/>
      <c r="BO399" s="7"/>
      <c r="BP399" s="4"/>
      <c r="BQ399" s="4"/>
      <c r="BR399" s="4"/>
      <c r="BS399" s="4"/>
      <c r="BT399" s="4"/>
      <c r="BU399" s="4"/>
      <c r="BV399" s="7"/>
      <c r="BW399" s="7"/>
      <c r="CN399" s="23"/>
      <c r="CO399" s="23"/>
      <c r="CP399" s="23"/>
      <c r="CQ399" s="23"/>
      <c r="DH399" s="23"/>
      <c r="DI399" s="23"/>
      <c r="DJ399" s="23"/>
      <c r="DK399" s="23"/>
      <c r="EB399" s="23"/>
      <c r="EC399" s="23"/>
      <c r="ED399" s="23"/>
      <c r="EE399" s="23"/>
      <c r="EG399" s="23"/>
      <c r="EH399" s="23"/>
    </row>
    <row r="400" spans="1:138" x14ac:dyDescent="0.3">
      <c r="A400" s="10">
        <v>43495.999999955762</v>
      </c>
      <c r="B400" s="11">
        <v>-31</v>
      </c>
      <c r="C400" s="19">
        <v>-19.637125000000001</v>
      </c>
      <c r="D400" s="19">
        <v>0.15486266780158214</v>
      </c>
      <c r="E400" s="19">
        <v>-11.310819444444443</v>
      </c>
      <c r="F400" s="19">
        <v>6.1717588908372902E-2</v>
      </c>
      <c r="G400" s="19">
        <v>-19.977479166666669</v>
      </c>
      <c r="H400" s="19">
        <v>0.11715881887346295</v>
      </c>
      <c r="I400" s="19">
        <f t="shared" si="16"/>
        <v>-13.077442127083334</v>
      </c>
      <c r="J400" s="19">
        <f t="shared" si="17"/>
        <v>0.11715881887346295</v>
      </c>
      <c r="T400" s="15"/>
      <c r="U400" s="15"/>
      <c r="V400" s="15"/>
      <c r="W400" s="15"/>
      <c r="X400" s="15"/>
      <c r="Y400" s="15"/>
      <c r="Z400" s="15"/>
      <c r="AA400" s="15"/>
      <c r="AB400" s="6"/>
      <c r="AC400" s="6"/>
      <c r="AD400" s="15"/>
      <c r="AE400" s="15"/>
      <c r="AF400" s="15"/>
      <c r="AG400" s="15"/>
      <c r="AH400" s="6"/>
      <c r="AI400" s="6"/>
      <c r="AJ400" s="7"/>
      <c r="AK400" s="7"/>
      <c r="AL400" s="4"/>
      <c r="AM400" s="4"/>
      <c r="AN400" s="4"/>
      <c r="AO400" s="4"/>
      <c r="AP400" s="4"/>
      <c r="AQ400" s="4"/>
      <c r="AR400" s="7"/>
      <c r="AS400" s="7"/>
      <c r="AT400" s="7"/>
      <c r="AU400" s="7"/>
      <c r="AV400" s="4"/>
      <c r="AW400" s="4"/>
      <c r="AX400" s="4"/>
      <c r="AY400" s="4"/>
      <c r="AZ400" s="4"/>
      <c r="BA400" s="4"/>
      <c r="BB400" s="7"/>
      <c r="BC400" s="7"/>
      <c r="BD400" s="7"/>
      <c r="BE400" s="7"/>
      <c r="BF400" s="4"/>
      <c r="BG400" s="4"/>
      <c r="BH400" s="4"/>
      <c r="BI400" s="4"/>
      <c r="BJ400" s="4"/>
      <c r="BK400" s="4"/>
      <c r="BL400" s="7"/>
      <c r="BM400" s="7"/>
      <c r="BN400" s="7"/>
      <c r="BO400" s="7"/>
      <c r="BP400" s="4"/>
      <c r="BQ400" s="4"/>
      <c r="BR400" s="4"/>
      <c r="BS400" s="4"/>
      <c r="BT400" s="4"/>
      <c r="BU400" s="4"/>
      <c r="BV400" s="7"/>
      <c r="BW400" s="7"/>
      <c r="CN400" s="23"/>
      <c r="CO400" s="23"/>
      <c r="CP400" s="23"/>
      <c r="CQ400" s="23"/>
      <c r="DH400" s="23"/>
      <c r="DI400" s="23"/>
      <c r="DJ400" s="23"/>
      <c r="DK400" s="23"/>
      <c r="EB400" s="23"/>
      <c r="EC400" s="23"/>
      <c r="ED400" s="23"/>
      <c r="EE400" s="23"/>
      <c r="EG400" s="23"/>
      <c r="EH400" s="23"/>
    </row>
    <row r="401" spans="1:138" x14ac:dyDescent="0.3">
      <c r="A401" s="10">
        <v>43496.999999955704</v>
      </c>
      <c r="B401" s="11">
        <v>-31.4</v>
      </c>
      <c r="C401" s="19">
        <v>-21.131125000000001</v>
      </c>
      <c r="D401" s="19">
        <v>9.5085360439594258E-2</v>
      </c>
      <c r="E401" s="19">
        <v>-12.139125</v>
      </c>
      <c r="F401" s="19">
        <v>4.8014640700710862E-2</v>
      </c>
      <c r="G401" s="19">
        <v>-21.292854166666668</v>
      </c>
      <c r="H401" s="19">
        <v>8.6192195916604514E-2</v>
      </c>
      <c r="I401" s="19">
        <f t="shared" si="16"/>
        <v>-14.663652839583335</v>
      </c>
      <c r="J401" s="19">
        <f t="shared" si="17"/>
        <v>8.6192195916604514E-2</v>
      </c>
      <c r="T401" s="15"/>
      <c r="U401" s="15"/>
      <c r="V401" s="15"/>
      <c r="W401" s="15"/>
      <c r="X401" s="15"/>
      <c r="Y401" s="15"/>
      <c r="Z401" s="15"/>
      <c r="AA401" s="15"/>
      <c r="AB401" s="6"/>
      <c r="AC401" s="6"/>
      <c r="AD401" s="15"/>
      <c r="AE401" s="15"/>
      <c r="AF401" s="15"/>
      <c r="AG401" s="15"/>
      <c r="AH401" s="6"/>
      <c r="AI401" s="6"/>
      <c r="AJ401" s="7"/>
      <c r="AK401" s="7"/>
      <c r="AL401" s="4"/>
      <c r="AM401" s="4"/>
      <c r="AN401" s="4"/>
      <c r="AO401" s="4"/>
      <c r="AP401" s="4"/>
      <c r="AQ401" s="4"/>
      <c r="AR401" s="7"/>
      <c r="AS401" s="7"/>
      <c r="AT401" s="7"/>
      <c r="AU401" s="7"/>
      <c r="AV401" s="4"/>
      <c r="AW401" s="4"/>
      <c r="AX401" s="4"/>
      <c r="AY401" s="4"/>
      <c r="AZ401" s="4"/>
      <c r="BA401" s="4"/>
      <c r="BB401" s="7"/>
      <c r="BC401" s="7"/>
      <c r="BD401" s="7"/>
      <c r="BE401" s="7"/>
      <c r="BF401" s="4"/>
      <c r="BG401" s="4"/>
      <c r="BH401" s="4"/>
      <c r="BI401" s="4"/>
      <c r="BJ401" s="4"/>
      <c r="BK401" s="4"/>
      <c r="BL401" s="7"/>
      <c r="BM401" s="7"/>
      <c r="BN401" s="7"/>
      <c r="BO401" s="7"/>
      <c r="BP401" s="4"/>
      <c r="BQ401" s="4"/>
      <c r="BR401" s="4"/>
      <c r="BS401" s="4"/>
      <c r="BT401" s="4"/>
      <c r="BU401" s="4"/>
      <c r="BV401" s="7"/>
      <c r="BW401" s="7"/>
      <c r="CN401" s="23"/>
      <c r="CO401" s="23"/>
      <c r="CP401" s="23"/>
      <c r="CQ401" s="23"/>
      <c r="DH401" s="23"/>
      <c r="DI401" s="23"/>
      <c r="DJ401" s="23"/>
      <c r="DK401" s="23"/>
      <c r="EB401" s="23"/>
      <c r="EC401" s="23"/>
      <c r="ED401" s="23"/>
      <c r="EE401" s="23"/>
      <c r="EG401" s="23"/>
      <c r="EH401" s="23"/>
    </row>
    <row r="402" spans="1:138" x14ac:dyDescent="0.3">
      <c r="A402" s="10">
        <v>43497.999999955646</v>
      </c>
      <c r="B402" s="11">
        <v>-26.6</v>
      </c>
      <c r="C402" s="19">
        <v>-20.491791666666668</v>
      </c>
      <c r="D402" s="19">
        <v>6.6646325587926991E-2</v>
      </c>
      <c r="E402" s="19">
        <v>-12.040708333333336</v>
      </c>
      <c r="F402" s="19">
        <v>1.2404341100602515E-2</v>
      </c>
      <c r="G402" s="19">
        <v>-20.617541666666668</v>
      </c>
      <c r="H402" s="19">
        <v>4.3770108387860204E-2</v>
      </c>
      <c r="I402" s="19">
        <f t="shared" si="16"/>
        <v>-13.849293495833333</v>
      </c>
      <c r="J402" s="19">
        <f t="shared" si="17"/>
        <v>4.3770108387860204E-2</v>
      </c>
      <c r="S402" s="14">
        <v>0.6</v>
      </c>
      <c r="T402" s="15"/>
      <c r="U402" s="15"/>
      <c r="V402" s="15"/>
      <c r="W402" s="15"/>
      <c r="X402" s="15"/>
      <c r="Y402" s="15"/>
      <c r="Z402" s="15"/>
      <c r="AA402" s="15"/>
      <c r="AB402" s="6"/>
      <c r="AC402" s="6"/>
      <c r="AD402" s="15"/>
      <c r="AE402" s="15"/>
      <c r="AF402" s="15"/>
      <c r="AG402" s="15"/>
      <c r="AH402" s="6"/>
      <c r="AI402" s="6"/>
      <c r="AJ402" s="7"/>
      <c r="AK402" s="7"/>
      <c r="AL402" s="4"/>
      <c r="AM402" s="4"/>
      <c r="AN402" s="4"/>
      <c r="AO402" s="4"/>
      <c r="AP402" s="4"/>
      <c r="AQ402" s="4"/>
      <c r="AR402" s="7"/>
      <c r="AS402" s="7"/>
      <c r="AT402" s="7"/>
      <c r="AU402" s="7"/>
      <c r="AV402" s="4"/>
      <c r="AW402" s="4"/>
      <c r="AX402" s="4"/>
      <c r="AY402" s="4"/>
      <c r="AZ402" s="4"/>
      <c r="BA402" s="4"/>
      <c r="BB402" s="7"/>
      <c r="BC402" s="7"/>
      <c r="BD402" s="7"/>
      <c r="BE402" s="7"/>
      <c r="BF402" s="4"/>
      <c r="BG402" s="4"/>
      <c r="BH402" s="4"/>
      <c r="BI402" s="4"/>
      <c r="BJ402" s="4"/>
      <c r="BK402" s="4"/>
      <c r="BL402" s="7"/>
      <c r="BM402" s="7"/>
      <c r="BN402" s="7"/>
      <c r="BO402" s="7"/>
      <c r="BP402" s="4"/>
      <c r="BQ402" s="4"/>
      <c r="BR402" s="4"/>
      <c r="BS402" s="4"/>
      <c r="BT402" s="4"/>
      <c r="BU402" s="4"/>
      <c r="BV402" s="7"/>
      <c r="BW402" s="7"/>
      <c r="CN402" s="23"/>
      <c r="CO402" s="23"/>
      <c r="CP402" s="23"/>
      <c r="CQ402" s="23"/>
      <c r="DH402" s="23"/>
      <c r="DI402" s="23"/>
      <c r="DJ402" s="23"/>
      <c r="DK402" s="23"/>
      <c r="EB402" s="23"/>
      <c r="EC402" s="23"/>
      <c r="ED402" s="23"/>
      <c r="EE402" s="23"/>
      <c r="EG402" s="23"/>
      <c r="EH402" s="23"/>
    </row>
    <row r="403" spans="1:138" x14ac:dyDescent="0.3">
      <c r="A403" s="10">
        <v>43498.999999955588</v>
      </c>
      <c r="B403" s="11">
        <v>-32.4</v>
      </c>
      <c r="C403" s="19">
        <v>-20.904208333333333</v>
      </c>
      <c r="D403" s="19">
        <v>0.10218795696022748</v>
      </c>
      <c r="E403" s="19">
        <v>-12.525277777777779</v>
      </c>
      <c r="F403" s="19">
        <v>4.7299558724177071E-2</v>
      </c>
      <c r="G403" s="19">
        <v>-21.481395833333334</v>
      </c>
      <c r="H403" s="19">
        <v>9.0298117262372843E-2</v>
      </c>
      <c r="I403" s="19">
        <f t="shared" si="16"/>
        <v>-14.891015235416667</v>
      </c>
      <c r="J403" s="19">
        <f t="shared" si="17"/>
        <v>9.0298117262372843E-2</v>
      </c>
      <c r="T403" s="15"/>
      <c r="U403" s="15"/>
      <c r="V403" s="15"/>
      <c r="W403" s="15"/>
      <c r="X403" s="15"/>
      <c r="Y403" s="15"/>
      <c r="Z403" s="15"/>
      <c r="AA403" s="15"/>
      <c r="AB403" s="6"/>
      <c r="AC403" s="6"/>
      <c r="AD403" s="15"/>
      <c r="AE403" s="15"/>
      <c r="AF403" s="15"/>
      <c r="AG403" s="15"/>
      <c r="AH403" s="6"/>
      <c r="AI403" s="6"/>
      <c r="AJ403" s="7"/>
      <c r="AK403" s="7"/>
      <c r="AL403" s="4"/>
      <c r="AM403" s="4"/>
      <c r="AN403" s="4"/>
      <c r="AO403" s="4"/>
      <c r="AP403" s="4"/>
      <c r="AQ403" s="4"/>
      <c r="AR403" s="7"/>
      <c r="AS403" s="7"/>
      <c r="AT403" s="7"/>
      <c r="AU403" s="7"/>
      <c r="AV403" s="4"/>
      <c r="AW403" s="4"/>
      <c r="AX403" s="4"/>
      <c r="AY403" s="4"/>
      <c r="AZ403" s="4"/>
      <c r="BA403" s="4"/>
      <c r="BB403" s="7"/>
      <c r="BC403" s="7"/>
      <c r="BD403" s="7"/>
      <c r="BE403" s="7"/>
      <c r="BF403" s="4"/>
      <c r="BG403" s="4"/>
      <c r="BH403" s="4"/>
      <c r="BI403" s="4"/>
      <c r="BJ403" s="4"/>
      <c r="BK403" s="4"/>
      <c r="BL403" s="7"/>
      <c r="BM403" s="7"/>
      <c r="BN403" s="7"/>
      <c r="BO403" s="7"/>
      <c r="BP403" s="4"/>
      <c r="BQ403" s="4"/>
      <c r="BR403" s="4"/>
      <c r="BS403" s="4"/>
      <c r="BT403" s="4"/>
      <c r="BU403" s="4"/>
      <c r="BV403" s="7"/>
      <c r="BW403" s="7"/>
      <c r="CN403" s="23"/>
      <c r="CO403" s="23"/>
      <c r="CP403" s="23"/>
      <c r="CQ403" s="23"/>
      <c r="DH403" s="23"/>
      <c r="DI403" s="23"/>
      <c r="DJ403" s="23"/>
      <c r="DK403" s="23"/>
      <c r="EB403" s="23"/>
      <c r="EC403" s="23"/>
      <c r="ED403" s="23"/>
      <c r="EE403" s="23"/>
      <c r="EG403" s="23"/>
      <c r="EH403" s="23"/>
    </row>
    <row r="404" spans="1:138" x14ac:dyDescent="0.3">
      <c r="A404" s="10">
        <v>43499.999999955529</v>
      </c>
      <c r="B404" s="11">
        <v>-34.299999999999997</v>
      </c>
      <c r="C404" s="19">
        <v>-22.434083333333334</v>
      </c>
      <c r="D404" s="19">
        <v>9.8400342557629999E-2</v>
      </c>
      <c r="E404" s="19">
        <v>-13.340888888888889</v>
      </c>
      <c r="F404" s="19">
        <v>3.909433482700906E-2</v>
      </c>
      <c r="G404" s="19">
        <v>-22.944666666666663</v>
      </c>
      <c r="H404" s="19">
        <v>7.573194568092366E-2</v>
      </c>
      <c r="I404" s="19">
        <f t="shared" si="16"/>
        <v>-16.655573533333328</v>
      </c>
      <c r="J404" s="19">
        <f t="shared" si="17"/>
        <v>7.573194568092366E-2</v>
      </c>
      <c r="T404" s="15"/>
      <c r="U404" s="15"/>
      <c r="V404" s="15"/>
      <c r="W404" s="15"/>
      <c r="X404" s="15"/>
      <c r="Y404" s="15"/>
      <c r="Z404" s="15"/>
      <c r="AA404" s="15"/>
      <c r="AB404" s="6"/>
      <c r="AC404" s="6"/>
      <c r="AD404" s="15"/>
      <c r="AE404" s="15"/>
      <c r="AF404" s="15"/>
      <c r="AG404" s="15"/>
      <c r="AH404" s="6"/>
      <c r="AI404" s="6"/>
      <c r="AJ404" s="7"/>
      <c r="AK404" s="7"/>
      <c r="AL404" s="4"/>
      <c r="AM404" s="4"/>
      <c r="AN404" s="4"/>
      <c r="AO404" s="4"/>
      <c r="AP404" s="4"/>
      <c r="AQ404" s="4"/>
      <c r="AR404" s="7"/>
      <c r="AS404" s="7"/>
      <c r="AT404" s="7"/>
      <c r="AU404" s="7"/>
      <c r="AV404" s="4"/>
      <c r="AW404" s="4"/>
      <c r="AX404" s="4"/>
      <c r="AY404" s="4"/>
      <c r="AZ404" s="4"/>
      <c r="BA404" s="4"/>
      <c r="BB404" s="7"/>
      <c r="BC404" s="7"/>
      <c r="BD404" s="7"/>
      <c r="BE404" s="7"/>
      <c r="BF404" s="4"/>
      <c r="BG404" s="4"/>
      <c r="BH404" s="4"/>
      <c r="BI404" s="4"/>
      <c r="BJ404" s="4"/>
      <c r="BK404" s="4"/>
      <c r="BL404" s="7"/>
      <c r="BM404" s="7"/>
      <c r="BN404" s="7"/>
      <c r="BO404" s="7"/>
      <c r="BP404" s="4"/>
      <c r="BQ404" s="4"/>
      <c r="BR404" s="4"/>
      <c r="BS404" s="4"/>
      <c r="BT404" s="4"/>
      <c r="BU404" s="4"/>
      <c r="BV404" s="7"/>
      <c r="BW404" s="7"/>
      <c r="CN404" s="23"/>
      <c r="CO404" s="23"/>
      <c r="CP404" s="23"/>
      <c r="CQ404" s="23"/>
      <c r="DH404" s="23"/>
      <c r="DI404" s="23"/>
      <c r="DJ404" s="23"/>
      <c r="DK404" s="23"/>
      <c r="EB404" s="23"/>
      <c r="EC404" s="23"/>
      <c r="ED404" s="23"/>
      <c r="EE404" s="23"/>
      <c r="EG404" s="23"/>
      <c r="EH404" s="23"/>
    </row>
    <row r="405" spans="1:138" x14ac:dyDescent="0.3">
      <c r="A405" s="10">
        <v>43500.999999955471</v>
      </c>
      <c r="B405" s="11">
        <v>-31.8</v>
      </c>
      <c r="C405" s="19">
        <v>-22.200916666666668</v>
      </c>
      <c r="D405" s="19">
        <v>5.2571850993741773E-2</v>
      </c>
      <c r="E405" s="19">
        <v>-13.514527777777779</v>
      </c>
      <c r="F405" s="19">
        <v>1.9595988989775093E-2</v>
      </c>
      <c r="G405" s="19">
        <v>-22.783083333333334</v>
      </c>
      <c r="H405" s="19">
        <v>6.4993245654270448E-2</v>
      </c>
      <c r="I405" s="19">
        <f t="shared" si="16"/>
        <v>-16.460720191666667</v>
      </c>
      <c r="J405" s="19">
        <f t="shared" si="17"/>
        <v>6.4993245654270448E-2</v>
      </c>
      <c r="T405" s="15"/>
      <c r="U405" s="15"/>
      <c r="V405" s="15"/>
      <c r="W405" s="15"/>
      <c r="X405" s="15"/>
      <c r="Y405" s="15"/>
      <c r="Z405" s="15"/>
      <c r="AA405" s="15"/>
      <c r="AB405" s="6"/>
      <c r="AC405" s="6"/>
      <c r="AD405" s="15"/>
      <c r="AE405" s="15"/>
      <c r="AF405" s="15"/>
      <c r="AG405" s="15"/>
      <c r="AH405" s="6"/>
      <c r="AI405" s="6"/>
      <c r="AJ405" s="7"/>
      <c r="AK405" s="7"/>
      <c r="AL405" s="4"/>
      <c r="AM405" s="4"/>
      <c r="AN405" s="4"/>
      <c r="AO405" s="4"/>
      <c r="AP405" s="4"/>
      <c r="AQ405" s="4"/>
      <c r="AR405" s="7"/>
      <c r="AS405" s="7"/>
      <c r="AT405" s="7"/>
      <c r="AU405" s="7"/>
      <c r="AV405" s="4"/>
      <c r="AW405" s="4"/>
      <c r="AX405" s="4"/>
      <c r="AY405" s="4"/>
      <c r="AZ405" s="4"/>
      <c r="BA405" s="4"/>
      <c r="BB405" s="7"/>
      <c r="BC405" s="7"/>
      <c r="BD405" s="7"/>
      <c r="BE405" s="7"/>
      <c r="BF405" s="4"/>
      <c r="BG405" s="4"/>
      <c r="BH405" s="4"/>
      <c r="BI405" s="4"/>
      <c r="BJ405" s="4"/>
      <c r="BK405" s="4"/>
      <c r="BL405" s="7"/>
      <c r="BM405" s="7"/>
      <c r="BN405" s="7"/>
      <c r="BO405" s="7"/>
      <c r="BP405" s="4"/>
      <c r="BQ405" s="4"/>
      <c r="BR405" s="4"/>
      <c r="BS405" s="4"/>
      <c r="BT405" s="4"/>
      <c r="BU405" s="4"/>
      <c r="BV405" s="7"/>
      <c r="BW405" s="7"/>
      <c r="CN405" s="23"/>
      <c r="CO405" s="23"/>
      <c r="CP405" s="23"/>
      <c r="CQ405" s="23"/>
      <c r="DH405" s="23"/>
      <c r="DI405" s="23"/>
      <c r="DJ405" s="23"/>
      <c r="DK405" s="23"/>
      <c r="EB405" s="23"/>
      <c r="EC405" s="23"/>
      <c r="ED405" s="23"/>
      <c r="EE405" s="23"/>
      <c r="EG405" s="23"/>
      <c r="EH405" s="23"/>
    </row>
    <row r="406" spans="1:138" x14ac:dyDescent="0.3">
      <c r="A406" s="10">
        <v>43501.999999955413</v>
      </c>
      <c r="B406" s="11">
        <v>-29.8</v>
      </c>
      <c r="C406" s="19">
        <v>-21.908604166666667</v>
      </c>
      <c r="D406" s="19">
        <v>4.6123720860927482E-2</v>
      </c>
      <c r="E406" s="19">
        <v>-13.598180555555558</v>
      </c>
      <c r="F406" s="19">
        <v>2.4550081738196415E-2</v>
      </c>
      <c r="G406" s="19">
        <v>-22.664270833333333</v>
      </c>
      <c r="H406" s="19">
        <v>5.3316604423164313E-2</v>
      </c>
      <c r="I406" s="19">
        <f t="shared" si="16"/>
        <v>-16.317444197916664</v>
      </c>
      <c r="J406" s="19">
        <f t="shared" si="17"/>
        <v>5.3316604423164313E-2</v>
      </c>
      <c r="T406" s="15"/>
      <c r="U406" s="15"/>
      <c r="V406" s="15"/>
      <c r="W406" s="15"/>
      <c r="X406" s="15"/>
      <c r="Y406" s="15"/>
      <c r="Z406" s="15"/>
      <c r="AA406" s="15"/>
      <c r="AB406" s="6"/>
      <c r="AC406" s="6"/>
      <c r="AD406" s="15"/>
      <c r="AE406" s="15"/>
      <c r="AF406" s="15"/>
      <c r="AG406" s="15"/>
      <c r="AH406" s="6"/>
      <c r="AI406" s="6"/>
      <c r="AJ406" s="7"/>
      <c r="AK406" s="7"/>
      <c r="AL406" s="4"/>
      <c r="AM406" s="4"/>
      <c r="AN406" s="4"/>
      <c r="AO406" s="4"/>
      <c r="AP406" s="4"/>
      <c r="AQ406" s="4"/>
      <c r="AR406" s="7"/>
      <c r="AS406" s="7"/>
      <c r="AT406" s="7"/>
      <c r="AU406" s="7"/>
      <c r="AV406" s="4"/>
      <c r="AW406" s="4"/>
      <c r="AX406" s="4"/>
      <c r="AY406" s="4"/>
      <c r="AZ406" s="4"/>
      <c r="BA406" s="4"/>
      <c r="BB406" s="7"/>
      <c r="BC406" s="7"/>
      <c r="BD406" s="7"/>
      <c r="BE406" s="7"/>
      <c r="BF406" s="4"/>
      <c r="BG406" s="4"/>
      <c r="BH406" s="4"/>
      <c r="BI406" s="4"/>
      <c r="BJ406" s="4"/>
      <c r="BK406" s="4"/>
      <c r="BL406" s="7"/>
      <c r="BM406" s="7"/>
      <c r="BN406" s="7"/>
      <c r="BO406" s="7"/>
      <c r="BP406" s="4"/>
      <c r="BQ406" s="4"/>
      <c r="BR406" s="4"/>
      <c r="BS406" s="4"/>
      <c r="BT406" s="4"/>
      <c r="BU406" s="4"/>
      <c r="BV406" s="7"/>
      <c r="BW406" s="7"/>
      <c r="CN406" s="23"/>
      <c r="CO406" s="23"/>
      <c r="CP406" s="23"/>
      <c r="CQ406" s="23"/>
      <c r="DH406" s="23"/>
      <c r="DI406" s="23"/>
      <c r="DJ406" s="23"/>
      <c r="DK406" s="23"/>
      <c r="EB406" s="23"/>
      <c r="EC406" s="23"/>
      <c r="ED406" s="23"/>
      <c r="EE406" s="23"/>
      <c r="EG406" s="23"/>
      <c r="EH406" s="23"/>
    </row>
    <row r="407" spans="1:138" x14ac:dyDescent="0.3">
      <c r="A407" s="10">
        <v>43502.999999955355</v>
      </c>
      <c r="B407" s="11">
        <v>-20.9</v>
      </c>
      <c r="C407" s="19">
        <v>-21.111312499999997</v>
      </c>
      <c r="D407" s="19">
        <v>9.9247420897475805E-2</v>
      </c>
      <c r="E407" s="19">
        <v>-13.16123611111111</v>
      </c>
      <c r="F407" s="19">
        <v>4.6606083342150093E-2</v>
      </c>
      <c r="G407" s="19">
        <v>-21.55939583333333</v>
      </c>
      <c r="H407" s="19">
        <v>0.11495084795205875</v>
      </c>
      <c r="I407" s="19">
        <f t="shared" si="16"/>
        <v>-14.985075435416661</v>
      </c>
      <c r="J407" s="19">
        <f t="shared" si="17"/>
        <v>0.11495084795205875</v>
      </c>
      <c r="T407" s="15"/>
      <c r="U407" s="15"/>
      <c r="V407" s="15"/>
      <c r="W407" s="15"/>
      <c r="X407" s="15"/>
      <c r="Y407" s="15"/>
      <c r="Z407" s="15"/>
      <c r="AA407" s="15"/>
      <c r="AB407" s="6"/>
      <c r="AC407" s="6"/>
      <c r="AD407" s="15"/>
      <c r="AE407" s="15"/>
      <c r="AF407" s="15"/>
      <c r="AG407" s="15"/>
      <c r="AH407" s="6"/>
      <c r="AI407" s="6"/>
      <c r="AJ407" s="7"/>
      <c r="AK407" s="7"/>
      <c r="AL407" s="4"/>
      <c r="AM407" s="4"/>
      <c r="AN407" s="4"/>
      <c r="AO407" s="4"/>
      <c r="AP407" s="4"/>
      <c r="AQ407" s="4"/>
      <c r="AR407" s="7"/>
      <c r="AS407" s="7"/>
      <c r="AT407" s="7"/>
      <c r="AU407" s="7"/>
      <c r="AV407" s="4"/>
      <c r="AW407" s="4"/>
      <c r="AX407" s="4"/>
      <c r="AY407" s="4"/>
      <c r="AZ407" s="4"/>
      <c r="BA407" s="4"/>
      <c r="BB407" s="7"/>
      <c r="BC407" s="7"/>
      <c r="BD407" s="7"/>
      <c r="BE407" s="7"/>
      <c r="BF407" s="4"/>
      <c r="BG407" s="4"/>
      <c r="BH407" s="4"/>
      <c r="BI407" s="4"/>
      <c r="BJ407" s="4"/>
      <c r="BK407" s="4"/>
      <c r="BL407" s="7"/>
      <c r="BM407" s="7"/>
      <c r="BN407" s="7"/>
      <c r="BO407" s="7"/>
      <c r="BP407" s="4"/>
      <c r="BQ407" s="4"/>
      <c r="BR407" s="4"/>
      <c r="BS407" s="4"/>
      <c r="BT407" s="4"/>
      <c r="BU407" s="4"/>
      <c r="BV407" s="7"/>
      <c r="BW407" s="7"/>
      <c r="CN407" s="23"/>
      <c r="CO407" s="23"/>
      <c r="CP407" s="23"/>
      <c r="CQ407" s="23"/>
      <c r="DH407" s="23"/>
      <c r="DI407" s="23"/>
      <c r="DJ407" s="23"/>
      <c r="DK407" s="23"/>
      <c r="EB407" s="23"/>
      <c r="EC407" s="23"/>
      <c r="ED407" s="23"/>
      <c r="EE407" s="23"/>
      <c r="EG407" s="23"/>
      <c r="EH407" s="23"/>
    </row>
    <row r="408" spans="1:138" x14ac:dyDescent="0.3">
      <c r="A408" s="10">
        <v>43503.999999955297</v>
      </c>
      <c r="B408" s="11">
        <v>-16.5</v>
      </c>
      <c r="C408" s="19">
        <v>-19.614541666666668</v>
      </c>
      <c r="D408" s="19">
        <v>7.5714219539389976E-2</v>
      </c>
      <c r="E408" s="19">
        <v>-12.48634722222222</v>
      </c>
      <c r="F408" s="19">
        <v>3.7693598379071568E-2</v>
      </c>
      <c r="G408" s="19">
        <v>-19.871020833333329</v>
      </c>
      <c r="H408" s="19">
        <v>9.4595273838487912E-2</v>
      </c>
      <c r="I408" s="19">
        <f t="shared" si="16"/>
        <v>-12.949064022916659</v>
      </c>
      <c r="J408" s="19">
        <f t="shared" si="17"/>
        <v>9.4595273838487912E-2</v>
      </c>
      <c r="T408" s="15"/>
      <c r="U408" s="15"/>
      <c r="V408" s="15"/>
      <c r="W408" s="15"/>
      <c r="X408" s="15"/>
      <c r="Y408" s="15"/>
      <c r="Z408" s="15"/>
      <c r="AA408" s="15"/>
      <c r="AB408" s="6"/>
      <c r="AC408" s="6"/>
      <c r="AD408" s="15"/>
      <c r="AE408" s="15"/>
      <c r="AF408" s="15"/>
      <c r="AG408" s="15"/>
      <c r="AH408" s="6"/>
      <c r="AI408" s="6"/>
      <c r="AJ408" s="7"/>
      <c r="AK408" s="7"/>
      <c r="AL408" s="4"/>
      <c r="AM408" s="4"/>
      <c r="AN408" s="4"/>
      <c r="AO408" s="4"/>
      <c r="AP408" s="4"/>
      <c r="AQ408" s="4"/>
      <c r="AR408" s="7"/>
      <c r="AS408" s="7"/>
      <c r="AT408" s="7"/>
      <c r="AU408" s="7"/>
      <c r="AV408" s="4"/>
      <c r="AW408" s="4"/>
      <c r="AX408" s="4"/>
      <c r="AY408" s="4"/>
      <c r="AZ408" s="4"/>
      <c r="BA408" s="4"/>
      <c r="BB408" s="7"/>
      <c r="BC408" s="7"/>
      <c r="BD408" s="7"/>
      <c r="BE408" s="7"/>
      <c r="BF408" s="4"/>
      <c r="BG408" s="4"/>
      <c r="BH408" s="4"/>
      <c r="BI408" s="4"/>
      <c r="BJ408" s="4"/>
      <c r="BK408" s="4"/>
      <c r="BL408" s="7"/>
      <c r="BM408" s="7"/>
      <c r="BN408" s="7"/>
      <c r="BO408" s="7"/>
      <c r="BP408" s="4"/>
      <c r="BQ408" s="4"/>
      <c r="BR408" s="4"/>
      <c r="BS408" s="4"/>
      <c r="BT408" s="4"/>
      <c r="BU408" s="4"/>
      <c r="BV408" s="7"/>
      <c r="BW408" s="7"/>
      <c r="CN408" s="23"/>
      <c r="CO408" s="23"/>
      <c r="CP408" s="23"/>
      <c r="CQ408" s="23"/>
      <c r="DH408" s="23"/>
      <c r="DI408" s="23"/>
      <c r="DJ408" s="23"/>
      <c r="DK408" s="23"/>
      <c r="EB408" s="23"/>
      <c r="EC408" s="23"/>
      <c r="ED408" s="23"/>
      <c r="EE408" s="23"/>
      <c r="EG408" s="23"/>
      <c r="EH408" s="23"/>
    </row>
    <row r="409" spans="1:138" x14ac:dyDescent="0.3">
      <c r="A409" s="10">
        <v>43504.999999955238</v>
      </c>
      <c r="B409" s="11">
        <v>-24.5</v>
      </c>
      <c r="C409" s="19">
        <v>-20.064562500000001</v>
      </c>
      <c r="D409" s="19">
        <v>0.11095498382333045</v>
      </c>
      <c r="E409" s="19">
        <v>-12.736291666666666</v>
      </c>
      <c r="F409" s="19">
        <v>3.8136125326934986E-2</v>
      </c>
      <c r="G409" s="19">
        <v>-20.485437499999996</v>
      </c>
      <c r="H409" s="19">
        <v>8.2847655239685403E-2</v>
      </c>
      <c r="I409" s="19">
        <f t="shared" si="16"/>
        <v>-13.689989081249994</v>
      </c>
      <c r="J409" s="19">
        <f t="shared" si="17"/>
        <v>8.2847655239685403E-2</v>
      </c>
      <c r="T409" s="15"/>
      <c r="U409" s="15"/>
      <c r="V409" s="15"/>
      <c r="W409" s="15"/>
      <c r="X409" s="15"/>
      <c r="Y409" s="15"/>
      <c r="Z409" s="15"/>
      <c r="AA409" s="15"/>
      <c r="AB409" s="6"/>
      <c r="AC409" s="6"/>
      <c r="AD409" s="15"/>
      <c r="AE409" s="15"/>
      <c r="AF409" s="15"/>
      <c r="AG409" s="15"/>
      <c r="AH409" s="6"/>
      <c r="AI409" s="6"/>
      <c r="AJ409" s="7"/>
      <c r="AK409" s="7"/>
      <c r="AL409" s="4"/>
      <c r="AM409" s="4"/>
      <c r="AN409" s="4"/>
      <c r="AO409" s="4"/>
      <c r="AP409" s="4"/>
      <c r="AQ409" s="4"/>
      <c r="AR409" s="7"/>
      <c r="AS409" s="7"/>
      <c r="AT409" s="7"/>
      <c r="AU409" s="7"/>
      <c r="AV409" s="4"/>
      <c r="AW409" s="4"/>
      <c r="AX409" s="4"/>
      <c r="AY409" s="4"/>
      <c r="AZ409" s="4"/>
      <c r="BA409" s="4"/>
      <c r="BB409" s="7"/>
      <c r="BC409" s="7"/>
      <c r="BD409" s="7"/>
      <c r="BE409" s="7"/>
      <c r="BF409" s="4"/>
      <c r="BG409" s="4"/>
      <c r="BH409" s="4"/>
      <c r="BI409" s="4"/>
      <c r="BJ409" s="4"/>
      <c r="BK409" s="4"/>
      <c r="BL409" s="7"/>
      <c r="BM409" s="7"/>
      <c r="BN409" s="7"/>
      <c r="BO409" s="7"/>
      <c r="BP409" s="4"/>
      <c r="BQ409" s="4"/>
      <c r="BR409" s="4"/>
      <c r="BS409" s="4"/>
      <c r="BT409" s="4"/>
      <c r="BU409" s="4"/>
      <c r="BV409" s="7"/>
      <c r="BW409" s="7"/>
      <c r="CN409" s="23"/>
      <c r="CO409" s="23"/>
      <c r="CP409" s="23"/>
      <c r="CQ409" s="23"/>
      <c r="DH409" s="23"/>
      <c r="DI409" s="23"/>
      <c r="DJ409" s="23"/>
      <c r="DK409" s="23"/>
      <c r="EB409" s="23"/>
      <c r="EC409" s="23"/>
      <c r="ED409" s="23"/>
      <c r="EE409" s="23"/>
      <c r="EG409" s="23"/>
      <c r="EH409" s="23"/>
    </row>
    <row r="410" spans="1:138" x14ac:dyDescent="0.3">
      <c r="A410" s="10">
        <v>43505.99999995518</v>
      </c>
      <c r="B410" s="11">
        <v>-28.4</v>
      </c>
      <c r="C410" s="19">
        <v>-21.24777083333333</v>
      </c>
      <c r="D410" s="19">
        <v>8.6754432179966243E-2</v>
      </c>
      <c r="E410" s="19">
        <v>-13.313472222222222</v>
      </c>
      <c r="F410" s="19">
        <v>3.9596433970739704E-2</v>
      </c>
      <c r="G410" s="19">
        <v>-21.557500000000001</v>
      </c>
      <c r="H410" s="19">
        <v>7.387063334650984E-2</v>
      </c>
      <c r="I410" s="19">
        <f t="shared" si="16"/>
        <v>-14.98278925</v>
      </c>
      <c r="J410" s="19">
        <f t="shared" si="17"/>
        <v>7.387063334650984E-2</v>
      </c>
      <c r="T410" s="15"/>
      <c r="U410" s="15"/>
      <c r="V410" s="15"/>
      <c r="W410" s="15"/>
      <c r="X410" s="15"/>
      <c r="Y410" s="15"/>
      <c r="Z410" s="15"/>
      <c r="AA410" s="15"/>
      <c r="AB410" s="6"/>
      <c r="AC410" s="6"/>
      <c r="AD410" s="15"/>
      <c r="AE410" s="15"/>
      <c r="AF410" s="15"/>
      <c r="AG410" s="15"/>
      <c r="AH410" s="6"/>
      <c r="AI410" s="6"/>
      <c r="AJ410" s="7"/>
      <c r="AK410" s="7"/>
      <c r="AL410" s="4"/>
      <c r="AM410" s="4"/>
      <c r="AN410" s="4"/>
      <c r="AO410" s="4"/>
      <c r="AP410" s="4"/>
      <c r="AQ410" s="4"/>
      <c r="AR410" s="7"/>
      <c r="AS410" s="7"/>
      <c r="AT410" s="7"/>
      <c r="AU410" s="7"/>
      <c r="AV410" s="4"/>
      <c r="AW410" s="4"/>
      <c r="AX410" s="4"/>
      <c r="AY410" s="4"/>
      <c r="AZ410" s="4"/>
      <c r="BA410" s="4"/>
      <c r="BB410" s="7"/>
      <c r="BC410" s="7"/>
      <c r="BD410" s="7"/>
      <c r="BE410" s="7"/>
      <c r="BF410" s="4"/>
      <c r="BG410" s="4"/>
      <c r="BH410" s="4"/>
      <c r="BI410" s="4"/>
      <c r="BJ410" s="4"/>
      <c r="BK410" s="4"/>
      <c r="BL410" s="7"/>
      <c r="BM410" s="7"/>
      <c r="BN410" s="7"/>
      <c r="BO410" s="7"/>
      <c r="BP410" s="4"/>
      <c r="BQ410" s="4"/>
      <c r="BR410" s="4"/>
      <c r="BS410" s="4"/>
      <c r="BT410" s="4"/>
      <c r="BU410" s="4"/>
      <c r="BV410" s="7"/>
      <c r="BW410" s="7"/>
      <c r="CN410" s="23"/>
      <c r="CO410" s="23"/>
      <c r="CP410" s="23"/>
      <c r="CQ410" s="23"/>
      <c r="DH410" s="23"/>
      <c r="DI410" s="23"/>
      <c r="DJ410" s="23"/>
      <c r="DK410" s="23"/>
      <c r="EB410" s="23"/>
      <c r="EC410" s="23"/>
      <c r="ED410" s="23"/>
      <c r="EE410" s="23"/>
      <c r="EG410" s="23"/>
      <c r="EH410" s="23"/>
    </row>
    <row r="411" spans="1:138" x14ac:dyDescent="0.3">
      <c r="A411" s="10">
        <v>43506.999999955122</v>
      </c>
      <c r="B411" s="11">
        <v>-27.6</v>
      </c>
      <c r="C411" s="19">
        <v>-21.964312499999995</v>
      </c>
      <c r="D411" s="19">
        <v>7.1805701075712908E-2</v>
      </c>
      <c r="E411" s="19">
        <v>-13.770791666666668</v>
      </c>
      <c r="F411" s="19">
        <v>3.980833616493671E-2</v>
      </c>
      <c r="G411" s="19">
        <v>-22.248333333333331</v>
      </c>
      <c r="H411" s="19">
        <v>7.7745186408303316E-2</v>
      </c>
      <c r="I411" s="19">
        <f t="shared" si="16"/>
        <v>-15.815865166666661</v>
      </c>
      <c r="J411" s="19">
        <f t="shared" si="17"/>
        <v>7.7745186408303316E-2</v>
      </c>
      <c r="T411" s="15"/>
      <c r="U411" s="15"/>
      <c r="V411" s="15"/>
      <c r="W411" s="15"/>
      <c r="X411" s="15"/>
      <c r="Y411" s="15"/>
      <c r="Z411" s="15"/>
      <c r="AA411" s="15"/>
      <c r="AB411" s="6"/>
      <c r="AC411" s="6"/>
      <c r="AD411" s="15"/>
      <c r="AE411" s="15"/>
      <c r="AF411" s="15"/>
      <c r="AG411" s="15"/>
      <c r="AH411" s="6"/>
      <c r="AI411" s="6"/>
      <c r="AJ411" s="7"/>
      <c r="AK411" s="7"/>
      <c r="AL411" s="4"/>
      <c r="AM411" s="4"/>
      <c r="AN411" s="4"/>
      <c r="AO411" s="4"/>
      <c r="AP411" s="4"/>
      <c r="AQ411" s="4"/>
      <c r="AR411" s="7"/>
      <c r="AS411" s="7"/>
      <c r="AT411" s="7"/>
      <c r="AU411" s="7"/>
      <c r="AV411" s="4"/>
      <c r="AW411" s="4"/>
      <c r="AX411" s="4"/>
      <c r="AY411" s="4"/>
      <c r="AZ411" s="4"/>
      <c r="BA411" s="4"/>
      <c r="BB411" s="7"/>
      <c r="BC411" s="7"/>
      <c r="BD411" s="7"/>
      <c r="BE411" s="7"/>
      <c r="BF411" s="4"/>
      <c r="BG411" s="4"/>
      <c r="BH411" s="4"/>
      <c r="BI411" s="4"/>
      <c r="BJ411" s="4"/>
      <c r="BK411" s="4"/>
      <c r="BL411" s="7"/>
      <c r="BM411" s="7"/>
      <c r="BN411" s="7"/>
      <c r="BO411" s="7"/>
      <c r="BP411" s="4"/>
      <c r="BQ411" s="4"/>
      <c r="BR411" s="4"/>
      <c r="BS411" s="4"/>
      <c r="BT411" s="4"/>
      <c r="BU411" s="4"/>
      <c r="BV411" s="7"/>
      <c r="BW411" s="7"/>
      <c r="CN411" s="23"/>
      <c r="CO411" s="23"/>
      <c r="CP411" s="23"/>
      <c r="CQ411" s="23"/>
      <c r="DH411" s="23"/>
      <c r="DI411" s="23"/>
      <c r="DJ411" s="23"/>
      <c r="DK411" s="23"/>
      <c r="EB411" s="23"/>
      <c r="EC411" s="23"/>
      <c r="ED411" s="23"/>
      <c r="EE411" s="23"/>
      <c r="EG411" s="23"/>
      <c r="EH411" s="23"/>
    </row>
    <row r="412" spans="1:138" x14ac:dyDescent="0.3">
      <c r="A412" s="10">
        <v>43507.999999955064</v>
      </c>
      <c r="B412" s="11">
        <v>-21.7</v>
      </c>
      <c r="C412" s="19">
        <v>-21.609854166666661</v>
      </c>
      <c r="D412" s="19">
        <v>6.2924215972604072E-2</v>
      </c>
      <c r="E412" s="19">
        <v>-13.616763888888888</v>
      </c>
      <c r="F412" s="19">
        <v>4.0099069541404776E-2</v>
      </c>
      <c r="G412" s="19">
        <v>-21.865791666666667</v>
      </c>
      <c r="H412" s="19">
        <v>8.4266474309970085E-2</v>
      </c>
      <c r="I412" s="19">
        <f t="shared" si="16"/>
        <v>-15.354558170833332</v>
      </c>
      <c r="J412" s="19">
        <f t="shared" si="17"/>
        <v>8.4266474309970085E-2</v>
      </c>
      <c r="T412" s="15"/>
      <c r="U412" s="15"/>
      <c r="V412" s="15"/>
      <c r="W412" s="15"/>
      <c r="X412" s="15"/>
      <c r="Y412" s="15"/>
      <c r="Z412" s="15"/>
      <c r="AA412" s="15"/>
      <c r="AB412" s="6"/>
      <c r="AC412" s="6"/>
      <c r="AD412" s="15"/>
      <c r="AE412" s="15"/>
      <c r="AF412" s="15"/>
      <c r="AG412" s="15"/>
      <c r="AH412" s="6"/>
      <c r="AI412" s="6"/>
      <c r="AJ412" s="7"/>
      <c r="AK412" s="7"/>
      <c r="AL412" s="4"/>
      <c r="AM412" s="4"/>
      <c r="AN412" s="4"/>
      <c r="AO412" s="4"/>
      <c r="AP412" s="4"/>
      <c r="AQ412" s="4"/>
      <c r="AR412" s="7"/>
      <c r="AS412" s="7"/>
      <c r="AT412" s="7"/>
      <c r="AU412" s="7"/>
      <c r="AV412" s="4"/>
      <c r="AW412" s="4"/>
      <c r="AX412" s="4"/>
      <c r="AY412" s="4"/>
      <c r="AZ412" s="4"/>
      <c r="BA412" s="4"/>
      <c r="BB412" s="7"/>
      <c r="BC412" s="7"/>
      <c r="BD412" s="7"/>
      <c r="BE412" s="7"/>
      <c r="BF412" s="4"/>
      <c r="BG412" s="4"/>
      <c r="BH412" s="4"/>
      <c r="BI412" s="4"/>
      <c r="BJ412" s="4"/>
      <c r="BK412" s="4"/>
      <c r="BL412" s="7"/>
      <c r="BM412" s="7"/>
      <c r="BN412" s="7"/>
      <c r="BO412" s="7"/>
      <c r="BP412" s="4"/>
      <c r="BQ412" s="4"/>
      <c r="BR412" s="4"/>
      <c r="BS412" s="4"/>
      <c r="BT412" s="4"/>
      <c r="BU412" s="4"/>
      <c r="BV412" s="7"/>
      <c r="BW412" s="7"/>
      <c r="CN412" s="23"/>
      <c r="CO412" s="23"/>
      <c r="CP412" s="23"/>
      <c r="CQ412" s="23"/>
      <c r="DH412" s="23"/>
      <c r="DI412" s="23"/>
      <c r="DJ412" s="23"/>
      <c r="DK412" s="23"/>
      <c r="EB412" s="23"/>
      <c r="EC412" s="23"/>
      <c r="ED412" s="23"/>
      <c r="EE412" s="23"/>
      <c r="EG412" s="23"/>
      <c r="EH412" s="23"/>
    </row>
    <row r="413" spans="1:138" x14ac:dyDescent="0.3">
      <c r="A413" s="10">
        <v>43508.999999955005</v>
      </c>
      <c r="B413" s="11">
        <v>-21.4</v>
      </c>
      <c r="C413" s="19">
        <v>-21.010791666666666</v>
      </c>
      <c r="D413" s="19">
        <v>6.6923206021731005E-2</v>
      </c>
      <c r="E413" s="19">
        <v>-13.385083333333339</v>
      </c>
      <c r="F413" s="19">
        <v>3.7875767611253934E-2</v>
      </c>
      <c r="G413" s="19">
        <v>-21.32520833333334</v>
      </c>
      <c r="H413" s="19">
        <v>0.1006984166716095</v>
      </c>
      <c r="I413" s="19">
        <f t="shared" si="16"/>
        <v>-14.702668729166671</v>
      </c>
      <c r="J413" s="19">
        <f t="shared" si="17"/>
        <v>0.1006984166716095</v>
      </c>
      <c r="T413" s="15"/>
      <c r="U413" s="15"/>
      <c r="V413" s="15"/>
      <c r="W413" s="15"/>
      <c r="X413" s="15"/>
      <c r="Y413" s="15"/>
      <c r="Z413" s="15"/>
      <c r="AA413" s="15"/>
      <c r="AB413" s="6"/>
      <c r="AC413" s="6"/>
      <c r="AD413" s="15"/>
      <c r="AE413" s="15"/>
      <c r="AF413" s="15"/>
      <c r="AG413" s="15"/>
      <c r="AH413" s="6"/>
      <c r="AI413" s="6"/>
      <c r="AJ413" s="7"/>
      <c r="AK413" s="7"/>
      <c r="AL413" s="4"/>
      <c r="AM413" s="4"/>
      <c r="AN413" s="4"/>
      <c r="AO413" s="4"/>
      <c r="AP413" s="4"/>
      <c r="AQ413" s="4"/>
      <c r="AR413" s="7"/>
      <c r="AS413" s="7"/>
      <c r="AT413" s="7"/>
      <c r="AU413" s="7"/>
      <c r="AV413" s="4"/>
      <c r="AW413" s="4"/>
      <c r="AX413" s="4"/>
      <c r="AY413" s="4"/>
      <c r="AZ413" s="4"/>
      <c r="BA413" s="4"/>
      <c r="BB413" s="7"/>
      <c r="BC413" s="7"/>
      <c r="BD413" s="7"/>
      <c r="BE413" s="7"/>
      <c r="BF413" s="4"/>
      <c r="BG413" s="4"/>
      <c r="BH413" s="4"/>
      <c r="BI413" s="4"/>
      <c r="BJ413" s="4"/>
      <c r="BK413" s="4"/>
      <c r="BL413" s="7"/>
      <c r="BM413" s="7"/>
      <c r="BN413" s="7"/>
      <c r="BO413" s="7"/>
      <c r="BP413" s="4"/>
      <c r="BQ413" s="4"/>
      <c r="BR413" s="4"/>
      <c r="BS413" s="4"/>
      <c r="BT413" s="4"/>
      <c r="BU413" s="4"/>
      <c r="BV413" s="7"/>
      <c r="BW413" s="7"/>
      <c r="CN413" s="23"/>
      <c r="CO413" s="23"/>
      <c r="CP413" s="23"/>
      <c r="CQ413" s="23"/>
      <c r="DH413" s="23"/>
      <c r="DI413" s="23"/>
      <c r="DJ413" s="23"/>
      <c r="DK413" s="23"/>
      <c r="EB413" s="23"/>
      <c r="EC413" s="23"/>
      <c r="ED413" s="23"/>
      <c r="EE413" s="23"/>
      <c r="EG413" s="23"/>
      <c r="EH413" s="23"/>
    </row>
    <row r="414" spans="1:138" x14ac:dyDescent="0.3">
      <c r="A414" s="10">
        <v>43509.999999954947</v>
      </c>
      <c r="B414" s="11">
        <v>-21</v>
      </c>
      <c r="C414" s="19">
        <v>-20.652416666666667</v>
      </c>
      <c r="D414" s="19">
        <v>6.0576799280839394E-2</v>
      </c>
      <c r="E414" s="19">
        <v>-13.253916666666667</v>
      </c>
      <c r="F414" s="19">
        <v>2.9368660449297822E-2</v>
      </c>
      <c r="G414" s="19">
        <v>-20.946229166666672</v>
      </c>
      <c r="H414" s="19">
        <v>6.6810664090410851E-2</v>
      </c>
      <c r="I414" s="19">
        <f t="shared" si="16"/>
        <v>-14.245657752083339</v>
      </c>
      <c r="J414" s="19">
        <f t="shared" si="17"/>
        <v>6.6810664090410851E-2</v>
      </c>
      <c r="T414" s="15"/>
      <c r="U414" s="15"/>
      <c r="V414" s="15"/>
      <c r="W414" s="15"/>
      <c r="X414" s="15"/>
      <c r="Y414" s="15"/>
      <c r="Z414" s="15"/>
      <c r="AA414" s="15"/>
      <c r="AB414" s="6"/>
      <c r="AC414" s="6"/>
      <c r="AD414" s="15"/>
      <c r="AE414" s="15"/>
      <c r="AF414" s="15"/>
      <c r="AG414" s="15"/>
      <c r="AH414" s="6"/>
      <c r="AI414" s="6"/>
      <c r="AJ414" s="7"/>
      <c r="AK414" s="7"/>
      <c r="AL414" s="4"/>
      <c r="AM414" s="4"/>
      <c r="AN414" s="4"/>
      <c r="AO414" s="4"/>
      <c r="AP414" s="4"/>
      <c r="AQ414" s="4"/>
      <c r="AR414" s="7"/>
      <c r="AS414" s="7"/>
      <c r="AT414" s="7"/>
      <c r="AU414" s="7"/>
      <c r="AV414" s="4"/>
      <c r="AW414" s="4"/>
      <c r="AX414" s="4"/>
      <c r="AY414" s="4"/>
      <c r="AZ414" s="4"/>
      <c r="BA414" s="4"/>
      <c r="BB414" s="7"/>
      <c r="BC414" s="7"/>
      <c r="BD414" s="7"/>
      <c r="BE414" s="7"/>
      <c r="BF414" s="4"/>
      <c r="BG414" s="4"/>
      <c r="BH414" s="4"/>
      <c r="BI414" s="4"/>
      <c r="BJ414" s="4"/>
      <c r="BK414" s="4"/>
      <c r="BL414" s="7"/>
      <c r="BM414" s="7"/>
      <c r="BN414" s="7"/>
      <c r="BO414" s="7"/>
      <c r="BP414" s="4"/>
      <c r="BQ414" s="4"/>
      <c r="BR414" s="4"/>
      <c r="BS414" s="4"/>
      <c r="BT414" s="4"/>
      <c r="BU414" s="4"/>
      <c r="BV414" s="7"/>
      <c r="BW414" s="7"/>
      <c r="CN414" s="23"/>
      <c r="CO414" s="23"/>
      <c r="CP414" s="23"/>
      <c r="CQ414" s="23"/>
      <c r="DH414" s="23"/>
      <c r="DI414" s="23"/>
      <c r="DJ414" s="23"/>
      <c r="DK414" s="23"/>
      <c r="EB414" s="23"/>
      <c r="EC414" s="23"/>
      <c r="ED414" s="23"/>
      <c r="EE414" s="23"/>
      <c r="EG414" s="23"/>
      <c r="EH414" s="23"/>
    </row>
    <row r="415" spans="1:138" x14ac:dyDescent="0.3">
      <c r="A415" s="10">
        <v>43510.999999954889</v>
      </c>
      <c r="B415" s="11">
        <v>-21.7</v>
      </c>
      <c r="C415" s="19">
        <v>-20.890687499999999</v>
      </c>
      <c r="D415" s="19">
        <v>7.2778673644203068E-2</v>
      </c>
      <c r="E415" s="19">
        <v>-13.429291666666666</v>
      </c>
      <c r="F415" s="19">
        <v>4.1161059449631492E-2</v>
      </c>
      <c r="G415" s="19">
        <v>-21.12329166666667</v>
      </c>
      <c r="H415" s="19">
        <v>8.3673174349228233E-2</v>
      </c>
      <c r="I415" s="19">
        <f t="shared" si="16"/>
        <v>-14.459177420833335</v>
      </c>
      <c r="J415" s="19">
        <f t="shared" si="17"/>
        <v>8.3673174349228233E-2</v>
      </c>
      <c r="T415" s="15"/>
      <c r="U415" s="15"/>
      <c r="V415" s="15"/>
      <c r="W415" s="15"/>
      <c r="X415" s="15"/>
      <c r="Y415" s="15"/>
      <c r="Z415" s="15"/>
      <c r="AA415" s="15"/>
      <c r="AB415" s="6"/>
      <c r="AC415" s="6"/>
      <c r="AD415" s="15"/>
      <c r="AE415" s="15"/>
      <c r="AF415" s="15"/>
      <c r="AG415" s="15"/>
      <c r="AH415" s="6"/>
      <c r="AI415" s="6"/>
      <c r="AJ415" s="7"/>
      <c r="AK415" s="7"/>
      <c r="AL415" s="4"/>
      <c r="AM415" s="4"/>
      <c r="AN415" s="4"/>
      <c r="AO415" s="4"/>
      <c r="AP415" s="4"/>
      <c r="AQ415" s="4"/>
      <c r="AR415" s="7"/>
      <c r="AS415" s="7"/>
      <c r="AT415" s="7"/>
      <c r="AU415" s="7"/>
      <c r="AV415" s="4"/>
      <c r="AW415" s="4"/>
      <c r="AX415" s="4"/>
      <c r="AY415" s="4"/>
      <c r="AZ415" s="4"/>
      <c r="BA415" s="4"/>
      <c r="BB415" s="7"/>
      <c r="BC415" s="7"/>
      <c r="BD415" s="7"/>
      <c r="BE415" s="7"/>
      <c r="BF415" s="4"/>
      <c r="BG415" s="4"/>
      <c r="BH415" s="4"/>
      <c r="BI415" s="4"/>
      <c r="BJ415" s="4"/>
      <c r="BK415" s="4"/>
      <c r="BL415" s="7"/>
      <c r="BM415" s="7"/>
      <c r="BN415" s="7"/>
      <c r="BO415" s="7"/>
      <c r="BP415" s="4"/>
      <c r="BQ415" s="4"/>
      <c r="BR415" s="4"/>
      <c r="BS415" s="4"/>
      <c r="BT415" s="4"/>
      <c r="BU415" s="4"/>
      <c r="BV415" s="7"/>
      <c r="BW415" s="7"/>
      <c r="CN415" s="23"/>
      <c r="CO415" s="23"/>
      <c r="CP415" s="23"/>
      <c r="CQ415" s="23"/>
      <c r="DH415" s="23"/>
      <c r="DI415" s="23"/>
      <c r="DJ415" s="23"/>
      <c r="DK415" s="23"/>
      <c r="EB415" s="23"/>
      <c r="EC415" s="23"/>
      <c r="ED415" s="23"/>
      <c r="EE415" s="23"/>
      <c r="EG415" s="23"/>
      <c r="EH415" s="23"/>
    </row>
    <row r="416" spans="1:138" x14ac:dyDescent="0.3">
      <c r="A416" s="10">
        <v>43511.999999954831</v>
      </c>
      <c r="B416" s="11">
        <v>-13.8</v>
      </c>
      <c r="C416" s="19">
        <v>-19.894208333333335</v>
      </c>
      <c r="D416" s="19">
        <v>0.11164663019192557</v>
      </c>
      <c r="E416" s="19">
        <v>-12.810208333333335</v>
      </c>
      <c r="F416" s="19">
        <v>5.7206774610992772E-2</v>
      </c>
      <c r="G416" s="19">
        <v>-19.6766875</v>
      </c>
      <c r="H416" s="19">
        <v>0.14157535893544215</v>
      </c>
      <c r="I416" s="19">
        <f>0.6738*G416 - 0.7912</f>
        <v>-14.049352037499999</v>
      </c>
      <c r="J416" s="19">
        <f>H416</f>
        <v>0.14157535893544215</v>
      </c>
      <c r="T416" s="15"/>
      <c r="U416" s="15"/>
      <c r="V416" s="15"/>
      <c r="W416" s="15"/>
      <c r="X416" s="15"/>
      <c r="Y416" s="15"/>
      <c r="Z416" s="15"/>
      <c r="AA416" s="15"/>
      <c r="AB416" s="6"/>
      <c r="AC416" s="6"/>
      <c r="AD416" s="15"/>
      <c r="AE416" s="15"/>
      <c r="AF416" s="15"/>
      <c r="AG416" s="15"/>
      <c r="AH416" s="6"/>
      <c r="AI416" s="6"/>
      <c r="AJ416" s="7"/>
      <c r="AK416" s="7"/>
      <c r="AL416" s="4"/>
      <c r="AM416" s="4"/>
      <c r="AN416" s="4"/>
      <c r="AO416" s="4"/>
      <c r="AP416" s="4"/>
      <c r="AQ416" s="4"/>
      <c r="AR416" s="7"/>
      <c r="AS416" s="7"/>
      <c r="AT416" s="7"/>
      <c r="AU416" s="7"/>
      <c r="AV416" s="4"/>
      <c r="AW416" s="4"/>
      <c r="AX416" s="4"/>
      <c r="AY416" s="4"/>
      <c r="AZ416" s="4"/>
      <c r="BA416" s="4"/>
      <c r="BB416" s="7"/>
      <c r="BC416" s="7"/>
      <c r="BD416" s="7"/>
      <c r="BE416" s="7"/>
      <c r="BF416" s="4"/>
      <c r="BG416" s="4"/>
      <c r="BH416" s="4"/>
      <c r="BI416" s="4"/>
      <c r="BJ416" s="4"/>
      <c r="BK416" s="4"/>
      <c r="BL416" s="7"/>
      <c r="BM416" s="7"/>
      <c r="BN416" s="7"/>
      <c r="BO416" s="7"/>
      <c r="BP416" s="4"/>
      <c r="BQ416" s="4"/>
      <c r="BR416" s="4"/>
      <c r="BS416" s="4"/>
      <c r="BT416" s="4"/>
      <c r="BU416" s="4"/>
      <c r="BV416" s="7"/>
      <c r="BW416" s="7"/>
      <c r="CN416" s="23"/>
      <c r="CO416" s="23"/>
      <c r="CP416" s="23"/>
      <c r="CQ416" s="23"/>
      <c r="DH416" s="23"/>
      <c r="DI416" s="23"/>
      <c r="DJ416" s="23"/>
      <c r="DK416" s="23"/>
      <c r="EB416" s="23"/>
      <c r="EC416" s="23"/>
      <c r="ED416" s="23"/>
      <c r="EE416" s="23"/>
      <c r="EG416" s="23"/>
      <c r="EH416" s="23"/>
    </row>
    <row r="417" spans="1:138" x14ac:dyDescent="0.3">
      <c r="A417" s="10">
        <v>43512.999999954773</v>
      </c>
      <c r="B417" s="11">
        <v>-12.8</v>
      </c>
      <c r="C417" s="19">
        <v>-18.299854166666673</v>
      </c>
      <c r="D417" s="19">
        <v>6.9741522517172583E-2</v>
      </c>
      <c r="E417" s="19">
        <v>-12.000388888888887</v>
      </c>
      <c r="F417" s="19">
        <v>4.1123109947643434E-2</v>
      </c>
      <c r="G417" s="19">
        <v>-18.267416666666666</v>
      </c>
      <c r="H417" s="19">
        <v>6.3457582165565796E-2</v>
      </c>
      <c r="I417" s="19">
        <f t="shared" ref="I417:I459" si="18">0.6738*G417 - 0.7912</f>
        <v>-13.099785349999998</v>
      </c>
      <c r="J417" s="19">
        <f t="shared" ref="J417:J480" si="19">H417</f>
        <v>6.3457582165565796E-2</v>
      </c>
      <c r="S417" s="14">
        <v>0.1</v>
      </c>
      <c r="T417" s="15"/>
      <c r="U417" s="15"/>
      <c r="V417" s="15"/>
      <c r="W417" s="15"/>
      <c r="X417" s="15"/>
      <c r="Y417" s="15"/>
      <c r="Z417" s="15"/>
      <c r="AA417" s="15"/>
      <c r="AB417" s="6"/>
      <c r="AC417" s="6"/>
      <c r="AD417" s="15"/>
      <c r="AE417" s="15"/>
      <c r="AF417" s="15"/>
      <c r="AG417" s="15"/>
      <c r="AH417" s="6"/>
      <c r="AI417" s="6"/>
      <c r="AJ417" s="7"/>
      <c r="AK417" s="7"/>
      <c r="AL417" s="4"/>
      <c r="AM417" s="4"/>
      <c r="AN417" s="4"/>
      <c r="AO417" s="4"/>
      <c r="AP417" s="4"/>
      <c r="AQ417" s="4"/>
      <c r="AR417" s="7"/>
      <c r="AS417" s="7"/>
      <c r="AT417" s="7"/>
      <c r="AU417" s="7"/>
      <c r="AV417" s="4"/>
      <c r="AW417" s="4"/>
      <c r="AX417" s="4"/>
      <c r="AY417" s="4"/>
      <c r="AZ417" s="4"/>
      <c r="BA417" s="4"/>
      <c r="BB417" s="7"/>
      <c r="BC417" s="7"/>
      <c r="BD417" s="7"/>
      <c r="BE417" s="7"/>
      <c r="BF417" s="4"/>
      <c r="BG417" s="4"/>
      <c r="BH417" s="4"/>
      <c r="BI417" s="4"/>
      <c r="BJ417" s="4"/>
      <c r="BK417" s="4"/>
      <c r="BL417" s="7"/>
      <c r="BM417" s="7"/>
      <c r="BN417" s="7"/>
      <c r="BO417" s="7"/>
      <c r="BP417" s="4"/>
      <c r="BQ417" s="4"/>
      <c r="BR417" s="4"/>
      <c r="BS417" s="4"/>
      <c r="BT417" s="4"/>
      <c r="BU417" s="4"/>
      <c r="BV417" s="7"/>
      <c r="BW417" s="7"/>
      <c r="CN417" s="23"/>
      <c r="CO417" s="23"/>
      <c r="CP417" s="23"/>
      <c r="CQ417" s="23"/>
      <c r="DH417" s="23"/>
      <c r="DI417" s="23"/>
      <c r="DJ417" s="23"/>
      <c r="DK417" s="23"/>
      <c r="EB417" s="23"/>
      <c r="EC417" s="23"/>
      <c r="ED417" s="23"/>
      <c r="EE417" s="23"/>
      <c r="EG417" s="23"/>
      <c r="EH417" s="23"/>
    </row>
    <row r="418" spans="1:138" x14ac:dyDescent="0.3">
      <c r="A418" s="10">
        <v>43513.999999954714</v>
      </c>
      <c r="B418" s="11">
        <v>-14.5</v>
      </c>
      <c r="C418" s="19">
        <v>-17.911895833333329</v>
      </c>
      <c r="D418" s="19">
        <v>6.9277828730359384E-2</v>
      </c>
      <c r="E418" s="19">
        <v>-11.711416666666667</v>
      </c>
      <c r="F418" s="19">
        <v>3.4255629731140172E-2</v>
      </c>
      <c r="G418" s="19">
        <v>-17.957354166666661</v>
      </c>
      <c r="H418" s="19">
        <v>7.0852504731882412E-2</v>
      </c>
      <c r="I418" s="19">
        <f t="shared" si="18"/>
        <v>-12.890865237499996</v>
      </c>
      <c r="J418" s="19">
        <f t="shared" si="19"/>
        <v>7.0852504731882412E-2</v>
      </c>
      <c r="T418" s="15"/>
      <c r="U418" s="15"/>
      <c r="V418" s="15"/>
      <c r="W418" s="15"/>
      <c r="X418" s="15"/>
      <c r="Y418" s="15"/>
      <c r="Z418" s="15"/>
      <c r="AA418" s="15"/>
      <c r="AB418" s="6"/>
      <c r="AC418" s="6"/>
      <c r="AD418" s="15"/>
      <c r="AE418" s="15"/>
      <c r="AF418" s="15"/>
      <c r="AG418" s="15"/>
      <c r="AH418" s="6"/>
      <c r="AI418" s="6"/>
      <c r="AJ418" s="7"/>
      <c r="AK418" s="7"/>
      <c r="AL418" s="4"/>
      <c r="AM418" s="4"/>
      <c r="AN418" s="4"/>
      <c r="AO418" s="4"/>
      <c r="AP418" s="4"/>
      <c r="AQ418" s="4"/>
      <c r="AR418" s="7"/>
      <c r="AS418" s="7"/>
      <c r="AT418" s="7"/>
      <c r="AU418" s="7"/>
      <c r="AV418" s="4"/>
      <c r="AW418" s="4"/>
      <c r="AX418" s="4"/>
      <c r="AY418" s="4"/>
      <c r="AZ418" s="4"/>
      <c r="BA418" s="4"/>
      <c r="BB418" s="7"/>
      <c r="BC418" s="7"/>
      <c r="BD418" s="7"/>
      <c r="BE418" s="7"/>
      <c r="BF418" s="4"/>
      <c r="BG418" s="4"/>
      <c r="BH418" s="4"/>
      <c r="BI418" s="4"/>
      <c r="BJ418" s="4"/>
      <c r="BK418" s="4"/>
      <c r="BL418" s="7"/>
      <c r="BM418" s="7"/>
      <c r="BN418" s="7"/>
      <c r="BO418" s="7"/>
      <c r="BP418" s="4"/>
      <c r="BQ418" s="4"/>
      <c r="BR418" s="4"/>
      <c r="BS418" s="4"/>
      <c r="BT418" s="4"/>
      <c r="BU418" s="4"/>
      <c r="BV418" s="7"/>
      <c r="BW418" s="7"/>
      <c r="CN418" s="23"/>
      <c r="CO418" s="23"/>
      <c r="CP418" s="23"/>
      <c r="CQ418" s="23"/>
      <c r="DH418" s="23"/>
      <c r="DI418" s="23"/>
      <c r="DJ418" s="23"/>
      <c r="DK418" s="23"/>
      <c r="EB418" s="23"/>
      <c r="EC418" s="23"/>
      <c r="ED418" s="23"/>
      <c r="EE418" s="23"/>
      <c r="EG418" s="23"/>
      <c r="EH418" s="23"/>
    </row>
    <row r="419" spans="1:138" x14ac:dyDescent="0.3">
      <c r="A419" s="10">
        <v>43514.999999954656</v>
      </c>
      <c r="B419" s="11">
        <v>-17.3</v>
      </c>
      <c r="C419" s="19">
        <v>-18.006145833333331</v>
      </c>
      <c r="D419" s="19">
        <v>7.5674984853506919E-2</v>
      </c>
      <c r="E419" s="19">
        <v>-11.736916666666664</v>
      </c>
      <c r="F419" s="19">
        <v>3.2298210728523236E-2</v>
      </c>
      <c r="G419" s="19">
        <v>-18.058895833333331</v>
      </c>
      <c r="H419" s="19">
        <v>5.6137786455165352E-2</v>
      </c>
      <c r="I419" s="19">
        <f t="shared" si="18"/>
        <v>-12.959284012499998</v>
      </c>
      <c r="J419" s="19">
        <f t="shared" si="19"/>
        <v>5.6137786455165352E-2</v>
      </c>
      <c r="T419" s="15"/>
      <c r="U419" s="15"/>
      <c r="V419" s="15"/>
      <c r="W419" s="15"/>
      <c r="X419" s="15"/>
      <c r="Y419" s="15"/>
      <c r="Z419" s="15"/>
      <c r="AA419" s="15"/>
      <c r="AB419" s="6"/>
      <c r="AC419" s="6"/>
      <c r="AD419" s="15"/>
      <c r="AE419" s="15"/>
      <c r="AF419" s="15"/>
      <c r="AG419" s="15"/>
      <c r="AH419" s="6"/>
      <c r="AI419" s="6"/>
      <c r="AJ419" s="7"/>
      <c r="AK419" s="7"/>
      <c r="AL419" s="4"/>
      <c r="AM419" s="4"/>
      <c r="AN419" s="4"/>
      <c r="AO419" s="4"/>
      <c r="AP419" s="4"/>
      <c r="AQ419" s="4"/>
      <c r="AR419" s="7"/>
      <c r="AS419" s="7"/>
      <c r="AT419" s="7"/>
      <c r="AU419" s="7"/>
      <c r="AV419" s="4"/>
      <c r="AW419" s="4"/>
      <c r="AX419" s="4"/>
      <c r="AY419" s="4"/>
      <c r="AZ419" s="4"/>
      <c r="BA419" s="4"/>
      <c r="BB419" s="7"/>
      <c r="BC419" s="7"/>
      <c r="BD419" s="7"/>
      <c r="BE419" s="7"/>
      <c r="BF419" s="4"/>
      <c r="BG419" s="4"/>
      <c r="BH419" s="4"/>
      <c r="BI419" s="4"/>
      <c r="BJ419" s="4"/>
      <c r="BK419" s="4"/>
      <c r="BL419" s="7"/>
      <c r="BM419" s="7"/>
      <c r="BN419" s="7"/>
      <c r="BO419" s="7"/>
      <c r="BP419" s="4"/>
      <c r="BQ419" s="4"/>
      <c r="BR419" s="4"/>
      <c r="BS419" s="4"/>
      <c r="BT419" s="4"/>
      <c r="BU419" s="4"/>
      <c r="BV419" s="7"/>
      <c r="BW419" s="7"/>
      <c r="CN419" s="23"/>
      <c r="CO419" s="23"/>
      <c r="CP419" s="23"/>
      <c r="CQ419" s="23"/>
      <c r="DH419" s="23"/>
      <c r="DI419" s="23"/>
      <c r="DJ419" s="23"/>
      <c r="DK419" s="23"/>
      <c r="EB419" s="23"/>
      <c r="EC419" s="23"/>
      <c r="ED419" s="23"/>
      <c r="EE419" s="23"/>
      <c r="EG419" s="23"/>
      <c r="EH419" s="23"/>
    </row>
    <row r="420" spans="1:138" x14ac:dyDescent="0.3">
      <c r="A420" s="10">
        <v>43515.999999954598</v>
      </c>
      <c r="B420" s="11">
        <v>-14.1</v>
      </c>
      <c r="C420" s="19">
        <v>-18.045104166666668</v>
      </c>
      <c r="D420" s="19">
        <v>7.2550194887613315E-2</v>
      </c>
      <c r="E420" s="19">
        <v>-11.685694444444445</v>
      </c>
      <c r="F420" s="19">
        <v>3.9245803065288375E-2</v>
      </c>
      <c r="G420" s="19">
        <v>-18.066479166666664</v>
      </c>
      <c r="H420" s="19">
        <v>6.3898650781600452E-2</v>
      </c>
      <c r="I420" s="19">
        <f t="shared" si="18"/>
        <v>-12.964393662499997</v>
      </c>
      <c r="J420" s="19">
        <f t="shared" si="19"/>
        <v>6.3898650781600452E-2</v>
      </c>
      <c r="T420" s="15"/>
      <c r="U420" s="15"/>
      <c r="V420" s="15"/>
      <c r="W420" s="15"/>
      <c r="X420" s="15"/>
      <c r="Y420" s="15"/>
      <c r="Z420" s="15"/>
      <c r="AA420" s="15"/>
      <c r="AB420" s="6"/>
      <c r="AC420" s="6"/>
      <c r="AD420" s="15"/>
      <c r="AE420" s="15"/>
      <c r="AF420" s="15"/>
      <c r="AG420" s="15"/>
      <c r="AH420" s="6"/>
      <c r="AI420" s="6"/>
      <c r="AJ420" s="7"/>
      <c r="AK420" s="7"/>
      <c r="AL420" s="4"/>
      <c r="AM420" s="4"/>
      <c r="AN420" s="4"/>
      <c r="AO420" s="4"/>
      <c r="AP420" s="4"/>
      <c r="AQ420" s="4"/>
      <c r="AR420" s="7"/>
      <c r="AS420" s="7"/>
      <c r="AT420" s="7"/>
      <c r="AU420" s="7"/>
      <c r="AV420" s="4"/>
      <c r="AW420" s="4"/>
      <c r="AX420" s="4"/>
      <c r="AY420" s="4"/>
      <c r="AZ420" s="4"/>
      <c r="BA420" s="4"/>
      <c r="BB420" s="7"/>
      <c r="BC420" s="7"/>
      <c r="BD420" s="7"/>
      <c r="BE420" s="7"/>
      <c r="BF420" s="4"/>
      <c r="BG420" s="4"/>
      <c r="BH420" s="4"/>
      <c r="BI420" s="4"/>
      <c r="BJ420" s="4"/>
      <c r="BK420" s="4"/>
      <c r="BL420" s="7"/>
      <c r="BM420" s="7"/>
      <c r="BN420" s="7"/>
      <c r="BO420" s="7"/>
      <c r="BP420" s="4"/>
      <c r="BQ420" s="4"/>
      <c r="BR420" s="4"/>
      <c r="BS420" s="4"/>
      <c r="BT420" s="4"/>
      <c r="BU420" s="4"/>
      <c r="BV420" s="7"/>
      <c r="BW420" s="7"/>
      <c r="CN420" s="23"/>
      <c r="CO420" s="23"/>
      <c r="CP420" s="23"/>
      <c r="CQ420" s="23"/>
      <c r="DH420" s="23"/>
      <c r="DI420" s="23"/>
      <c r="DJ420" s="23"/>
      <c r="DK420" s="23"/>
      <c r="EB420" s="23"/>
      <c r="EC420" s="23"/>
      <c r="ED420" s="23"/>
      <c r="EE420" s="23"/>
      <c r="EG420" s="23"/>
      <c r="EH420" s="23"/>
    </row>
    <row r="421" spans="1:138" x14ac:dyDescent="0.3">
      <c r="A421" s="10">
        <v>43516.99999995454</v>
      </c>
      <c r="B421" s="11">
        <v>-9.4</v>
      </c>
      <c r="C421" s="19">
        <v>-17.416812499999999</v>
      </c>
      <c r="D421" s="19">
        <v>8.7297243409941896E-2</v>
      </c>
      <c r="E421" s="19">
        <v>-11.303916666666668</v>
      </c>
      <c r="F421" s="19">
        <v>4.3587785309422998E-2</v>
      </c>
      <c r="G421" s="19">
        <v>-17.475187500000001</v>
      </c>
      <c r="H421" s="19">
        <v>8.3599192647551557E-2</v>
      </c>
      <c r="I421" s="19">
        <f t="shared" si="18"/>
        <v>-12.5659813375</v>
      </c>
      <c r="J421" s="19">
        <f t="shared" si="19"/>
        <v>8.3599192647551557E-2</v>
      </c>
      <c r="S421" s="14">
        <v>0.2</v>
      </c>
      <c r="T421" s="15"/>
      <c r="U421" s="15"/>
      <c r="V421" s="15"/>
      <c r="W421" s="15"/>
      <c r="X421" s="15"/>
      <c r="Y421" s="15"/>
      <c r="Z421" s="15"/>
      <c r="AA421" s="15"/>
      <c r="AB421" s="6"/>
      <c r="AC421" s="6"/>
      <c r="AD421" s="15"/>
      <c r="AE421" s="15"/>
      <c r="AF421" s="15"/>
      <c r="AG421" s="15"/>
      <c r="AH421" s="6"/>
      <c r="AI421" s="6"/>
      <c r="AJ421" s="7"/>
      <c r="AK421" s="7"/>
      <c r="AL421" s="4"/>
      <c r="AM421" s="4"/>
      <c r="AN421" s="4"/>
      <c r="AO421" s="4"/>
      <c r="AP421" s="4"/>
      <c r="AQ421" s="4"/>
      <c r="AR421" s="7"/>
      <c r="AS421" s="7"/>
      <c r="AT421" s="7"/>
      <c r="AU421" s="7"/>
      <c r="AV421" s="4"/>
      <c r="AW421" s="4"/>
      <c r="AX421" s="4"/>
      <c r="AY421" s="4"/>
      <c r="AZ421" s="4"/>
      <c r="BA421" s="4"/>
      <c r="BB421" s="7"/>
      <c r="BC421" s="7"/>
      <c r="BD421" s="7"/>
      <c r="BE421" s="7"/>
      <c r="BF421" s="4"/>
      <c r="BG421" s="4"/>
      <c r="BH421" s="4"/>
      <c r="BI421" s="4"/>
      <c r="BJ421" s="4"/>
      <c r="BK421" s="4"/>
      <c r="BL421" s="7"/>
      <c r="BM421" s="7"/>
      <c r="BN421" s="7"/>
      <c r="BO421" s="7"/>
      <c r="BP421" s="4"/>
      <c r="BQ421" s="4"/>
      <c r="BR421" s="4"/>
      <c r="BS421" s="4"/>
      <c r="BT421" s="4"/>
      <c r="BU421" s="4"/>
      <c r="BV421" s="7"/>
      <c r="BW421" s="7"/>
      <c r="CN421" s="23"/>
      <c r="CO421" s="23"/>
      <c r="CP421" s="23"/>
      <c r="CQ421" s="23"/>
      <c r="DH421" s="23"/>
      <c r="DI421" s="23"/>
      <c r="DJ421" s="23"/>
      <c r="DK421" s="23"/>
      <c r="EB421" s="23"/>
      <c r="EC421" s="23"/>
      <c r="ED421" s="23"/>
      <c r="EE421" s="23"/>
      <c r="EG421" s="23"/>
      <c r="EH421" s="23"/>
    </row>
    <row r="422" spans="1:138" x14ac:dyDescent="0.3">
      <c r="A422" s="10">
        <v>43517.999999954482</v>
      </c>
      <c r="B422" s="11">
        <v>-10.5</v>
      </c>
      <c r="C422" s="19">
        <v>-16.488</v>
      </c>
      <c r="D422" s="19">
        <v>5.6292673024398929E-2</v>
      </c>
      <c r="E422" s="19">
        <v>-10.746611111111113</v>
      </c>
      <c r="F422" s="19">
        <v>3.1303991469314216E-2</v>
      </c>
      <c r="G422" s="19">
        <v>-16.697354166666667</v>
      </c>
      <c r="H422" s="19">
        <v>4.7001228390965155E-2</v>
      </c>
      <c r="I422" s="19">
        <f t="shared" si="18"/>
        <v>-12.0418772375</v>
      </c>
      <c r="J422" s="19">
        <f t="shared" si="19"/>
        <v>4.7001228390965155E-2</v>
      </c>
      <c r="S422" s="14">
        <v>1.1000000000000001</v>
      </c>
      <c r="T422" s="15"/>
      <c r="U422" s="15"/>
      <c r="V422" s="15"/>
      <c r="W422" s="15"/>
      <c r="X422" s="15"/>
      <c r="Y422" s="15"/>
      <c r="Z422" s="15"/>
      <c r="AA422" s="15"/>
      <c r="AB422" s="6"/>
      <c r="AC422" s="6"/>
      <c r="AD422" s="15"/>
      <c r="AE422" s="15"/>
      <c r="AF422" s="15"/>
      <c r="AG422" s="15"/>
      <c r="AH422" s="6"/>
      <c r="AI422" s="6"/>
      <c r="AJ422" s="7"/>
      <c r="AK422" s="7"/>
      <c r="AL422" s="4"/>
      <c r="AM422" s="4"/>
      <c r="AN422" s="4"/>
      <c r="AO422" s="4"/>
      <c r="AP422" s="4"/>
      <c r="AQ422" s="4"/>
      <c r="AR422" s="7"/>
      <c r="AS422" s="7"/>
      <c r="AT422" s="7"/>
      <c r="AU422" s="7"/>
      <c r="AV422" s="4"/>
      <c r="AW422" s="4"/>
      <c r="AX422" s="4"/>
      <c r="AY422" s="4"/>
      <c r="AZ422" s="4"/>
      <c r="BA422" s="4"/>
      <c r="BB422" s="7"/>
      <c r="BC422" s="7"/>
      <c r="BD422" s="7"/>
      <c r="BE422" s="7"/>
      <c r="BF422" s="4"/>
      <c r="BG422" s="4"/>
      <c r="BH422" s="4"/>
      <c r="BI422" s="4"/>
      <c r="BJ422" s="4"/>
      <c r="BK422" s="4"/>
      <c r="BL422" s="7"/>
      <c r="BM422" s="7"/>
      <c r="BN422" s="7"/>
      <c r="BO422" s="7"/>
      <c r="BP422" s="4"/>
      <c r="BQ422" s="4"/>
      <c r="BR422" s="4"/>
      <c r="BS422" s="4"/>
      <c r="BT422" s="4"/>
      <c r="BU422" s="4"/>
      <c r="BV422" s="7"/>
      <c r="BW422" s="7"/>
      <c r="CN422" s="23"/>
      <c r="CO422" s="23"/>
      <c r="CP422" s="23"/>
      <c r="CQ422" s="23"/>
      <c r="DH422" s="23"/>
      <c r="DI422" s="23"/>
      <c r="DJ422" s="23"/>
      <c r="DK422" s="23"/>
      <c r="EB422" s="23"/>
      <c r="EC422" s="23"/>
      <c r="ED422" s="23"/>
      <c r="EE422" s="23"/>
      <c r="EG422" s="23"/>
      <c r="EH422" s="23"/>
    </row>
    <row r="423" spans="1:138" x14ac:dyDescent="0.3">
      <c r="A423" s="10">
        <v>43518.999999954423</v>
      </c>
      <c r="B423" s="11">
        <v>-9.6</v>
      </c>
      <c r="C423" s="19">
        <v>-16.122395833333336</v>
      </c>
      <c r="D423" s="19">
        <v>7.2907276698708071E-2</v>
      </c>
      <c r="E423" s="19">
        <v>-10.450888888888889</v>
      </c>
      <c r="F423" s="19">
        <v>4.1123325317044913E-2</v>
      </c>
      <c r="G423" s="19">
        <v>-16.226937500000002</v>
      </c>
      <c r="H423" s="19">
        <v>7.3645131241144288E-2</v>
      </c>
      <c r="I423" s="19">
        <f t="shared" si="18"/>
        <v>-11.724910487500001</v>
      </c>
      <c r="J423" s="19">
        <f t="shared" si="19"/>
        <v>7.3645131241144288E-2</v>
      </c>
      <c r="T423" s="15"/>
      <c r="U423" s="15"/>
      <c r="V423" s="15"/>
      <c r="W423" s="15"/>
      <c r="X423" s="15"/>
      <c r="Y423" s="15"/>
      <c r="Z423" s="15"/>
      <c r="AA423" s="15"/>
      <c r="AB423" s="6"/>
      <c r="AC423" s="6"/>
      <c r="AD423" s="15"/>
      <c r="AE423" s="15"/>
      <c r="AF423" s="15"/>
      <c r="AG423" s="15"/>
      <c r="AH423" s="6"/>
      <c r="AI423" s="6"/>
      <c r="AJ423" s="7"/>
      <c r="AK423" s="7"/>
      <c r="AL423" s="4"/>
      <c r="AM423" s="4"/>
      <c r="AN423" s="4"/>
      <c r="AO423" s="4"/>
      <c r="AP423" s="4"/>
      <c r="AQ423" s="4"/>
      <c r="AR423" s="7"/>
      <c r="AS423" s="7"/>
      <c r="AT423" s="7"/>
      <c r="AU423" s="7"/>
      <c r="AV423" s="4"/>
      <c r="AW423" s="4"/>
      <c r="AX423" s="4"/>
      <c r="AY423" s="4"/>
      <c r="AZ423" s="4"/>
      <c r="BA423" s="4"/>
      <c r="BB423" s="7"/>
      <c r="BC423" s="7"/>
      <c r="BD423" s="7"/>
      <c r="BE423" s="7"/>
      <c r="BF423" s="4"/>
      <c r="BG423" s="4"/>
      <c r="BH423" s="4"/>
      <c r="BI423" s="4"/>
      <c r="BJ423" s="4"/>
      <c r="BK423" s="4"/>
      <c r="BL423" s="7"/>
      <c r="BM423" s="7"/>
      <c r="BN423" s="7"/>
      <c r="BO423" s="7"/>
      <c r="BP423" s="4"/>
      <c r="BQ423" s="4"/>
      <c r="BR423" s="4"/>
      <c r="BS423" s="4"/>
      <c r="BT423" s="4"/>
      <c r="BU423" s="4"/>
      <c r="BV423" s="7"/>
      <c r="BW423" s="7"/>
      <c r="CN423" s="23"/>
      <c r="CO423" s="23"/>
      <c r="CP423" s="23"/>
      <c r="CQ423" s="23"/>
      <c r="DH423" s="23"/>
      <c r="DI423" s="23"/>
      <c r="DJ423" s="23"/>
      <c r="DK423" s="23"/>
      <c r="EB423" s="23"/>
      <c r="EC423" s="23"/>
      <c r="ED423" s="23"/>
      <c r="EE423" s="23"/>
      <c r="EG423" s="23"/>
      <c r="EH423" s="23"/>
    </row>
    <row r="424" spans="1:138" x14ac:dyDescent="0.3">
      <c r="A424" s="10">
        <v>43519.999999954365</v>
      </c>
      <c r="B424" s="11">
        <v>-8.8000000000000007</v>
      </c>
      <c r="C424" s="19">
        <v>-14.958687499999996</v>
      </c>
      <c r="D424" s="19">
        <v>2.4401009209721259E-2</v>
      </c>
      <c r="E424" s="19">
        <v>-9.7444166666666661</v>
      </c>
      <c r="F424" s="19">
        <v>1.7976806156303784E-2</v>
      </c>
      <c r="G424" s="19">
        <v>-14.827812499999999</v>
      </c>
      <c r="H424" s="19">
        <v>6.3414810856456422E-2</v>
      </c>
      <c r="I424" s="19">
        <f t="shared" si="18"/>
        <v>-10.782180062499998</v>
      </c>
      <c r="J424" s="19">
        <f t="shared" si="19"/>
        <v>6.3414810856456422E-2</v>
      </c>
      <c r="S424" s="14">
        <v>0.1</v>
      </c>
      <c r="T424" s="15"/>
      <c r="U424" s="15"/>
      <c r="V424" s="15"/>
      <c r="W424" s="15"/>
      <c r="X424" s="15"/>
      <c r="Y424" s="15"/>
      <c r="Z424" s="15"/>
      <c r="AA424" s="15"/>
      <c r="AB424" s="6"/>
      <c r="AC424" s="6"/>
      <c r="AD424" s="15"/>
      <c r="AE424" s="15"/>
      <c r="AF424" s="15"/>
      <c r="AG424" s="15"/>
      <c r="AH424" s="6"/>
      <c r="AI424" s="6"/>
      <c r="AJ424" s="7"/>
      <c r="AK424" s="7"/>
      <c r="AL424" s="4"/>
      <c r="AM424" s="4"/>
      <c r="AN424" s="4"/>
      <c r="AO424" s="4"/>
      <c r="AP424" s="4"/>
      <c r="AQ424" s="4"/>
      <c r="AR424" s="7"/>
      <c r="AS424" s="7"/>
      <c r="AT424" s="7"/>
      <c r="AU424" s="7"/>
      <c r="AV424" s="4"/>
      <c r="AW424" s="4"/>
      <c r="AX424" s="4"/>
      <c r="AY424" s="4"/>
      <c r="AZ424" s="4"/>
      <c r="BA424" s="4"/>
      <c r="BB424" s="7"/>
      <c r="BC424" s="7"/>
      <c r="BD424" s="7"/>
      <c r="BE424" s="7"/>
      <c r="BF424" s="4"/>
      <c r="BG424" s="4"/>
      <c r="BH424" s="4"/>
      <c r="BI424" s="4"/>
      <c r="BJ424" s="4"/>
      <c r="BK424" s="4"/>
      <c r="BL424" s="7"/>
      <c r="BM424" s="7"/>
      <c r="BN424" s="7"/>
      <c r="BO424" s="7"/>
      <c r="BP424" s="4"/>
      <c r="BQ424" s="4"/>
      <c r="BR424" s="4"/>
      <c r="BS424" s="4"/>
      <c r="BT424" s="4"/>
      <c r="BU424" s="4"/>
      <c r="BV424" s="7"/>
      <c r="BW424" s="7"/>
      <c r="CN424" s="23"/>
      <c r="CO424" s="23"/>
      <c r="CP424" s="23"/>
      <c r="CQ424" s="23"/>
      <c r="DH424" s="23"/>
      <c r="DI424" s="23"/>
      <c r="DJ424" s="23"/>
      <c r="DK424" s="23"/>
      <c r="EB424" s="23"/>
      <c r="EC424" s="23"/>
      <c r="ED424" s="23"/>
      <c r="EE424" s="23"/>
      <c r="EG424" s="23"/>
      <c r="EH424" s="23"/>
    </row>
    <row r="425" spans="1:138" x14ac:dyDescent="0.3">
      <c r="A425" s="10">
        <v>43520.999999954307</v>
      </c>
      <c r="B425" s="11">
        <v>-16.5</v>
      </c>
      <c r="C425" s="19">
        <v>-16.251312500000001</v>
      </c>
      <c r="D425" s="19">
        <v>0.10814696125510777</v>
      </c>
      <c r="E425" s="19">
        <v>-10.277527777777777</v>
      </c>
      <c r="F425" s="19">
        <v>3.092429406197255E-2</v>
      </c>
      <c r="G425" s="19">
        <v>-15.80025</v>
      </c>
      <c r="H425" s="19">
        <v>6.3416433372897374E-2</v>
      </c>
      <c r="I425" s="19">
        <f t="shared" si="18"/>
        <v>-11.43740845</v>
      </c>
      <c r="J425" s="19">
        <f t="shared" si="19"/>
        <v>6.3416433372897374E-2</v>
      </c>
      <c r="T425" s="15"/>
      <c r="U425" s="15"/>
      <c r="V425" s="15"/>
      <c r="W425" s="15"/>
      <c r="X425" s="15"/>
      <c r="Y425" s="15"/>
      <c r="Z425" s="15"/>
      <c r="AA425" s="15"/>
      <c r="AB425" s="6"/>
      <c r="AC425" s="6"/>
      <c r="AD425" s="15"/>
      <c r="AE425" s="15"/>
      <c r="AF425" s="15"/>
      <c r="AG425" s="15"/>
      <c r="AH425" s="6"/>
      <c r="AI425" s="6"/>
      <c r="AJ425" s="7"/>
      <c r="AK425" s="7"/>
      <c r="AL425" s="4"/>
      <c r="AM425" s="4"/>
      <c r="AN425" s="4"/>
      <c r="AO425" s="4"/>
      <c r="AP425" s="4"/>
      <c r="AQ425" s="4"/>
      <c r="AR425" s="7"/>
      <c r="AS425" s="7"/>
      <c r="AT425" s="7"/>
      <c r="AU425" s="7"/>
      <c r="AV425" s="4"/>
      <c r="AW425" s="4"/>
      <c r="AX425" s="4"/>
      <c r="AY425" s="4"/>
      <c r="AZ425" s="4"/>
      <c r="BA425" s="4"/>
      <c r="BB425" s="7"/>
      <c r="BC425" s="7"/>
      <c r="BD425" s="7"/>
      <c r="BE425" s="7"/>
      <c r="BF425" s="4"/>
      <c r="BG425" s="4"/>
      <c r="BH425" s="4"/>
      <c r="BI425" s="4"/>
      <c r="BJ425" s="4"/>
      <c r="BK425" s="4"/>
      <c r="BL425" s="7"/>
      <c r="BM425" s="7"/>
      <c r="BN425" s="7"/>
      <c r="BO425" s="7"/>
      <c r="BP425" s="4"/>
      <c r="BQ425" s="4"/>
      <c r="BR425" s="4"/>
      <c r="BS425" s="4"/>
      <c r="BT425" s="4"/>
      <c r="BU425" s="4"/>
      <c r="BV425" s="7"/>
      <c r="BW425" s="7"/>
      <c r="CN425" s="23"/>
      <c r="CO425" s="23"/>
      <c r="CP425" s="23"/>
      <c r="CQ425" s="23"/>
      <c r="DH425" s="23"/>
      <c r="DI425" s="23"/>
      <c r="DJ425" s="23"/>
      <c r="DK425" s="23"/>
      <c r="EB425" s="23"/>
      <c r="EC425" s="23"/>
      <c r="ED425" s="23"/>
      <c r="EE425" s="23"/>
      <c r="EG425" s="23"/>
      <c r="EH425" s="23"/>
    </row>
    <row r="426" spans="1:138" x14ac:dyDescent="0.3">
      <c r="A426" s="10">
        <v>43521.999999954249</v>
      </c>
      <c r="B426" s="11">
        <v>-13.2</v>
      </c>
      <c r="C426" s="19">
        <v>-17.260354166666669</v>
      </c>
      <c r="D426" s="19">
        <v>9.238824270733545E-2</v>
      </c>
      <c r="E426" s="19">
        <v>-10.76061111111111</v>
      </c>
      <c r="F426" s="19">
        <v>3.8321704110131291E-2</v>
      </c>
      <c r="G426" s="19">
        <v>-16.709166666666665</v>
      </c>
      <c r="H426" s="19">
        <v>7.3311831910460715E-2</v>
      </c>
      <c r="I426" s="19">
        <f t="shared" si="18"/>
        <v>-12.049836499999998</v>
      </c>
      <c r="J426" s="19">
        <f t="shared" si="19"/>
        <v>7.3311831910460715E-2</v>
      </c>
      <c r="S426" s="14">
        <v>1</v>
      </c>
      <c r="T426" s="15"/>
      <c r="U426" s="15"/>
      <c r="V426" s="15"/>
      <c r="W426" s="15"/>
      <c r="X426" s="15"/>
      <c r="Y426" s="15"/>
      <c r="Z426" s="15"/>
      <c r="AA426" s="15"/>
      <c r="AB426" s="6"/>
      <c r="AC426" s="6"/>
      <c r="AD426" s="15"/>
      <c r="AE426" s="15"/>
      <c r="AF426" s="15"/>
      <c r="AG426" s="15"/>
      <c r="AH426" s="6"/>
      <c r="AI426" s="6"/>
      <c r="AJ426" s="7"/>
      <c r="AK426" s="7"/>
      <c r="AL426" s="4"/>
      <c r="AM426" s="4"/>
      <c r="AN426" s="4"/>
      <c r="AO426" s="4"/>
      <c r="AP426" s="4"/>
      <c r="AQ426" s="4"/>
      <c r="AR426" s="7"/>
      <c r="AS426" s="7"/>
      <c r="AT426" s="7"/>
      <c r="AU426" s="7"/>
      <c r="AV426" s="4"/>
      <c r="AW426" s="4"/>
      <c r="AX426" s="4"/>
      <c r="AY426" s="4"/>
      <c r="AZ426" s="4"/>
      <c r="BA426" s="4"/>
      <c r="BB426" s="7"/>
      <c r="BC426" s="7"/>
      <c r="BD426" s="7"/>
      <c r="BE426" s="7"/>
      <c r="BF426" s="4"/>
      <c r="BG426" s="4"/>
      <c r="BH426" s="4"/>
      <c r="BI426" s="4"/>
      <c r="BJ426" s="4"/>
      <c r="BK426" s="4"/>
      <c r="BL426" s="7"/>
      <c r="BM426" s="7"/>
      <c r="BN426" s="7"/>
      <c r="BO426" s="7"/>
      <c r="BP426" s="4"/>
      <c r="BQ426" s="4"/>
      <c r="BR426" s="4"/>
      <c r="BS426" s="4"/>
      <c r="BT426" s="4"/>
      <c r="BU426" s="4"/>
      <c r="BV426" s="7"/>
      <c r="BW426" s="7"/>
      <c r="CN426" s="23"/>
      <c r="CO426" s="23"/>
      <c r="CP426" s="23"/>
      <c r="CQ426" s="23"/>
      <c r="DH426" s="23"/>
      <c r="DI426" s="23"/>
      <c r="DJ426" s="23"/>
      <c r="DK426" s="23"/>
      <c r="EB426" s="23"/>
      <c r="EC426" s="23"/>
      <c r="ED426" s="23"/>
      <c r="EE426" s="23"/>
      <c r="EG426" s="23"/>
      <c r="EH426" s="23"/>
    </row>
    <row r="427" spans="1:138" x14ac:dyDescent="0.3">
      <c r="A427" s="10">
        <v>43522.999999954191</v>
      </c>
      <c r="B427" s="11">
        <v>-9.6</v>
      </c>
      <c r="C427" s="19">
        <v>-16.318125000000002</v>
      </c>
      <c r="D427" s="19">
        <v>6.9783011576673631E-2</v>
      </c>
      <c r="E427" s="19">
        <v>-10.260583333333335</v>
      </c>
      <c r="F427" s="19">
        <v>2.8615694839428826E-2</v>
      </c>
      <c r="G427" s="19">
        <v>-16.005791666666667</v>
      </c>
      <c r="H427" s="19">
        <v>4.9166208392607554E-2</v>
      </c>
      <c r="I427" s="19">
        <f t="shared" si="18"/>
        <v>-11.575902424999999</v>
      </c>
      <c r="J427" s="19">
        <f t="shared" si="19"/>
        <v>4.9166208392607554E-2</v>
      </c>
      <c r="S427" s="14">
        <v>1.2</v>
      </c>
      <c r="T427" s="15"/>
      <c r="U427" s="15"/>
      <c r="V427" s="15"/>
      <c r="W427" s="15"/>
      <c r="X427" s="15"/>
      <c r="Y427" s="15"/>
      <c r="Z427" s="15"/>
      <c r="AA427" s="15"/>
      <c r="AB427" s="6"/>
      <c r="AC427" s="6"/>
      <c r="AD427" s="15"/>
      <c r="AE427" s="15"/>
      <c r="AF427" s="15"/>
      <c r="AG427" s="15"/>
      <c r="AH427" s="6"/>
      <c r="AI427" s="6"/>
      <c r="AJ427" s="7"/>
      <c r="AK427" s="7"/>
      <c r="AL427" s="4"/>
      <c r="AM427" s="4"/>
      <c r="AN427" s="4"/>
      <c r="AO427" s="4"/>
      <c r="AP427" s="4"/>
      <c r="AQ427" s="4"/>
      <c r="AR427" s="7"/>
      <c r="AS427" s="7"/>
      <c r="AT427" s="7"/>
      <c r="AU427" s="7"/>
      <c r="AV427" s="4"/>
      <c r="AW427" s="4"/>
      <c r="AX427" s="4"/>
      <c r="AY427" s="4"/>
      <c r="AZ427" s="4"/>
      <c r="BA427" s="4"/>
      <c r="BB427" s="7"/>
      <c r="BC427" s="7"/>
      <c r="BD427" s="7"/>
      <c r="BE427" s="7"/>
      <c r="BF427" s="4"/>
      <c r="BG427" s="4"/>
      <c r="BH427" s="4"/>
      <c r="BI427" s="4"/>
      <c r="BJ427" s="4"/>
      <c r="BK427" s="4"/>
      <c r="BL427" s="7"/>
      <c r="BM427" s="7"/>
      <c r="BN427" s="7"/>
      <c r="BO427" s="7"/>
      <c r="BP427" s="4"/>
      <c r="BQ427" s="4"/>
      <c r="BR427" s="4"/>
      <c r="BS427" s="4"/>
      <c r="BT427" s="4"/>
      <c r="BU427" s="4"/>
      <c r="BV427" s="7"/>
      <c r="BW427" s="7"/>
      <c r="CN427" s="23"/>
      <c r="CO427" s="23"/>
      <c r="CP427" s="23"/>
      <c r="CQ427" s="23"/>
      <c r="DH427" s="23"/>
      <c r="DI427" s="23"/>
      <c r="DJ427" s="23"/>
      <c r="DK427" s="23"/>
      <c r="EB427" s="23"/>
      <c r="EC427" s="23"/>
      <c r="ED427" s="23"/>
      <c r="EE427" s="23"/>
      <c r="EG427" s="23"/>
      <c r="EH427" s="23"/>
    </row>
    <row r="428" spans="1:138" x14ac:dyDescent="0.3">
      <c r="A428" s="10">
        <v>43523.999999954132</v>
      </c>
      <c r="B428" s="11">
        <v>-13.2</v>
      </c>
      <c r="C428" s="19">
        <v>-16.164999999999999</v>
      </c>
      <c r="D428" s="19">
        <v>6.1077129605684337E-2</v>
      </c>
      <c r="E428" s="19">
        <v>-10.191125000000003</v>
      </c>
      <c r="F428" s="19">
        <v>2.3691512545781526E-2</v>
      </c>
      <c r="G428" s="19">
        <v>-15.94183333333333</v>
      </c>
      <c r="H428" s="19">
        <v>5.1009258418883624E-2</v>
      </c>
      <c r="I428" s="19">
        <f t="shared" si="18"/>
        <v>-11.532807299999996</v>
      </c>
      <c r="J428" s="19">
        <f t="shared" si="19"/>
        <v>5.1009258418883624E-2</v>
      </c>
      <c r="T428" s="15"/>
      <c r="U428" s="15"/>
      <c r="V428" s="15"/>
      <c r="W428" s="15"/>
      <c r="X428" s="15"/>
      <c r="Y428" s="15"/>
      <c r="Z428" s="15"/>
      <c r="AA428" s="15"/>
      <c r="AB428" s="6"/>
      <c r="AC428" s="6"/>
      <c r="AD428" s="15"/>
      <c r="AE428" s="15"/>
      <c r="AF428" s="15"/>
      <c r="AG428" s="15"/>
      <c r="AH428" s="6"/>
      <c r="AI428" s="6"/>
      <c r="AJ428" s="7"/>
      <c r="AK428" s="7"/>
      <c r="AL428" s="4"/>
      <c r="AM428" s="4"/>
      <c r="AN428" s="4"/>
      <c r="AO428" s="4"/>
      <c r="AP428" s="4"/>
      <c r="AQ428" s="4"/>
      <c r="AR428" s="7"/>
      <c r="AS428" s="7"/>
      <c r="AT428" s="7"/>
      <c r="AU428" s="7"/>
      <c r="AV428" s="4"/>
      <c r="AW428" s="4"/>
      <c r="AX428" s="4"/>
      <c r="AY428" s="4"/>
      <c r="AZ428" s="4"/>
      <c r="BA428" s="4"/>
      <c r="BB428" s="7"/>
      <c r="BC428" s="7"/>
      <c r="BD428" s="7"/>
      <c r="BE428" s="7"/>
      <c r="BF428" s="4"/>
      <c r="BG428" s="4"/>
      <c r="BH428" s="4"/>
      <c r="BI428" s="4"/>
      <c r="BJ428" s="4"/>
      <c r="BK428" s="4"/>
      <c r="BL428" s="7"/>
      <c r="BM428" s="7"/>
      <c r="BN428" s="7"/>
      <c r="BO428" s="7"/>
      <c r="BP428" s="4"/>
      <c r="BQ428" s="4"/>
      <c r="BR428" s="4"/>
      <c r="BS428" s="4"/>
      <c r="BT428" s="4"/>
      <c r="BU428" s="4"/>
      <c r="BV428" s="7"/>
      <c r="BW428" s="7"/>
      <c r="CN428" s="23"/>
      <c r="CO428" s="23"/>
      <c r="CP428" s="23"/>
      <c r="CQ428" s="23"/>
      <c r="DH428" s="23"/>
      <c r="DI428" s="23"/>
      <c r="DJ428" s="23"/>
      <c r="DK428" s="23"/>
      <c r="EB428" s="23"/>
      <c r="EC428" s="23"/>
      <c r="ED428" s="23"/>
      <c r="EE428" s="23"/>
      <c r="EG428" s="23"/>
      <c r="EH428" s="23"/>
    </row>
    <row r="429" spans="1:138" x14ac:dyDescent="0.3">
      <c r="A429" s="10">
        <v>43524.999999954074</v>
      </c>
      <c r="B429" s="11">
        <v>-13.6</v>
      </c>
      <c r="C429" s="19">
        <v>-16.689250000000001</v>
      </c>
      <c r="D429" s="19">
        <v>8.8477055283243913E-2</v>
      </c>
      <c r="E429" s="19">
        <v>-10.520847222222223</v>
      </c>
      <c r="F429" s="19">
        <v>3.8932318636925943E-2</v>
      </c>
      <c r="G429" s="19">
        <v>-16.386291666666668</v>
      </c>
      <c r="H429" s="19">
        <v>6.3162968683578499E-2</v>
      </c>
      <c r="I429" s="19">
        <f t="shared" si="18"/>
        <v>-11.832283325000001</v>
      </c>
      <c r="J429" s="19">
        <f t="shared" si="19"/>
        <v>6.3162968683578499E-2</v>
      </c>
      <c r="S429" s="14">
        <v>1.2</v>
      </c>
      <c r="T429" s="15"/>
      <c r="U429" s="15"/>
      <c r="V429" s="15"/>
      <c r="W429" s="15"/>
      <c r="X429" s="15"/>
      <c r="Y429" s="15"/>
      <c r="Z429" s="15"/>
      <c r="AA429" s="15"/>
      <c r="AB429" s="6"/>
      <c r="AC429" s="6"/>
      <c r="AD429" s="15"/>
      <c r="AE429" s="15"/>
      <c r="AF429" s="15"/>
      <c r="AG429" s="15"/>
      <c r="AH429" s="6"/>
      <c r="AI429" s="6"/>
      <c r="AJ429" s="7"/>
      <c r="AK429" s="7"/>
      <c r="AL429" s="4"/>
      <c r="AM429" s="4"/>
      <c r="AN429" s="4"/>
      <c r="AO429" s="4"/>
      <c r="AP429" s="4"/>
      <c r="AQ429" s="4"/>
      <c r="AR429" s="7"/>
      <c r="AS429" s="7"/>
      <c r="AT429" s="7"/>
      <c r="AU429" s="7"/>
      <c r="AV429" s="4"/>
      <c r="AW429" s="4"/>
      <c r="AX429" s="4"/>
      <c r="AY429" s="4"/>
      <c r="AZ429" s="4"/>
      <c r="BA429" s="4"/>
      <c r="BB429" s="7"/>
      <c r="BC429" s="7"/>
      <c r="BD429" s="7"/>
      <c r="BE429" s="7"/>
      <c r="BF429" s="4"/>
      <c r="BG429" s="4"/>
      <c r="BH429" s="4"/>
      <c r="BI429" s="4"/>
      <c r="BJ429" s="4"/>
      <c r="BK429" s="4"/>
      <c r="BL429" s="7"/>
      <c r="BM429" s="7"/>
      <c r="BN429" s="7"/>
      <c r="BO429" s="7"/>
      <c r="BP429" s="4"/>
      <c r="BQ429" s="4"/>
      <c r="BR429" s="4"/>
      <c r="BS429" s="4"/>
      <c r="BT429" s="4"/>
      <c r="BU429" s="4"/>
      <c r="BV429" s="7"/>
      <c r="BW429" s="7"/>
      <c r="CN429" s="23"/>
      <c r="CO429" s="23"/>
      <c r="CP429" s="23"/>
      <c r="CQ429" s="23"/>
      <c r="DH429" s="23"/>
      <c r="DI429" s="23"/>
      <c r="DJ429" s="23"/>
      <c r="DK429" s="23"/>
      <c r="EB429" s="23"/>
      <c r="EC429" s="23"/>
      <c r="ED429" s="23"/>
      <c r="EE429" s="23"/>
      <c r="EG429" s="23"/>
      <c r="EH429" s="23"/>
    </row>
    <row r="430" spans="1:138" x14ac:dyDescent="0.3">
      <c r="A430" s="10">
        <v>43525.999999954016</v>
      </c>
      <c r="B430" s="11">
        <v>-10.1</v>
      </c>
      <c r="C430" s="19">
        <v>-16.108374999999999</v>
      </c>
      <c r="D430" s="19">
        <v>8.5375822242311286E-2</v>
      </c>
      <c r="E430" s="19">
        <v>-10.184180555555557</v>
      </c>
      <c r="F430" s="19">
        <v>3.1937047951722745E-2</v>
      </c>
      <c r="G430" s="19">
        <v>-15.879895833333334</v>
      </c>
      <c r="H430" s="19">
        <v>5.8661504264538769E-2</v>
      </c>
      <c r="I430" s="19">
        <f t="shared" si="18"/>
        <v>-11.4910738125</v>
      </c>
      <c r="J430" s="19">
        <f t="shared" si="19"/>
        <v>5.8661504264538769E-2</v>
      </c>
      <c r="S430" s="14">
        <v>0.30000000000000004</v>
      </c>
      <c r="T430" s="15"/>
      <c r="U430" s="15"/>
      <c r="V430" s="15"/>
      <c r="W430" s="15"/>
      <c r="X430" s="15"/>
      <c r="Y430" s="15"/>
      <c r="Z430" s="15"/>
      <c r="AA430" s="15"/>
      <c r="AB430" s="6"/>
      <c r="AC430" s="6"/>
      <c r="AD430" s="15"/>
      <c r="AE430" s="15"/>
      <c r="AF430" s="15"/>
      <c r="AG430" s="15"/>
      <c r="AH430" s="6"/>
      <c r="AI430" s="6"/>
      <c r="AJ430" s="7"/>
      <c r="AK430" s="7"/>
      <c r="AL430" s="4"/>
      <c r="AM430" s="4"/>
      <c r="AN430" s="4"/>
      <c r="AO430" s="4"/>
      <c r="AP430" s="4"/>
      <c r="AQ430" s="4"/>
      <c r="AR430" s="7"/>
      <c r="AS430" s="7"/>
      <c r="AT430" s="7"/>
      <c r="AU430" s="7"/>
      <c r="AV430" s="4"/>
      <c r="AW430" s="4"/>
      <c r="AX430" s="4"/>
      <c r="AY430" s="4"/>
      <c r="AZ430" s="4"/>
      <c r="BA430" s="4"/>
      <c r="BB430" s="7"/>
      <c r="BC430" s="7"/>
      <c r="BD430" s="7"/>
      <c r="BE430" s="7"/>
      <c r="BF430" s="4"/>
      <c r="BG430" s="4"/>
      <c r="BH430" s="4"/>
      <c r="BI430" s="4"/>
      <c r="BJ430" s="4"/>
      <c r="BK430" s="4"/>
      <c r="BL430" s="7"/>
      <c r="BM430" s="7"/>
      <c r="BN430" s="7"/>
      <c r="BO430" s="7"/>
      <c r="BP430" s="4"/>
      <c r="BQ430" s="4"/>
      <c r="BR430" s="4"/>
      <c r="BS430" s="4"/>
      <c r="BT430" s="4"/>
      <c r="BU430" s="4"/>
      <c r="BV430" s="7"/>
      <c r="BW430" s="7"/>
      <c r="CN430" s="23"/>
      <c r="CO430" s="23"/>
      <c r="CP430" s="23"/>
      <c r="CQ430" s="23"/>
      <c r="DH430" s="23"/>
      <c r="DI430" s="23"/>
      <c r="DJ430" s="23"/>
      <c r="DK430" s="23"/>
      <c r="EB430" s="23"/>
      <c r="EC430" s="23"/>
      <c r="ED430" s="23"/>
      <c r="EE430" s="23"/>
      <c r="EG430" s="23"/>
      <c r="EH430" s="23"/>
    </row>
    <row r="431" spans="1:138" x14ac:dyDescent="0.3">
      <c r="A431" s="10">
        <v>43526.999999953958</v>
      </c>
      <c r="B431" s="11">
        <v>-11.3</v>
      </c>
      <c r="C431" s="19">
        <v>-15.613416666666668</v>
      </c>
      <c r="D431" s="19">
        <v>7.427331934270591E-2</v>
      </c>
      <c r="E431" s="19">
        <v>-9.9942777777777767</v>
      </c>
      <c r="F431" s="19">
        <v>3.1033257488003046E-2</v>
      </c>
      <c r="G431" s="19">
        <v>-15.581562499999997</v>
      </c>
      <c r="H431" s="19">
        <v>5.0330225745979972E-2</v>
      </c>
      <c r="I431" s="19">
        <f t="shared" si="18"/>
        <v>-11.290056812499998</v>
      </c>
      <c r="J431" s="19">
        <f t="shared" si="19"/>
        <v>5.0330225745979972E-2</v>
      </c>
      <c r="T431" s="15"/>
      <c r="U431" s="15"/>
      <c r="V431" s="15"/>
      <c r="W431" s="15"/>
      <c r="X431" s="15"/>
      <c r="Y431" s="15"/>
      <c r="Z431" s="15"/>
      <c r="AA431" s="15"/>
      <c r="AB431" s="6"/>
      <c r="AC431" s="6"/>
      <c r="AD431" s="15"/>
      <c r="AE431" s="15"/>
      <c r="AF431" s="15"/>
      <c r="AG431" s="15"/>
      <c r="AH431" s="6"/>
      <c r="AI431" s="6"/>
      <c r="AJ431" s="7"/>
      <c r="AK431" s="7"/>
      <c r="AL431" s="4"/>
      <c r="AM431" s="4"/>
      <c r="AN431" s="4"/>
      <c r="AO431" s="4"/>
      <c r="AP431" s="4"/>
      <c r="AQ431" s="4"/>
      <c r="AR431" s="7"/>
      <c r="AS431" s="7"/>
      <c r="AT431" s="7"/>
      <c r="AU431" s="7"/>
      <c r="AV431" s="4"/>
      <c r="AW431" s="4"/>
      <c r="AX431" s="4"/>
      <c r="AY431" s="4"/>
      <c r="AZ431" s="4"/>
      <c r="BA431" s="4"/>
      <c r="BB431" s="7"/>
      <c r="BC431" s="7"/>
      <c r="BD431" s="7"/>
      <c r="BE431" s="7"/>
      <c r="BF431" s="4"/>
      <c r="BG431" s="4"/>
      <c r="BH431" s="4"/>
      <c r="BI431" s="4"/>
      <c r="BJ431" s="4"/>
      <c r="BK431" s="4"/>
      <c r="BL431" s="7"/>
      <c r="BM431" s="7"/>
      <c r="BN431" s="7"/>
      <c r="BO431" s="7"/>
      <c r="BP431" s="4"/>
      <c r="BQ431" s="4"/>
      <c r="BR431" s="4"/>
      <c r="BS431" s="4"/>
      <c r="BT431" s="4"/>
      <c r="BU431" s="4"/>
      <c r="BV431" s="7"/>
      <c r="BW431" s="7"/>
      <c r="CN431" s="23"/>
      <c r="CO431" s="23"/>
      <c r="CP431" s="23"/>
      <c r="CQ431" s="23"/>
      <c r="DH431" s="23"/>
      <c r="DI431" s="23"/>
      <c r="DJ431" s="23"/>
      <c r="DK431" s="23"/>
      <c r="EB431" s="23"/>
      <c r="EC431" s="23"/>
      <c r="ED431" s="23"/>
      <c r="EE431" s="23"/>
      <c r="EG431" s="23"/>
      <c r="EH431" s="23"/>
    </row>
    <row r="432" spans="1:138" x14ac:dyDescent="0.3">
      <c r="A432" s="10">
        <v>43527.9999999539</v>
      </c>
      <c r="B432" s="11">
        <v>-12</v>
      </c>
      <c r="C432" s="19">
        <v>-15.570354166666666</v>
      </c>
      <c r="D432" s="19">
        <v>7.526912751730408E-2</v>
      </c>
      <c r="E432" s="19">
        <v>-9.913388888888889</v>
      </c>
      <c r="F432" s="19">
        <v>3.0768136232029061E-2</v>
      </c>
      <c r="G432" s="19">
        <v>-15.456770833333332</v>
      </c>
      <c r="H432" s="19">
        <v>5.2294343390986861E-2</v>
      </c>
      <c r="I432" s="19">
        <f t="shared" si="18"/>
        <v>-11.205972187499999</v>
      </c>
      <c r="J432" s="19">
        <f t="shared" si="19"/>
        <v>5.2294343390986861E-2</v>
      </c>
      <c r="T432" s="15"/>
      <c r="U432" s="15"/>
      <c r="V432" s="15"/>
      <c r="W432" s="15"/>
      <c r="X432" s="15"/>
      <c r="Y432" s="15"/>
      <c r="Z432" s="15"/>
      <c r="AA432" s="15"/>
      <c r="AB432" s="6"/>
      <c r="AC432" s="6"/>
      <c r="AD432" s="15"/>
      <c r="AE432" s="15"/>
      <c r="AF432" s="15"/>
      <c r="AG432" s="15"/>
      <c r="AH432" s="6"/>
      <c r="AI432" s="6"/>
      <c r="AJ432" s="7"/>
      <c r="AK432" s="7"/>
      <c r="AL432" s="4"/>
      <c r="AM432" s="4"/>
      <c r="AN432" s="4"/>
      <c r="AO432" s="4"/>
      <c r="AP432" s="4"/>
      <c r="AQ432" s="4"/>
      <c r="AR432" s="7"/>
      <c r="AS432" s="7"/>
      <c r="AT432" s="7"/>
      <c r="AU432" s="7"/>
      <c r="AV432" s="4"/>
      <c r="AW432" s="4"/>
      <c r="AX432" s="4"/>
      <c r="AY432" s="4"/>
      <c r="AZ432" s="4"/>
      <c r="BA432" s="4"/>
      <c r="BB432" s="7"/>
      <c r="BC432" s="7"/>
      <c r="BD432" s="7"/>
      <c r="BE432" s="7"/>
      <c r="BF432" s="4"/>
      <c r="BG432" s="4"/>
      <c r="BH432" s="4"/>
      <c r="BI432" s="4"/>
      <c r="BJ432" s="4"/>
      <c r="BK432" s="4"/>
      <c r="BL432" s="7"/>
      <c r="BM432" s="7"/>
      <c r="BN432" s="7"/>
      <c r="BO432" s="7"/>
      <c r="BP432" s="4"/>
      <c r="BQ432" s="4"/>
      <c r="BR432" s="4"/>
      <c r="BS432" s="4"/>
      <c r="BT432" s="4"/>
      <c r="BU432" s="4"/>
      <c r="BV432" s="7"/>
      <c r="BW432" s="7"/>
      <c r="CN432" s="23"/>
      <c r="CO432" s="23"/>
      <c r="CP432" s="23"/>
      <c r="CQ432" s="23"/>
      <c r="DH432" s="23"/>
      <c r="DI432" s="23"/>
      <c r="DJ432" s="23"/>
      <c r="DK432" s="23"/>
      <c r="EB432" s="23"/>
      <c r="EC432" s="23"/>
      <c r="ED432" s="23"/>
      <c r="EE432" s="23"/>
      <c r="EG432" s="23"/>
      <c r="EH432" s="23"/>
    </row>
    <row r="433" spans="1:138" x14ac:dyDescent="0.3">
      <c r="A433" s="10">
        <v>43528.999999953841</v>
      </c>
      <c r="B433" s="11">
        <v>-11.8</v>
      </c>
      <c r="C433" s="19">
        <v>-15.581562499999999</v>
      </c>
      <c r="D433" s="19">
        <v>7.714970103647914E-2</v>
      </c>
      <c r="E433" s="19">
        <v>-9.9086111111111119</v>
      </c>
      <c r="F433" s="19">
        <v>3.4020434483207199E-2</v>
      </c>
      <c r="G433" s="19">
        <v>-15.445270833333334</v>
      </c>
      <c r="H433" s="19">
        <v>5.9821072119571973E-2</v>
      </c>
      <c r="I433" s="19">
        <f t="shared" si="18"/>
        <v>-11.1982234875</v>
      </c>
      <c r="J433" s="19">
        <f t="shared" si="19"/>
        <v>5.9821072119571973E-2</v>
      </c>
      <c r="T433" s="15"/>
      <c r="U433" s="15"/>
      <c r="V433" s="15"/>
      <c r="W433" s="15"/>
      <c r="X433" s="15"/>
      <c r="Y433" s="15"/>
      <c r="Z433" s="15"/>
      <c r="AA433" s="15"/>
      <c r="AB433" s="6"/>
      <c r="AC433" s="6"/>
      <c r="AD433" s="15"/>
      <c r="AE433" s="15"/>
      <c r="AF433" s="15"/>
      <c r="AG433" s="15"/>
      <c r="AH433" s="6"/>
      <c r="AI433" s="6"/>
      <c r="AJ433" s="7"/>
      <c r="AK433" s="7"/>
      <c r="AL433" s="4"/>
      <c r="AM433" s="4"/>
      <c r="AN433" s="4"/>
      <c r="AO433" s="4"/>
      <c r="AP433" s="4"/>
      <c r="AQ433" s="4"/>
      <c r="AR433" s="7"/>
      <c r="AS433" s="7"/>
      <c r="AT433" s="7"/>
      <c r="AU433" s="7"/>
      <c r="AV433" s="4"/>
      <c r="AW433" s="4"/>
      <c r="AX433" s="4"/>
      <c r="AY433" s="4"/>
      <c r="AZ433" s="4"/>
      <c r="BA433" s="4"/>
      <c r="BB433" s="7"/>
      <c r="BC433" s="7"/>
      <c r="BD433" s="7"/>
      <c r="BE433" s="7"/>
      <c r="BF433" s="4"/>
      <c r="BG433" s="4"/>
      <c r="BH433" s="4"/>
      <c r="BI433" s="4"/>
      <c r="BJ433" s="4"/>
      <c r="BK433" s="4"/>
      <c r="BL433" s="7"/>
      <c r="BM433" s="7"/>
      <c r="BN433" s="7"/>
      <c r="BO433" s="7"/>
      <c r="BP433" s="4"/>
      <c r="BQ433" s="4"/>
      <c r="BR433" s="4"/>
      <c r="BS433" s="4"/>
      <c r="BT433" s="4"/>
      <c r="BU433" s="4"/>
      <c r="BV433" s="7"/>
      <c r="BW433" s="7"/>
      <c r="CN433" s="23"/>
      <c r="CO433" s="23"/>
      <c r="CP433" s="23"/>
      <c r="CQ433" s="23"/>
      <c r="DH433" s="23"/>
      <c r="DI433" s="23"/>
      <c r="DJ433" s="23"/>
      <c r="DK433" s="23"/>
      <c r="EB433" s="23"/>
      <c r="EC433" s="23"/>
      <c r="ED433" s="23"/>
      <c r="EE433" s="23"/>
      <c r="EG433" s="23"/>
      <c r="EH433" s="23"/>
    </row>
    <row r="434" spans="1:138" x14ac:dyDescent="0.3">
      <c r="A434" s="10">
        <v>43529.999999953783</v>
      </c>
      <c r="B434" s="11">
        <v>-11.3</v>
      </c>
      <c r="C434" s="19">
        <v>-15.82645833333333</v>
      </c>
      <c r="D434" s="19">
        <v>0.10621542880307577</v>
      </c>
      <c r="E434" s="19">
        <v>-10.157777777777779</v>
      </c>
      <c r="F434" s="19">
        <v>4.1893064477489347E-2</v>
      </c>
      <c r="G434" s="19">
        <v>-15.682499999999999</v>
      </c>
      <c r="H434" s="19">
        <v>7.4624045644857612E-2</v>
      </c>
      <c r="I434" s="19">
        <f t="shared" si="18"/>
        <v>-11.358068499999998</v>
      </c>
      <c r="J434" s="19">
        <f t="shared" si="19"/>
        <v>7.4624045644857612E-2</v>
      </c>
      <c r="T434" s="15"/>
      <c r="U434" s="15"/>
      <c r="V434" s="15"/>
      <c r="W434" s="15"/>
      <c r="X434" s="15"/>
      <c r="Y434" s="15"/>
      <c r="Z434" s="15"/>
      <c r="AA434" s="15"/>
      <c r="AB434" s="6"/>
      <c r="AC434" s="6"/>
      <c r="AD434" s="15"/>
      <c r="AE434" s="15"/>
      <c r="AF434" s="15"/>
      <c r="AG434" s="15"/>
      <c r="AH434" s="6"/>
      <c r="AI434" s="6"/>
      <c r="AJ434" s="7"/>
      <c r="AK434" s="7"/>
      <c r="AL434" s="4"/>
      <c r="AM434" s="4"/>
      <c r="AN434" s="4"/>
      <c r="AO434" s="4"/>
      <c r="AP434" s="4"/>
      <c r="AQ434" s="4"/>
      <c r="AR434" s="7"/>
      <c r="AS434" s="7"/>
      <c r="AT434" s="7"/>
      <c r="AU434" s="7"/>
      <c r="AV434" s="4"/>
      <c r="AW434" s="4"/>
      <c r="AX434" s="4"/>
      <c r="AY434" s="4"/>
      <c r="AZ434" s="4"/>
      <c r="BA434" s="4"/>
      <c r="BB434" s="7"/>
      <c r="BC434" s="7"/>
      <c r="BD434" s="7"/>
      <c r="BE434" s="7"/>
      <c r="BF434" s="4"/>
      <c r="BG434" s="4"/>
      <c r="BH434" s="4"/>
      <c r="BI434" s="4"/>
      <c r="BJ434" s="4"/>
      <c r="BK434" s="4"/>
      <c r="BL434" s="7"/>
      <c r="BM434" s="7"/>
      <c r="BN434" s="7"/>
      <c r="BO434" s="7"/>
      <c r="BP434" s="4"/>
      <c r="BQ434" s="4"/>
      <c r="BR434" s="4"/>
      <c r="BS434" s="4"/>
      <c r="BT434" s="4"/>
      <c r="BU434" s="4"/>
      <c r="BV434" s="7"/>
      <c r="BW434" s="7"/>
      <c r="CN434" s="23"/>
      <c r="CO434" s="23"/>
      <c r="CP434" s="23"/>
      <c r="CQ434" s="23"/>
      <c r="DH434" s="23"/>
      <c r="DI434" s="23"/>
      <c r="DJ434" s="23"/>
      <c r="DK434" s="23"/>
      <c r="EB434" s="23"/>
      <c r="EC434" s="23"/>
      <c r="ED434" s="23"/>
      <c r="EE434" s="23"/>
      <c r="EG434" s="23"/>
      <c r="EH434" s="23"/>
    </row>
    <row r="435" spans="1:138" x14ac:dyDescent="0.3">
      <c r="A435" s="10">
        <v>43530.999999953725</v>
      </c>
      <c r="B435" s="11">
        <v>-10.1</v>
      </c>
      <c r="C435" s="19">
        <v>-15.474416666666668</v>
      </c>
      <c r="D435" s="19">
        <v>0.12082937149926838</v>
      </c>
      <c r="E435" s="19">
        <v>-10.091694444444443</v>
      </c>
      <c r="F435" s="19">
        <v>4.0553248809389375E-2</v>
      </c>
      <c r="G435" s="19">
        <v>-15.556833333333332</v>
      </c>
      <c r="H435" s="19">
        <v>6.7140134832408618E-2</v>
      </c>
      <c r="I435" s="19">
        <f t="shared" si="18"/>
        <v>-11.273394299999998</v>
      </c>
      <c r="J435" s="19">
        <f t="shared" si="19"/>
        <v>6.7140134832408618E-2</v>
      </c>
      <c r="T435" s="15"/>
      <c r="U435" s="15"/>
      <c r="V435" s="15"/>
      <c r="W435" s="15"/>
      <c r="X435" s="15"/>
      <c r="Y435" s="15"/>
      <c r="Z435" s="15"/>
      <c r="AA435" s="15"/>
      <c r="AB435" s="6"/>
      <c r="AC435" s="6"/>
      <c r="AD435" s="15"/>
      <c r="AE435" s="15"/>
      <c r="AF435" s="15"/>
      <c r="AG435" s="15"/>
      <c r="AH435" s="6"/>
      <c r="AI435" s="6"/>
      <c r="AJ435" s="7"/>
      <c r="AK435" s="7"/>
      <c r="AL435" s="4"/>
      <c r="AM435" s="4"/>
      <c r="AN435" s="4"/>
      <c r="AO435" s="4"/>
      <c r="AP435" s="4"/>
      <c r="AQ435" s="4"/>
      <c r="AR435" s="7"/>
      <c r="AS435" s="7"/>
      <c r="AT435" s="7"/>
      <c r="AU435" s="7"/>
      <c r="AV435" s="4"/>
      <c r="AW435" s="4"/>
      <c r="AX435" s="4"/>
      <c r="AY435" s="4"/>
      <c r="AZ435" s="4"/>
      <c r="BA435" s="4"/>
      <c r="BB435" s="7"/>
      <c r="BC435" s="7"/>
      <c r="BD435" s="7"/>
      <c r="BE435" s="7"/>
      <c r="BF435" s="4"/>
      <c r="BG435" s="4"/>
      <c r="BH435" s="4"/>
      <c r="BI435" s="4"/>
      <c r="BJ435" s="4"/>
      <c r="BK435" s="4"/>
      <c r="BL435" s="7"/>
      <c r="BM435" s="7"/>
      <c r="BN435" s="7"/>
      <c r="BO435" s="7"/>
      <c r="BP435" s="4"/>
      <c r="BQ435" s="4"/>
      <c r="BR435" s="4"/>
      <c r="BS435" s="4"/>
      <c r="BT435" s="4"/>
      <c r="BU435" s="4"/>
      <c r="BV435" s="7"/>
      <c r="BW435" s="7"/>
      <c r="CN435" s="23"/>
      <c r="CO435" s="23"/>
      <c r="CP435" s="23"/>
      <c r="CQ435" s="23"/>
      <c r="DH435" s="23"/>
      <c r="DI435" s="23"/>
      <c r="DJ435" s="23"/>
      <c r="DK435" s="23"/>
      <c r="EB435" s="23"/>
      <c r="EC435" s="23"/>
      <c r="ED435" s="23"/>
      <c r="EE435" s="23"/>
      <c r="EG435" s="23"/>
      <c r="EH435" s="23"/>
    </row>
    <row r="436" spans="1:138" x14ac:dyDescent="0.3">
      <c r="A436" s="10">
        <v>43531.999999953667</v>
      </c>
      <c r="B436" s="11">
        <v>-8.6999999999999993</v>
      </c>
      <c r="C436" s="19">
        <v>-14.6711875</v>
      </c>
      <c r="D436" s="19">
        <v>8.3015745257136772E-2</v>
      </c>
      <c r="E436" s="19">
        <v>-9.5675694444444446</v>
      </c>
      <c r="F436" s="19">
        <v>3.7885285783422235E-2</v>
      </c>
      <c r="G436" s="19">
        <v>-14.766645833333335</v>
      </c>
      <c r="H436" s="19">
        <v>9.3161454440385746E-2</v>
      </c>
      <c r="I436" s="19">
        <f t="shared" si="18"/>
        <v>-10.740965962500001</v>
      </c>
      <c r="J436" s="19">
        <f t="shared" si="19"/>
        <v>9.3161454440385746E-2</v>
      </c>
      <c r="S436" s="14">
        <v>0.1</v>
      </c>
      <c r="T436" s="15"/>
      <c r="U436" s="15"/>
      <c r="V436" s="15"/>
      <c r="W436" s="15"/>
      <c r="X436" s="15"/>
      <c r="Y436" s="15"/>
      <c r="Z436" s="15"/>
      <c r="AA436" s="15"/>
      <c r="AB436" s="6"/>
      <c r="AC436" s="6"/>
      <c r="AD436" s="15"/>
      <c r="AE436" s="15"/>
      <c r="AF436" s="15"/>
      <c r="AG436" s="15"/>
      <c r="AH436" s="6"/>
      <c r="AI436" s="6"/>
      <c r="AJ436" s="7"/>
      <c r="AK436" s="7"/>
      <c r="AL436" s="4"/>
      <c r="AM436" s="4"/>
      <c r="AN436" s="4"/>
      <c r="AO436" s="4"/>
      <c r="AP436" s="4"/>
      <c r="AQ436" s="4"/>
      <c r="AR436" s="7"/>
      <c r="AS436" s="7"/>
      <c r="AT436" s="7"/>
      <c r="AU436" s="7"/>
      <c r="AV436" s="4"/>
      <c r="AW436" s="4"/>
      <c r="AX436" s="4"/>
      <c r="AY436" s="4"/>
      <c r="AZ436" s="4"/>
      <c r="BA436" s="4"/>
      <c r="BB436" s="7"/>
      <c r="BC436" s="7"/>
      <c r="BD436" s="7"/>
      <c r="BE436" s="7"/>
      <c r="BF436" s="4"/>
      <c r="BG436" s="4"/>
      <c r="BH436" s="4"/>
      <c r="BI436" s="4"/>
      <c r="BJ436" s="4"/>
      <c r="BK436" s="4"/>
      <c r="BL436" s="7"/>
      <c r="BM436" s="7"/>
      <c r="BN436" s="7"/>
      <c r="BO436" s="7"/>
      <c r="BP436" s="4"/>
      <c r="BQ436" s="4"/>
      <c r="BR436" s="4"/>
      <c r="BS436" s="4"/>
      <c r="BT436" s="4"/>
      <c r="BU436" s="4"/>
      <c r="BV436" s="7"/>
      <c r="BW436" s="7"/>
      <c r="CN436" s="23"/>
      <c r="CO436" s="23"/>
      <c r="CP436" s="23"/>
      <c r="CQ436" s="23"/>
      <c r="DH436" s="23"/>
      <c r="DI436" s="23"/>
      <c r="DJ436" s="23"/>
      <c r="DK436" s="23"/>
      <c r="EB436" s="23"/>
      <c r="EC436" s="23"/>
      <c r="ED436" s="23"/>
      <c r="EE436" s="23"/>
      <c r="EG436" s="23"/>
      <c r="EH436" s="23"/>
    </row>
    <row r="437" spans="1:138" x14ac:dyDescent="0.3">
      <c r="A437" s="10">
        <v>43532.999999953608</v>
      </c>
      <c r="B437" s="11">
        <v>-11.1</v>
      </c>
      <c r="C437" s="19">
        <v>-14.9100625</v>
      </c>
      <c r="D437" s="19">
        <v>0.11723725755246885</v>
      </c>
      <c r="E437" s="19">
        <v>-9.7391944444444452</v>
      </c>
      <c r="F437" s="19">
        <v>4.3536216422250182E-2</v>
      </c>
      <c r="G437" s="19">
        <v>-14.752979166666668</v>
      </c>
      <c r="H437" s="19">
        <v>8.443691088342245E-2</v>
      </c>
      <c r="I437" s="19">
        <f t="shared" si="18"/>
        <v>-10.7317573625</v>
      </c>
      <c r="J437" s="19">
        <f t="shared" si="19"/>
        <v>8.443691088342245E-2</v>
      </c>
      <c r="T437" s="15"/>
      <c r="U437" s="15"/>
      <c r="V437" s="15"/>
      <c r="W437" s="15"/>
      <c r="X437" s="15"/>
      <c r="Y437" s="15"/>
      <c r="Z437" s="15"/>
      <c r="AA437" s="15"/>
      <c r="AB437" s="6"/>
      <c r="AC437" s="6"/>
      <c r="AD437" s="15"/>
      <c r="AE437" s="15"/>
      <c r="AF437" s="15"/>
      <c r="AG437" s="15"/>
      <c r="AH437" s="6"/>
      <c r="AI437" s="6"/>
      <c r="AJ437" s="7"/>
      <c r="AK437" s="7"/>
      <c r="AL437" s="4"/>
      <c r="AM437" s="4"/>
      <c r="AN437" s="4"/>
      <c r="AO437" s="4"/>
      <c r="AP437" s="4"/>
      <c r="AQ437" s="4"/>
      <c r="AR437" s="7"/>
      <c r="AS437" s="7"/>
      <c r="AT437" s="7"/>
      <c r="AU437" s="7"/>
      <c r="AV437" s="4"/>
      <c r="AW437" s="4"/>
      <c r="AX437" s="4"/>
      <c r="AY437" s="4"/>
      <c r="AZ437" s="4"/>
      <c r="BA437" s="4"/>
      <c r="BB437" s="7"/>
      <c r="BC437" s="7"/>
      <c r="BD437" s="7"/>
      <c r="BE437" s="7"/>
      <c r="BF437" s="4"/>
      <c r="BG437" s="4"/>
      <c r="BH437" s="4"/>
      <c r="BI437" s="4"/>
      <c r="BJ437" s="4"/>
      <c r="BK437" s="4"/>
      <c r="BL437" s="7"/>
      <c r="BM437" s="7"/>
      <c r="BN437" s="7"/>
      <c r="BO437" s="7"/>
      <c r="BP437" s="4"/>
      <c r="BQ437" s="4"/>
      <c r="BR437" s="4"/>
      <c r="BS437" s="4"/>
      <c r="BT437" s="4"/>
      <c r="BU437" s="4"/>
      <c r="BV437" s="7"/>
      <c r="BW437" s="7"/>
      <c r="CN437" s="23"/>
      <c r="CO437" s="23"/>
      <c r="CP437" s="23"/>
      <c r="CQ437" s="23"/>
      <c r="DH437" s="23"/>
      <c r="DI437" s="23"/>
      <c r="DJ437" s="23"/>
      <c r="DK437" s="23"/>
      <c r="EB437" s="23"/>
      <c r="EC437" s="23"/>
      <c r="ED437" s="23"/>
      <c r="EE437" s="23"/>
      <c r="EG437" s="23"/>
      <c r="EH437" s="23"/>
    </row>
    <row r="438" spans="1:138" x14ac:dyDescent="0.3">
      <c r="A438" s="10">
        <v>43533.99999995355</v>
      </c>
      <c r="B438" s="11">
        <v>-7</v>
      </c>
      <c r="C438" s="19">
        <v>-14.374124999999994</v>
      </c>
      <c r="D438" s="19">
        <v>0.19588009366960821</v>
      </c>
      <c r="E438" s="19">
        <v>-9.6549722222222236</v>
      </c>
      <c r="F438" s="19">
        <v>4.671844055476413E-2</v>
      </c>
      <c r="G438" s="19">
        <v>-14.629229166666669</v>
      </c>
      <c r="H438" s="19">
        <v>7.813154888010726E-2</v>
      </c>
      <c r="I438" s="19">
        <f t="shared" si="18"/>
        <v>-10.6483746125</v>
      </c>
      <c r="J438" s="19">
        <f t="shared" si="19"/>
        <v>7.813154888010726E-2</v>
      </c>
      <c r="T438" s="15"/>
      <c r="U438" s="15"/>
      <c r="V438" s="15"/>
      <c r="W438" s="15"/>
      <c r="X438" s="15"/>
      <c r="Y438" s="15"/>
      <c r="Z438" s="15"/>
      <c r="AA438" s="15"/>
      <c r="AB438" s="6"/>
      <c r="AC438" s="6"/>
      <c r="AD438" s="15"/>
      <c r="AE438" s="15"/>
      <c r="AF438" s="15"/>
      <c r="AG438" s="15"/>
      <c r="AH438" s="6"/>
      <c r="AI438" s="6"/>
      <c r="AJ438" s="7"/>
      <c r="AK438" s="7"/>
      <c r="AL438" s="4"/>
      <c r="AM438" s="4"/>
      <c r="AN438" s="4"/>
      <c r="AO438" s="4"/>
      <c r="AP438" s="4"/>
      <c r="AQ438" s="4"/>
      <c r="AR438" s="7"/>
      <c r="AS438" s="7"/>
      <c r="AT438" s="7"/>
      <c r="AU438" s="7"/>
      <c r="AV438" s="4"/>
      <c r="AW438" s="4"/>
      <c r="AX438" s="4"/>
      <c r="AY438" s="4"/>
      <c r="AZ438" s="4"/>
      <c r="BA438" s="4"/>
      <c r="BB438" s="7"/>
      <c r="BC438" s="7"/>
      <c r="BD438" s="7"/>
      <c r="BE438" s="7"/>
      <c r="BF438" s="4"/>
      <c r="BG438" s="4"/>
      <c r="BH438" s="4"/>
      <c r="BI438" s="4"/>
      <c r="BJ438" s="4"/>
      <c r="BK438" s="4"/>
      <c r="BL438" s="7"/>
      <c r="BM438" s="7"/>
      <c r="BN438" s="7"/>
      <c r="BO438" s="7"/>
      <c r="BP438" s="4"/>
      <c r="BQ438" s="4"/>
      <c r="BR438" s="4"/>
      <c r="BS438" s="4"/>
      <c r="BT438" s="4"/>
      <c r="BU438" s="4"/>
      <c r="BV438" s="7"/>
      <c r="BW438" s="7"/>
      <c r="CN438" s="23"/>
      <c r="CO438" s="23"/>
      <c r="CP438" s="23"/>
      <c r="CQ438" s="23"/>
      <c r="DH438" s="23"/>
      <c r="DI438" s="23"/>
      <c r="DJ438" s="23"/>
      <c r="DK438" s="23"/>
      <c r="EB438" s="23"/>
      <c r="EC438" s="23"/>
      <c r="ED438" s="23"/>
      <c r="EE438" s="23"/>
      <c r="EG438" s="23"/>
      <c r="EH438" s="23"/>
    </row>
    <row r="439" spans="1:138" x14ac:dyDescent="0.3">
      <c r="A439" s="10">
        <v>43534.999999953492</v>
      </c>
      <c r="B439" s="11">
        <v>-6.5</v>
      </c>
      <c r="C439" s="19">
        <v>-12.907854166666665</v>
      </c>
      <c r="D439" s="19">
        <v>4.7139454297001358E-2</v>
      </c>
      <c r="E439" s="19">
        <v>-8.8312638888888877</v>
      </c>
      <c r="F439" s="19">
        <v>2.5424392816094904E-2</v>
      </c>
      <c r="G439" s="19">
        <v>-13.350354166666669</v>
      </c>
      <c r="H439" s="19">
        <v>7.2904732848484782E-2</v>
      </c>
      <c r="I439" s="19">
        <f t="shared" si="18"/>
        <v>-9.7866686375000018</v>
      </c>
      <c r="J439" s="19">
        <f t="shared" si="19"/>
        <v>7.2904732848484782E-2</v>
      </c>
      <c r="T439" s="15"/>
      <c r="U439" s="15"/>
      <c r="V439" s="15"/>
      <c r="W439" s="15"/>
      <c r="X439" s="15"/>
      <c r="Y439" s="15"/>
      <c r="Z439" s="15"/>
      <c r="AA439" s="15"/>
      <c r="AB439" s="6"/>
      <c r="AC439" s="6"/>
      <c r="AD439" s="15"/>
      <c r="AE439" s="15"/>
      <c r="AF439" s="15"/>
      <c r="AG439" s="15"/>
      <c r="AH439" s="6"/>
      <c r="AI439" s="6"/>
      <c r="AJ439" s="7"/>
      <c r="AK439" s="7"/>
      <c r="AL439" s="4"/>
      <c r="AM439" s="4"/>
      <c r="AN439" s="4"/>
      <c r="AO439" s="4"/>
      <c r="AP439" s="4"/>
      <c r="AQ439" s="4"/>
      <c r="AR439" s="7"/>
      <c r="AS439" s="7"/>
      <c r="AT439" s="7"/>
      <c r="AU439" s="7"/>
      <c r="AV439" s="4"/>
      <c r="AW439" s="4"/>
      <c r="AX439" s="4"/>
      <c r="AY439" s="4"/>
      <c r="AZ439" s="4"/>
      <c r="BA439" s="4"/>
      <c r="BB439" s="7"/>
      <c r="BC439" s="7"/>
      <c r="BD439" s="7"/>
      <c r="BE439" s="7"/>
      <c r="BF439" s="4"/>
      <c r="BG439" s="4"/>
      <c r="BH439" s="4"/>
      <c r="BI439" s="4"/>
      <c r="BJ439" s="4"/>
      <c r="BK439" s="4"/>
      <c r="BL439" s="7"/>
      <c r="BM439" s="7"/>
      <c r="BN439" s="7"/>
      <c r="BO439" s="7"/>
      <c r="BP439" s="4"/>
      <c r="BQ439" s="4"/>
      <c r="BR439" s="4"/>
      <c r="BS439" s="4"/>
      <c r="BT439" s="4"/>
      <c r="BU439" s="4"/>
      <c r="BV439" s="7"/>
      <c r="BW439" s="7"/>
      <c r="CN439" s="23"/>
      <c r="CO439" s="23"/>
      <c r="CP439" s="23"/>
      <c r="CQ439" s="23"/>
      <c r="DH439" s="23"/>
      <c r="DI439" s="23"/>
      <c r="DJ439" s="23"/>
      <c r="DK439" s="23"/>
      <c r="EB439" s="23"/>
      <c r="EC439" s="23"/>
      <c r="ED439" s="23"/>
      <c r="EE439" s="23"/>
      <c r="EG439" s="23"/>
      <c r="EH439" s="23"/>
    </row>
    <row r="440" spans="1:138" x14ac:dyDescent="0.3">
      <c r="A440" s="10">
        <v>43535.999999953434</v>
      </c>
      <c r="B440" s="11">
        <v>-9.6999999999999993</v>
      </c>
      <c r="C440" s="19">
        <v>-13.042104166666666</v>
      </c>
      <c r="D440" s="19">
        <v>6.3870020433022673E-2</v>
      </c>
      <c r="E440" s="19">
        <v>-8.8083333333333318</v>
      </c>
      <c r="F440" s="19">
        <v>1.9494177255270383E-2</v>
      </c>
      <c r="G440" s="19">
        <v>-13.025854166666667</v>
      </c>
      <c r="H440" s="19">
        <v>3.9921100618688955E-2</v>
      </c>
      <c r="I440" s="19">
        <f t="shared" si="18"/>
        <v>-9.5680205374999989</v>
      </c>
      <c r="J440" s="19">
        <f t="shared" si="19"/>
        <v>3.9921100618688955E-2</v>
      </c>
      <c r="T440" s="15"/>
      <c r="U440" s="15"/>
      <c r="V440" s="15"/>
      <c r="W440" s="15"/>
      <c r="X440" s="15"/>
      <c r="Y440" s="15"/>
      <c r="Z440" s="15"/>
      <c r="AA440" s="15"/>
      <c r="AB440" s="6"/>
      <c r="AC440" s="6"/>
      <c r="AD440" s="15"/>
      <c r="AE440" s="15"/>
      <c r="AF440" s="15"/>
      <c r="AG440" s="15"/>
      <c r="AH440" s="6"/>
      <c r="AI440" s="6"/>
      <c r="AJ440" s="7"/>
      <c r="AK440" s="7"/>
      <c r="AL440" s="4"/>
      <c r="AM440" s="4"/>
      <c r="AN440" s="4"/>
      <c r="AO440" s="4"/>
      <c r="AP440" s="4"/>
      <c r="AQ440" s="4"/>
      <c r="AR440" s="7"/>
      <c r="AS440" s="7"/>
      <c r="AT440" s="7"/>
      <c r="AU440" s="7"/>
      <c r="AV440" s="4"/>
      <c r="AW440" s="4"/>
      <c r="AX440" s="4"/>
      <c r="AY440" s="4"/>
      <c r="AZ440" s="4"/>
      <c r="BA440" s="4"/>
      <c r="BB440" s="7"/>
      <c r="BC440" s="7"/>
      <c r="BD440" s="7"/>
      <c r="BE440" s="7"/>
      <c r="BF440" s="4"/>
      <c r="BG440" s="4"/>
      <c r="BH440" s="4"/>
      <c r="BI440" s="4"/>
      <c r="BJ440" s="4"/>
      <c r="BK440" s="4"/>
      <c r="BL440" s="7"/>
      <c r="BM440" s="7"/>
      <c r="BN440" s="7"/>
      <c r="BO440" s="7"/>
      <c r="BP440" s="4"/>
      <c r="BQ440" s="4"/>
      <c r="BR440" s="4"/>
      <c r="BS440" s="4"/>
      <c r="BT440" s="4"/>
      <c r="BU440" s="4"/>
      <c r="BV440" s="7"/>
      <c r="BW440" s="7"/>
      <c r="CN440" s="23"/>
      <c r="CO440" s="23"/>
      <c r="CP440" s="23"/>
      <c r="CQ440" s="23"/>
      <c r="DH440" s="23"/>
      <c r="DI440" s="23"/>
      <c r="DJ440" s="23"/>
      <c r="DK440" s="23"/>
      <c r="EB440" s="23"/>
      <c r="EC440" s="23"/>
      <c r="ED440" s="23"/>
      <c r="EE440" s="23"/>
      <c r="EG440" s="23"/>
      <c r="EH440" s="23"/>
    </row>
    <row r="441" spans="1:138" x14ac:dyDescent="0.3">
      <c r="A441" s="10">
        <v>43536.999999953376</v>
      </c>
      <c r="B441" s="11">
        <v>-13.6</v>
      </c>
      <c r="C441" s="19">
        <v>-14.273708333333332</v>
      </c>
      <c r="D441" s="19">
        <v>0.13801271311907443</v>
      </c>
      <c r="E441" s="19">
        <v>-9.4658333333333324</v>
      </c>
      <c r="F441" s="19">
        <v>5.2832388476593668E-2</v>
      </c>
      <c r="G441" s="19">
        <v>-14.041624999999996</v>
      </c>
      <c r="H441" s="19">
        <v>8.6495529801976723E-2</v>
      </c>
      <c r="I441" s="19">
        <f t="shared" si="18"/>
        <v>-10.252446924999997</v>
      </c>
      <c r="J441" s="19">
        <f t="shared" si="19"/>
        <v>8.6495529801976723E-2</v>
      </c>
      <c r="T441" s="15"/>
      <c r="U441" s="15"/>
      <c r="V441" s="15"/>
      <c r="W441" s="15"/>
      <c r="X441" s="15"/>
      <c r="Y441" s="15"/>
      <c r="Z441" s="15"/>
      <c r="AA441" s="15"/>
      <c r="AB441" s="6"/>
      <c r="AC441" s="6"/>
      <c r="AD441" s="15"/>
      <c r="AE441" s="15"/>
      <c r="AF441" s="15"/>
      <c r="AG441" s="15"/>
      <c r="AH441" s="6"/>
      <c r="AI441" s="6"/>
      <c r="AJ441" s="7"/>
      <c r="AK441" s="7"/>
      <c r="AL441" s="4"/>
      <c r="AM441" s="4"/>
      <c r="AN441" s="4"/>
      <c r="AO441" s="4"/>
      <c r="AP441" s="4"/>
      <c r="AQ441" s="4"/>
      <c r="AR441" s="7"/>
      <c r="AS441" s="7"/>
      <c r="AT441" s="7"/>
      <c r="AU441" s="7"/>
      <c r="AV441" s="4"/>
      <c r="AW441" s="4"/>
      <c r="AX441" s="4"/>
      <c r="AY441" s="4"/>
      <c r="AZ441" s="4"/>
      <c r="BA441" s="4"/>
      <c r="BB441" s="7"/>
      <c r="BC441" s="7"/>
      <c r="BD441" s="7"/>
      <c r="BE441" s="7"/>
      <c r="BF441" s="4"/>
      <c r="BG441" s="4"/>
      <c r="BH441" s="4"/>
      <c r="BI441" s="4"/>
      <c r="BJ441" s="4"/>
      <c r="BK441" s="4"/>
      <c r="BL441" s="7"/>
      <c r="BM441" s="7"/>
      <c r="BN441" s="7"/>
      <c r="BO441" s="7"/>
      <c r="BP441" s="4"/>
      <c r="BQ441" s="4"/>
      <c r="BR441" s="4"/>
      <c r="BS441" s="4"/>
      <c r="BT441" s="4"/>
      <c r="BU441" s="4"/>
      <c r="BV441" s="7"/>
      <c r="BW441" s="7"/>
      <c r="CN441" s="23"/>
      <c r="CO441" s="23"/>
      <c r="CP441" s="23"/>
      <c r="CQ441" s="23"/>
      <c r="DH441" s="23"/>
      <c r="DI441" s="23"/>
      <c r="DJ441" s="23"/>
      <c r="DK441" s="23"/>
      <c r="EB441" s="23"/>
      <c r="EC441" s="23"/>
      <c r="ED441" s="23"/>
      <c r="EE441" s="23"/>
      <c r="EG441" s="23"/>
      <c r="EH441" s="23"/>
    </row>
    <row r="442" spans="1:138" x14ac:dyDescent="0.3">
      <c r="A442" s="10">
        <v>43537.999999953317</v>
      </c>
      <c r="B442" s="11">
        <v>-11.7</v>
      </c>
      <c r="C442" s="19">
        <v>-14.733499999999999</v>
      </c>
      <c r="D442" s="19">
        <v>0.13594398889227147</v>
      </c>
      <c r="E442" s="19">
        <v>-9.6958333333333346</v>
      </c>
      <c r="F442" s="19">
        <v>4.8591791882223123E-2</v>
      </c>
      <c r="G442" s="19">
        <v>-14.5123125</v>
      </c>
      <c r="H442" s="19">
        <v>8.0603682512096639E-2</v>
      </c>
      <c r="I442" s="19">
        <f t="shared" si="18"/>
        <v>-10.5695961625</v>
      </c>
      <c r="J442" s="19">
        <f t="shared" si="19"/>
        <v>8.0603682512096639E-2</v>
      </c>
      <c r="T442" s="15"/>
      <c r="U442" s="15"/>
      <c r="V442" s="15"/>
      <c r="W442" s="15"/>
      <c r="X442" s="15"/>
      <c r="Y442" s="15"/>
      <c r="Z442" s="15"/>
      <c r="AA442" s="15"/>
      <c r="AB442" s="6"/>
      <c r="AC442" s="6"/>
      <c r="AD442" s="15"/>
      <c r="AE442" s="15"/>
      <c r="AF442" s="15"/>
      <c r="AG442" s="15"/>
      <c r="AH442" s="6"/>
      <c r="AI442" s="6"/>
      <c r="AJ442" s="7"/>
      <c r="AK442" s="7"/>
      <c r="AL442" s="4"/>
      <c r="AM442" s="4"/>
      <c r="AN442" s="4"/>
      <c r="AO442" s="4"/>
      <c r="AP442" s="4"/>
      <c r="AQ442" s="4"/>
      <c r="AR442" s="7"/>
      <c r="AS442" s="7"/>
      <c r="AT442" s="7"/>
      <c r="AU442" s="7"/>
      <c r="AV442" s="4"/>
      <c r="AW442" s="4"/>
      <c r="AX442" s="4"/>
      <c r="AY442" s="4"/>
      <c r="AZ442" s="4"/>
      <c r="BA442" s="4"/>
      <c r="BB442" s="7"/>
      <c r="BC442" s="7"/>
      <c r="BD442" s="7"/>
      <c r="BE442" s="7"/>
      <c r="BF442" s="4"/>
      <c r="BG442" s="4"/>
      <c r="BH442" s="4"/>
      <c r="BI442" s="4"/>
      <c r="BJ442" s="4"/>
      <c r="BK442" s="4"/>
      <c r="BL442" s="7"/>
      <c r="BM442" s="7"/>
      <c r="BN442" s="7"/>
      <c r="BO442" s="7"/>
      <c r="BP442" s="4"/>
      <c r="BQ442" s="4"/>
      <c r="BR442" s="4"/>
      <c r="BS442" s="4"/>
      <c r="BT442" s="4"/>
      <c r="BU442" s="4"/>
      <c r="BV442" s="7"/>
      <c r="BW442" s="7"/>
      <c r="CN442" s="23"/>
      <c r="CO442" s="23"/>
      <c r="CP442" s="23"/>
      <c r="CQ442" s="23"/>
      <c r="DH442" s="23"/>
      <c r="DI442" s="23"/>
      <c r="DJ442" s="23"/>
      <c r="DK442" s="23"/>
      <c r="EB442" s="23"/>
      <c r="EC442" s="23"/>
      <c r="ED442" s="23"/>
      <c r="EE442" s="23"/>
      <c r="EG442" s="23"/>
      <c r="EH442" s="23"/>
    </row>
    <row r="443" spans="1:138" x14ac:dyDescent="0.3">
      <c r="A443" s="10">
        <v>43538.999999953259</v>
      </c>
      <c r="B443" s="11">
        <v>-9.5</v>
      </c>
      <c r="C443" s="19">
        <v>-14.323770833333333</v>
      </c>
      <c r="D443" s="19">
        <v>0.2097952179998914</v>
      </c>
      <c r="E443" s="19">
        <v>-9.74748611111111</v>
      </c>
      <c r="F443" s="19">
        <v>5.7092746602702193E-2</v>
      </c>
      <c r="G443" s="19">
        <v>-14.593020833333332</v>
      </c>
      <c r="H443" s="19">
        <v>0.10331741263150351</v>
      </c>
      <c r="I443" s="19">
        <f t="shared" si="18"/>
        <v>-10.623977437499999</v>
      </c>
      <c r="J443" s="19">
        <f t="shared" si="19"/>
        <v>0.10331741263150351</v>
      </c>
      <c r="T443" s="15"/>
      <c r="U443" s="15"/>
      <c r="V443" s="15"/>
      <c r="W443" s="15"/>
      <c r="X443" s="15"/>
      <c r="Y443" s="15"/>
      <c r="Z443" s="15"/>
      <c r="AA443" s="15"/>
      <c r="AB443" s="6"/>
      <c r="AC443" s="6"/>
      <c r="AD443" s="15"/>
      <c r="AE443" s="15"/>
      <c r="AF443" s="15"/>
      <c r="AG443" s="15"/>
      <c r="AH443" s="6"/>
      <c r="AI443" s="6"/>
      <c r="AJ443" s="7"/>
      <c r="AK443" s="7"/>
      <c r="AL443" s="4"/>
      <c r="AM443" s="4"/>
      <c r="AN443" s="4"/>
      <c r="AO443" s="4"/>
      <c r="AP443" s="4"/>
      <c r="AQ443" s="4"/>
      <c r="AR443" s="7"/>
      <c r="AS443" s="7"/>
      <c r="AT443" s="7"/>
      <c r="AU443" s="7"/>
      <c r="AV443" s="4"/>
      <c r="AW443" s="4"/>
      <c r="AX443" s="4"/>
      <c r="AY443" s="4"/>
      <c r="AZ443" s="4"/>
      <c r="BA443" s="4"/>
      <c r="BB443" s="7"/>
      <c r="BC443" s="7"/>
      <c r="BD443" s="7"/>
      <c r="BE443" s="7"/>
      <c r="BF443" s="4"/>
      <c r="BG443" s="4"/>
      <c r="BH443" s="4"/>
      <c r="BI443" s="4"/>
      <c r="BJ443" s="4"/>
      <c r="BK443" s="4"/>
      <c r="BL443" s="7"/>
      <c r="BM443" s="7"/>
      <c r="BN443" s="7"/>
      <c r="BO443" s="7"/>
      <c r="BP443" s="4"/>
      <c r="BQ443" s="4"/>
      <c r="BR443" s="4"/>
      <c r="BS443" s="4"/>
      <c r="BT443" s="4"/>
      <c r="BU443" s="4"/>
      <c r="BV443" s="7"/>
      <c r="BW443" s="7"/>
      <c r="CN443" s="23"/>
      <c r="CO443" s="23"/>
      <c r="CP443" s="23"/>
      <c r="CQ443" s="23"/>
      <c r="DH443" s="23"/>
      <c r="DI443" s="23"/>
      <c r="DJ443" s="23"/>
      <c r="DK443" s="23"/>
      <c r="EB443" s="23"/>
      <c r="EC443" s="23"/>
      <c r="ED443" s="23"/>
      <c r="EE443" s="23"/>
      <c r="EG443" s="23"/>
      <c r="EH443" s="23"/>
    </row>
    <row r="444" spans="1:138" x14ac:dyDescent="0.3">
      <c r="A444" s="10">
        <v>43539.999999953201</v>
      </c>
      <c r="B444" s="11">
        <v>-4.2</v>
      </c>
      <c r="C444" s="19">
        <v>-11.472416666666666</v>
      </c>
      <c r="D444" s="19">
        <v>0.47266613487787557</v>
      </c>
      <c r="E444" s="19">
        <v>-8.9739305555555564</v>
      </c>
      <c r="F444" s="19">
        <v>6.3544812757045432E-2</v>
      </c>
      <c r="G444" s="19">
        <v>-13.35275</v>
      </c>
      <c r="H444" s="19">
        <v>0.15893216183396422</v>
      </c>
      <c r="I444" s="19">
        <f t="shared" si="18"/>
        <v>-9.7882829499999993</v>
      </c>
      <c r="J444" s="19">
        <f t="shared" si="19"/>
        <v>0.15893216183396422</v>
      </c>
      <c r="T444" s="15"/>
      <c r="U444" s="15"/>
      <c r="V444" s="15"/>
      <c r="W444" s="15"/>
      <c r="X444" s="15"/>
      <c r="Y444" s="15"/>
      <c r="Z444" s="15"/>
      <c r="AA444" s="15"/>
      <c r="AB444" s="6"/>
      <c r="AC444" s="6"/>
      <c r="AD444" s="15"/>
      <c r="AE444" s="15"/>
      <c r="AF444" s="15"/>
      <c r="AG444" s="15"/>
      <c r="AH444" s="6"/>
      <c r="AI444" s="6"/>
      <c r="AJ444" s="7"/>
      <c r="AK444" s="7"/>
      <c r="AL444" s="4"/>
      <c r="AM444" s="4"/>
      <c r="AN444" s="4"/>
      <c r="AO444" s="4"/>
      <c r="AP444" s="4"/>
      <c r="AQ444" s="4"/>
      <c r="AR444" s="7"/>
      <c r="AS444" s="7"/>
      <c r="AT444" s="7"/>
      <c r="AU444" s="7"/>
      <c r="AV444" s="4"/>
      <c r="AW444" s="4"/>
      <c r="AX444" s="4"/>
      <c r="AY444" s="4"/>
      <c r="AZ444" s="4"/>
      <c r="BA444" s="4"/>
      <c r="BB444" s="7"/>
      <c r="BC444" s="7"/>
      <c r="BD444" s="7"/>
      <c r="BE444" s="7"/>
      <c r="BF444" s="4"/>
      <c r="BG444" s="4"/>
      <c r="BH444" s="4"/>
      <c r="BI444" s="4"/>
      <c r="BJ444" s="4"/>
      <c r="BK444" s="4"/>
      <c r="BL444" s="7"/>
      <c r="BM444" s="7"/>
      <c r="BN444" s="7"/>
      <c r="BO444" s="7"/>
      <c r="BP444" s="4"/>
      <c r="BQ444" s="4"/>
      <c r="BR444" s="4"/>
      <c r="BS444" s="4"/>
      <c r="BT444" s="4"/>
      <c r="BU444" s="4"/>
      <c r="BV444" s="7"/>
      <c r="BW444" s="7"/>
      <c r="CN444" s="23"/>
      <c r="CO444" s="23"/>
      <c r="CP444" s="23"/>
      <c r="CQ444" s="23"/>
      <c r="DH444" s="23"/>
      <c r="DI444" s="23"/>
      <c r="DJ444" s="23"/>
      <c r="DK444" s="23"/>
      <c r="EB444" s="23"/>
      <c r="EC444" s="23"/>
      <c r="ED444" s="23"/>
      <c r="EE444" s="23"/>
      <c r="EG444" s="23"/>
      <c r="EH444" s="23"/>
    </row>
    <row r="445" spans="1:138" x14ac:dyDescent="0.3">
      <c r="A445" s="10">
        <v>43540.999999953143</v>
      </c>
      <c r="B445" s="11">
        <v>-0.6</v>
      </c>
      <c r="C445" s="19">
        <v>-9.1469791666666662</v>
      </c>
      <c r="D445" s="19">
        <v>0.54269075778587073</v>
      </c>
      <c r="E445" s="19">
        <v>-8.0814722222222226</v>
      </c>
      <c r="F445" s="19">
        <v>0.11671247705963403</v>
      </c>
      <c r="G445" s="19">
        <v>-11.819062500000001</v>
      </c>
      <c r="H445" s="19">
        <v>0.27333198564614264</v>
      </c>
      <c r="I445" s="19">
        <f t="shared" si="18"/>
        <v>-8.7548843124999998</v>
      </c>
      <c r="J445" s="19">
        <f t="shared" si="19"/>
        <v>0.27333198564614264</v>
      </c>
      <c r="T445" s="15"/>
      <c r="U445" s="15"/>
      <c r="V445" s="15"/>
      <c r="W445" s="15"/>
      <c r="X445" s="15"/>
      <c r="Y445" s="15"/>
      <c r="Z445" s="15"/>
      <c r="AA445" s="15"/>
      <c r="AB445" s="6"/>
      <c r="AC445" s="6"/>
      <c r="AD445" s="15"/>
      <c r="AE445" s="15"/>
      <c r="AF445" s="15"/>
      <c r="AG445" s="15"/>
      <c r="AH445" s="6"/>
      <c r="AI445" s="6"/>
      <c r="AJ445" s="7"/>
      <c r="AK445" s="7"/>
      <c r="AL445" s="4"/>
      <c r="AM445" s="4"/>
      <c r="AN445" s="4"/>
      <c r="AO445" s="4"/>
      <c r="AP445" s="4"/>
      <c r="AQ445" s="4"/>
      <c r="AR445" s="7"/>
      <c r="AS445" s="7"/>
      <c r="AT445" s="7"/>
      <c r="AU445" s="7"/>
      <c r="AV445" s="4"/>
      <c r="AW445" s="4"/>
      <c r="AX445" s="4"/>
      <c r="AY445" s="4"/>
      <c r="AZ445" s="4"/>
      <c r="BA445" s="4"/>
      <c r="BB445" s="7"/>
      <c r="BC445" s="7"/>
      <c r="BD445" s="7"/>
      <c r="BE445" s="7"/>
      <c r="BF445" s="4"/>
      <c r="BG445" s="4"/>
      <c r="BH445" s="4"/>
      <c r="BI445" s="4"/>
      <c r="BJ445" s="4"/>
      <c r="BK445" s="4"/>
      <c r="BL445" s="7"/>
      <c r="BM445" s="7"/>
      <c r="BN445" s="7"/>
      <c r="BO445" s="7"/>
      <c r="BP445" s="4"/>
      <c r="BQ445" s="4"/>
      <c r="BR445" s="4"/>
      <c r="BS445" s="4"/>
      <c r="BT445" s="4"/>
      <c r="BU445" s="4"/>
      <c r="BV445" s="7"/>
      <c r="BW445" s="7"/>
      <c r="CN445" s="23"/>
      <c r="CO445" s="23"/>
      <c r="CP445" s="23"/>
      <c r="CQ445" s="23"/>
      <c r="DH445" s="23"/>
      <c r="DI445" s="23"/>
      <c r="DJ445" s="23"/>
      <c r="DK445" s="23"/>
      <c r="EB445" s="23"/>
      <c r="EC445" s="23"/>
      <c r="ED445" s="23"/>
      <c r="EE445" s="23"/>
      <c r="EG445" s="23"/>
      <c r="EH445" s="23"/>
    </row>
    <row r="446" spans="1:138" x14ac:dyDescent="0.3">
      <c r="A446" s="10">
        <v>43541.999999953085</v>
      </c>
      <c r="B446" s="11">
        <v>-1.8</v>
      </c>
      <c r="C446" s="19">
        <v>-7.4525208333333346</v>
      </c>
      <c r="D446" s="19">
        <v>0.26717487433796128</v>
      </c>
      <c r="E446" s="19">
        <v>-6.8321527777777789</v>
      </c>
      <c r="F446" s="19">
        <v>4.0553636274981042E-2</v>
      </c>
      <c r="G446" s="19">
        <v>-10.202458333333334</v>
      </c>
      <c r="H446" s="19">
        <v>0.13333025670136975</v>
      </c>
      <c r="I446" s="19">
        <f t="shared" si="18"/>
        <v>-7.6656164250000005</v>
      </c>
      <c r="J446" s="19">
        <f t="shared" si="19"/>
        <v>0.13333025670136975</v>
      </c>
      <c r="T446" s="15"/>
      <c r="U446" s="15"/>
      <c r="V446" s="15"/>
      <c r="W446" s="15"/>
      <c r="X446" s="15"/>
      <c r="Y446" s="15"/>
      <c r="Z446" s="15"/>
      <c r="AA446" s="15"/>
      <c r="AB446" s="6"/>
      <c r="AC446" s="6"/>
      <c r="AD446" s="15"/>
      <c r="AE446" s="15"/>
      <c r="AF446" s="15"/>
      <c r="AG446" s="15"/>
      <c r="AH446" s="6"/>
      <c r="AI446" s="6"/>
      <c r="AJ446" s="7"/>
      <c r="AK446" s="7"/>
      <c r="AL446" s="4"/>
      <c r="AM446" s="4"/>
      <c r="AN446" s="4"/>
      <c r="AO446" s="4"/>
      <c r="AP446" s="4"/>
      <c r="AQ446" s="4"/>
      <c r="AR446" s="7"/>
      <c r="AS446" s="7"/>
      <c r="AT446" s="7"/>
      <c r="AU446" s="7"/>
      <c r="AV446" s="4"/>
      <c r="AW446" s="4"/>
      <c r="AX446" s="4"/>
      <c r="AY446" s="4"/>
      <c r="AZ446" s="4"/>
      <c r="BA446" s="4"/>
      <c r="BB446" s="7"/>
      <c r="BC446" s="7"/>
      <c r="BD446" s="7"/>
      <c r="BE446" s="7"/>
      <c r="BF446" s="4"/>
      <c r="BG446" s="4"/>
      <c r="BH446" s="4"/>
      <c r="BI446" s="4"/>
      <c r="BJ446" s="4"/>
      <c r="BK446" s="4"/>
      <c r="BL446" s="7"/>
      <c r="BM446" s="7"/>
      <c r="BN446" s="7"/>
      <c r="BO446" s="7"/>
      <c r="BP446" s="4"/>
      <c r="BQ446" s="4"/>
      <c r="BR446" s="4"/>
      <c r="BS446" s="4"/>
      <c r="BT446" s="4"/>
      <c r="BU446" s="4"/>
      <c r="BV446" s="7"/>
      <c r="BW446" s="7"/>
      <c r="CN446" s="23"/>
      <c r="CO446" s="23"/>
      <c r="CP446" s="23"/>
      <c r="CQ446" s="23"/>
      <c r="DH446" s="23"/>
      <c r="DI446" s="23"/>
      <c r="DJ446" s="23"/>
      <c r="DK446" s="23"/>
      <c r="EB446" s="23"/>
      <c r="EC446" s="23"/>
      <c r="ED446" s="23"/>
      <c r="EE446" s="23"/>
      <c r="EG446" s="23"/>
      <c r="EH446" s="23"/>
    </row>
    <row r="447" spans="1:138" x14ac:dyDescent="0.3">
      <c r="A447" s="10">
        <v>43542.999999953026</v>
      </c>
      <c r="B447" s="11">
        <v>-7.3</v>
      </c>
      <c r="C447" s="19">
        <v>-8.6023333333333305</v>
      </c>
      <c r="D447" s="19">
        <v>0.17493620904289514</v>
      </c>
      <c r="E447" s="19">
        <v>-6.7365555555555554</v>
      </c>
      <c r="F447" s="19">
        <v>3.1675359007015153E-2</v>
      </c>
      <c r="G447" s="19">
        <v>-9.9646874999999984</v>
      </c>
      <c r="H447" s="19">
        <v>4.8606988416447568E-2</v>
      </c>
      <c r="I447" s="19">
        <f t="shared" si="18"/>
        <v>-7.5054064374999987</v>
      </c>
      <c r="J447" s="19">
        <f t="shared" si="19"/>
        <v>4.8606988416447568E-2</v>
      </c>
      <c r="T447" s="15"/>
      <c r="U447" s="15"/>
      <c r="V447" s="15"/>
      <c r="W447" s="15"/>
      <c r="X447" s="15"/>
      <c r="Y447" s="15"/>
      <c r="Z447" s="15"/>
      <c r="AA447" s="15"/>
      <c r="AB447" s="6"/>
      <c r="AC447" s="6"/>
      <c r="AD447" s="15"/>
      <c r="AE447" s="15"/>
      <c r="AF447" s="15"/>
      <c r="AG447" s="15"/>
      <c r="AH447" s="6"/>
      <c r="AI447" s="6"/>
      <c r="AJ447" s="7"/>
      <c r="AK447" s="7"/>
      <c r="AL447" s="4"/>
      <c r="AM447" s="4"/>
      <c r="AN447" s="4"/>
      <c r="AO447" s="4"/>
      <c r="AP447" s="4"/>
      <c r="AQ447" s="4"/>
      <c r="AR447" s="7"/>
      <c r="AS447" s="7"/>
      <c r="AT447" s="7"/>
      <c r="AU447" s="7"/>
      <c r="AV447" s="4"/>
      <c r="AW447" s="4"/>
      <c r="AX447" s="4"/>
      <c r="AY447" s="4"/>
      <c r="AZ447" s="4"/>
      <c r="BA447" s="4"/>
      <c r="BB447" s="7"/>
      <c r="BC447" s="7"/>
      <c r="BD447" s="7"/>
      <c r="BE447" s="7"/>
      <c r="BF447" s="4"/>
      <c r="BG447" s="4"/>
      <c r="BH447" s="4"/>
      <c r="BI447" s="4"/>
      <c r="BJ447" s="4"/>
      <c r="BK447" s="4"/>
      <c r="BL447" s="7"/>
      <c r="BM447" s="7"/>
      <c r="BN447" s="7"/>
      <c r="BO447" s="7"/>
      <c r="BP447" s="4"/>
      <c r="BQ447" s="4"/>
      <c r="BR447" s="4"/>
      <c r="BS447" s="4"/>
      <c r="BT447" s="4"/>
      <c r="BU447" s="4"/>
      <c r="BV447" s="7"/>
      <c r="BW447" s="7"/>
      <c r="CN447" s="23"/>
      <c r="CO447" s="23"/>
      <c r="CP447" s="23"/>
      <c r="CQ447" s="23"/>
      <c r="DH447" s="23"/>
      <c r="DI447" s="23"/>
      <c r="DJ447" s="23"/>
      <c r="DK447" s="23"/>
      <c r="EB447" s="23"/>
      <c r="EC447" s="23"/>
      <c r="ED447" s="23"/>
      <c r="EE447" s="23"/>
      <c r="EG447" s="23"/>
      <c r="EH447" s="23"/>
    </row>
    <row r="448" spans="1:138" x14ac:dyDescent="0.3">
      <c r="A448" s="10">
        <v>43543.999999952968</v>
      </c>
      <c r="B448" s="11">
        <v>-13.1</v>
      </c>
      <c r="C448" s="19">
        <v>-12.118541666666665</v>
      </c>
      <c r="D448" s="19">
        <v>0.30180270710966195</v>
      </c>
      <c r="E448" s="19">
        <v>-8.0269999999999992</v>
      </c>
      <c r="F448" s="19">
        <v>7.7388273317221201E-2</v>
      </c>
      <c r="G448" s="19">
        <v>-11.95945833333333</v>
      </c>
      <c r="H448" s="19">
        <v>0.11907136499070127</v>
      </c>
      <c r="I448" s="19">
        <f t="shared" si="18"/>
        <v>-8.8494830249999978</v>
      </c>
      <c r="J448" s="19">
        <f t="shared" si="19"/>
        <v>0.11907136499070127</v>
      </c>
      <c r="T448" s="15"/>
      <c r="U448" s="15"/>
      <c r="V448" s="15"/>
      <c r="W448" s="15"/>
      <c r="X448" s="15"/>
      <c r="Y448" s="15"/>
      <c r="Z448" s="15"/>
      <c r="AA448" s="15"/>
      <c r="AB448" s="6"/>
      <c r="AC448" s="6"/>
      <c r="AD448" s="15"/>
      <c r="AE448" s="15"/>
      <c r="AF448" s="15"/>
      <c r="AG448" s="15"/>
      <c r="AH448" s="6"/>
      <c r="AI448" s="6"/>
      <c r="AJ448" s="7"/>
      <c r="AK448" s="7"/>
      <c r="AL448" s="4"/>
      <c r="AM448" s="4"/>
      <c r="AN448" s="4"/>
      <c r="AO448" s="4"/>
      <c r="AP448" s="4"/>
      <c r="AQ448" s="4"/>
      <c r="AR448" s="7"/>
      <c r="AS448" s="7"/>
      <c r="AT448" s="7"/>
      <c r="AU448" s="7"/>
      <c r="AV448" s="4"/>
      <c r="AW448" s="4"/>
      <c r="AX448" s="4"/>
      <c r="AY448" s="4"/>
      <c r="AZ448" s="4"/>
      <c r="BA448" s="4"/>
      <c r="BB448" s="7"/>
      <c r="BC448" s="7"/>
      <c r="BD448" s="7"/>
      <c r="BE448" s="7"/>
      <c r="BF448" s="4"/>
      <c r="BG448" s="4"/>
      <c r="BH448" s="4"/>
      <c r="BI448" s="4"/>
      <c r="BJ448" s="4"/>
      <c r="BK448" s="4"/>
      <c r="BL448" s="7"/>
      <c r="BM448" s="7"/>
      <c r="BN448" s="7"/>
      <c r="BO448" s="7"/>
      <c r="BP448" s="4"/>
      <c r="BQ448" s="4"/>
      <c r="BR448" s="4"/>
      <c r="BS448" s="4"/>
      <c r="BT448" s="4"/>
      <c r="BU448" s="4"/>
      <c r="BV448" s="7"/>
      <c r="BW448" s="7"/>
      <c r="CN448" s="23"/>
      <c r="CO448" s="23"/>
      <c r="CP448" s="23"/>
      <c r="CQ448" s="23"/>
      <c r="DH448" s="23"/>
      <c r="DI448" s="23"/>
      <c r="DJ448" s="23"/>
      <c r="DK448" s="23"/>
      <c r="EB448" s="23"/>
      <c r="EC448" s="23"/>
      <c r="ED448" s="23"/>
      <c r="EE448" s="23"/>
      <c r="EG448" s="23"/>
      <c r="EH448" s="23"/>
    </row>
    <row r="449" spans="1:138" x14ac:dyDescent="0.3">
      <c r="A449" s="10">
        <v>43544.99999995291</v>
      </c>
      <c r="B449" s="11">
        <v>-13.1</v>
      </c>
      <c r="C449" s="19">
        <v>-12.994458333333332</v>
      </c>
      <c r="D449" s="19">
        <v>0.37282470153772368</v>
      </c>
      <c r="E449" s="19">
        <v>-8.6833472222222223</v>
      </c>
      <c r="F449" s="19">
        <v>7.7633251191005601E-2</v>
      </c>
      <c r="G449" s="19">
        <v>-12.966770833333335</v>
      </c>
      <c r="H449" s="19">
        <v>0.12755730091751366</v>
      </c>
      <c r="I449" s="19">
        <f t="shared" si="18"/>
        <v>-9.5282101875000009</v>
      </c>
      <c r="J449" s="19">
        <f t="shared" si="19"/>
        <v>0.12755730091751366</v>
      </c>
      <c r="T449" s="15"/>
      <c r="U449" s="15"/>
      <c r="V449" s="15"/>
      <c r="W449" s="15"/>
      <c r="X449" s="15"/>
      <c r="Y449" s="15"/>
      <c r="Z449" s="15"/>
      <c r="AA449" s="15"/>
      <c r="AB449" s="6"/>
      <c r="AC449" s="6"/>
      <c r="AD449" s="15"/>
      <c r="AE449" s="15"/>
      <c r="AF449" s="15"/>
      <c r="AG449" s="15"/>
      <c r="AH449" s="6"/>
      <c r="AI449" s="6"/>
      <c r="AJ449" s="7"/>
      <c r="AK449" s="7"/>
      <c r="AL449" s="4"/>
      <c r="AM449" s="4"/>
      <c r="AN449" s="4"/>
      <c r="AO449" s="4"/>
      <c r="AP449" s="4"/>
      <c r="AQ449" s="4"/>
      <c r="AR449" s="7"/>
      <c r="AS449" s="7"/>
      <c r="AT449" s="7"/>
      <c r="AU449" s="7"/>
      <c r="AV449" s="4"/>
      <c r="AW449" s="4"/>
      <c r="AX449" s="4"/>
      <c r="AY449" s="4"/>
      <c r="AZ449" s="4"/>
      <c r="BA449" s="4"/>
      <c r="BB449" s="7"/>
      <c r="BC449" s="7"/>
      <c r="BD449" s="7"/>
      <c r="BE449" s="7"/>
      <c r="BF449" s="4"/>
      <c r="BG449" s="4"/>
      <c r="BH449" s="4"/>
      <c r="BI449" s="4"/>
      <c r="BJ449" s="4"/>
      <c r="BK449" s="4"/>
      <c r="BL449" s="7"/>
      <c r="BM449" s="7"/>
      <c r="BN449" s="7"/>
      <c r="BO449" s="7"/>
      <c r="BP449" s="4"/>
      <c r="BQ449" s="4"/>
      <c r="BR449" s="4"/>
      <c r="BS449" s="4"/>
      <c r="BT449" s="4"/>
      <c r="BU449" s="4"/>
      <c r="BV449" s="7"/>
      <c r="BW449" s="7"/>
      <c r="CN449" s="23"/>
      <c r="CO449" s="23"/>
      <c r="CP449" s="23"/>
      <c r="CQ449" s="23"/>
      <c r="DH449" s="23"/>
      <c r="DI449" s="23"/>
      <c r="DJ449" s="23"/>
      <c r="DK449" s="23"/>
      <c r="EB449" s="23"/>
      <c r="EC449" s="23"/>
      <c r="ED449" s="23"/>
      <c r="EE449" s="23"/>
      <c r="EG449" s="23"/>
      <c r="EH449" s="23"/>
    </row>
    <row r="450" spans="1:138" x14ac:dyDescent="0.3">
      <c r="A450" s="10">
        <v>43545.999999952852</v>
      </c>
      <c r="B450" s="11">
        <v>-13.7</v>
      </c>
      <c r="C450" s="19">
        <v>-13.278229166666668</v>
      </c>
      <c r="D450" s="19">
        <v>0.29738898028856092</v>
      </c>
      <c r="E450" s="19">
        <v>-8.8730000000000029</v>
      </c>
      <c r="F450" s="19">
        <v>5.9214089316572086E-2</v>
      </c>
      <c r="G450" s="19">
        <v>-13.271979166666668</v>
      </c>
      <c r="H450" s="19">
        <v>0.10788998388373956</v>
      </c>
      <c r="I450" s="19">
        <f t="shared" si="18"/>
        <v>-9.7338595625000011</v>
      </c>
      <c r="J450" s="19">
        <f t="shared" si="19"/>
        <v>0.10788998388373956</v>
      </c>
      <c r="T450" s="15"/>
      <c r="U450" s="15"/>
      <c r="V450" s="15"/>
      <c r="W450" s="15"/>
      <c r="X450" s="15"/>
      <c r="Y450" s="15"/>
      <c r="Z450" s="15"/>
      <c r="AA450" s="15"/>
      <c r="AB450" s="6"/>
      <c r="AC450" s="6"/>
      <c r="AD450" s="15"/>
      <c r="AE450" s="15"/>
      <c r="AF450" s="15"/>
      <c r="AG450" s="15"/>
      <c r="AH450" s="6"/>
      <c r="AI450" s="6"/>
      <c r="AJ450" s="7"/>
      <c r="AK450" s="7"/>
      <c r="AL450" s="4"/>
      <c r="AM450" s="4"/>
      <c r="AN450" s="4"/>
      <c r="AO450" s="4"/>
      <c r="AP450" s="4"/>
      <c r="AQ450" s="4"/>
      <c r="AR450" s="7"/>
      <c r="AS450" s="7"/>
      <c r="AT450" s="7"/>
      <c r="AU450" s="7"/>
      <c r="AV450" s="4"/>
      <c r="AW450" s="4"/>
      <c r="AX450" s="4"/>
      <c r="AY450" s="4"/>
      <c r="AZ450" s="4"/>
      <c r="BA450" s="4"/>
      <c r="BB450" s="7"/>
      <c r="BC450" s="7"/>
      <c r="BD450" s="7"/>
      <c r="BE450" s="7"/>
      <c r="BF450" s="4"/>
      <c r="BG450" s="4"/>
      <c r="BH450" s="4"/>
      <c r="BI450" s="4"/>
      <c r="BJ450" s="4"/>
      <c r="BK450" s="4"/>
      <c r="BL450" s="7"/>
      <c r="BM450" s="7"/>
      <c r="BN450" s="7"/>
      <c r="BO450" s="7"/>
      <c r="BP450" s="4"/>
      <c r="BQ450" s="4"/>
      <c r="BR450" s="4"/>
      <c r="BS450" s="4"/>
      <c r="BT450" s="4"/>
      <c r="BU450" s="4"/>
      <c r="BV450" s="7"/>
      <c r="BW450" s="7"/>
      <c r="CN450" s="23"/>
      <c r="CO450" s="23"/>
      <c r="CP450" s="23"/>
      <c r="CQ450" s="23"/>
      <c r="DH450" s="23"/>
      <c r="DI450" s="23"/>
      <c r="DJ450" s="23"/>
      <c r="DK450" s="23"/>
      <c r="EB450" s="23"/>
      <c r="EC450" s="23"/>
      <c r="ED450" s="23"/>
      <c r="EE450" s="23"/>
      <c r="EG450" s="23"/>
      <c r="EH450" s="23"/>
    </row>
    <row r="451" spans="1:138" x14ac:dyDescent="0.3">
      <c r="A451" s="10">
        <v>43546.999999952794</v>
      </c>
      <c r="B451" s="11">
        <v>-10</v>
      </c>
      <c r="C451" s="19">
        <v>-13.402687499999999</v>
      </c>
      <c r="D451" s="19">
        <v>0.4975727441286637</v>
      </c>
      <c r="E451" s="19">
        <v>-9.3131111111111107</v>
      </c>
      <c r="F451" s="19">
        <v>9.8626743674833164E-2</v>
      </c>
      <c r="G451" s="19">
        <v>-13.735187500000004</v>
      </c>
      <c r="H451" s="19">
        <v>0.18291618668642254</v>
      </c>
      <c r="I451" s="19">
        <f t="shared" si="18"/>
        <v>-10.045969337500003</v>
      </c>
      <c r="J451" s="19">
        <f t="shared" si="19"/>
        <v>0.18291618668642254</v>
      </c>
      <c r="T451" s="15"/>
      <c r="U451" s="15"/>
      <c r="V451" s="15"/>
      <c r="W451" s="15"/>
      <c r="X451" s="15"/>
      <c r="Y451" s="15"/>
      <c r="Z451" s="15"/>
      <c r="AA451" s="15"/>
      <c r="AB451" s="6"/>
      <c r="AC451" s="6"/>
      <c r="AD451" s="15"/>
      <c r="AE451" s="15"/>
      <c r="AF451" s="15"/>
      <c r="AG451" s="15"/>
      <c r="AH451" s="6"/>
      <c r="AI451" s="6"/>
      <c r="AJ451" s="7"/>
      <c r="AK451" s="7"/>
      <c r="AL451" s="4"/>
      <c r="AM451" s="4"/>
      <c r="AN451" s="4"/>
      <c r="AO451" s="4"/>
      <c r="AP451" s="4"/>
      <c r="AQ451" s="4"/>
      <c r="AR451" s="7"/>
      <c r="AS451" s="7"/>
      <c r="AT451" s="7"/>
      <c r="AU451" s="7"/>
      <c r="AV451" s="4"/>
      <c r="AW451" s="4"/>
      <c r="AX451" s="4"/>
      <c r="AY451" s="4"/>
      <c r="AZ451" s="4"/>
      <c r="BA451" s="4"/>
      <c r="BB451" s="7"/>
      <c r="BC451" s="7"/>
      <c r="BD451" s="7"/>
      <c r="BE451" s="7"/>
      <c r="BF451" s="4"/>
      <c r="BG451" s="4"/>
      <c r="BH451" s="4"/>
      <c r="BI451" s="4"/>
      <c r="BJ451" s="4"/>
      <c r="BK451" s="4"/>
      <c r="BL451" s="7"/>
      <c r="BM451" s="7"/>
      <c r="BN451" s="7"/>
      <c r="BO451" s="7"/>
      <c r="BP451" s="4"/>
      <c r="BQ451" s="4"/>
      <c r="BR451" s="4"/>
      <c r="BS451" s="4"/>
      <c r="BT451" s="4"/>
      <c r="BU451" s="4"/>
      <c r="BV451" s="7"/>
      <c r="BW451" s="7"/>
      <c r="CN451" s="23"/>
      <c r="CO451" s="23"/>
      <c r="CP451" s="23"/>
      <c r="CQ451" s="23"/>
      <c r="DH451" s="23"/>
      <c r="DI451" s="23"/>
      <c r="DJ451" s="23"/>
      <c r="DK451" s="23"/>
      <c r="EB451" s="23"/>
      <c r="EC451" s="23"/>
      <c r="ED451" s="23"/>
      <c r="EE451" s="23"/>
      <c r="EG451" s="23"/>
      <c r="EH451" s="23"/>
    </row>
    <row r="452" spans="1:138" x14ac:dyDescent="0.3">
      <c r="A452" s="10">
        <v>43547.999999952735</v>
      </c>
      <c r="B452" s="11">
        <v>-4.3</v>
      </c>
      <c r="C452" s="19">
        <v>-10.491437500000002</v>
      </c>
      <c r="D452" s="19">
        <v>0.20056845011519714</v>
      </c>
      <c r="E452" s="19">
        <v>-8.0803749999999983</v>
      </c>
      <c r="F452" s="19">
        <v>5.828227341762026E-2</v>
      </c>
      <c r="G452" s="19">
        <v>-12.005125000000001</v>
      </c>
      <c r="H452" s="19">
        <v>0.10000886849261872</v>
      </c>
      <c r="I452" s="19">
        <f t="shared" si="18"/>
        <v>-8.8802532250000006</v>
      </c>
      <c r="J452" s="19">
        <f t="shared" si="19"/>
        <v>0.10000886849261872</v>
      </c>
      <c r="S452" s="14">
        <v>0.5</v>
      </c>
      <c r="T452" s="15"/>
      <c r="U452" s="15"/>
      <c r="V452" s="15"/>
      <c r="W452" s="15"/>
      <c r="X452" s="15"/>
      <c r="Y452" s="15"/>
      <c r="Z452" s="15"/>
      <c r="AA452" s="15"/>
      <c r="AB452" s="6"/>
      <c r="AC452" s="6"/>
      <c r="AD452" s="15"/>
      <c r="AE452" s="15"/>
      <c r="AF452" s="15"/>
      <c r="AG452" s="15"/>
      <c r="AH452" s="6"/>
      <c r="AI452" s="6"/>
      <c r="AJ452" s="7"/>
      <c r="AK452" s="7"/>
      <c r="AL452" s="4"/>
      <c r="AM452" s="4"/>
      <c r="AN452" s="4"/>
      <c r="AO452" s="4"/>
      <c r="AP452" s="4"/>
      <c r="AQ452" s="4"/>
      <c r="AR452" s="7"/>
      <c r="AS452" s="7"/>
      <c r="AT452" s="7"/>
      <c r="AU452" s="7"/>
      <c r="AV452" s="4"/>
      <c r="AW452" s="4"/>
      <c r="AX452" s="4"/>
      <c r="AY452" s="4"/>
      <c r="AZ452" s="4"/>
      <c r="BA452" s="4"/>
      <c r="BB452" s="7"/>
      <c r="BC452" s="7"/>
      <c r="BD452" s="7"/>
      <c r="BE452" s="7"/>
      <c r="BF452" s="4"/>
      <c r="BG452" s="4"/>
      <c r="BH452" s="4"/>
      <c r="BI452" s="4"/>
      <c r="BJ452" s="4"/>
      <c r="BK452" s="4"/>
      <c r="BL452" s="7"/>
      <c r="BM452" s="7"/>
      <c r="BN452" s="7"/>
      <c r="BO452" s="7"/>
      <c r="BP452" s="4"/>
      <c r="BQ452" s="4"/>
      <c r="BR452" s="4"/>
      <c r="BS452" s="4"/>
      <c r="BT452" s="4"/>
      <c r="BU452" s="4"/>
      <c r="BV452" s="7"/>
      <c r="BW452" s="7"/>
      <c r="CN452" s="23"/>
      <c r="CO452" s="23"/>
      <c r="CP452" s="23"/>
      <c r="CQ452" s="23"/>
      <c r="DH452" s="23"/>
      <c r="DI452" s="23"/>
      <c r="DJ452" s="23"/>
      <c r="DK452" s="23"/>
      <c r="EB452" s="23"/>
      <c r="EC452" s="23"/>
      <c r="ED452" s="23"/>
      <c r="EE452" s="23"/>
      <c r="EG452" s="23"/>
      <c r="EH452" s="23"/>
    </row>
    <row r="453" spans="1:138" x14ac:dyDescent="0.3">
      <c r="A453" s="10">
        <v>43548.999999952677</v>
      </c>
      <c r="B453" s="11">
        <v>-7.7</v>
      </c>
      <c r="C453" s="19">
        <v>-10.341541666666666</v>
      </c>
      <c r="D453" s="19">
        <v>5.1602858418702678E-2</v>
      </c>
      <c r="E453" s="19">
        <v>-7.4300555555555583</v>
      </c>
      <c r="F453" s="19">
        <v>1.1601260181054163E-2</v>
      </c>
      <c r="G453" s="19">
        <v>-11.244520833333333</v>
      </c>
      <c r="H453" s="19">
        <v>3.0297221484485291E-2</v>
      </c>
      <c r="I453" s="19">
        <f t="shared" si="18"/>
        <v>-8.3677581374999992</v>
      </c>
      <c r="J453" s="19">
        <f t="shared" si="19"/>
        <v>3.0297221484485291E-2</v>
      </c>
      <c r="S453" s="14">
        <v>0.1</v>
      </c>
      <c r="T453" s="15"/>
      <c r="U453" s="15"/>
      <c r="V453" s="15"/>
      <c r="W453" s="15"/>
      <c r="X453" s="15"/>
      <c r="Y453" s="15"/>
      <c r="Z453" s="15"/>
      <c r="AA453" s="15"/>
      <c r="AB453" s="6"/>
      <c r="AC453" s="6"/>
      <c r="AD453" s="15"/>
      <c r="AE453" s="15"/>
      <c r="AF453" s="15"/>
      <c r="AG453" s="15"/>
      <c r="AH453" s="6"/>
      <c r="AI453" s="6"/>
      <c r="AJ453" s="7"/>
      <c r="AK453" s="7"/>
      <c r="AL453" s="4"/>
      <c r="AM453" s="4"/>
      <c r="AN453" s="4"/>
      <c r="AO453" s="4"/>
      <c r="AP453" s="4"/>
      <c r="AQ453" s="4"/>
      <c r="AR453" s="7"/>
      <c r="AS453" s="7"/>
      <c r="AT453" s="7"/>
      <c r="AU453" s="7"/>
      <c r="AV453" s="4"/>
      <c r="AW453" s="4"/>
      <c r="AX453" s="4"/>
      <c r="AY453" s="4"/>
      <c r="AZ453" s="4"/>
      <c r="BA453" s="4"/>
      <c r="BB453" s="7"/>
      <c r="BC453" s="7"/>
      <c r="BD453" s="7"/>
      <c r="BE453" s="7"/>
      <c r="BF453" s="4"/>
      <c r="BG453" s="4"/>
      <c r="BH453" s="4"/>
      <c r="BI453" s="4"/>
      <c r="BJ453" s="4"/>
      <c r="BK453" s="4"/>
      <c r="BL453" s="7"/>
      <c r="BM453" s="7"/>
      <c r="BN453" s="7"/>
      <c r="BO453" s="7"/>
      <c r="BP453" s="4"/>
      <c r="BQ453" s="4"/>
      <c r="BR453" s="4"/>
      <c r="BS453" s="4"/>
      <c r="BT453" s="4"/>
      <c r="BU453" s="4"/>
      <c r="BV453" s="7"/>
      <c r="BW453" s="7"/>
      <c r="CN453" s="23"/>
      <c r="CO453" s="23"/>
      <c r="CP453" s="23"/>
      <c r="CQ453" s="23"/>
      <c r="DH453" s="23"/>
      <c r="DI453" s="23"/>
      <c r="DJ453" s="23"/>
      <c r="DK453" s="23"/>
      <c r="EB453" s="23"/>
      <c r="EC453" s="23"/>
      <c r="ED453" s="23"/>
      <c r="EE453" s="23"/>
      <c r="EG453" s="23"/>
      <c r="EH453" s="23"/>
    </row>
    <row r="454" spans="1:138" x14ac:dyDescent="0.3">
      <c r="A454" s="10">
        <v>43549.999999952619</v>
      </c>
      <c r="B454" s="11">
        <v>-10.9</v>
      </c>
      <c r="C454" s="19">
        <v>-11.519708333333334</v>
      </c>
      <c r="D454" s="19">
        <v>0.12220289287069351</v>
      </c>
      <c r="E454" s="19">
        <v>-7.4513611111111109</v>
      </c>
      <c r="F454" s="19">
        <v>1.9546024350267099E-2</v>
      </c>
      <c r="G454" s="19">
        <v>-11.893374999999999</v>
      </c>
      <c r="H454" s="19">
        <v>8.0709900810050042E-2</v>
      </c>
      <c r="I454" s="19">
        <f t="shared" si="18"/>
        <v>-8.804956074999998</v>
      </c>
      <c r="J454" s="19">
        <f t="shared" si="19"/>
        <v>8.0709900810050042E-2</v>
      </c>
      <c r="S454" s="14">
        <v>2.2000000000000002</v>
      </c>
      <c r="T454" s="15"/>
      <c r="U454" s="15"/>
      <c r="V454" s="15"/>
      <c r="W454" s="15"/>
      <c r="X454" s="15"/>
      <c r="Y454" s="15"/>
      <c r="Z454" s="15"/>
      <c r="AA454" s="15"/>
      <c r="AB454" s="6"/>
      <c r="AC454" s="6"/>
      <c r="AD454" s="15"/>
      <c r="AE454" s="15"/>
      <c r="AF454" s="15"/>
      <c r="AG454" s="15"/>
      <c r="AH454" s="6"/>
      <c r="AI454" s="6"/>
      <c r="AJ454" s="7"/>
      <c r="AK454" s="7"/>
      <c r="AL454" s="4"/>
      <c r="AM454" s="4"/>
      <c r="AN454" s="4"/>
      <c r="AO454" s="4"/>
      <c r="AP454" s="4"/>
      <c r="AQ454" s="4"/>
      <c r="AR454" s="7"/>
      <c r="AS454" s="7"/>
      <c r="AT454" s="7"/>
      <c r="AU454" s="7"/>
      <c r="AV454" s="4"/>
      <c r="AW454" s="4"/>
      <c r="AX454" s="4"/>
      <c r="AY454" s="4"/>
      <c r="AZ454" s="4"/>
      <c r="BA454" s="4"/>
      <c r="BB454" s="7"/>
      <c r="BC454" s="7"/>
      <c r="BD454" s="7"/>
      <c r="BE454" s="7"/>
      <c r="BF454" s="4"/>
      <c r="BG454" s="4"/>
      <c r="BH454" s="4"/>
      <c r="BI454" s="4"/>
      <c r="BJ454" s="4"/>
      <c r="BK454" s="4"/>
      <c r="BL454" s="7"/>
      <c r="BM454" s="7"/>
      <c r="BN454" s="7"/>
      <c r="BO454" s="7"/>
      <c r="BP454" s="4"/>
      <c r="BQ454" s="4"/>
      <c r="BR454" s="4"/>
      <c r="BS454" s="4"/>
      <c r="BT454" s="4"/>
      <c r="BU454" s="4"/>
      <c r="BV454" s="7"/>
      <c r="BW454" s="7"/>
      <c r="CN454" s="23"/>
      <c r="CO454" s="23"/>
      <c r="CP454" s="23"/>
      <c r="CQ454" s="23"/>
      <c r="DH454" s="23"/>
      <c r="DI454" s="23"/>
      <c r="DJ454" s="23"/>
      <c r="DK454" s="23"/>
      <c r="EB454" s="23"/>
      <c r="EC454" s="23"/>
      <c r="ED454" s="23"/>
      <c r="EE454" s="23"/>
      <c r="EG454" s="23"/>
      <c r="EH454" s="23"/>
    </row>
    <row r="455" spans="1:138" x14ac:dyDescent="0.3">
      <c r="A455" s="10">
        <v>43550.999999952561</v>
      </c>
      <c r="B455" s="11">
        <v>-12.6</v>
      </c>
      <c r="C455" s="19">
        <v>-12.732979166666667</v>
      </c>
      <c r="D455" s="19">
        <v>0.16999059937554423</v>
      </c>
      <c r="E455" s="19">
        <v>-7.7512361111111119</v>
      </c>
      <c r="F455" s="19">
        <v>3.4214979858030813E-2</v>
      </c>
      <c r="G455" s="19">
        <v>-12.627791666666669</v>
      </c>
      <c r="H455" s="19">
        <v>8.4487070856482036E-2</v>
      </c>
      <c r="I455" s="19">
        <f t="shared" si="18"/>
        <v>-9.2998060250000005</v>
      </c>
      <c r="J455" s="19">
        <f t="shared" si="19"/>
        <v>8.4487070856482036E-2</v>
      </c>
      <c r="T455" s="15"/>
      <c r="U455" s="15"/>
      <c r="V455" s="15"/>
      <c r="W455" s="15"/>
      <c r="X455" s="15"/>
      <c r="Y455" s="15"/>
      <c r="Z455" s="15"/>
      <c r="AA455" s="15"/>
      <c r="AB455" s="6"/>
      <c r="AC455" s="6"/>
      <c r="AD455" s="15"/>
      <c r="AE455" s="15"/>
      <c r="AF455" s="15"/>
      <c r="AG455" s="15"/>
      <c r="AH455" s="6"/>
      <c r="AI455" s="6"/>
      <c r="AJ455" s="7"/>
      <c r="AK455" s="7"/>
      <c r="AL455" s="4"/>
      <c r="AM455" s="4"/>
      <c r="AN455" s="4"/>
      <c r="AO455" s="4"/>
      <c r="AP455" s="4"/>
      <c r="AQ455" s="4"/>
      <c r="AR455" s="7"/>
      <c r="AS455" s="7"/>
      <c r="AT455" s="7"/>
      <c r="AU455" s="7"/>
      <c r="AV455" s="4"/>
      <c r="AW455" s="4"/>
      <c r="AX455" s="4"/>
      <c r="AY455" s="4"/>
      <c r="AZ455" s="4"/>
      <c r="BA455" s="4"/>
      <c r="BB455" s="7"/>
      <c r="BC455" s="7"/>
      <c r="BD455" s="7"/>
      <c r="BE455" s="7"/>
      <c r="BF455" s="4"/>
      <c r="BG455" s="4"/>
      <c r="BH455" s="4"/>
      <c r="BI455" s="4"/>
      <c r="BJ455" s="4"/>
      <c r="BK455" s="4"/>
      <c r="BL455" s="7"/>
      <c r="BM455" s="7"/>
      <c r="BN455" s="7"/>
      <c r="BO455" s="7"/>
      <c r="BP455" s="4"/>
      <c r="BQ455" s="4"/>
      <c r="BR455" s="4"/>
      <c r="BS455" s="4"/>
      <c r="BT455" s="4"/>
      <c r="BU455" s="4"/>
      <c r="BV455" s="7"/>
      <c r="BW455" s="7"/>
      <c r="CN455" s="23"/>
      <c r="CO455" s="23"/>
      <c r="CP455" s="23"/>
      <c r="CQ455" s="23"/>
      <c r="DH455" s="23"/>
      <c r="DI455" s="23"/>
      <c r="DJ455" s="23"/>
      <c r="DK455" s="23"/>
      <c r="EB455" s="23"/>
      <c r="EC455" s="23"/>
      <c r="ED455" s="23"/>
      <c r="EE455" s="23"/>
      <c r="EG455" s="23"/>
      <c r="EH455" s="23"/>
    </row>
    <row r="456" spans="1:138" x14ac:dyDescent="0.3">
      <c r="A456" s="10">
        <v>43551.999999952503</v>
      </c>
      <c r="B456" s="11">
        <v>-12.6</v>
      </c>
      <c r="C456" s="19">
        <v>-13.112708333333336</v>
      </c>
      <c r="D456" s="19">
        <v>0.23438130265277682</v>
      </c>
      <c r="E456" s="19">
        <v>-8.0729722222222211</v>
      </c>
      <c r="F456" s="19">
        <v>3.5132982452176935E-2</v>
      </c>
      <c r="G456" s="19">
        <v>-13.180187500000002</v>
      </c>
      <c r="H456" s="19">
        <v>8.9721301639266282E-2</v>
      </c>
      <c r="I456" s="19">
        <f t="shared" si="18"/>
        <v>-9.6720103375000015</v>
      </c>
      <c r="J456" s="19">
        <f t="shared" si="19"/>
        <v>8.9721301639266282E-2</v>
      </c>
      <c r="T456" s="15"/>
      <c r="U456" s="15"/>
      <c r="V456" s="15"/>
      <c r="W456" s="15"/>
      <c r="X456" s="15"/>
      <c r="Y456" s="15"/>
      <c r="Z456" s="15"/>
      <c r="AA456" s="15"/>
      <c r="AB456" s="6"/>
      <c r="AC456" s="6"/>
      <c r="AD456" s="15"/>
      <c r="AE456" s="15"/>
      <c r="AF456" s="15"/>
      <c r="AG456" s="15"/>
      <c r="AH456" s="6"/>
      <c r="AI456" s="6"/>
      <c r="AJ456" s="7"/>
      <c r="AK456" s="7"/>
      <c r="AL456" s="4"/>
      <c r="AM456" s="4"/>
      <c r="AN456" s="4"/>
      <c r="AO456" s="4"/>
      <c r="AP456" s="4"/>
      <c r="AQ456" s="4"/>
      <c r="AR456" s="7"/>
      <c r="AS456" s="7"/>
      <c r="AT456" s="7"/>
      <c r="AU456" s="7"/>
      <c r="AV456" s="4"/>
      <c r="AW456" s="4"/>
      <c r="AX456" s="4"/>
      <c r="AY456" s="4"/>
      <c r="AZ456" s="4"/>
      <c r="BA456" s="4"/>
      <c r="BB456" s="7"/>
      <c r="BC456" s="7"/>
      <c r="BD456" s="7"/>
      <c r="BE456" s="7"/>
      <c r="BF456" s="4"/>
      <c r="BG456" s="4"/>
      <c r="BH456" s="4"/>
      <c r="BI456" s="4"/>
      <c r="BJ456" s="4"/>
      <c r="BK456" s="4"/>
      <c r="BL456" s="7"/>
      <c r="BM456" s="7"/>
      <c r="BN456" s="7"/>
      <c r="BO456" s="7"/>
      <c r="BP456" s="4"/>
      <c r="BQ456" s="4"/>
      <c r="BR456" s="4"/>
      <c r="BS456" s="4"/>
      <c r="BT456" s="4"/>
      <c r="BU456" s="4"/>
      <c r="BV456" s="7"/>
      <c r="BW456" s="7"/>
      <c r="CN456" s="23"/>
      <c r="CO456" s="23"/>
      <c r="CP456" s="23"/>
      <c r="CQ456" s="23"/>
      <c r="DH456" s="23"/>
      <c r="DI456" s="23"/>
      <c r="DJ456" s="23"/>
      <c r="DK456" s="23"/>
      <c r="EB456" s="23"/>
      <c r="EC456" s="23"/>
      <c r="ED456" s="23"/>
      <c r="EE456" s="23"/>
      <c r="EG456" s="23"/>
      <c r="EH456" s="23"/>
    </row>
    <row r="457" spans="1:138" x14ac:dyDescent="0.3">
      <c r="A457" s="10">
        <v>43552.999999952444</v>
      </c>
      <c r="B457" s="11">
        <v>-12.4</v>
      </c>
      <c r="C457" s="19">
        <v>-13.322520833333334</v>
      </c>
      <c r="D457" s="19">
        <v>0.33297992290409612</v>
      </c>
      <c r="E457" s="19">
        <v>-8.3938194444444463</v>
      </c>
      <c r="F457" s="19">
        <v>4.2928717548102291E-2</v>
      </c>
      <c r="G457" s="19">
        <v>-13.7239375</v>
      </c>
      <c r="H457" s="19">
        <v>0.10312631778912092</v>
      </c>
      <c r="I457" s="19">
        <f t="shared" si="18"/>
        <v>-10.038389087499999</v>
      </c>
      <c r="J457" s="19">
        <f t="shared" si="19"/>
        <v>0.10312631778912092</v>
      </c>
      <c r="S457" s="14">
        <v>0.30000000000000004</v>
      </c>
      <c r="T457" s="15"/>
      <c r="U457" s="15"/>
      <c r="V457" s="15"/>
      <c r="W457" s="15"/>
      <c r="X457" s="15"/>
      <c r="Y457" s="15"/>
      <c r="Z457" s="15"/>
      <c r="AA457" s="15"/>
      <c r="AB457" s="6"/>
      <c r="AC457" s="6"/>
      <c r="AD457" s="15"/>
      <c r="AE457" s="15"/>
      <c r="AF457" s="15"/>
      <c r="AG457" s="15"/>
      <c r="AH457" s="6"/>
      <c r="AI457" s="6"/>
      <c r="AJ457" s="7"/>
      <c r="AK457" s="7"/>
      <c r="AL457" s="4"/>
      <c r="AM457" s="4"/>
      <c r="AN457" s="4"/>
      <c r="AO457" s="4"/>
      <c r="AP457" s="4"/>
      <c r="AQ457" s="4"/>
      <c r="AR457" s="7"/>
      <c r="AS457" s="7"/>
      <c r="AT457" s="7"/>
      <c r="AU457" s="7"/>
      <c r="AV457" s="4"/>
      <c r="AW457" s="4"/>
      <c r="AX457" s="4"/>
      <c r="AY457" s="4"/>
      <c r="AZ457" s="4"/>
      <c r="BA457" s="4"/>
      <c r="BB457" s="7"/>
      <c r="BC457" s="7"/>
      <c r="BD457" s="7"/>
      <c r="BE457" s="7"/>
      <c r="BF457" s="4"/>
      <c r="BG457" s="4"/>
      <c r="BH457" s="4"/>
      <c r="BI457" s="4"/>
      <c r="BJ457" s="4"/>
      <c r="BK457" s="4"/>
      <c r="BL457" s="7"/>
      <c r="BM457" s="7"/>
      <c r="BN457" s="7"/>
      <c r="BO457" s="7"/>
      <c r="BP457" s="4"/>
      <c r="BQ457" s="4"/>
      <c r="BR457" s="4"/>
      <c r="BS457" s="4"/>
      <c r="BT457" s="4"/>
      <c r="BU457" s="4"/>
      <c r="BV457" s="7"/>
      <c r="BW457" s="7"/>
      <c r="CN457" s="23"/>
      <c r="CO457" s="23"/>
      <c r="CP457" s="23"/>
      <c r="CQ457" s="23"/>
      <c r="DH457" s="23"/>
      <c r="DI457" s="23"/>
      <c r="DJ457" s="23"/>
      <c r="DK457" s="23"/>
      <c r="EB457" s="23"/>
      <c r="EC457" s="23"/>
      <c r="ED457" s="23"/>
      <c r="EE457" s="23"/>
      <c r="EG457" s="23"/>
      <c r="EH457" s="23"/>
    </row>
    <row r="458" spans="1:138" x14ac:dyDescent="0.3">
      <c r="A458" s="10">
        <v>43553.999999952386</v>
      </c>
      <c r="B458" s="11">
        <v>-8</v>
      </c>
      <c r="C458" s="19">
        <v>-11.939583333333331</v>
      </c>
      <c r="D458" s="19">
        <v>0.38716025740700788</v>
      </c>
      <c r="E458" s="19">
        <v>-8.3298194444444462</v>
      </c>
      <c r="F458" s="19">
        <v>3.1948560830137834E-2</v>
      </c>
      <c r="G458" s="19">
        <v>-13.215500000000004</v>
      </c>
      <c r="H458" s="19">
        <v>0.1117817004286687</v>
      </c>
      <c r="I458" s="19">
        <f t="shared" si="18"/>
        <v>-9.6958039000000014</v>
      </c>
      <c r="J458" s="19">
        <f t="shared" si="19"/>
        <v>0.1117817004286687</v>
      </c>
      <c r="S458" s="14">
        <v>0.5</v>
      </c>
      <c r="T458" s="15"/>
      <c r="U458" s="15"/>
      <c r="V458" s="15"/>
      <c r="W458" s="15"/>
      <c r="X458" s="15"/>
      <c r="Y458" s="15"/>
      <c r="Z458" s="15"/>
      <c r="AA458" s="15"/>
      <c r="AB458" s="6"/>
      <c r="AC458" s="6"/>
      <c r="AD458" s="15"/>
      <c r="AE458" s="15"/>
      <c r="AF458" s="15"/>
      <c r="AG458" s="15"/>
      <c r="AH458" s="6"/>
      <c r="AI458" s="6"/>
      <c r="AJ458" s="7"/>
      <c r="AK458" s="7"/>
      <c r="AL458" s="4"/>
      <c r="AM458" s="4"/>
      <c r="AN458" s="4"/>
      <c r="AO458" s="4"/>
      <c r="AP458" s="4"/>
      <c r="AQ458" s="4"/>
      <c r="AR458" s="7"/>
      <c r="AS458" s="7"/>
      <c r="AT458" s="7"/>
      <c r="AU458" s="7"/>
      <c r="AV458" s="4"/>
      <c r="AW458" s="4"/>
      <c r="AX458" s="4"/>
      <c r="AY458" s="4"/>
      <c r="AZ458" s="4"/>
      <c r="BA458" s="4"/>
      <c r="BB458" s="7"/>
      <c r="BC458" s="7"/>
      <c r="BD458" s="7"/>
      <c r="BE458" s="7"/>
      <c r="BF458" s="4"/>
      <c r="BG458" s="4"/>
      <c r="BH458" s="4"/>
      <c r="BI458" s="4"/>
      <c r="BJ458" s="4"/>
      <c r="BK458" s="4"/>
      <c r="BL458" s="7"/>
      <c r="BM458" s="7"/>
      <c r="BN458" s="7"/>
      <c r="BO458" s="7"/>
      <c r="BP458" s="4"/>
      <c r="BQ458" s="4"/>
      <c r="BR458" s="4"/>
      <c r="BS458" s="4"/>
      <c r="BT458" s="4"/>
      <c r="BU458" s="4"/>
      <c r="BV458" s="7"/>
      <c r="BW458" s="7"/>
      <c r="CN458" s="23"/>
      <c r="CO458" s="23"/>
      <c r="CP458" s="23"/>
      <c r="CQ458" s="23"/>
      <c r="DH458" s="23"/>
      <c r="DI458" s="23"/>
      <c r="DJ458" s="23"/>
      <c r="DK458" s="23"/>
      <c r="EB458" s="23"/>
      <c r="EC458" s="23"/>
      <c r="ED458" s="23"/>
      <c r="EE458" s="23"/>
      <c r="EG458" s="23"/>
      <c r="EH458" s="23"/>
    </row>
    <row r="459" spans="1:138" x14ac:dyDescent="0.3">
      <c r="A459" s="10">
        <v>43554.999999952328</v>
      </c>
      <c r="B459" s="11">
        <v>-6.8</v>
      </c>
      <c r="C459" s="19">
        <v>-10.866416666666666</v>
      </c>
      <c r="D459" s="19">
        <v>0.49780156331333192</v>
      </c>
      <c r="E459" s="19">
        <v>-8.1255833333333332</v>
      </c>
      <c r="F459" s="19">
        <v>4.2201167121789736E-2</v>
      </c>
      <c r="G459" s="19">
        <v>-12.682583333333328</v>
      </c>
      <c r="H459" s="19">
        <v>0.13807613706069513</v>
      </c>
      <c r="I459" s="19">
        <f t="shared" si="18"/>
        <v>-9.3367246499999954</v>
      </c>
      <c r="J459" s="19">
        <f t="shared" si="19"/>
        <v>0.13807613706069513</v>
      </c>
      <c r="Q459" s="15"/>
      <c r="R459" s="15"/>
      <c r="T459" s="12"/>
      <c r="U459" s="12"/>
      <c r="V459" s="12"/>
      <c r="W459" s="12"/>
      <c r="X459" s="12"/>
      <c r="Y459" s="12"/>
      <c r="Z459" s="12"/>
      <c r="AA459" s="12"/>
      <c r="AB459" s="6"/>
      <c r="AC459" s="6"/>
      <c r="AD459" s="15"/>
      <c r="AE459" s="15"/>
      <c r="AF459" s="15"/>
      <c r="AG459" s="15"/>
      <c r="AH459" s="6"/>
      <c r="AI459" s="6"/>
      <c r="AJ459" s="7"/>
      <c r="AK459" s="7"/>
      <c r="AL459" s="4"/>
      <c r="AM459" s="4"/>
      <c r="AN459" s="4"/>
      <c r="AO459" s="4"/>
      <c r="AP459" s="4"/>
      <c r="AQ459" s="4"/>
      <c r="AR459" s="7"/>
      <c r="AS459" s="7"/>
      <c r="AT459" s="7"/>
      <c r="AU459" s="7"/>
      <c r="AV459" s="4"/>
      <c r="AW459" s="4"/>
      <c r="AX459" s="4"/>
      <c r="AY459" s="4"/>
      <c r="AZ459" s="4"/>
      <c r="BA459" s="4"/>
      <c r="BB459" s="7"/>
      <c r="BC459" s="7"/>
      <c r="BD459" s="7"/>
      <c r="BE459" s="7"/>
      <c r="BF459" s="4"/>
      <c r="BG459" s="4"/>
      <c r="BH459" s="4"/>
      <c r="BI459" s="4"/>
      <c r="BJ459" s="4"/>
      <c r="BK459" s="4"/>
      <c r="BL459" s="7"/>
      <c r="BM459" s="7"/>
      <c r="BN459" s="7"/>
      <c r="BO459" s="7"/>
      <c r="BP459" s="4"/>
      <c r="BQ459" s="4"/>
      <c r="BR459" s="4"/>
      <c r="BS459" s="4"/>
      <c r="BT459" s="4"/>
      <c r="BU459" s="4"/>
      <c r="BV459" s="7"/>
      <c r="BW459" s="7"/>
      <c r="CN459" s="23"/>
      <c r="CO459" s="23"/>
      <c r="CP459" s="23"/>
      <c r="CQ459" s="23"/>
      <c r="DH459" s="23"/>
      <c r="DI459" s="23"/>
      <c r="DJ459" s="23"/>
      <c r="DK459" s="23"/>
      <c r="EB459" s="23"/>
      <c r="EC459" s="23"/>
      <c r="ED459" s="23"/>
      <c r="EE459" s="23"/>
      <c r="EG459" s="23"/>
      <c r="EH459" s="23"/>
    </row>
    <row r="460" spans="1:138" x14ac:dyDescent="0.3">
      <c r="A460" s="10">
        <v>43555.99999995227</v>
      </c>
      <c r="B460" s="11">
        <v>-3.8</v>
      </c>
      <c r="C460" s="19">
        <v>-9.3143541666666678</v>
      </c>
      <c r="D460" s="19">
        <v>0.40532634963617725</v>
      </c>
      <c r="E460" s="19">
        <v>-7.6189999999999989</v>
      </c>
      <c r="F460" s="19">
        <v>4.2764206706091074E-2</v>
      </c>
      <c r="G460" s="19">
        <v>-11.638666666666667</v>
      </c>
      <c r="H460" s="19">
        <v>0.1145230487001411</v>
      </c>
      <c r="I460" s="7">
        <f t="shared" ref="I460:I523" si="20">0.8774*G460 - 0.2809</f>
        <v>-10.492666133333334</v>
      </c>
      <c r="J460" s="7">
        <f t="shared" si="19"/>
        <v>0.1145230487001411</v>
      </c>
      <c r="Q460" s="15"/>
      <c r="R460" s="15"/>
      <c r="T460" s="12"/>
      <c r="U460" s="12"/>
      <c r="V460" s="12"/>
      <c r="W460" s="12"/>
      <c r="X460" s="12"/>
      <c r="Y460" s="12"/>
      <c r="Z460" s="12"/>
      <c r="AA460" s="12"/>
      <c r="AB460" s="6"/>
      <c r="AC460" s="6"/>
      <c r="AD460" s="15"/>
      <c r="AE460" s="15"/>
      <c r="AF460" s="15"/>
      <c r="AG460" s="15"/>
      <c r="AH460" s="6"/>
      <c r="AI460" s="6"/>
      <c r="AJ460" s="7"/>
      <c r="AK460" s="7"/>
      <c r="AL460" s="4"/>
      <c r="AM460" s="4"/>
      <c r="AN460" s="4"/>
      <c r="AO460" s="4"/>
      <c r="AP460" s="4"/>
      <c r="AQ460" s="4"/>
      <c r="AR460" s="7"/>
      <c r="AS460" s="7"/>
      <c r="AT460" s="7"/>
      <c r="AU460" s="7"/>
      <c r="AV460" s="4"/>
      <c r="AW460" s="4"/>
      <c r="AX460" s="4"/>
      <c r="AY460" s="4"/>
      <c r="AZ460" s="4"/>
      <c r="BA460" s="4"/>
      <c r="BB460" s="7"/>
      <c r="BC460" s="7"/>
      <c r="BD460" s="7"/>
      <c r="BE460" s="7"/>
      <c r="BF460" s="4"/>
      <c r="BG460" s="4"/>
      <c r="BH460" s="4"/>
      <c r="BI460" s="4"/>
      <c r="BJ460" s="4"/>
      <c r="BK460" s="4"/>
      <c r="BL460" s="7"/>
      <c r="BM460" s="7"/>
      <c r="BN460" s="7"/>
      <c r="BO460" s="7"/>
      <c r="BP460" s="4"/>
      <c r="BQ460" s="4"/>
      <c r="BR460" s="4"/>
      <c r="BS460" s="4"/>
      <c r="BT460" s="4"/>
      <c r="BU460" s="4"/>
      <c r="BV460" s="7"/>
      <c r="BW460" s="7"/>
      <c r="CN460" s="23"/>
      <c r="CO460" s="23"/>
      <c r="CP460" s="23"/>
      <c r="CQ460" s="23"/>
      <c r="DH460" s="23"/>
      <c r="DI460" s="23"/>
      <c r="DJ460" s="23"/>
      <c r="DK460" s="23"/>
      <c r="EB460" s="23"/>
      <c r="EC460" s="23"/>
      <c r="ED460" s="23"/>
      <c r="EE460" s="23"/>
      <c r="EG460" s="23"/>
      <c r="EH460" s="23"/>
    </row>
    <row r="461" spans="1:138" x14ac:dyDescent="0.3">
      <c r="A461" s="10">
        <v>43556.999999952212</v>
      </c>
      <c r="B461" s="11">
        <v>-3.9</v>
      </c>
      <c r="C461" s="19">
        <v>-8.9712291666666673</v>
      </c>
      <c r="D461" s="19">
        <v>0.65916984117154043</v>
      </c>
      <c r="E461" s="19">
        <v>-7.4191111111111114</v>
      </c>
      <c r="F461" s="19">
        <v>8.0050038866265438E-2</v>
      </c>
      <c r="G461" s="19">
        <v>-10.871499999999999</v>
      </c>
      <c r="H461" s="19">
        <v>0.30260798018874735</v>
      </c>
      <c r="I461" s="7">
        <f t="shared" si="20"/>
        <v>-9.8195540999999995</v>
      </c>
      <c r="J461" s="7">
        <f t="shared" si="19"/>
        <v>0.30260798018874735</v>
      </c>
      <c r="Q461" s="15"/>
      <c r="R461" s="15"/>
      <c r="T461" s="12"/>
      <c r="U461" s="12"/>
      <c r="V461" s="12"/>
      <c r="W461" s="12"/>
      <c r="X461" s="12"/>
      <c r="Y461" s="12"/>
      <c r="Z461" s="12"/>
      <c r="AA461" s="12"/>
      <c r="AB461" s="6"/>
      <c r="AC461" s="6"/>
      <c r="AD461" s="15"/>
      <c r="AE461" s="15"/>
      <c r="AF461" s="15"/>
      <c r="AG461" s="15"/>
      <c r="AH461" s="6"/>
      <c r="AI461" s="6"/>
      <c r="AJ461" s="7"/>
      <c r="AK461" s="7"/>
      <c r="AL461" s="4"/>
      <c r="AM461" s="4"/>
      <c r="AN461" s="4"/>
      <c r="AO461" s="4"/>
      <c r="AP461" s="4"/>
      <c r="AQ461" s="4"/>
      <c r="AR461" s="7"/>
      <c r="AS461" s="7"/>
      <c r="AT461" s="7"/>
      <c r="AU461" s="7"/>
      <c r="AV461" s="4"/>
      <c r="AW461" s="4"/>
      <c r="AX461" s="4"/>
      <c r="AY461" s="4"/>
      <c r="AZ461" s="4"/>
      <c r="BA461" s="4"/>
      <c r="BB461" s="7"/>
      <c r="BC461" s="7"/>
      <c r="BD461" s="7"/>
      <c r="BE461" s="7"/>
      <c r="BF461" s="4"/>
      <c r="BG461" s="4"/>
      <c r="BH461" s="4"/>
      <c r="BI461" s="4"/>
      <c r="BJ461" s="4"/>
      <c r="BK461" s="4"/>
      <c r="BL461" s="7"/>
      <c r="BM461" s="7"/>
      <c r="BN461" s="7"/>
      <c r="BO461" s="7"/>
      <c r="BP461" s="4"/>
      <c r="BQ461" s="4"/>
      <c r="BR461" s="4"/>
      <c r="BS461" s="4"/>
      <c r="BT461" s="4"/>
      <c r="BU461" s="4"/>
      <c r="BV461" s="7"/>
      <c r="BW461" s="7"/>
      <c r="CN461" s="23"/>
      <c r="CO461" s="23"/>
      <c r="CP461" s="23"/>
      <c r="CQ461" s="23"/>
      <c r="DH461" s="23"/>
      <c r="DI461" s="23"/>
      <c r="DJ461" s="23"/>
      <c r="DK461" s="23"/>
      <c r="EB461" s="23"/>
      <c r="EC461" s="23"/>
      <c r="ED461" s="23"/>
      <c r="EE461" s="23"/>
      <c r="EG461" s="23"/>
      <c r="EH461" s="23"/>
    </row>
    <row r="462" spans="1:138" x14ac:dyDescent="0.3">
      <c r="A462" s="10">
        <v>43557.999999952153</v>
      </c>
      <c r="B462" s="11">
        <v>-0.6</v>
      </c>
      <c r="C462" s="19">
        <v>-6.0149583333333334</v>
      </c>
      <c r="D462" s="19">
        <v>0.42035788638005578</v>
      </c>
      <c r="E462" s="19">
        <v>-6.1665555555555542</v>
      </c>
      <c r="F462" s="19">
        <v>0.12468784157576203</v>
      </c>
      <c r="G462" s="19">
        <v>-8.3118124999999985</v>
      </c>
      <c r="H462" s="19">
        <v>0.35409491533950954</v>
      </c>
      <c r="I462" s="7">
        <f t="shared" si="20"/>
        <v>-7.5736842874999981</v>
      </c>
      <c r="J462" s="7">
        <f t="shared" si="19"/>
        <v>0.35409491533950954</v>
      </c>
      <c r="Q462" s="15"/>
      <c r="R462" s="15"/>
      <c r="T462" s="12"/>
      <c r="U462" s="12"/>
      <c r="V462" s="12"/>
      <c r="W462" s="12"/>
      <c r="X462" s="12"/>
      <c r="Y462" s="12"/>
      <c r="Z462" s="12"/>
      <c r="AA462" s="12"/>
      <c r="AB462" s="6"/>
      <c r="AC462" s="6"/>
      <c r="AD462" s="15"/>
      <c r="AE462" s="15"/>
      <c r="AF462" s="15"/>
      <c r="AG462" s="15"/>
      <c r="AH462" s="6"/>
      <c r="AI462" s="6"/>
      <c r="AJ462" s="7"/>
      <c r="AK462" s="7"/>
      <c r="AL462" s="4"/>
      <c r="AM462" s="4"/>
      <c r="AN462" s="4"/>
      <c r="AO462" s="4"/>
      <c r="AP462" s="4"/>
      <c r="AQ462" s="4"/>
      <c r="AR462" s="7"/>
      <c r="AS462" s="7"/>
      <c r="AT462" s="7"/>
      <c r="AU462" s="7"/>
      <c r="AV462" s="4"/>
      <c r="AW462" s="4"/>
      <c r="AX462" s="4"/>
      <c r="AY462" s="4"/>
      <c r="AZ462" s="4"/>
      <c r="BA462" s="4"/>
      <c r="BB462" s="7"/>
      <c r="BC462" s="7"/>
      <c r="BD462" s="7"/>
      <c r="BE462" s="7"/>
      <c r="BF462" s="4"/>
      <c r="BG462" s="4"/>
      <c r="BH462" s="4"/>
      <c r="BI462" s="4"/>
      <c r="BJ462" s="4"/>
      <c r="BK462" s="4"/>
      <c r="BL462" s="7"/>
      <c r="BM462" s="7"/>
      <c r="BN462" s="7"/>
      <c r="BO462" s="7"/>
      <c r="BP462" s="4"/>
      <c r="BQ462" s="4"/>
      <c r="BR462" s="4"/>
      <c r="BS462" s="4"/>
      <c r="BT462" s="4"/>
      <c r="BU462" s="4"/>
      <c r="BV462" s="7"/>
      <c r="BW462" s="7"/>
      <c r="CN462" s="23"/>
      <c r="CO462" s="23"/>
      <c r="CP462" s="23"/>
      <c r="CQ462" s="23"/>
      <c r="DH462" s="23"/>
      <c r="DI462" s="23"/>
      <c r="DJ462" s="23"/>
      <c r="DK462" s="23"/>
      <c r="EB462" s="23"/>
      <c r="EC462" s="23"/>
      <c r="ED462" s="23"/>
      <c r="EE462" s="23"/>
      <c r="EG462" s="23"/>
      <c r="EH462" s="23"/>
    </row>
    <row r="463" spans="1:138" x14ac:dyDescent="0.3">
      <c r="A463" s="10">
        <v>43558.999999952095</v>
      </c>
      <c r="B463" s="11">
        <v>-1.3</v>
      </c>
      <c r="C463" s="19">
        <v>-5.1944583333333334</v>
      </c>
      <c r="D463" s="19">
        <v>0.31544541047498836</v>
      </c>
      <c r="E463" s="19">
        <v>-5.0714722222222228</v>
      </c>
      <c r="F463" s="19">
        <v>7.2975617761742856E-2</v>
      </c>
      <c r="G463" s="19">
        <v>-7.3045416666666663</v>
      </c>
      <c r="H463" s="19">
        <v>0.23941277214884701</v>
      </c>
      <c r="I463" s="7">
        <f t="shared" si="20"/>
        <v>-6.6899048583333327</v>
      </c>
      <c r="J463" s="7">
        <f t="shared" si="19"/>
        <v>0.23941277214884701</v>
      </c>
      <c r="Q463" s="15"/>
      <c r="R463" s="15"/>
      <c r="T463" s="12"/>
      <c r="U463" s="12"/>
      <c r="V463" s="12"/>
      <c r="W463" s="12"/>
      <c r="X463" s="12"/>
      <c r="Y463" s="12"/>
      <c r="Z463" s="12"/>
      <c r="AA463" s="12"/>
      <c r="AB463" s="6"/>
      <c r="AC463" s="6"/>
      <c r="AD463" s="15"/>
      <c r="AE463" s="15"/>
      <c r="AF463" s="15"/>
      <c r="AG463" s="15"/>
      <c r="AH463" s="6"/>
      <c r="AI463" s="6"/>
      <c r="AJ463" s="7"/>
      <c r="AK463" s="7"/>
      <c r="AL463" s="4"/>
      <c r="AM463" s="4"/>
      <c r="AN463" s="4"/>
      <c r="AO463" s="4"/>
      <c r="AP463" s="4"/>
      <c r="AQ463" s="4"/>
      <c r="AR463" s="7"/>
      <c r="AS463" s="7"/>
      <c r="AT463" s="7"/>
      <c r="AU463" s="7"/>
      <c r="AV463" s="4"/>
      <c r="AW463" s="4"/>
      <c r="AX463" s="4"/>
      <c r="AY463" s="4"/>
      <c r="AZ463" s="4"/>
      <c r="BA463" s="4"/>
      <c r="BB463" s="7"/>
      <c r="BC463" s="7"/>
      <c r="BD463" s="7"/>
      <c r="BE463" s="7"/>
      <c r="BF463" s="4"/>
      <c r="BG463" s="4"/>
      <c r="BH463" s="4"/>
      <c r="BI463" s="4"/>
      <c r="BJ463" s="4"/>
      <c r="BK463" s="4"/>
      <c r="BL463" s="7"/>
      <c r="BM463" s="7"/>
      <c r="BN463" s="7"/>
      <c r="BO463" s="7"/>
      <c r="BP463" s="4"/>
      <c r="BQ463" s="4"/>
      <c r="BR463" s="4"/>
      <c r="BS463" s="4"/>
      <c r="BT463" s="4"/>
      <c r="BU463" s="4"/>
      <c r="BV463" s="7"/>
      <c r="BW463" s="7"/>
      <c r="CN463" s="23"/>
      <c r="CO463" s="23"/>
      <c r="CP463" s="23"/>
      <c r="CQ463" s="23"/>
      <c r="DH463" s="23"/>
      <c r="DI463" s="23"/>
      <c r="DJ463" s="23"/>
      <c r="DK463" s="23"/>
      <c r="EB463" s="23"/>
      <c r="EC463" s="23"/>
      <c r="ED463" s="23"/>
      <c r="EE463" s="23"/>
      <c r="EG463" s="23"/>
      <c r="EH463" s="23"/>
    </row>
    <row r="464" spans="1:138" x14ac:dyDescent="0.3">
      <c r="A464" s="10">
        <v>43559.999999952037</v>
      </c>
      <c r="B464" s="11">
        <v>0.1</v>
      </c>
      <c r="C464" s="19">
        <v>-4.732124999999999</v>
      </c>
      <c r="D464" s="19">
        <v>0.33290379786395768</v>
      </c>
      <c r="E464" s="19">
        <v>-4.2336527777777784</v>
      </c>
      <c r="F464" s="19">
        <v>9.0302587774451007E-2</v>
      </c>
      <c r="G464" s="19">
        <v>-6.2578333333333331</v>
      </c>
      <c r="H464" s="19">
        <v>0.33452235262865831</v>
      </c>
      <c r="I464" s="7">
        <f t="shared" si="20"/>
        <v>-5.7715229666666659</v>
      </c>
      <c r="J464" s="7">
        <f t="shared" si="19"/>
        <v>0.33452235262865831</v>
      </c>
      <c r="Q464" s="15"/>
      <c r="R464" s="15"/>
      <c r="T464" s="12"/>
      <c r="U464" s="12"/>
      <c r="V464" s="12"/>
      <c r="W464" s="12"/>
      <c r="X464" s="12"/>
      <c r="Y464" s="12"/>
      <c r="Z464" s="12"/>
      <c r="AA464" s="12"/>
      <c r="AB464" s="6"/>
      <c r="AC464" s="6"/>
      <c r="AD464" s="15"/>
      <c r="AE464" s="15"/>
      <c r="AF464" s="15"/>
      <c r="AG464" s="15"/>
      <c r="AH464" s="6"/>
      <c r="AI464" s="6"/>
      <c r="AJ464" s="7"/>
      <c r="AK464" s="7"/>
      <c r="AL464" s="4"/>
      <c r="AM464" s="4"/>
      <c r="AN464" s="4"/>
      <c r="AO464" s="4"/>
      <c r="AP464" s="4"/>
      <c r="AQ464" s="4"/>
      <c r="AR464" s="7"/>
      <c r="AS464" s="7"/>
      <c r="AT464" s="7"/>
      <c r="AU464" s="7"/>
      <c r="AV464" s="4"/>
      <c r="AW464" s="4"/>
      <c r="AX464" s="4"/>
      <c r="AY464" s="4"/>
      <c r="AZ464" s="4"/>
      <c r="BA464" s="4"/>
      <c r="BB464" s="7"/>
      <c r="BC464" s="7"/>
      <c r="BD464" s="7"/>
      <c r="BE464" s="7"/>
      <c r="BF464" s="4"/>
      <c r="BG464" s="4"/>
      <c r="BH464" s="4"/>
      <c r="BI464" s="4"/>
      <c r="BJ464" s="4"/>
      <c r="BK464" s="4"/>
      <c r="BL464" s="7"/>
      <c r="BM464" s="7"/>
      <c r="BN464" s="7"/>
      <c r="BO464" s="7"/>
      <c r="BP464" s="4"/>
      <c r="BQ464" s="4"/>
      <c r="BR464" s="4"/>
      <c r="BS464" s="4"/>
      <c r="BT464" s="4"/>
      <c r="BU464" s="4"/>
      <c r="BV464" s="7"/>
      <c r="BW464" s="7"/>
      <c r="CN464" s="23"/>
      <c r="CO464" s="23"/>
      <c r="CP464" s="23"/>
      <c r="CQ464" s="23"/>
      <c r="DH464" s="23"/>
      <c r="DI464" s="23"/>
      <c r="DJ464" s="23"/>
      <c r="DK464" s="23"/>
      <c r="EB464" s="23"/>
      <c r="EC464" s="23"/>
      <c r="ED464" s="23"/>
      <c r="EE464" s="23"/>
      <c r="EG464" s="23"/>
      <c r="EH464" s="23"/>
    </row>
    <row r="465" spans="1:138" x14ac:dyDescent="0.3">
      <c r="A465" s="10">
        <v>43560.999999951979</v>
      </c>
      <c r="B465" s="11">
        <v>0.2</v>
      </c>
      <c r="C465" s="19">
        <v>-4.4528333333333334</v>
      </c>
      <c r="D465" s="19">
        <v>0.35992341635422498</v>
      </c>
      <c r="E465" s="19">
        <v>-3.2548333333333335</v>
      </c>
      <c r="F465" s="19">
        <v>9.2443663481465807E-2</v>
      </c>
      <c r="G465" s="19">
        <v>-5.6402499999999991</v>
      </c>
      <c r="H465" s="19">
        <v>0.32448443498991586</v>
      </c>
      <c r="I465" s="7">
        <f t="shared" si="20"/>
        <v>-5.2296553499999989</v>
      </c>
      <c r="J465" s="7">
        <f t="shared" si="19"/>
        <v>0.32448443498991586</v>
      </c>
      <c r="Q465" s="15"/>
      <c r="R465" s="15"/>
      <c r="T465" s="12"/>
      <c r="U465" s="12"/>
      <c r="V465" s="12"/>
      <c r="W465" s="12"/>
      <c r="X465" s="12"/>
      <c r="Y465" s="12"/>
      <c r="Z465" s="12"/>
      <c r="AA465" s="12"/>
      <c r="AB465" s="6"/>
      <c r="AC465" s="6"/>
      <c r="AD465" s="15"/>
      <c r="AE465" s="15"/>
      <c r="AF465" s="15"/>
      <c r="AG465" s="15"/>
      <c r="AH465" s="6"/>
      <c r="AI465" s="6"/>
      <c r="AJ465" s="7"/>
      <c r="AK465" s="7"/>
      <c r="AL465" s="4"/>
      <c r="AM465" s="4"/>
      <c r="AN465" s="4"/>
      <c r="AO465" s="4"/>
      <c r="AP465" s="4"/>
      <c r="AQ465" s="4"/>
      <c r="AR465" s="7"/>
      <c r="AS465" s="7"/>
      <c r="AT465" s="7"/>
      <c r="AU465" s="7"/>
      <c r="AV465" s="4"/>
      <c r="AW465" s="4"/>
      <c r="AX465" s="4"/>
      <c r="AY465" s="4"/>
      <c r="AZ465" s="4"/>
      <c r="BA465" s="4"/>
      <c r="BB465" s="7"/>
      <c r="BC465" s="7"/>
      <c r="BD465" s="7"/>
      <c r="BE465" s="7"/>
      <c r="BF465" s="4"/>
      <c r="BG465" s="4"/>
      <c r="BH465" s="4"/>
      <c r="BI465" s="4"/>
      <c r="BJ465" s="4"/>
      <c r="BK465" s="4"/>
      <c r="BL465" s="7"/>
      <c r="BM465" s="7"/>
      <c r="BN465" s="7"/>
      <c r="BO465" s="7"/>
      <c r="BP465" s="4"/>
      <c r="BQ465" s="4"/>
      <c r="BR465" s="4"/>
      <c r="BS465" s="4"/>
      <c r="BT465" s="4"/>
      <c r="BU465" s="4"/>
      <c r="BV465" s="7"/>
      <c r="BW465" s="7"/>
      <c r="CN465" s="23"/>
      <c r="CO465" s="23"/>
      <c r="CP465" s="23"/>
      <c r="CQ465" s="23"/>
      <c r="DH465" s="23"/>
      <c r="DI465" s="23"/>
      <c r="DJ465" s="23"/>
      <c r="DK465" s="23"/>
      <c r="EB465" s="23"/>
      <c r="EC465" s="23"/>
      <c r="ED465" s="23"/>
      <c r="EE465" s="23"/>
      <c r="EG465" s="23"/>
      <c r="EH465" s="23"/>
    </row>
    <row r="466" spans="1:138" x14ac:dyDescent="0.3">
      <c r="A466" s="10">
        <v>43561.99999995192</v>
      </c>
      <c r="B466" s="11">
        <v>1.6</v>
      </c>
      <c r="C466" s="19">
        <v>-3.0614166666666667</v>
      </c>
      <c r="D466" s="19">
        <v>0.25402710411608409</v>
      </c>
      <c r="E466" s="19">
        <v>-1.9594583333333337</v>
      </c>
      <c r="F466" s="19">
        <v>0.15214692477999003</v>
      </c>
      <c r="G466" s="19">
        <v>-4.3212708333333332</v>
      </c>
      <c r="H466" s="19">
        <v>0.2741792759189654</v>
      </c>
      <c r="I466" s="7">
        <f t="shared" si="20"/>
        <v>-4.0723830291666667</v>
      </c>
      <c r="J466" s="7">
        <f t="shared" si="19"/>
        <v>0.2741792759189654</v>
      </c>
      <c r="Q466" s="15"/>
      <c r="R466" s="15"/>
      <c r="S466" s="14">
        <v>0.2</v>
      </c>
      <c r="T466" s="12"/>
      <c r="U466" s="12"/>
      <c r="V466" s="12"/>
      <c r="W466" s="12"/>
      <c r="X466" s="12"/>
      <c r="Y466" s="12"/>
      <c r="Z466" s="12"/>
      <c r="AA466" s="12"/>
      <c r="AB466" s="6"/>
      <c r="AC466" s="6"/>
      <c r="AD466" s="15"/>
      <c r="AE466" s="15"/>
      <c r="AF466" s="15"/>
      <c r="AG466" s="15"/>
      <c r="AH466" s="6"/>
      <c r="AI466" s="6"/>
      <c r="AJ466" s="7"/>
      <c r="AK466" s="7"/>
      <c r="AL466" s="4"/>
      <c r="AM466" s="4"/>
      <c r="AN466" s="4"/>
      <c r="AO466" s="4"/>
      <c r="AP466" s="4"/>
      <c r="AQ466" s="4"/>
      <c r="AR466" s="7"/>
      <c r="AS466" s="7"/>
      <c r="AT466" s="7"/>
      <c r="AU466" s="7"/>
      <c r="AV466" s="4"/>
      <c r="AW466" s="4"/>
      <c r="AX466" s="4"/>
      <c r="AY466" s="4"/>
      <c r="AZ466" s="4"/>
      <c r="BA466" s="4"/>
      <c r="BB466" s="7"/>
      <c r="BC466" s="7"/>
      <c r="BD466" s="7"/>
      <c r="BE466" s="7"/>
      <c r="BF466" s="4"/>
      <c r="BG466" s="4"/>
      <c r="BH466" s="4"/>
      <c r="BI466" s="4"/>
      <c r="BJ466" s="4"/>
      <c r="BK466" s="4"/>
      <c r="BL466" s="7"/>
      <c r="BM466" s="7"/>
      <c r="BN466" s="7"/>
      <c r="BO466" s="7"/>
      <c r="BP466" s="4"/>
      <c r="BQ466" s="4"/>
      <c r="BR466" s="4"/>
      <c r="BS466" s="4"/>
      <c r="BT466" s="4"/>
      <c r="BU466" s="4"/>
      <c r="BV466" s="7"/>
      <c r="BW466" s="7"/>
      <c r="CN466" s="23"/>
      <c r="CO466" s="23"/>
      <c r="CP466" s="23"/>
      <c r="CQ466" s="23"/>
      <c r="DH466" s="23"/>
      <c r="DI466" s="23"/>
      <c r="DJ466" s="23"/>
      <c r="DK466" s="23"/>
      <c r="EB466" s="23"/>
      <c r="EC466" s="23"/>
      <c r="ED466" s="23"/>
      <c r="EE466" s="23"/>
      <c r="EG466" s="23"/>
      <c r="EH466" s="23"/>
    </row>
    <row r="467" spans="1:138" x14ac:dyDescent="0.3">
      <c r="A467" s="10">
        <v>43562.999999951862</v>
      </c>
      <c r="B467" s="11">
        <v>0.4</v>
      </c>
      <c r="C467" s="19">
        <v>-2.3186666666666667</v>
      </c>
      <c r="D467" s="19">
        <v>0.29066348181674945</v>
      </c>
      <c r="E467" s="19">
        <v>-0.66223611111111114</v>
      </c>
      <c r="F467" s="19">
        <v>6.4870152353229349E-2</v>
      </c>
      <c r="G467" s="19">
        <v>-3.6476458333333333</v>
      </c>
      <c r="H467" s="19">
        <v>0.28593408533902659</v>
      </c>
      <c r="I467" s="7">
        <f t="shared" si="20"/>
        <v>-3.4813444541666665</v>
      </c>
      <c r="J467" s="7">
        <f t="shared" si="19"/>
        <v>0.28593408533902659</v>
      </c>
      <c r="Q467" s="15"/>
      <c r="R467" s="15"/>
      <c r="T467" s="12"/>
      <c r="U467" s="12"/>
      <c r="V467" s="12"/>
      <c r="W467" s="12"/>
      <c r="X467" s="12"/>
      <c r="Y467" s="12"/>
      <c r="Z467" s="12"/>
      <c r="AA467" s="12"/>
      <c r="AB467" s="6"/>
      <c r="AC467" s="6"/>
      <c r="AD467" s="15"/>
      <c r="AE467" s="15"/>
      <c r="AF467" s="15"/>
      <c r="AG467" s="15"/>
      <c r="AH467" s="6"/>
      <c r="AI467" s="6"/>
      <c r="AJ467" s="7"/>
      <c r="AK467" s="7"/>
      <c r="AL467" s="4"/>
      <c r="AM467" s="4"/>
      <c r="AN467" s="4"/>
      <c r="AO467" s="4"/>
      <c r="AP467" s="4"/>
      <c r="AQ467" s="4"/>
      <c r="AR467" s="7"/>
      <c r="AS467" s="7"/>
      <c r="AT467" s="7"/>
      <c r="AU467" s="7"/>
      <c r="AV467" s="4"/>
      <c r="AW467" s="4"/>
      <c r="AX467" s="4"/>
      <c r="AY467" s="4"/>
      <c r="AZ467" s="4"/>
      <c r="BA467" s="4"/>
      <c r="BB467" s="7"/>
      <c r="BC467" s="7"/>
      <c r="BD467" s="7"/>
      <c r="BE467" s="7"/>
      <c r="BF467" s="4"/>
      <c r="BG467" s="4"/>
      <c r="BH467" s="4"/>
      <c r="BI467" s="4"/>
      <c r="BJ467" s="4"/>
      <c r="BK467" s="4"/>
      <c r="BL467" s="7"/>
      <c r="BM467" s="7"/>
      <c r="BN467" s="7"/>
      <c r="BO467" s="7"/>
      <c r="BP467" s="4"/>
      <c r="BQ467" s="4"/>
      <c r="BR467" s="4"/>
      <c r="BS467" s="4"/>
      <c r="BT467" s="4"/>
      <c r="BU467" s="4"/>
      <c r="BV467" s="7"/>
      <c r="BW467" s="7"/>
      <c r="CN467" s="23"/>
      <c r="CO467" s="23"/>
      <c r="CP467" s="23"/>
      <c r="CQ467" s="23"/>
      <c r="DH467" s="23"/>
      <c r="DI467" s="23"/>
      <c r="DJ467" s="23"/>
      <c r="DK467" s="23"/>
      <c r="EB467" s="23"/>
      <c r="EC467" s="23"/>
      <c r="ED467" s="23"/>
      <c r="EE467" s="23"/>
      <c r="EG467" s="23"/>
      <c r="EH467" s="23"/>
    </row>
    <row r="468" spans="1:138" x14ac:dyDescent="0.3">
      <c r="A468" s="10">
        <v>43563.999999951804</v>
      </c>
      <c r="B468" s="11">
        <v>-1.1000000000000001</v>
      </c>
      <c r="C468" s="19">
        <v>-3.1102708333333333</v>
      </c>
      <c r="D468" s="19">
        <v>0.46623665033067069</v>
      </c>
      <c r="E468" s="19">
        <v>-0.14466666666666661</v>
      </c>
      <c r="F468" s="19">
        <v>1.5028019991440164E-2</v>
      </c>
      <c r="G468" s="19">
        <v>-4.0744583333333333</v>
      </c>
      <c r="H468" s="19">
        <v>0.43655002132650128</v>
      </c>
      <c r="I468" s="7">
        <f t="shared" si="20"/>
        <v>-3.8558297416666663</v>
      </c>
      <c r="J468" s="7">
        <f t="shared" si="19"/>
        <v>0.43655002132650128</v>
      </c>
      <c r="Q468" s="15"/>
      <c r="R468" s="15"/>
      <c r="T468" s="12"/>
      <c r="U468" s="12"/>
      <c r="V468" s="12"/>
      <c r="W468" s="12"/>
      <c r="X468" s="12"/>
      <c r="Y468" s="12"/>
      <c r="Z468" s="12"/>
      <c r="AA468" s="12"/>
      <c r="AB468" s="6"/>
      <c r="AC468" s="6"/>
      <c r="AD468" s="15"/>
      <c r="AE468" s="15"/>
      <c r="AF468" s="15"/>
      <c r="AG468" s="15"/>
      <c r="AH468" s="6"/>
      <c r="AI468" s="6"/>
      <c r="AJ468" s="7"/>
      <c r="AK468" s="7"/>
      <c r="AL468" s="4"/>
      <c r="AM468" s="4"/>
      <c r="AN468" s="4"/>
      <c r="AO468" s="4"/>
      <c r="AP468" s="4"/>
      <c r="AQ468" s="4"/>
      <c r="AR468" s="7"/>
      <c r="AS468" s="7"/>
      <c r="AT468" s="7"/>
      <c r="AU468" s="7"/>
      <c r="AV468" s="4"/>
      <c r="AW468" s="4"/>
      <c r="AX468" s="4"/>
      <c r="AY468" s="4"/>
      <c r="AZ468" s="4"/>
      <c r="BA468" s="4"/>
      <c r="BB468" s="7"/>
      <c r="BC468" s="7"/>
      <c r="BD468" s="7"/>
      <c r="BE468" s="7"/>
      <c r="BF468" s="4"/>
      <c r="BG468" s="4"/>
      <c r="BH468" s="4"/>
      <c r="BI468" s="4"/>
      <c r="BJ468" s="4"/>
      <c r="BK468" s="4"/>
      <c r="BL468" s="7"/>
      <c r="BM468" s="7"/>
      <c r="BN468" s="7"/>
      <c r="BO468" s="7"/>
      <c r="BP468" s="4"/>
      <c r="BQ468" s="4"/>
      <c r="BR468" s="4"/>
      <c r="BS468" s="4"/>
      <c r="BT468" s="4"/>
      <c r="BU468" s="4"/>
      <c r="BV468" s="7"/>
      <c r="BW468" s="7"/>
      <c r="CN468" s="23"/>
      <c r="CO468" s="23"/>
      <c r="CP468" s="23"/>
      <c r="CQ468" s="23"/>
      <c r="DH468" s="23"/>
      <c r="DI468" s="23"/>
      <c r="DJ468" s="23"/>
      <c r="DK468" s="23"/>
      <c r="EB468" s="23"/>
      <c r="EC468" s="23"/>
      <c r="ED468" s="23"/>
      <c r="EE468" s="23"/>
      <c r="EG468" s="23"/>
      <c r="EH468" s="23"/>
    </row>
    <row r="469" spans="1:138" x14ac:dyDescent="0.3">
      <c r="A469" s="10">
        <v>43564.999999951746</v>
      </c>
      <c r="B469" s="11">
        <v>-1.3</v>
      </c>
      <c r="C469" s="19">
        <v>-3.4201875000000004</v>
      </c>
      <c r="D469" s="19">
        <v>0.44067343352115346</v>
      </c>
      <c r="E469" s="19">
        <v>-0.1372916666666667</v>
      </c>
      <c r="F469" s="19">
        <v>2.1851324892490292E-2</v>
      </c>
      <c r="G469" s="19">
        <v>-4.0089791666666663</v>
      </c>
      <c r="H469" s="19">
        <v>0.39641588956453949</v>
      </c>
      <c r="I469" s="7">
        <f t="shared" si="20"/>
        <v>-3.7983783208333328</v>
      </c>
      <c r="J469" s="7">
        <f t="shared" si="19"/>
        <v>0.39641588956453949</v>
      </c>
      <c r="Q469" s="15"/>
      <c r="R469" s="15"/>
      <c r="T469" s="12"/>
      <c r="U469" s="12"/>
      <c r="V469" s="12"/>
      <c r="W469" s="12"/>
      <c r="X469" s="12"/>
      <c r="Y469" s="12"/>
      <c r="Z469" s="12"/>
      <c r="AA469" s="12"/>
      <c r="AB469" s="6"/>
      <c r="AC469" s="6"/>
      <c r="AD469" s="15"/>
      <c r="AE469" s="15"/>
      <c r="AF469" s="15"/>
      <c r="AG469" s="15"/>
      <c r="AH469" s="6"/>
      <c r="AI469" s="6"/>
      <c r="AJ469" s="7"/>
      <c r="AK469" s="7"/>
      <c r="AL469" s="4"/>
      <c r="AM469" s="4"/>
      <c r="AN469" s="4"/>
      <c r="AO469" s="4"/>
      <c r="AP469" s="4"/>
      <c r="AQ469" s="4"/>
      <c r="AR469" s="7"/>
      <c r="AS469" s="7"/>
      <c r="AT469" s="7"/>
      <c r="AU469" s="7"/>
      <c r="AV469" s="4"/>
      <c r="AW469" s="4"/>
      <c r="AX469" s="4"/>
      <c r="AY469" s="4"/>
      <c r="AZ469" s="4"/>
      <c r="BA469" s="4"/>
      <c r="BB469" s="7"/>
      <c r="BC469" s="7"/>
      <c r="BD469" s="7"/>
      <c r="BE469" s="7"/>
      <c r="BF469" s="4"/>
      <c r="BG469" s="4"/>
      <c r="BH469" s="4"/>
      <c r="BI469" s="4"/>
      <c r="BJ469" s="4"/>
      <c r="BK469" s="4"/>
      <c r="BL469" s="7"/>
      <c r="BM469" s="7"/>
      <c r="BN469" s="7"/>
      <c r="BO469" s="7"/>
      <c r="BP469" s="4"/>
      <c r="BQ469" s="4"/>
      <c r="BR469" s="4"/>
      <c r="BS469" s="4"/>
      <c r="BT469" s="4"/>
      <c r="BU469" s="4"/>
      <c r="BV469" s="7"/>
      <c r="BW469" s="7"/>
      <c r="CN469" s="23"/>
      <c r="CO469" s="23"/>
      <c r="CP469" s="23"/>
      <c r="CQ469" s="23"/>
      <c r="DH469" s="23"/>
      <c r="DI469" s="23"/>
      <c r="DJ469" s="23"/>
      <c r="DK469" s="23"/>
      <c r="EB469" s="23"/>
      <c r="EC469" s="23"/>
      <c r="ED469" s="23"/>
      <c r="EE469" s="23"/>
      <c r="EG469" s="23"/>
      <c r="EH469" s="23"/>
    </row>
    <row r="470" spans="1:138" x14ac:dyDescent="0.3">
      <c r="A470" s="10">
        <v>43565.999999951688</v>
      </c>
      <c r="B470" s="11">
        <v>2.8</v>
      </c>
      <c r="C470" s="19">
        <v>-3.2874166666666671</v>
      </c>
      <c r="D470" s="19">
        <v>0.50205933582677342</v>
      </c>
      <c r="E470" s="19">
        <v>-0.21258333333333326</v>
      </c>
      <c r="F470" s="19">
        <v>3.2378375482299715E-2</v>
      </c>
      <c r="G470" s="19">
        <v>-4.034770833333333</v>
      </c>
      <c r="H470" s="19">
        <v>0.50574253057015683</v>
      </c>
      <c r="I470" s="7">
        <f t="shared" si="20"/>
        <v>-3.8210079291666661</v>
      </c>
      <c r="J470" s="7">
        <f t="shared" si="19"/>
        <v>0.50574253057015683</v>
      </c>
      <c r="Q470" s="15"/>
      <c r="R470" s="15"/>
      <c r="T470" s="12"/>
      <c r="U470" s="12"/>
      <c r="V470" s="12"/>
      <c r="W470" s="12"/>
      <c r="X470" s="12"/>
      <c r="Y470" s="12"/>
      <c r="Z470" s="12"/>
      <c r="AA470" s="12"/>
      <c r="AB470" s="6"/>
      <c r="AC470" s="6"/>
      <c r="AD470" s="15"/>
      <c r="AE470" s="15"/>
      <c r="AF470" s="15"/>
      <c r="AG470" s="15"/>
      <c r="AH470" s="6"/>
      <c r="AI470" s="6"/>
      <c r="AJ470" s="7"/>
      <c r="AK470" s="7"/>
      <c r="AL470" s="4"/>
      <c r="AM470" s="4"/>
      <c r="AN470" s="4"/>
      <c r="AO470" s="4"/>
      <c r="AP470" s="4"/>
      <c r="AQ470" s="4"/>
      <c r="AR470" s="7"/>
      <c r="AS470" s="7"/>
      <c r="AT470" s="7"/>
      <c r="AU470" s="7"/>
      <c r="AV470" s="4"/>
      <c r="AW470" s="4"/>
      <c r="AX470" s="4"/>
      <c r="AY470" s="4"/>
      <c r="AZ470" s="4"/>
      <c r="BA470" s="4"/>
      <c r="BB470" s="7"/>
      <c r="BC470" s="7"/>
      <c r="BD470" s="7"/>
      <c r="BE470" s="7"/>
      <c r="BF470" s="4"/>
      <c r="BG470" s="4"/>
      <c r="BH470" s="4"/>
      <c r="BI470" s="4"/>
      <c r="BJ470" s="4"/>
      <c r="BK470" s="4"/>
      <c r="BL470" s="7"/>
      <c r="BM470" s="7"/>
      <c r="BN470" s="7"/>
      <c r="BO470" s="7"/>
      <c r="BP470" s="4"/>
      <c r="BQ470" s="4"/>
      <c r="BR470" s="4"/>
      <c r="BS470" s="4"/>
      <c r="BT470" s="4"/>
      <c r="BU470" s="4"/>
      <c r="BV470" s="7"/>
      <c r="BW470" s="7"/>
      <c r="CN470" s="23"/>
      <c r="CO470" s="23"/>
      <c r="CP470" s="23"/>
      <c r="CQ470" s="23"/>
      <c r="DH470" s="23"/>
      <c r="DI470" s="23"/>
      <c r="DJ470" s="23"/>
      <c r="DK470" s="23"/>
      <c r="EB470" s="23"/>
      <c r="EC470" s="23"/>
      <c r="ED470" s="23"/>
      <c r="EE470" s="23"/>
      <c r="EG470" s="23"/>
      <c r="EH470" s="23"/>
    </row>
    <row r="471" spans="1:138" x14ac:dyDescent="0.3">
      <c r="A471" s="10">
        <v>43566.999999951629</v>
      </c>
      <c r="B471" s="11">
        <v>2.7</v>
      </c>
      <c r="C471" s="19">
        <v>-1.4620833333333334</v>
      </c>
      <c r="D471" s="19">
        <v>0.13147576740775815</v>
      </c>
      <c r="E471" s="19">
        <v>-8.96111111111111E-2</v>
      </c>
      <c r="F471" s="19">
        <v>4.1656359433665862E-3</v>
      </c>
      <c r="G471" s="19">
        <v>-2.0650208333333331</v>
      </c>
      <c r="H471" s="19">
        <v>0.167960133401616</v>
      </c>
      <c r="I471" s="7">
        <f t="shared" si="20"/>
        <v>-2.0927492791666662</v>
      </c>
      <c r="J471" s="7">
        <f t="shared" si="19"/>
        <v>0.167960133401616</v>
      </c>
      <c r="Q471" s="15"/>
      <c r="R471" s="15"/>
      <c r="T471" s="12"/>
      <c r="U471" s="12"/>
      <c r="V471" s="12"/>
      <c r="W471" s="12"/>
      <c r="X471" s="12"/>
      <c r="Y471" s="12"/>
      <c r="Z471" s="12"/>
      <c r="AA471" s="12"/>
      <c r="AB471" s="6"/>
      <c r="AC471" s="6"/>
      <c r="AD471" s="15"/>
      <c r="AE471" s="15"/>
      <c r="AF471" s="15"/>
      <c r="AG471" s="15"/>
      <c r="AH471" s="6"/>
      <c r="AI471" s="6"/>
      <c r="AJ471" s="7"/>
      <c r="AK471" s="7"/>
      <c r="AL471" s="4"/>
      <c r="AM471" s="4"/>
      <c r="AN471" s="4"/>
      <c r="AO471" s="4"/>
      <c r="AP471" s="4"/>
      <c r="AQ471" s="4"/>
      <c r="AR471" s="7"/>
      <c r="AS471" s="7"/>
      <c r="AT471" s="7"/>
      <c r="AU471" s="7"/>
      <c r="AV471" s="4"/>
      <c r="AW471" s="4"/>
      <c r="AX471" s="4"/>
      <c r="AY471" s="4"/>
      <c r="AZ471" s="4"/>
      <c r="BA471" s="4"/>
      <c r="BB471" s="7"/>
      <c r="BC471" s="7"/>
      <c r="BD471" s="7"/>
      <c r="BE471" s="7"/>
      <c r="BF471" s="4"/>
      <c r="BG471" s="4"/>
      <c r="BH471" s="4"/>
      <c r="BI471" s="4"/>
      <c r="BJ471" s="4"/>
      <c r="BK471" s="4"/>
      <c r="BL471" s="7"/>
      <c r="BM471" s="7"/>
      <c r="BN471" s="7"/>
      <c r="BO471" s="7"/>
      <c r="BP471" s="4"/>
      <c r="BQ471" s="4"/>
      <c r="BR471" s="4"/>
      <c r="BS471" s="4"/>
      <c r="BT471" s="4"/>
      <c r="BU471" s="4"/>
      <c r="BV471" s="7"/>
      <c r="BW471" s="7"/>
      <c r="CN471" s="23"/>
      <c r="CO471" s="23"/>
      <c r="CP471" s="23"/>
      <c r="CQ471" s="23"/>
      <c r="DH471" s="23"/>
      <c r="DI471" s="23"/>
      <c r="DJ471" s="23"/>
      <c r="DK471" s="23"/>
      <c r="EB471" s="23"/>
      <c r="EC471" s="23"/>
      <c r="ED471" s="23"/>
      <c r="EE471" s="23"/>
      <c r="EG471" s="23"/>
      <c r="EH471" s="23"/>
    </row>
    <row r="472" spans="1:138" x14ac:dyDescent="0.3">
      <c r="A472" s="10">
        <v>43567.999999951571</v>
      </c>
      <c r="B472" s="11">
        <v>-3.4</v>
      </c>
      <c r="C472" s="19">
        <v>-3.4611875000000007</v>
      </c>
      <c r="D472" s="19">
        <v>0.36649956602345413</v>
      </c>
      <c r="E472" s="19">
        <v>-0.18612499999999996</v>
      </c>
      <c r="F472" s="19">
        <v>2.524489403660642E-2</v>
      </c>
      <c r="G472" s="19">
        <v>-3.9524791666666661</v>
      </c>
      <c r="H472" s="19">
        <v>0.38800049081001264</v>
      </c>
      <c r="I472" s="7">
        <f t="shared" si="20"/>
        <v>-3.7488052208333325</v>
      </c>
      <c r="J472" s="7">
        <f t="shared" si="19"/>
        <v>0.38800049081001264</v>
      </c>
      <c r="Q472" s="15"/>
      <c r="R472" s="15"/>
      <c r="T472" s="12"/>
      <c r="U472" s="12"/>
      <c r="V472" s="12"/>
      <c r="W472" s="12"/>
      <c r="X472" s="12"/>
      <c r="Y472" s="12"/>
      <c r="Z472" s="12"/>
      <c r="AA472" s="12"/>
      <c r="AB472" s="6"/>
      <c r="AC472" s="6"/>
      <c r="AD472" s="15"/>
      <c r="AE472" s="15"/>
      <c r="AF472" s="15"/>
      <c r="AG472" s="15"/>
      <c r="AH472" s="6"/>
      <c r="AI472" s="6"/>
      <c r="AJ472" s="7"/>
      <c r="AK472" s="7"/>
      <c r="AL472" s="4"/>
      <c r="AM472" s="4"/>
      <c r="AN472" s="4"/>
      <c r="AO472" s="4"/>
      <c r="AP472" s="4"/>
      <c r="AQ472" s="4"/>
      <c r="AR472" s="7"/>
      <c r="AS472" s="7"/>
      <c r="AT472" s="7"/>
      <c r="AU472" s="7"/>
      <c r="AV472" s="4"/>
      <c r="AW472" s="4"/>
      <c r="AX472" s="4"/>
      <c r="AY472" s="4"/>
      <c r="AZ472" s="4"/>
      <c r="BA472" s="4"/>
      <c r="BB472" s="7"/>
      <c r="BC472" s="7"/>
      <c r="BD472" s="7"/>
      <c r="BE472" s="7"/>
      <c r="BF472" s="4"/>
      <c r="BG472" s="4"/>
      <c r="BH472" s="4"/>
      <c r="BI472" s="4"/>
      <c r="BJ472" s="4"/>
      <c r="BK472" s="4"/>
      <c r="BL472" s="7"/>
      <c r="BM472" s="7"/>
      <c r="BN472" s="7"/>
      <c r="BO472" s="7"/>
      <c r="BP472" s="4"/>
      <c r="BQ472" s="4"/>
      <c r="BR472" s="4"/>
      <c r="BS472" s="4"/>
      <c r="BT472" s="4"/>
      <c r="BU472" s="4"/>
      <c r="BV472" s="7"/>
      <c r="BW472" s="7"/>
      <c r="CN472" s="23"/>
      <c r="CO472" s="23"/>
      <c r="CP472" s="23"/>
      <c r="CQ472" s="23"/>
      <c r="DH472" s="23"/>
      <c r="DI472" s="23"/>
      <c r="DJ472" s="23"/>
      <c r="DK472" s="23"/>
      <c r="EB472" s="23"/>
      <c r="EC472" s="23"/>
      <c r="ED472" s="23"/>
      <c r="EE472" s="23"/>
      <c r="EG472" s="23"/>
      <c r="EH472" s="23"/>
    </row>
    <row r="473" spans="1:138" x14ac:dyDescent="0.3">
      <c r="A473" s="10">
        <v>43568.999999951513</v>
      </c>
      <c r="B473" s="11">
        <v>-4.5</v>
      </c>
      <c r="C473" s="19">
        <v>-5.2325833333333334</v>
      </c>
      <c r="D473" s="19">
        <v>0.43681511678974527</v>
      </c>
      <c r="E473" s="19">
        <v>-0.90151388888888873</v>
      </c>
      <c r="F473" s="19">
        <v>8.180746508889028E-2</v>
      </c>
      <c r="G473" s="19">
        <v>-5.5139791666666662</v>
      </c>
      <c r="H473" s="19">
        <v>0.41345788155274754</v>
      </c>
      <c r="I473" s="7">
        <f t="shared" si="20"/>
        <v>-5.1188653208333328</v>
      </c>
      <c r="J473" s="7">
        <f t="shared" si="19"/>
        <v>0.41345788155274754</v>
      </c>
      <c r="Q473" s="15"/>
      <c r="R473" s="15"/>
      <c r="T473" s="12"/>
      <c r="U473" s="12"/>
      <c r="V473" s="12"/>
      <c r="W473" s="12"/>
      <c r="X473" s="12"/>
      <c r="Y473" s="12"/>
      <c r="Z473" s="12"/>
      <c r="AA473" s="12"/>
      <c r="AB473" s="6"/>
      <c r="AC473" s="6"/>
      <c r="AD473" s="15"/>
      <c r="AE473" s="15"/>
      <c r="AF473" s="15"/>
      <c r="AG473" s="15"/>
      <c r="AH473" s="6"/>
      <c r="AI473" s="6"/>
      <c r="AJ473" s="7"/>
      <c r="AK473" s="7"/>
      <c r="AL473" s="4"/>
      <c r="AM473" s="4"/>
      <c r="AN473" s="4"/>
      <c r="AO473" s="4"/>
      <c r="AP473" s="4"/>
      <c r="AQ473" s="4"/>
      <c r="AR473" s="7"/>
      <c r="AS473" s="7"/>
      <c r="AT473" s="7"/>
      <c r="AU473" s="7"/>
      <c r="AV473" s="4"/>
      <c r="AW473" s="4"/>
      <c r="AX473" s="4"/>
      <c r="AY473" s="4"/>
      <c r="AZ473" s="4"/>
      <c r="BA473" s="4"/>
      <c r="BB473" s="7"/>
      <c r="BC473" s="7"/>
      <c r="BD473" s="7"/>
      <c r="BE473" s="7"/>
      <c r="BF473" s="4"/>
      <c r="BG473" s="4"/>
      <c r="BH473" s="4"/>
      <c r="BI473" s="4"/>
      <c r="BJ473" s="4"/>
      <c r="BK473" s="4"/>
      <c r="BL473" s="7"/>
      <c r="BM473" s="7"/>
      <c r="BN473" s="7"/>
      <c r="BO473" s="7"/>
      <c r="BP473" s="4"/>
      <c r="BQ473" s="4"/>
      <c r="BR473" s="4"/>
      <c r="BS473" s="4"/>
      <c r="BT473" s="4"/>
      <c r="BU473" s="4"/>
      <c r="BV473" s="7"/>
      <c r="BW473" s="7"/>
      <c r="CN473" s="23"/>
      <c r="CO473" s="23"/>
      <c r="CP473" s="23"/>
      <c r="CQ473" s="23"/>
      <c r="DH473" s="23"/>
      <c r="DI473" s="23"/>
      <c r="DJ473" s="23"/>
      <c r="DK473" s="23"/>
      <c r="EB473" s="23"/>
      <c r="EC473" s="23"/>
      <c r="ED473" s="23"/>
      <c r="EE473" s="23"/>
      <c r="EG473" s="23"/>
      <c r="EH473" s="23"/>
    </row>
    <row r="474" spans="1:138" x14ac:dyDescent="0.3">
      <c r="A474" s="10">
        <v>43569.999999951455</v>
      </c>
      <c r="B474" s="11">
        <v>3.8</v>
      </c>
      <c r="C474" s="19">
        <v>-2.8411458333333326</v>
      </c>
      <c r="D474" s="19">
        <v>0.37458936874984139</v>
      </c>
      <c r="E474" s="19">
        <v>-0.60497222222222224</v>
      </c>
      <c r="F474" s="19">
        <v>5.163629665568073E-2</v>
      </c>
      <c r="G474" s="19">
        <v>-3.2146875000000006</v>
      </c>
      <c r="H474" s="19">
        <v>0.37001692677265308</v>
      </c>
      <c r="I474" s="7">
        <f t="shared" si="20"/>
        <v>-3.1014668125000004</v>
      </c>
      <c r="J474" s="7">
        <f t="shared" si="19"/>
        <v>0.37001692677265308</v>
      </c>
      <c r="Q474" s="15"/>
      <c r="R474" s="15"/>
      <c r="T474" s="12"/>
      <c r="U474" s="12"/>
      <c r="V474" s="12"/>
      <c r="W474" s="12"/>
      <c r="X474" s="12"/>
      <c r="Y474" s="12"/>
      <c r="Z474" s="12"/>
      <c r="AA474" s="12"/>
      <c r="AB474" s="6"/>
      <c r="AC474" s="6"/>
      <c r="AD474" s="15"/>
      <c r="AE474" s="15"/>
      <c r="AF474" s="15"/>
      <c r="AG474" s="15"/>
      <c r="AH474" s="6"/>
      <c r="AI474" s="6"/>
      <c r="AJ474" s="7"/>
      <c r="AK474" s="7"/>
      <c r="AL474" s="4"/>
      <c r="AM474" s="4"/>
      <c r="AN474" s="4"/>
      <c r="AO474" s="4"/>
      <c r="AP474" s="4"/>
      <c r="AQ474" s="4"/>
      <c r="AR474" s="7"/>
      <c r="AS474" s="7"/>
      <c r="AT474" s="7"/>
      <c r="AU474" s="7"/>
      <c r="AV474" s="4"/>
      <c r="AW474" s="4"/>
      <c r="AX474" s="4"/>
      <c r="AY474" s="4"/>
      <c r="AZ474" s="4"/>
      <c r="BA474" s="4"/>
      <c r="BB474" s="7"/>
      <c r="BC474" s="7"/>
      <c r="BD474" s="7"/>
      <c r="BE474" s="7"/>
      <c r="BF474" s="4"/>
      <c r="BG474" s="4"/>
      <c r="BH474" s="4"/>
      <c r="BI474" s="4"/>
      <c r="BJ474" s="4"/>
      <c r="BK474" s="4"/>
      <c r="BL474" s="7"/>
      <c r="BM474" s="7"/>
      <c r="BN474" s="7"/>
      <c r="BO474" s="7"/>
      <c r="BP474" s="4"/>
      <c r="BQ474" s="4"/>
      <c r="BR474" s="4"/>
      <c r="BS474" s="4"/>
      <c r="BT474" s="4"/>
      <c r="BU474" s="4"/>
      <c r="BV474" s="7"/>
      <c r="BW474" s="7"/>
      <c r="CN474" s="23"/>
      <c r="CO474" s="23"/>
      <c r="CP474" s="23"/>
      <c r="CQ474" s="23"/>
      <c r="DH474" s="23"/>
      <c r="DI474" s="23"/>
      <c r="DJ474" s="23"/>
      <c r="DK474" s="23"/>
      <c r="EB474" s="23"/>
      <c r="EC474" s="23"/>
      <c r="ED474" s="23"/>
      <c r="EE474" s="23"/>
      <c r="EG474" s="23"/>
      <c r="EH474" s="23"/>
    </row>
    <row r="475" spans="1:138" x14ac:dyDescent="0.3">
      <c r="A475" s="10">
        <v>43570.999999951397</v>
      </c>
      <c r="B475" s="11">
        <v>-1.1000000000000001</v>
      </c>
      <c r="C475" s="19">
        <v>-1.2329791666666667</v>
      </c>
      <c r="D475" s="19">
        <v>0.13431232016114997</v>
      </c>
      <c r="E475" s="19">
        <v>-0.25477777777777783</v>
      </c>
      <c r="F475" s="19">
        <v>2.3279541745392443E-2</v>
      </c>
      <c r="G475" s="19">
        <v>-2.073583333333334</v>
      </c>
      <c r="H475" s="19">
        <v>0.11819283734438728</v>
      </c>
      <c r="I475" s="7">
        <f t="shared" si="20"/>
        <v>-2.100262016666667</v>
      </c>
      <c r="J475" s="7">
        <f t="shared" si="19"/>
        <v>0.11819283734438728</v>
      </c>
      <c r="Q475" s="15"/>
      <c r="R475" s="15"/>
      <c r="S475" s="14">
        <v>6.5000000000000009</v>
      </c>
      <c r="T475" s="12"/>
      <c r="U475" s="12"/>
      <c r="V475" s="12"/>
      <c r="W475" s="12"/>
      <c r="X475" s="12"/>
      <c r="Y475" s="12"/>
      <c r="Z475" s="12"/>
      <c r="AA475" s="12"/>
      <c r="AB475" s="6"/>
      <c r="AC475" s="6"/>
      <c r="AD475" s="15"/>
      <c r="AE475" s="15"/>
      <c r="AF475" s="15"/>
      <c r="AG475" s="15"/>
      <c r="AH475" s="6"/>
      <c r="AI475" s="6"/>
      <c r="AJ475" s="7"/>
      <c r="AK475" s="7"/>
      <c r="AL475" s="4"/>
      <c r="AM475" s="4"/>
      <c r="AN475" s="4"/>
      <c r="AO475" s="4"/>
      <c r="AP475" s="4"/>
      <c r="AQ475" s="4"/>
      <c r="AR475" s="7"/>
      <c r="AS475" s="7"/>
      <c r="AT475" s="7"/>
      <c r="AU475" s="7"/>
      <c r="AV475" s="4"/>
      <c r="AW475" s="4"/>
      <c r="AX475" s="4"/>
      <c r="AY475" s="4"/>
      <c r="AZ475" s="4"/>
      <c r="BA475" s="4"/>
      <c r="BB475" s="7"/>
      <c r="BC475" s="7"/>
      <c r="BD475" s="7"/>
      <c r="BE475" s="7"/>
      <c r="BF475" s="4"/>
      <c r="BG475" s="4"/>
      <c r="BH475" s="4"/>
      <c r="BI475" s="4"/>
      <c r="BJ475" s="4"/>
      <c r="BK475" s="4"/>
      <c r="BL475" s="7"/>
      <c r="BM475" s="7"/>
      <c r="BN475" s="7"/>
      <c r="BO475" s="7"/>
      <c r="BP475" s="4"/>
      <c r="BQ475" s="4"/>
      <c r="BR475" s="4"/>
      <c r="BS475" s="4"/>
      <c r="BT475" s="4"/>
      <c r="BU475" s="4"/>
      <c r="BV475" s="7"/>
      <c r="BW475" s="7"/>
      <c r="CN475" s="23"/>
      <c r="CO475" s="23"/>
      <c r="CP475" s="23"/>
      <c r="CQ475" s="23"/>
      <c r="DH475" s="23"/>
      <c r="DI475" s="23"/>
      <c r="DJ475" s="23"/>
      <c r="DK475" s="23"/>
      <c r="EB475" s="23"/>
      <c r="EC475" s="23"/>
      <c r="ED475" s="23"/>
      <c r="EE475" s="23"/>
      <c r="EG475" s="23"/>
      <c r="EH475" s="23"/>
    </row>
    <row r="476" spans="1:138" x14ac:dyDescent="0.3">
      <c r="A476" s="10">
        <v>43571.999999951338</v>
      </c>
      <c r="B476" s="11">
        <v>-3.7</v>
      </c>
      <c r="C476" s="19">
        <v>-2.1329583333333333</v>
      </c>
      <c r="D476" s="19">
        <v>0.2054557432259243</v>
      </c>
      <c r="E476" s="19">
        <v>-0.51418055555555575</v>
      </c>
      <c r="F476" s="19">
        <v>3.6321298250321828E-2</v>
      </c>
      <c r="G476" s="19">
        <v>-3.6136875000000006</v>
      </c>
      <c r="H476" s="19">
        <v>0.30820130616208907</v>
      </c>
      <c r="I476" s="7">
        <f t="shared" si="20"/>
        <v>-3.4515494125000004</v>
      </c>
      <c r="J476" s="7">
        <f t="shared" si="19"/>
        <v>0.30820130616208907</v>
      </c>
      <c r="Q476" s="15"/>
      <c r="R476" s="15"/>
      <c r="T476" s="12"/>
      <c r="U476" s="12"/>
      <c r="V476" s="12"/>
      <c r="W476" s="12"/>
      <c r="X476" s="12"/>
      <c r="Y476" s="12"/>
      <c r="Z476" s="12"/>
      <c r="AA476" s="12"/>
      <c r="AB476" s="6"/>
      <c r="AC476" s="6"/>
      <c r="AD476" s="15"/>
      <c r="AE476" s="15"/>
      <c r="AF476" s="15"/>
      <c r="AG476" s="15"/>
      <c r="AH476" s="6"/>
      <c r="AI476" s="6"/>
      <c r="AJ476" s="7"/>
      <c r="AK476" s="7"/>
      <c r="AL476" s="4"/>
      <c r="AM476" s="4"/>
      <c r="AN476" s="4"/>
      <c r="AO476" s="4"/>
      <c r="AP476" s="4"/>
      <c r="AQ476" s="4"/>
      <c r="AR476" s="7"/>
      <c r="AS476" s="7"/>
      <c r="AT476" s="7"/>
      <c r="AU476" s="7"/>
      <c r="AV476" s="4"/>
      <c r="AW476" s="4"/>
      <c r="AX476" s="4"/>
      <c r="AY476" s="4"/>
      <c r="AZ476" s="4"/>
      <c r="BA476" s="4"/>
      <c r="BB476" s="7"/>
      <c r="BC476" s="7"/>
      <c r="BD476" s="7"/>
      <c r="BE476" s="7"/>
      <c r="BF476" s="4"/>
      <c r="BG476" s="4"/>
      <c r="BH476" s="4"/>
      <c r="BI476" s="4"/>
      <c r="BJ476" s="4"/>
      <c r="BK476" s="4"/>
      <c r="BL476" s="7"/>
      <c r="BM476" s="7"/>
      <c r="BN476" s="7"/>
      <c r="BO476" s="7"/>
      <c r="BP476" s="4"/>
      <c r="BQ476" s="4"/>
      <c r="BR476" s="4"/>
      <c r="BS476" s="4"/>
      <c r="BT476" s="4"/>
      <c r="BU476" s="4"/>
      <c r="BV476" s="7"/>
      <c r="BW476" s="7"/>
      <c r="CN476" s="23"/>
      <c r="CO476" s="23"/>
      <c r="CP476" s="23"/>
      <c r="CQ476" s="23"/>
      <c r="DH476" s="23"/>
      <c r="DI476" s="23"/>
      <c r="DJ476" s="23"/>
      <c r="DK476" s="23"/>
      <c r="EB476" s="23"/>
      <c r="EC476" s="23"/>
      <c r="ED476" s="23"/>
      <c r="EE476" s="23"/>
      <c r="EG476" s="23"/>
      <c r="EH476" s="23"/>
    </row>
    <row r="477" spans="1:138" x14ac:dyDescent="0.3">
      <c r="A477" s="10">
        <v>43572.99999995128</v>
      </c>
      <c r="B477" s="11">
        <v>-3.2</v>
      </c>
      <c r="C477" s="19">
        <v>-3.4277083333333338</v>
      </c>
      <c r="D477" s="19">
        <v>0.35903851312919627</v>
      </c>
      <c r="E477" s="19">
        <v>-0.79684722222222215</v>
      </c>
      <c r="F477" s="19">
        <v>7.8785819191163203E-2</v>
      </c>
      <c r="G477" s="19">
        <v>-4.2247708333333334</v>
      </c>
      <c r="H477" s="19">
        <v>0.41003704430029331</v>
      </c>
      <c r="I477" s="7">
        <f t="shared" si="20"/>
        <v>-3.9877139291666666</v>
      </c>
      <c r="J477" s="7">
        <f t="shared" si="19"/>
        <v>0.41003704430029331</v>
      </c>
      <c r="Q477" s="15"/>
      <c r="R477" s="15"/>
      <c r="T477" s="12"/>
      <c r="U477" s="12"/>
      <c r="V477" s="12"/>
      <c r="W477" s="12"/>
      <c r="X477" s="12"/>
      <c r="Y477" s="12"/>
      <c r="Z477" s="12"/>
      <c r="AA477" s="12"/>
      <c r="AB477" s="6"/>
      <c r="AC477" s="6"/>
      <c r="AD477" s="15"/>
      <c r="AE477" s="15"/>
      <c r="AF477" s="15"/>
      <c r="AG477" s="15"/>
      <c r="AH477" s="6"/>
      <c r="AI477" s="6"/>
      <c r="AJ477" s="7"/>
      <c r="AK477" s="7"/>
      <c r="AL477" s="4"/>
      <c r="AM477" s="4"/>
      <c r="AN477" s="4"/>
      <c r="AO477" s="4"/>
      <c r="AP477" s="4"/>
      <c r="AQ477" s="4"/>
      <c r="AR477" s="7"/>
      <c r="AS477" s="7"/>
      <c r="AT477" s="7"/>
      <c r="AU477" s="7"/>
      <c r="AV477" s="4"/>
      <c r="AW477" s="4"/>
      <c r="AX477" s="4"/>
      <c r="AY477" s="4"/>
      <c r="AZ477" s="4"/>
      <c r="BA477" s="4"/>
      <c r="BB477" s="7"/>
      <c r="BC477" s="7"/>
      <c r="BD477" s="7"/>
      <c r="BE477" s="7"/>
      <c r="BF477" s="4"/>
      <c r="BG477" s="4"/>
      <c r="BH477" s="4"/>
      <c r="BI477" s="4"/>
      <c r="BJ477" s="4"/>
      <c r="BK477" s="4"/>
      <c r="BL477" s="7"/>
      <c r="BM477" s="7"/>
      <c r="BN477" s="7"/>
      <c r="BO477" s="7"/>
      <c r="BP477" s="4"/>
      <c r="BQ477" s="4"/>
      <c r="BR477" s="4"/>
      <c r="BS477" s="4"/>
      <c r="BT477" s="4"/>
      <c r="BU477" s="4"/>
      <c r="BV477" s="7"/>
      <c r="BW477" s="7"/>
      <c r="CN477" s="23"/>
      <c r="CO477" s="23"/>
      <c r="CP477" s="23"/>
      <c r="CQ477" s="23"/>
      <c r="DH477" s="23"/>
      <c r="DI477" s="23"/>
      <c r="DJ477" s="23"/>
      <c r="DK477" s="23"/>
      <c r="EB477" s="23"/>
      <c r="EC477" s="23"/>
      <c r="ED477" s="23"/>
      <c r="EE477" s="23"/>
      <c r="EG477" s="23"/>
      <c r="EH477" s="23"/>
    </row>
    <row r="478" spans="1:138" x14ac:dyDescent="0.3">
      <c r="A478" s="10">
        <v>43573.999999951222</v>
      </c>
      <c r="B478" s="11">
        <v>1</v>
      </c>
      <c r="C478" s="19">
        <v>-3.840291666666666</v>
      </c>
      <c r="D478" s="19">
        <v>0.59321108030285663</v>
      </c>
      <c r="E478" s="19">
        <v>-1.1395833333333332</v>
      </c>
      <c r="F478" s="19">
        <v>0.14387422553658455</v>
      </c>
      <c r="G478" s="19">
        <v>-4.3696041666666661</v>
      </c>
      <c r="H478" s="19">
        <v>0.59431487087401691</v>
      </c>
      <c r="I478" s="7">
        <f t="shared" si="20"/>
        <v>-4.1147906958333325</v>
      </c>
      <c r="J478" s="7">
        <f t="shared" si="19"/>
        <v>0.59431487087401691</v>
      </c>
      <c r="Q478" s="15"/>
      <c r="R478" s="15"/>
      <c r="T478" s="12"/>
      <c r="U478" s="12"/>
      <c r="V478" s="12"/>
      <c r="W478" s="12"/>
      <c r="X478" s="12"/>
      <c r="Y478" s="12"/>
      <c r="Z478" s="12"/>
      <c r="AA478" s="12"/>
      <c r="AB478" s="6"/>
      <c r="AC478" s="6"/>
      <c r="AD478" s="15"/>
      <c r="AE478" s="15"/>
      <c r="AF478" s="15"/>
      <c r="AG478" s="15"/>
      <c r="AH478" s="6"/>
      <c r="AI478" s="6"/>
      <c r="AJ478" s="7"/>
      <c r="AK478" s="7"/>
      <c r="AL478" s="4"/>
      <c r="AM478" s="4"/>
      <c r="AN478" s="4"/>
      <c r="AO478" s="4"/>
      <c r="AP478" s="4"/>
      <c r="AQ478" s="4"/>
      <c r="AR478" s="7"/>
      <c r="AS478" s="7"/>
      <c r="AT478" s="7"/>
      <c r="AU478" s="7"/>
      <c r="AV478" s="4"/>
      <c r="AW478" s="4"/>
      <c r="AX478" s="4"/>
      <c r="AY478" s="4"/>
      <c r="AZ478" s="4"/>
      <c r="BA478" s="4"/>
      <c r="BB478" s="7"/>
      <c r="BC478" s="7"/>
      <c r="BD478" s="7"/>
      <c r="BE478" s="7"/>
      <c r="BF478" s="4"/>
      <c r="BG478" s="4"/>
      <c r="BH478" s="4"/>
      <c r="BI478" s="4"/>
      <c r="BJ478" s="4"/>
      <c r="BK478" s="4"/>
      <c r="BL478" s="7"/>
      <c r="BM478" s="7"/>
      <c r="BN478" s="7"/>
      <c r="BO478" s="7"/>
      <c r="BP478" s="4"/>
      <c r="BQ478" s="4"/>
      <c r="BR478" s="4"/>
      <c r="BS478" s="4"/>
      <c r="BT478" s="4"/>
      <c r="BU478" s="4"/>
      <c r="BV478" s="7"/>
      <c r="BW478" s="7"/>
      <c r="CN478" s="23"/>
      <c r="CO478" s="23"/>
      <c r="CP478" s="23"/>
      <c r="CQ478" s="23"/>
      <c r="DH478" s="23"/>
      <c r="DI478" s="23"/>
      <c r="DJ478" s="23"/>
      <c r="DK478" s="23"/>
      <c r="EB478" s="23"/>
      <c r="EC478" s="23"/>
      <c r="ED478" s="23"/>
      <c r="EE478" s="23"/>
      <c r="EG478" s="23"/>
      <c r="EH478" s="23"/>
    </row>
    <row r="479" spans="1:138" x14ac:dyDescent="0.3">
      <c r="A479" s="10">
        <v>43574.999999951164</v>
      </c>
      <c r="B479" s="11">
        <v>2</v>
      </c>
      <c r="C479" s="19">
        <v>-1.7162708333333334</v>
      </c>
      <c r="D479" s="19">
        <v>8.1059358166386819E-2</v>
      </c>
      <c r="E479" s="19">
        <v>-0.38509722222222237</v>
      </c>
      <c r="F479" s="19">
        <v>2.9956677768762908E-3</v>
      </c>
      <c r="G479" s="19">
        <v>-1.9407083333333335</v>
      </c>
      <c r="H479" s="19">
        <v>9.5285887133592539E-2</v>
      </c>
      <c r="I479" s="7">
        <f t="shared" si="20"/>
        <v>-1.9836774916666666</v>
      </c>
      <c r="J479" s="7">
        <f t="shared" si="19"/>
        <v>9.5285887133592539E-2</v>
      </c>
      <c r="Q479" s="15"/>
      <c r="R479" s="15"/>
      <c r="S479" s="14">
        <v>0.2</v>
      </c>
      <c r="T479" s="12"/>
      <c r="U479" s="12"/>
      <c r="V479" s="12"/>
      <c r="W479" s="12"/>
      <c r="X479" s="12"/>
      <c r="Y479" s="12"/>
      <c r="Z479" s="12"/>
      <c r="AA479" s="12"/>
      <c r="AB479" s="6"/>
      <c r="AC479" s="6"/>
      <c r="AD479" s="15"/>
      <c r="AE479" s="15"/>
      <c r="AF479" s="15"/>
      <c r="AG479" s="15"/>
      <c r="AH479" s="6"/>
      <c r="AI479" s="6"/>
      <c r="AJ479" s="7"/>
      <c r="AK479" s="7"/>
      <c r="AL479" s="4"/>
      <c r="AM479" s="4"/>
      <c r="AN479" s="4"/>
      <c r="AO479" s="4"/>
      <c r="AP479" s="4"/>
      <c r="AQ479" s="4"/>
      <c r="AR479" s="7"/>
      <c r="AS479" s="7"/>
      <c r="AT479" s="7"/>
      <c r="AU479" s="7"/>
      <c r="AV479" s="4"/>
      <c r="AW479" s="4"/>
      <c r="AX479" s="4"/>
      <c r="AY479" s="4"/>
      <c r="AZ479" s="4"/>
      <c r="BA479" s="4"/>
      <c r="BB479" s="7"/>
      <c r="BC479" s="7"/>
      <c r="BD479" s="7"/>
      <c r="BE479" s="7"/>
      <c r="BF479" s="4"/>
      <c r="BG479" s="4"/>
      <c r="BH479" s="4"/>
      <c r="BI479" s="4"/>
      <c r="BJ479" s="4"/>
      <c r="BK479" s="4"/>
      <c r="BL479" s="7"/>
      <c r="BM479" s="7"/>
      <c r="BN479" s="7"/>
      <c r="BO479" s="7"/>
      <c r="BP479" s="4"/>
      <c r="BQ479" s="4"/>
      <c r="BR479" s="4"/>
      <c r="BS479" s="4"/>
      <c r="BT479" s="4"/>
      <c r="BU479" s="4"/>
      <c r="BV479" s="7"/>
      <c r="BW479" s="7"/>
      <c r="CN479" s="23"/>
      <c r="CO479" s="23"/>
      <c r="CP479" s="23"/>
      <c r="CQ479" s="23"/>
      <c r="DH479" s="23"/>
      <c r="DI479" s="23"/>
      <c r="DJ479" s="23"/>
      <c r="DK479" s="23"/>
      <c r="EB479" s="23"/>
      <c r="EC479" s="23"/>
      <c r="ED479" s="23"/>
      <c r="EE479" s="23"/>
      <c r="EG479" s="23"/>
      <c r="EH479" s="23"/>
    </row>
    <row r="480" spans="1:138" x14ac:dyDescent="0.3">
      <c r="A480" s="10">
        <v>43575.999999951106</v>
      </c>
      <c r="B480" s="11">
        <v>-0.6</v>
      </c>
      <c r="C480" s="19">
        <v>-2.5777291666666664</v>
      </c>
      <c r="D480" s="19">
        <v>0.28349749823035186</v>
      </c>
      <c r="E480" s="19">
        <v>-0.48605555555555552</v>
      </c>
      <c r="F480" s="19">
        <v>3.6564672959592773E-2</v>
      </c>
      <c r="G480" s="19">
        <v>-2.9100416666666669</v>
      </c>
      <c r="H480" s="19">
        <v>0.30466451749689893</v>
      </c>
      <c r="I480" s="7">
        <f t="shared" si="20"/>
        <v>-2.8341705583333332</v>
      </c>
      <c r="J480" s="7">
        <f t="shared" si="19"/>
        <v>0.30466451749689893</v>
      </c>
      <c r="Q480" s="15"/>
      <c r="R480" s="15"/>
      <c r="S480" s="14">
        <v>0.30000000000000004</v>
      </c>
      <c r="T480" s="12"/>
      <c r="U480" s="12"/>
      <c r="V480" s="12"/>
      <c r="W480" s="12"/>
      <c r="X480" s="12"/>
      <c r="Y480" s="12"/>
      <c r="Z480" s="12"/>
      <c r="AA480" s="12"/>
      <c r="AB480" s="6"/>
      <c r="AC480" s="6"/>
      <c r="AD480" s="15"/>
      <c r="AE480" s="15"/>
      <c r="AF480" s="15"/>
      <c r="AG480" s="15"/>
      <c r="AH480" s="6"/>
      <c r="AI480" s="6"/>
      <c r="AJ480" s="7"/>
      <c r="AK480" s="7"/>
      <c r="AL480" s="4"/>
      <c r="AM480" s="4"/>
      <c r="AN480" s="4"/>
      <c r="AO480" s="4"/>
      <c r="AP480" s="4"/>
      <c r="AQ480" s="4"/>
      <c r="AR480" s="7"/>
      <c r="AS480" s="7"/>
      <c r="AT480" s="7"/>
      <c r="AU480" s="7"/>
      <c r="AV480" s="4"/>
      <c r="AW480" s="4"/>
      <c r="AX480" s="4"/>
      <c r="AY480" s="4"/>
      <c r="AZ480" s="4"/>
      <c r="BA480" s="4"/>
      <c r="BB480" s="7"/>
      <c r="BC480" s="7"/>
      <c r="BD480" s="7"/>
      <c r="BE480" s="7"/>
      <c r="BF480" s="4"/>
      <c r="BG480" s="4"/>
      <c r="BH480" s="4"/>
      <c r="BI480" s="4"/>
      <c r="BJ480" s="4"/>
      <c r="BK480" s="4"/>
      <c r="BL480" s="7"/>
      <c r="BM480" s="7"/>
      <c r="BN480" s="7"/>
      <c r="BO480" s="7"/>
      <c r="BP480" s="4"/>
      <c r="BQ480" s="4"/>
      <c r="BR480" s="4"/>
      <c r="BS480" s="4"/>
      <c r="BT480" s="4"/>
      <c r="BU480" s="4"/>
      <c r="BV480" s="7"/>
      <c r="BW480" s="7"/>
      <c r="CN480" s="23"/>
      <c r="CO480" s="23"/>
      <c r="CP480" s="23"/>
      <c r="CQ480" s="23"/>
      <c r="DH480" s="23"/>
      <c r="DI480" s="23"/>
      <c r="DJ480" s="23"/>
      <c r="DK480" s="23"/>
      <c r="EB480" s="23"/>
      <c r="EC480" s="23"/>
      <c r="ED480" s="23"/>
      <c r="EE480" s="23"/>
      <c r="EG480" s="23"/>
      <c r="EH480" s="23"/>
    </row>
    <row r="481" spans="1:138" x14ac:dyDescent="0.3">
      <c r="A481" s="10">
        <v>43576.999999951047</v>
      </c>
      <c r="B481" s="11">
        <v>1.3</v>
      </c>
      <c r="C481" s="19">
        <v>-2.9716249999999995</v>
      </c>
      <c r="D481" s="19">
        <v>0.44455777086841358</v>
      </c>
      <c r="E481" s="19">
        <v>-0.73654166666666654</v>
      </c>
      <c r="F481" s="19">
        <v>8.331360590772581E-2</v>
      </c>
      <c r="G481" s="19">
        <v>-3.222958333333334</v>
      </c>
      <c r="H481" s="19">
        <v>0.43284025519667163</v>
      </c>
      <c r="I481" s="7">
        <f t="shared" si="20"/>
        <v>-3.1087236416666673</v>
      </c>
      <c r="J481" s="7">
        <f t="shared" ref="J481:J544" si="21">H481</f>
        <v>0.43284025519667163</v>
      </c>
      <c r="Q481" s="15"/>
      <c r="R481" s="15"/>
      <c r="T481" s="12"/>
      <c r="U481" s="12"/>
      <c r="V481" s="12"/>
      <c r="W481" s="12"/>
      <c r="X481" s="12"/>
      <c r="Y481" s="12"/>
      <c r="Z481" s="12"/>
      <c r="AA481" s="12"/>
      <c r="AB481" s="6"/>
      <c r="AC481" s="6"/>
      <c r="AD481" s="15"/>
      <c r="AE481" s="15"/>
      <c r="AF481" s="15"/>
      <c r="AG481" s="15"/>
      <c r="AH481" s="6"/>
      <c r="AI481" s="6"/>
      <c r="AJ481" s="7"/>
      <c r="AK481" s="7"/>
      <c r="AL481" s="4"/>
      <c r="AM481" s="4"/>
      <c r="AN481" s="4"/>
      <c r="AO481" s="4"/>
      <c r="AP481" s="4"/>
      <c r="AQ481" s="4"/>
      <c r="AR481" s="7"/>
      <c r="AS481" s="7"/>
      <c r="AT481" s="7"/>
      <c r="AU481" s="7"/>
      <c r="AV481" s="4"/>
      <c r="AW481" s="4"/>
      <c r="AX481" s="4"/>
      <c r="AY481" s="4"/>
      <c r="AZ481" s="4"/>
      <c r="BA481" s="4"/>
      <c r="BB481" s="7"/>
      <c r="BC481" s="7"/>
      <c r="BD481" s="7"/>
      <c r="BE481" s="7"/>
      <c r="BF481" s="4"/>
      <c r="BG481" s="4"/>
      <c r="BH481" s="4"/>
      <c r="BI481" s="4"/>
      <c r="BJ481" s="4"/>
      <c r="BK481" s="4"/>
      <c r="BL481" s="7"/>
      <c r="BM481" s="7"/>
      <c r="BN481" s="7"/>
      <c r="BO481" s="7"/>
      <c r="BP481" s="4"/>
      <c r="BQ481" s="4"/>
      <c r="BR481" s="4"/>
      <c r="BS481" s="4"/>
      <c r="BT481" s="4"/>
      <c r="BU481" s="4"/>
      <c r="BV481" s="7"/>
      <c r="BW481" s="7"/>
      <c r="CN481" s="23"/>
      <c r="CO481" s="23"/>
      <c r="CP481" s="23"/>
      <c r="CQ481" s="23"/>
      <c r="DH481" s="23"/>
      <c r="DI481" s="23"/>
      <c r="DJ481" s="23"/>
      <c r="DK481" s="23"/>
      <c r="EB481" s="23"/>
      <c r="EC481" s="23"/>
      <c r="ED481" s="23"/>
      <c r="EE481" s="23"/>
      <c r="EG481" s="23"/>
      <c r="EH481" s="23"/>
    </row>
    <row r="482" spans="1:138" x14ac:dyDescent="0.3">
      <c r="A482" s="10">
        <v>43577.999999950989</v>
      </c>
      <c r="B482" s="11">
        <v>2</v>
      </c>
      <c r="C482" s="19">
        <v>-0.92993749999999997</v>
      </c>
      <c r="D482" s="19">
        <v>7.2337325696065796E-2</v>
      </c>
      <c r="E482" s="19">
        <v>-0.24086111111111119</v>
      </c>
      <c r="F482" s="19">
        <v>1.8797515389259476E-2</v>
      </c>
      <c r="G482" s="19">
        <v>-1.0684166666666666</v>
      </c>
      <c r="H482" s="19">
        <v>6.4931211278303036E-2</v>
      </c>
      <c r="I482" s="7">
        <f t="shared" si="20"/>
        <v>-1.2183287833333332</v>
      </c>
      <c r="J482" s="7">
        <f t="shared" si="21"/>
        <v>6.4931211278303036E-2</v>
      </c>
      <c r="Q482" s="15"/>
      <c r="R482" s="15"/>
      <c r="S482" s="14">
        <v>3.6</v>
      </c>
      <c r="T482" s="12"/>
      <c r="U482" s="12"/>
      <c r="V482" s="12"/>
      <c r="W482" s="12"/>
      <c r="X482" s="12"/>
      <c r="Y482" s="12"/>
      <c r="Z482" s="12"/>
      <c r="AA482" s="12"/>
      <c r="AB482" s="6"/>
      <c r="AC482" s="6"/>
      <c r="AD482" s="15"/>
      <c r="AE482" s="15"/>
      <c r="AF482" s="15"/>
      <c r="AG482" s="15"/>
      <c r="AH482" s="6"/>
      <c r="AI482" s="6"/>
      <c r="AJ482" s="7"/>
      <c r="AK482" s="7"/>
      <c r="AL482" s="4"/>
      <c r="AM482" s="4"/>
      <c r="AN482" s="4"/>
      <c r="AO482" s="4"/>
      <c r="AP482" s="4"/>
      <c r="AQ482" s="4"/>
      <c r="AR482" s="7"/>
      <c r="AS482" s="7"/>
      <c r="AT482" s="7"/>
      <c r="AU482" s="7"/>
      <c r="AV482" s="4"/>
      <c r="AW482" s="4"/>
      <c r="AX482" s="4"/>
      <c r="AY482" s="4"/>
      <c r="AZ482" s="4"/>
      <c r="BA482" s="4"/>
      <c r="BB482" s="7"/>
      <c r="BC482" s="7"/>
      <c r="BD482" s="7"/>
      <c r="BE482" s="7"/>
      <c r="BF482" s="4"/>
      <c r="BG482" s="4"/>
      <c r="BH482" s="4"/>
      <c r="BI482" s="4"/>
      <c r="BJ482" s="4"/>
      <c r="BK482" s="4"/>
      <c r="BL482" s="7"/>
      <c r="BM482" s="7"/>
      <c r="BN482" s="7"/>
      <c r="BO482" s="7"/>
      <c r="BP482" s="4"/>
      <c r="BQ482" s="4"/>
      <c r="BR482" s="4"/>
      <c r="BS482" s="4"/>
      <c r="BT482" s="4"/>
      <c r="BU482" s="4"/>
      <c r="BV482" s="7"/>
      <c r="BW482" s="7"/>
      <c r="CN482" s="23"/>
      <c r="CO482" s="23"/>
      <c r="CP482" s="23"/>
      <c r="CQ482" s="23"/>
      <c r="DH482" s="23"/>
      <c r="DI482" s="23"/>
      <c r="DJ482" s="23"/>
      <c r="DK482" s="23"/>
      <c r="EB482" s="23"/>
      <c r="EC482" s="23"/>
      <c r="ED482" s="23"/>
      <c r="EE482" s="23"/>
      <c r="EG482" s="23"/>
      <c r="EH482" s="23"/>
    </row>
    <row r="483" spans="1:138" x14ac:dyDescent="0.3">
      <c r="A483" s="10">
        <v>43578.999999950931</v>
      </c>
      <c r="B483" s="11">
        <v>2.4</v>
      </c>
      <c r="C483" s="19">
        <v>-0.58395833333333336</v>
      </c>
      <c r="D483" s="19">
        <v>4.8705999435784623E-2</v>
      </c>
      <c r="E483" s="19">
        <v>-0.12013888888888892</v>
      </c>
      <c r="F483" s="19">
        <v>5.7264154937334494E-3</v>
      </c>
      <c r="G483" s="19">
        <v>-0.75064583333333335</v>
      </c>
      <c r="H483" s="19">
        <v>3.6517509686969624E-2</v>
      </c>
      <c r="I483" s="7">
        <f t="shared" si="20"/>
        <v>-0.93951665416666663</v>
      </c>
      <c r="J483" s="7">
        <f t="shared" si="21"/>
        <v>3.6517509686969624E-2</v>
      </c>
      <c r="Q483" s="15"/>
      <c r="R483" s="15"/>
      <c r="S483" s="14">
        <v>1.9</v>
      </c>
      <c r="T483" s="12"/>
      <c r="U483" s="12"/>
      <c r="V483" s="12"/>
      <c r="W483" s="12"/>
      <c r="X483" s="12"/>
      <c r="Y483" s="12"/>
      <c r="Z483" s="12"/>
      <c r="AA483" s="12"/>
      <c r="AB483" s="6"/>
      <c r="AC483" s="6"/>
      <c r="AD483" s="15"/>
      <c r="AE483" s="15"/>
      <c r="AF483" s="15"/>
      <c r="AG483" s="15"/>
      <c r="AH483" s="6"/>
      <c r="AI483" s="6"/>
      <c r="AJ483" s="7"/>
      <c r="AK483" s="7"/>
      <c r="AL483" s="4"/>
      <c r="AM483" s="4"/>
      <c r="AN483" s="4"/>
      <c r="AO483" s="4"/>
      <c r="AP483" s="4"/>
      <c r="AQ483" s="4"/>
      <c r="AR483" s="7"/>
      <c r="AS483" s="7"/>
      <c r="AT483" s="7"/>
      <c r="AU483" s="7"/>
      <c r="AV483" s="4"/>
      <c r="AW483" s="4"/>
      <c r="AX483" s="4"/>
      <c r="AY483" s="4"/>
      <c r="AZ483" s="4"/>
      <c r="BA483" s="4"/>
      <c r="BB483" s="7"/>
      <c r="BC483" s="7"/>
      <c r="BD483" s="7"/>
      <c r="BE483" s="7"/>
      <c r="BF483" s="4"/>
      <c r="BG483" s="4"/>
      <c r="BH483" s="4"/>
      <c r="BI483" s="4"/>
      <c r="BJ483" s="4"/>
      <c r="BK483" s="4"/>
      <c r="BL483" s="7"/>
      <c r="BM483" s="7"/>
      <c r="BN483" s="7"/>
      <c r="BO483" s="7"/>
      <c r="BP483" s="4"/>
      <c r="BQ483" s="4"/>
      <c r="BR483" s="4"/>
      <c r="BS483" s="4"/>
      <c r="BT483" s="4"/>
      <c r="BU483" s="4"/>
      <c r="BV483" s="7"/>
      <c r="BW483" s="7"/>
      <c r="CN483" s="23"/>
      <c r="CO483" s="23"/>
      <c r="CP483" s="23"/>
      <c r="CQ483" s="23"/>
      <c r="DH483" s="23"/>
      <c r="DI483" s="23"/>
      <c r="DJ483" s="23"/>
      <c r="DK483" s="23"/>
      <c r="EB483" s="23"/>
      <c r="EC483" s="23"/>
      <c r="ED483" s="23"/>
      <c r="EE483" s="23"/>
      <c r="EG483" s="23"/>
      <c r="EH483" s="23"/>
    </row>
    <row r="484" spans="1:138" x14ac:dyDescent="0.3">
      <c r="A484" s="10">
        <v>43579.999999950873</v>
      </c>
      <c r="B484" s="11">
        <v>1.7</v>
      </c>
      <c r="C484" s="19">
        <v>-1.33725</v>
      </c>
      <c r="D484" s="19">
        <v>0.20427738937923165</v>
      </c>
      <c r="E484" s="19">
        <v>-0.16104166666666667</v>
      </c>
      <c r="F484" s="19">
        <v>1.0825588322124984E-2</v>
      </c>
      <c r="G484" s="19">
        <v>-1.4522916666666668</v>
      </c>
      <c r="H484" s="19">
        <v>0.20573791042692097</v>
      </c>
      <c r="I484" s="7">
        <f t="shared" si="20"/>
        <v>-1.5551407083333333</v>
      </c>
      <c r="J484" s="7">
        <f t="shared" si="21"/>
        <v>0.20573791042692097</v>
      </c>
      <c r="Q484" s="15"/>
      <c r="R484" s="15"/>
      <c r="T484" s="12"/>
      <c r="U484" s="12"/>
      <c r="V484" s="12"/>
      <c r="W484" s="12"/>
      <c r="X484" s="12"/>
      <c r="Y484" s="12"/>
      <c r="Z484" s="12"/>
      <c r="AA484" s="12"/>
      <c r="AB484" s="6"/>
      <c r="AC484" s="6"/>
      <c r="AD484" s="15"/>
      <c r="AE484" s="15"/>
      <c r="AF484" s="15"/>
      <c r="AG484" s="15"/>
      <c r="AH484" s="6"/>
      <c r="AI484" s="6"/>
      <c r="AJ484" s="7"/>
      <c r="AK484" s="7"/>
      <c r="AL484" s="4"/>
      <c r="AM484" s="4"/>
      <c r="AN484" s="4"/>
      <c r="AO484" s="4"/>
      <c r="AP484" s="4"/>
      <c r="AQ484" s="4"/>
      <c r="AR484" s="7"/>
      <c r="AS484" s="7"/>
      <c r="AT484" s="7"/>
      <c r="AU484" s="7"/>
      <c r="AV484" s="4"/>
      <c r="AW484" s="4"/>
      <c r="AX484" s="4"/>
      <c r="AY484" s="4"/>
      <c r="AZ484" s="4"/>
      <c r="BA484" s="4"/>
      <c r="BB484" s="7"/>
      <c r="BC484" s="7"/>
      <c r="BD484" s="7"/>
      <c r="BE484" s="7"/>
      <c r="BF484" s="4"/>
      <c r="BG484" s="4"/>
      <c r="BH484" s="4"/>
      <c r="BI484" s="4"/>
      <c r="BJ484" s="4"/>
      <c r="BK484" s="4"/>
      <c r="BL484" s="7"/>
      <c r="BM484" s="7"/>
      <c r="BN484" s="7"/>
      <c r="BO484" s="7"/>
      <c r="BP484" s="4"/>
      <c r="BQ484" s="4"/>
      <c r="BR484" s="4"/>
      <c r="BS484" s="4"/>
      <c r="BT484" s="4"/>
      <c r="BU484" s="4"/>
      <c r="BV484" s="7"/>
      <c r="BW484" s="7"/>
      <c r="BX484" s="1">
        <v>0.10737110614519133</v>
      </c>
      <c r="BY484" s="1">
        <v>9.4485134699247686E-2</v>
      </c>
      <c r="BZ484" s="1">
        <v>0.73711116520309916</v>
      </c>
      <c r="CA484" s="1">
        <v>7.8495146704508759E-2</v>
      </c>
      <c r="CB484" s="1">
        <v>0.70121598183679834</v>
      </c>
      <c r="CC484" s="1">
        <v>7.4216590781447406E-2</v>
      </c>
      <c r="CD484" s="2">
        <v>0.86060033016073478</v>
      </c>
      <c r="CE484" s="2">
        <v>0.49829044625099156</v>
      </c>
      <c r="CF484" s="2">
        <v>1.5895648233849062</v>
      </c>
      <c r="CG484" s="2">
        <v>0.47518480281661385</v>
      </c>
      <c r="CH484" s="3">
        <v>0.2655198085178605</v>
      </c>
      <c r="CI484" s="3">
        <v>8.4483575437501054E-2</v>
      </c>
      <c r="CJ484" s="3">
        <v>0.48879782931697052</v>
      </c>
      <c r="CK484" s="3">
        <v>7.4805595587233514E-2</v>
      </c>
      <c r="CL484" s="3">
        <v>0.39881678693492917</v>
      </c>
      <c r="CM484" s="3">
        <v>5.6157021569417757E-2</v>
      </c>
      <c r="CN484" s="5">
        <v>2.7235895510089629</v>
      </c>
      <c r="CO484" s="5">
        <v>1.0803532794540227</v>
      </c>
      <c r="CP484" s="5">
        <v>2.7376701469152134</v>
      </c>
      <c r="CQ484" s="5">
        <v>1.0065808312320037</v>
      </c>
      <c r="CR484" s="1">
        <v>9.3736679968024136E-2</v>
      </c>
      <c r="CS484" s="1">
        <v>0.12487438332518901</v>
      </c>
      <c r="CT484" s="1">
        <v>0.59224538707069796</v>
      </c>
      <c r="CU484" s="1">
        <v>0.10382620569607383</v>
      </c>
      <c r="CV484" s="1">
        <v>0.56383039076584551</v>
      </c>
      <c r="CW484" s="1">
        <v>9.8166501587493557E-2</v>
      </c>
      <c r="CX484" s="2">
        <v>0.48059498957028013</v>
      </c>
      <c r="CY484" s="2">
        <v>0.1215806140138625</v>
      </c>
      <c r="CZ484" s="2">
        <v>0.61098897898857307</v>
      </c>
      <c r="DA484" s="2">
        <v>0.10746107768227744</v>
      </c>
      <c r="DB484" s="3">
        <v>0.24138164410714585</v>
      </c>
      <c r="DC484" s="3">
        <v>0.26551980851786045</v>
      </c>
      <c r="DD484" s="3">
        <v>0.33491703119866517</v>
      </c>
      <c r="DE484" s="3">
        <v>0.12429543403208834</v>
      </c>
      <c r="DF484" s="3">
        <v>0.2972222702007829</v>
      </c>
      <c r="DG484" s="3">
        <v>0.13021616061154651</v>
      </c>
      <c r="DH484" s="5">
        <v>0.30575008253571817</v>
      </c>
      <c r="DI484" s="5">
        <v>6.9308250910941879E-2</v>
      </c>
      <c r="DJ484" s="5">
        <v>0.43448695939286264</v>
      </c>
      <c r="DK484" s="5">
        <v>6.5958021945928091E-2</v>
      </c>
      <c r="DL484" s="1">
        <v>0.20110778611321545</v>
      </c>
      <c r="DM484" s="1">
        <v>8.1003725497949652E-2</v>
      </c>
      <c r="DN484" s="1">
        <v>1.3293565522737971</v>
      </c>
      <c r="DO484" s="1">
        <v>6.6336597816156501E-2</v>
      </c>
      <c r="DP484" s="1">
        <v>1.265046372602644</v>
      </c>
      <c r="DQ484" s="1">
        <v>6.2725578418669686E-2</v>
      </c>
      <c r="DR484" s="2">
        <v>1.3411953197310147</v>
      </c>
      <c r="DS484" s="2">
        <v>0.46639269543972028</v>
      </c>
      <c r="DT484" s="2">
        <v>2.2005538023734794</v>
      </c>
      <c r="DU484" s="2">
        <v>0.41976650522672582</v>
      </c>
      <c r="DV484" s="3">
        <v>0.5069014526250063</v>
      </c>
      <c r="DW484" s="3">
        <v>0.35000338395536146</v>
      </c>
      <c r="DX484" s="3">
        <v>0.82371486051563547</v>
      </c>
      <c r="DY484" s="3">
        <v>0.16755136380265648</v>
      </c>
      <c r="DZ484" s="3">
        <v>0.6960390571357119</v>
      </c>
      <c r="EA484" s="3">
        <v>0.1729194056272545</v>
      </c>
      <c r="EB484" s="5">
        <v>3.0293396335446818</v>
      </c>
      <c r="EC484" s="5">
        <v>1.0570063333983108</v>
      </c>
      <c r="ED484" s="5">
        <v>3.1721571063080756</v>
      </c>
      <c r="EE484" s="5">
        <v>0.96907749262109388</v>
      </c>
    </row>
    <row r="485" spans="1:138" x14ac:dyDescent="0.3">
      <c r="A485" s="10">
        <v>43580.999999950815</v>
      </c>
      <c r="B485" s="11">
        <v>5</v>
      </c>
      <c r="C485" s="19">
        <v>-1.2923125000000002</v>
      </c>
      <c r="D485" s="19">
        <v>0.20233804315297366</v>
      </c>
      <c r="E485" s="19">
        <v>-0.20643055555555556</v>
      </c>
      <c r="F485" s="19">
        <v>1.9592471186676591E-2</v>
      </c>
      <c r="G485" s="19">
        <v>-1.1140625</v>
      </c>
      <c r="H485" s="19">
        <v>0.12951168499860369</v>
      </c>
      <c r="I485" s="7">
        <f t="shared" si="20"/>
        <v>-1.2583784375</v>
      </c>
      <c r="J485" s="7">
        <f t="shared" si="21"/>
        <v>0.12951168499860369</v>
      </c>
      <c r="Q485" s="15"/>
      <c r="R485" s="15"/>
      <c r="T485" s="12"/>
      <c r="U485" s="12"/>
      <c r="V485" s="12"/>
      <c r="W485" s="12"/>
      <c r="X485" s="12"/>
      <c r="Y485" s="12"/>
      <c r="Z485" s="12"/>
      <c r="AA485" s="12"/>
      <c r="AB485" s="6"/>
      <c r="AC485" s="6"/>
      <c r="AD485" s="15"/>
      <c r="AE485" s="15"/>
      <c r="AF485" s="15"/>
      <c r="AG485" s="15"/>
      <c r="AH485" s="6"/>
      <c r="AI485" s="6"/>
      <c r="AJ485" s="7"/>
      <c r="AK485" s="7"/>
      <c r="AL485" s="4"/>
      <c r="AM485" s="4"/>
      <c r="AN485" s="4"/>
      <c r="AO485" s="4"/>
      <c r="AP485" s="4"/>
      <c r="AQ485" s="4"/>
      <c r="AR485" s="7"/>
      <c r="AS485" s="7"/>
      <c r="AT485" s="7"/>
      <c r="AU485" s="7"/>
      <c r="AV485" s="4"/>
      <c r="AW485" s="4"/>
      <c r="AX485" s="4"/>
      <c r="AY485" s="4"/>
      <c r="AZ485" s="4"/>
      <c r="BA485" s="4"/>
      <c r="BB485" s="7"/>
      <c r="BC485" s="7"/>
      <c r="BD485" s="7"/>
      <c r="BE485" s="7"/>
      <c r="BF485" s="4"/>
      <c r="BG485" s="4"/>
      <c r="BH485" s="4"/>
      <c r="BI485" s="4"/>
      <c r="BJ485" s="4"/>
      <c r="BK485" s="4"/>
      <c r="BL485" s="7"/>
      <c r="BM485" s="7"/>
      <c r="BN485" s="7"/>
      <c r="BO485" s="7"/>
      <c r="BP485" s="4"/>
      <c r="BQ485" s="4"/>
      <c r="BR485" s="4"/>
      <c r="BS485" s="4"/>
      <c r="BT485" s="4"/>
      <c r="BU485" s="4"/>
      <c r="BV485" s="7"/>
      <c r="BW485" s="7"/>
    </row>
    <row r="486" spans="1:138" x14ac:dyDescent="0.3">
      <c r="A486" s="10">
        <v>43581.999999950756</v>
      </c>
      <c r="B486" s="11">
        <v>9.1</v>
      </c>
      <c r="C486" s="19">
        <v>-0.62325000000000008</v>
      </c>
      <c r="D486" s="19">
        <v>6.9843017556870154E-2</v>
      </c>
      <c r="E486" s="19">
        <v>-0.13005555555555551</v>
      </c>
      <c r="F486" s="19">
        <v>6.6705202228118602E-3</v>
      </c>
      <c r="G486" s="19">
        <v>-0.5854166666666667</v>
      </c>
      <c r="H486" s="19">
        <v>3.4091597453158519E-2</v>
      </c>
      <c r="I486" s="7">
        <f t="shared" si="20"/>
        <v>-0.79454458333333333</v>
      </c>
      <c r="J486" s="7">
        <f t="shared" si="21"/>
        <v>3.4091597453158519E-2</v>
      </c>
      <c r="Q486" s="15"/>
      <c r="R486" s="15"/>
      <c r="T486" s="12"/>
      <c r="U486" s="12"/>
      <c r="V486" s="12"/>
      <c r="W486" s="12"/>
      <c r="X486" s="12"/>
      <c r="Y486" s="12"/>
      <c r="Z486" s="12"/>
      <c r="AA486" s="12"/>
      <c r="AB486" s="6"/>
      <c r="AC486" s="6"/>
      <c r="AD486" s="15"/>
      <c r="AE486" s="15"/>
      <c r="AF486" s="15"/>
      <c r="AG486" s="15"/>
      <c r="AH486" s="6"/>
      <c r="AI486" s="6"/>
      <c r="AJ486" s="7"/>
      <c r="AK486" s="7"/>
      <c r="AL486" s="4"/>
      <c r="AM486" s="4"/>
      <c r="AN486" s="4"/>
      <c r="AO486" s="4"/>
      <c r="AP486" s="4"/>
      <c r="AQ486" s="4"/>
      <c r="AR486" s="7"/>
      <c r="AS486" s="7"/>
      <c r="AT486" s="7"/>
      <c r="AU486" s="7"/>
      <c r="AV486" s="4"/>
      <c r="AW486" s="4"/>
      <c r="AX486" s="4"/>
      <c r="AY486" s="4"/>
      <c r="AZ486" s="4"/>
      <c r="BA486" s="4"/>
      <c r="BB486" s="7"/>
      <c r="BC486" s="7"/>
      <c r="BD486" s="7"/>
      <c r="BE486" s="7"/>
      <c r="BF486" s="4"/>
      <c r="BG486" s="4"/>
      <c r="BH486" s="4"/>
      <c r="BI486" s="4"/>
      <c r="BJ486" s="4"/>
      <c r="BK486" s="4"/>
      <c r="BL486" s="7"/>
      <c r="BM486" s="7"/>
      <c r="BN486" s="7"/>
      <c r="BO486" s="7"/>
      <c r="BP486" s="4"/>
      <c r="BQ486" s="4"/>
      <c r="BR486" s="4"/>
      <c r="BS486" s="4"/>
      <c r="BT486" s="4"/>
      <c r="BU486" s="4"/>
      <c r="BV486" s="7"/>
      <c r="BW486" s="7"/>
    </row>
    <row r="487" spans="1:138" x14ac:dyDescent="0.3">
      <c r="A487" s="10">
        <v>43582.999999950698</v>
      </c>
      <c r="B487" s="11">
        <v>8.3000000000000007</v>
      </c>
      <c r="C487" s="19">
        <v>-0.33377083333333335</v>
      </c>
      <c r="D487" s="19">
        <v>3.6361036579410484E-2</v>
      </c>
      <c r="E487" s="19">
        <v>-9.2333333333333323E-2</v>
      </c>
      <c r="F487" s="19">
        <v>2.7522498482247773E-3</v>
      </c>
      <c r="G487" s="19">
        <v>-0.39922916666666652</v>
      </c>
      <c r="H487" s="19">
        <v>1.8393469697314976E-2</v>
      </c>
      <c r="I487" s="7">
        <f t="shared" si="20"/>
        <v>-0.63118367083333315</v>
      </c>
      <c r="J487" s="7">
        <f t="shared" si="21"/>
        <v>1.8393469697314976E-2</v>
      </c>
      <c r="Q487" s="15"/>
      <c r="R487" s="15"/>
      <c r="T487" s="12"/>
      <c r="U487" s="12"/>
      <c r="V487" s="12"/>
      <c r="W487" s="12"/>
      <c r="X487" s="12"/>
      <c r="Y487" s="12"/>
      <c r="Z487" s="12"/>
      <c r="AA487" s="12"/>
      <c r="AB487" s="6"/>
      <c r="AC487" s="6"/>
      <c r="AD487" s="15"/>
      <c r="AE487" s="15"/>
      <c r="AF487" s="15"/>
      <c r="AG487" s="15"/>
      <c r="AH487" s="6"/>
      <c r="AI487" s="6"/>
      <c r="AJ487" s="7"/>
      <c r="AK487" s="7"/>
      <c r="AL487" s="4"/>
      <c r="AM487" s="4"/>
      <c r="AN487" s="4"/>
      <c r="AO487" s="4"/>
      <c r="AP487" s="4"/>
      <c r="AQ487" s="4"/>
      <c r="AR487" s="7"/>
      <c r="AS487" s="7"/>
      <c r="AT487" s="7"/>
      <c r="AU487" s="7"/>
      <c r="AV487" s="4"/>
      <c r="AW487" s="4"/>
      <c r="AX487" s="4"/>
      <c r="AY487" s="4"/>
      <c r="AZ487" s="4"/>
      <c r="BA487" s="4"/>
      <c r="BB487" s="7"/>
      <c r="BC487" s="7"/>
      <c r="BD487" s="7"/>
      <c r="BE487" s="7"/>
      <c r="BF487" s="4"/>
      <c r="BG487" s="4"/>
      <c r="BH487" s="4"/>
      <c r="BI487" s="4"/>
      <c r="BJ487" s="4"/>
      <c r="BK487" s="4"/>
      <c r="BL487" s="7"/>
      <c r="BM487" s="7"/>
      <c r="BN487" s="7"/>
      <c r="BO487" s="7"/>
      <c r="BP487" s="4"/>
      <c r="BQ487" s="4"/>
      <c r="BR487" s="4"/>
      <c r="BS487" s="4"/>
      <c r="BT487" s="4"/>
      <c r="BU487" s="4"/>
      <c r="BV487" s="7"/>
      <c r="BW487" s="7"/>
      <c r="BX487" s="1">
        <v>0.13421388268148915</v>
      </c>
      <c r="BY487" s="1">
        <v>0.11810641837405957</v>
      </c>
      <c r="BZ487" s="1">
        <v>0.92138895650387376</v>
      </c>
      <c r="CA487" s="1">
        <v>9.811893338063632E-2</v>
      </c>
      <c r="CB487" s="1">
        <v>0.87651997729599773</v>
      </c>
      <c r="CC487" s="1">
        <v>9.2770738476809611E-2</v>
      </c>
      <c r="CD487" s="2">
        <v>1.1064861387780875</v>
      </c>
      <c r="CE487" s="2">
        <v>0.64065914517984646</v>
      </c>
      <c r="CF487" s="2">
        <v>2.0437262014948794</v>
      </c>
      <c r="CG487" s="2">
        <v>0.61095188933564715</v>
      </c>
      <c r="CH487" s="3">
        <v>0.33189976064732557</v>
      </c>
      <c r="CI487" s="3">
        <v>0.10560446929687632</v>
      </c>
      <c r="CJ487" s="3">
        <v>0.61099728664621311</v>
      </c>
      <c r="CK487" s="3">
        <v>9.3506994484042025E-2</v>
      </c>
      <c r="CL487" s="3">
        <v>0.49852098366866138</v>
      </c>
      <c r="CM487" s="3">
        <v>7.0196276961772261E-2</v>
      </c>
      <c r="CN487" s="5">
        <v>4.0853843265134442</v>
      </c>
      <c r="CO487" s="5">
        <v>1.6205299191810338</v>
      </c>
      <c r="CP487" s="5">
        <v>4.1065052203728198</v>
      </c>
      <c r="CQ487" s="5">
        <v>1.5098712468480058</v>
      </c>
      <c r="CR487" s="1">
        <v>0.11717084996003017</v>
      </c>
      <c r="CS487" s="1">
        <v>0.15609297915648637</v>
      </c>
      <c r="CT487" s="1">
        <v>0.74030673383837253</v>
      </c>
      <c r="CU487" s="1">
        <v>0.12978275712009213</v>
      </c>
      <c r="CV487" s="1">
        <v>0.70478798845730695</v>
      </c>
      <c r="CW487" s="1">
        <v>0.12270812698436678</v>
      </c>
      <c r="CX487" s="2">
        <v>0.61790784373321728</v>
      </c>
      <c r="CY487" s="2">
        <v>0.15631793230353752</v>
      </c>
      <c r="CZ487" s="2">
        <v>0.78555725869959403</v>
      </c>
      <c r="DA487" s="2">
        <v>0.13816424273435707</v>
      </c>
      <c r="DB487" s="3">
        <v>0.30172705513393228</v>
      </c>
      <c r="DC487" s="3">
        <v>0.33189976064732546</v>
      </c>
      <c r="DD487" s="3">
        <v>0.4186462889983314</v>
      </c>
      <c r="DE487" s="3">
        <v>0.15536929254011045</v>
      </c>
      <c r="DF487" s="3">
        <v>0.37152783775097853</v>
      </c>
      <c r="DG487" s="3">
        <v>0.16277020076443308</v>
      </c>
      <c r="DH487" s="5">
        <v>0.45862512380357717</v>
      </c>
      <c r="DI487" s="5">
        <v>0.10396237636641285</v>
      </c>
      <c r="DJ487" s="5">
        <v>0.65173043908929384</v>
      </c>
      <c r="DK487" s="5">
        <v>9.8937032918892234E-2</v>
      </c>
      <c r="DL487" s="1">
        <v>0.25138473264151934</v>
      </c>
      <c r="DM487" s="1">
        <v>0.10125465687243643</v>
      </c>
      <c r="DN487" s="1">
        <v>1.6616956903422464</v>
      </c>
      <c r="DO487" s="1">
        <v>8.2920747270195452E-2</v>
      </c>
      <c r="DP487" s="1">
        <v>1.5813079657533049</v>
      </c>
      <c r="DQ487" s="1">
        <v>7.8406973023336948E-2</v>
      </c>
      <c r="DR487" s="2">
        <v>1.7243939825113048</v>
      </c>
      <c r="DS487" s="2">
        <v>0.59964775127964065</v>
      </c>
      <c r="DT487" s="2">
        <v>2.8292834601944734</v>
      </c>
      <c r="DU487" s="2">
        <v>0.53969979243436195</v>
      </c>
      <c r="DV487" s="3">
        <v>0.6336268157812579</v>
      </c>
      <c r="DW487" s="3">
        <v>0.43750422994420174</v>
      </c>
      <c r="DX487" s="3">
        <v>1.0296435756445441</v>
      </c>
      <c r="DY487" s="3">
        <v>0.20943920475332092</v>
      </c>
      <c r="DZ487" s="3">
        <v>0.8700488214196398</v>
      </c>
      <c r="EA487" s="3">
        <v>0.2161492570340682</v>
      </c>
      <c r="EB487" s="5">
        <v>4.5440094503170219</v>
      </c>
      <c r="EC487" s="5">
        <v>1.5855095000974666</v>
      </c>
      <c r="ED487" s="5">
        <v>4.7582356594621134</v>
      </c>
      <c r="EE487" s="5">
        <v>1.4536162389316403</v>
      </c>
    </row>
    <row r="488" spans="1:138" x14ac:dyDescent="0.3">
      <c r="A488" s="10">
        <v>43583.99999995064</v>
      </c>
      <c r="B488" s="11">
        <v>10.1</v>
      </c>
      <c r="C488" s="19">
        <v>-0.16104166666666669</v>
      </c>
      <c r="D488" s="19">
        <v>6.4263207889779544E-2</v>
      </c>
      <c r="E488" s="19">
        <v>-2.8694444444444443E-2</v>
      </c>
      <c r="F488" s="19">
        <v>1.5256343110303407E-2</v>
      </c>
      <c r="G488" s="19">
        <v>-0.30822916666666667</v>
      </c>
      <c r="H488" s="19">
        <v>1.4174602822908219E-2</v>
      </c>
      <c r="I488" s="7">
        <f t="shared" si="20"/>
        <v>-0.55134027083333326</v>
      </c>
      <c r="J488" s="7">
        <f t="shared" si="21"/>
        <v>1.4174602822908219E-2</v>
      </c>
      <c r="K488" s="15">
        <v>-1.7777777777777799</v>
      </c>
      <c r="L488" s="15">
        <v>0.14698618394803289</v>
      </c>
      <c r="M488" s="15">
        <v>-2.5555555555555598</v>
      </c>
      <c r="N488" s="15">
        <v>0.24216105241892627</v>
      </c>
      <c r="Q488" s="15"/>
      <c r="R488" s="15"/>
      <c r="T488" s="15">
        <v>2.8333333333333335</v>
      </c>
      <c r="U488" s="15">
        <v>0.72648315725677903</v>
      </c>
      <c r="V488" s="15">
        <v>6.666666666666667</v>
      </c>
      <c r="W488" s="15">
        <v>2.1858128414340001</v>
      </c>
      <c r="X488" s="12"/>
      <c r="Y488" s="12"/>
      <c r="Z488" s="12"/>
      <c r="AA488" s="12"/>
      <c r="AB488" s="6"/>
      <c r="AC488" s="6"/>
      <c r="AD488" s="15"/>
      <c r="AE488" s="15"/>
      <c r="AF488" s="15"/>
      <c r="AG488" s="15"/>
      <c r="AH488" s="6"/>
      <c r="AI488" s="6"/>
      <c r="AJ488" s="7"/>
      <c r="AK488" s="7"/>
      <c r="AL488" s="4"/>
      <c r="AM488" s="4"/>
      <c r="AN488" s="4"/>
      <c r="AO488" s="4"/>
      <c r="AP488" s="4"/>
      <c r="AQ488" s="4"/>
      <c r="AR488" s="7"/>
      <c r="AS488" s="7"/>
      <c r="AT488" s="7"/>
      <c r="AU488" s="7"/>
      <c r="AV488" s="4"/>
      <c r="AW488" s="4"/>
      <c r="AX488" s="4"/>
      <c r="AY488" s="4"/>
      <c r="AZ488" s="4"/>
      <c r="BA488" s="4"/>
      <c r="BB488" s="7"/>
      <c r="BC488" s="7"/>
      <c r="BD488" s="7"/>
      <c r="BE488" s="7"/>
      <c r="BF488" s="4"/>
      <c r="BG488" s="4"/>
      <c r="BH488" s="4"/>
      <c r="BI488" s="4"/>
      <c r="BJ488" s="4"/>
      <c r="BK488" s="4"/>
      <c r="BL488" s="7"/>
      <c r="BM488" s="7"/>
      <c r="BN488" s="7"/>
      <c r="BO488" s="7"/>
      <c r="BP488" s="4"/>
      <c r="BQ488" s="4"/>
      <c r="BR488" s="4"/>
      <c r="BS488" s="4"/>
      <c r="BT488" s="4"/>
      <c r="BU488" s="4"/>
      <c r="BV488" s="7"/>
      <c r="BW488" s="7"/>
    </row>
    <row r="489" spans="1:138" x14ac:dyDescent="0.3">
      <c r="A489" s="10">
        <v>43584.999999950582</v>
      </c>
      <c r="B489" s="11">
        <v>6.7</v>
      </c>
      <c r="C489" s="19">
        <v>0.10631249999999999</v>
      </c>
      <c r="D489" s="19">
        <v>7.6402916353137285E-2</v>
      </c>
      <c r="E489" s="19">
        <v>8.0194444444444443E-2</v>
      </c>
      <c r="F489" s="19">
        <v>3.2310141071332128E-2</v>
      </c>
      <c r="G489" s="19">
        <v>-0.17739583333333331</v>
      </c>
      <c r="H489" s="19">
        <v>8.2743371361258308E-3</v>
      </c>
      <c r="I489" s="7">
        <f t="shared" si="20"/>
        <v>-0.43654710416666664</v>
      </c>
      <c r="J489" s="7">
        <f t="shared" si="21"/>
        <v>8.2743371361258308E-3</v>
      </c>
      <c r="Q489" s="15"/>
      <c r="R489" s="15"/>
      <c r="T489" s="12"/>
      <c r="U489" s="12"/>
      <c r="V489" s="12"/>
      <c r="W489" s="12"/>
      <c r="X489" s="12"/>
      <c r="Y489" s="12"/>
      <c r="Z489" s="12"/>
      <c r="AA489" s="12"/>
      <c r="AB489" s="6"/>
      <c r="AC489" s="6"/>
      <c r="AD489" s="15"/>
      <c r="AE489" s="15"/>
      <c r="AF489" s="15"/>
      <c r="AG489" s="15"/>
      <c r="AH489" s="6"/>
      <c r="AI489" s="6"/>
      <c r="AJ489" s="7"/>
      <c r="AK489" s="7"/>
      <c r="AL489" s="4"/>
      <c r="AM489" s="4"/>
      <c r="AN489" s="4"/>
      <c r="AO489" s="4"/>
      <c r="AP489" s="4"/>
      <c r="AQ489" s="4"/>
      <c r="AR489" s="7"/>
      <c r="AS489" s="7"/>
      <c r="AT489" s="7"/>
      <c r="AU489" s="7"/>
      <c r="AV489" s="4"/>
      <c r="AW489" s="4"/>
      <c r="AX489" s="4"/>
      <c r="AY489" s="4"/>
      <c r="AZ489" s="4"/>
      <c r="BA489" s="4"/>
      <c r="BB489" s="7"/>
      <c r="BC489" s="7"/>
      <c r="BD489" s="7"/>
      <c r="BE489" s="7"/>
      <c r="BF489" s="4"/>
      <c r="BG489" s="4"/>
      <c r="BH489" s="4"/>
      <c r="BI489" s="4"/>
      <c r="BJ489" s="4"/>
      <c r="BK489" s="4"/>
      <c r="BL489" s="7"/>
      <c r="BM489" s="7"/>
      <c r="BN489" s="7"/>
      <c r="BO489" s="7"/>
      <c r="BP489" s="4"/>
      <c r="BQ489" s="4"/>
      <c r="BR489" s="4"/>
      <c r="BS489" s="4"/>
      <c r="BT489" s="4"/>
      <c r="BU489" s="4"/>
      <c r="BV489" s="7"/>
      <c r="BW489" s="7"/>
    </row>
    <row r="490" spans="1:138" x14ac:dyDescent="0.3">
      <c r="A490" s="10">
        <v>43585.999999950523</v>
      </c>
      <c r="B490" s="11">
        <v>5.9</v>
      </c>
      <c r="C490" s="19">
        <v>0.12274999999999998</v>
      </c>
      <c r="D490" s="19">
        <v>0.10143589572744448</v>
      </c>
      <c r="E490" s="19">
        <v>0.11680555555555554</v>
      </c>
      <c r="F490" s="19">
        <v>4.9127323637713223E-2</v>
      </c>
      <c r="G490" s="19">
        <v>-0.12000000000000001</v>
      </c>
      <c r="H490" s="19">
        <v>1.8861840359284406E-2</v>
      </c>
      <c r="I490" s="7">
        <f t="shared" si="20"/>
        <v>-0.38618799999999998</v>
      </c>
      <c r="J490" s="7">
        <f t="shared" si="21"/>
        <v>1.8861840359284406E-2</v>
      </c>
      <c r="Q490" s="15"/>
      <c r="R490" s="15"/>
      <c r="T490" s="12"/>
      <c r="U490" s="12"/>
      <c r="V490" s="12"/>
      <c r="W490" s="12"/>
      <c r="X490" s="12"/>
      <c r="Y490" s="12"/>
      <c r="Z490" s="12"/>
      <c r="AA490" s="12"/>
      <c r="AB490" s="6"/>
      <c r="AC490" s="6"/>
      <c r="AD490" s="15"/>
      <c r="AE490" s="15"/>
      <c r="AF490" s="15"/>
      <c r="AG490" s="15"/>
      <c r="AH490" s="6"/>
      <c r="AI490" s="6"/>
      <c r="AJ490" s="7"/>
      <c r="AK490" s="7"/>
      <c r="AL490" s="4"/>
      <c r="AM490" s="4"/>
      <c r="AN490" s="4"/>
      <c r="AO490" s="4"/>
      <c r="AP490" s="4"/>
      <c r="AQ490" s="4"/>
      <c r="AR490" s="7"/>
      <c r="AS490" s="7"/>
      <c r="AT490" s="7"/>
      <c r="AU490" s="7"/>
      <c r="AV490" s="4"/>
      <c r="AW490" s="4"/>
      <c r="AX490" s="4"/>
      <c r="AY490" s="4"/>
      <c r="AZ490" s="4"/>
      <c r="BA490" s="4"/>
      <c r="BB490" s="7"/>
      <c r="BC490" s="7"/>
      <c r="BD490" s="7"/>
      <c r="BE490" s="7"/>
      <c r="BF490" s="4"/>
      <c r="BG490" s="4"/>
      <c r="BH490" s="4"/>
      <c r="BI490" s="4"/>
      <c r="BJ490" s="4"/>
      <c r="BK490" s="4"/>
      <c r="BL490" s="7"/>
      <c r="BM490" s="7"/>
      <c r="BN490" s="7"/>
      <c r="BO490" s="7"/>
      <c r="BP490" s="4"/>
      <c r="BQ490" s="4"/>
      <c r="BR490" s="4"/>
      <c r="BS490" s="4"/>
      <c r="BT490" s="4"/>
      <c r="BU490" s="4"/>
      <c r="BV490" s="7"/>
      <c r="BW490" s="7"/>
      <c r="CH490" s="3">
        <v>0.49784964097098838</v>
      </c>
      <c r="CI490" s="3">
        <v>0.15840670394531434</v>
      </c>
      <c r="CJ490" s="3">
        <v>0.91649592996931972</v>
      </c>
      <c r="CK490" s="3">
        <v>0.14026049172606295</v>
      </c>
      <c r="CL490" s="3">
        <v>0.74778147550299223</v>
      </c>
      <c r="CM490" s="3">
        <v>0.10529441544265833</v>
      </c>
      <c r="CN490" s="5">
        <v>6.8089738775224076</v>
      </c>
      <c r="CO490" s="5">
        <v>2.7008831986350565</v>
      </c>
      <c r="CP490" s="5">
        <v>6.844175367288031</v>
      </c>
      <c r="CQ490" s="5">
        <v>2.5164520780800106</v>
      </c>
      <c r="DB490" s="3">
        <v>0.45259058270089847</v>
      </c>
      <c r="DC490" s="3">
        <v>0.49784964097098827</v>
      </c>
      <c r="DD490" s="3">
        <v>0.62796943349749712</v>
      </c>
      <c r="DE490" s="3">
        <v>0.2330539388101657</v>
      </c>
      <c r="DF490" s="3">
        <v>0.5572917566264679</v>
      </c>
      <c r="DG490" s="3">
        <v>0.24415530114664968</v>
      </c>
      <c r="DH490" s="5">
        <v>0.76437520633929534</v>
      </c>
      <c r="DI490" s="5">
        <v>0.17327062727735468</v>
      </c>
      <c r="DJ490" s="5">
        <v>1.0862173984821564</v>
      </c>
      <c r="DK490" s="5">
        <v>0.16489505486482059</v>
      </c>
      <c r="DV490" s="3">
        <v>0.95044022367188685</v>
      </c>
      <c r="DW490" s="3">
        <v>0.65625634491630258</v>
      </c>
      <c r="DX490" s="3">
        <v>1.5444653634668164</v>
      </c>
      <c r="DY490" s="3">
        <v>0.31415880712998084</v>
      </c>
      <c r="DZ490" s="3">
        <v>1.3050732321294598</v>
      </c>
      <c r="EA490" s="3">
        <v>0.3242238855511021</v>
      </c>
      <c r="EB490" s="5">
        <v>7.5733490838617028</v>
      </c>
      <c r="EC490" s="5">
        <v>2.6425158334957777</v>
      </c>
      <c r="ED490" s="5">
        <v>7.9303927657701889</v>
      </c>
      <c r="EE490" s="5">
        <v>2.422693731552735</v>
      </c>
    </row>
    <row r="491" spans="1:138" x14ac:dyDescent="0.3">
      <c r="A491" s="10">
        <v>43586.999999950465</v>
      </c>
      <c r="B491" s="11">
        <v>11.9</v>
      </c>
      <c r="C491" s="19">
        <v>0.54181249999999992</v>
      </c>
      <c r="D491" s="19">
        <v>0.19098940238378853</v>
      </c>
      <c r="E491" s="19">
        <v>0.4988055555555555</v>
      </c>
      <c r="F491" s="19">
        <v>0.12688438718780029</v>
      </c>
      <c r="G491" s="19">
        <v>8.3416666666666681E-2</v>
      </c>
      <c r="H491" s="19">
        <v>5.9499555980156257E-2</v>
      </c>
      <c r="I491" s="7">
        <f t="shared" si="20"/>
        <v>-0.20771021666666664</v>
      </c>
      <c r="J491" s="7">
        <f t="shared" si="21"/>
        <v>5.9499555980156257E-2</v>
      </c>
      <c r="K491" s="15">
        <v>-3.8888888888888902</v>
      </c>
      <c r="L491" s="15">
        <v>0.20030840419244375</v>
      </c>
      <c r="M491" s="15">
        <v>-4.2222222222222197</v>
      </c>
      <c r="N491" s="15">
        <v>0.52115730664704751</v>
      </c>
      <c r="Q491" s="15"/>
      <c r="R491" s="15"/>
      <c r="T491" s="15">
        <v>4.5</v>
      </c>
      <c r="U491" s="15">
        <v>1.7559422921421231</v>
      </c>
      <c r="V491" s="15">
        <v>7.666666666666667</v>
      </c>
      <c r="W491" s="15">
        <v>2.6666666666666665</v>
      </c>
      <c r="X491" s="12"/>
      <c r="Y491" s="12"/>
      <c r="Z491" s="12"/>
      <c r="AA491" s="12"/>
      <c r="AB491" s="6">
        <v>45.4</v>
      </c>
      <c r="AC491" s="6">
        <f>AI491</f>
        <v>1.4396321118969733</v>
      </c>
      <c r="AD491" s="6">
        <v>47.689011444444446</v>
      </c>
      <c r="AE491" s="6">
        <v>2.8041714763923311</v>
      </c>
      <c r="AF491" s="6">
        <v>46.398211111111117</v>
      </c>
      <c r="AG491" s="6">
        <v>1.5801628425615979</v>
      </c>
      <c r="AH491" s="6">
        <v>46.349111111111114</v>
      </c>
      <c r="AI491" s="6">
        <v>1.4396321118969733</v>
      </c>
      <c r="AJ491" s="7"/>
      <c r="AK491" s="7"/>
      <c r="AL491" s="4"/>
      <c r="AM491" s="4"/>
      <c r="AN491" s="4"/>
      <c r="AO491" s="4"/>
      <c r="AP491" s="4"/>
      <c r="AQ491" s="4"/>
      <c r="AR491" s="7"/>
      <c r="AS491" s="7"/>
      <c r="AT491" s="7"/>
      <c r="AU491" s="7"/>
      <c r="AV491" s="4"/>
      <c r="AW491" s="4"/>
      <c r="AX491" s="4"/>
      <c r="AY491" s="4"/>
      <c r="AZ491" s="4"/>
      <c r="BA491" s="4"/>
      <c r="BB491" s="7"/>
      <c r="BC491" s="7"/>
      <c r="BD491" s="7"/>
      <c r="BE491" s="7"/>
      <c r="BF491" s="4"/>
      <c r="BG491" s="4"/>
      <c r="BH491" s="4"/>
      <c r="BI491" s="4"/>
      <c r="BJ491" s="4"/>
      <c r="BK491" s="4"/>
      <c r="BL491" s="7"/>
      <c r="BM491" s="7"/>
      <c r="BN491" s="7"/>
      <c r="BO491" s="7"/>
      <c r="BP491" s="4"/>
      <c r="BQ491" s="4"/>
      <c r="BR491" s="4"/>
      <c r="BS491" s="4"/>
      <c r="BT491" s="4"/>
      <c r="BU491" s="4"/>
      <c r="BV491" s="7"/>
      <c r="BW491" s="7"/>
      <c r="BX491" s="1">
        <v>0.20132082402223372</v>
      </c>
      <c r="BY491" s="1">
        <v>0.17715962756108924</v>
      </c>
      <c r="BZ491" s="1">
        <v>1.3820834347558106</v>
      </c>
      <c r="CA491" s="1">
        <v>0.14717840007095409</v>
      </c>
      <c r="CB491" s="1">
        <v>1.3147799659439967</v>
      </c>
      <c r="CC491" s="1">
        <v>0.13915610771521406</v>
      </c>
      <c r="CD491" s="2">
        <v>1.4753148517041168</v>
      </c>
      <c r="CE491" s="2">
        <v>0.85421219357312839</v>
      </c>
      <c r="CF491" s="2">
        <v>2.7249682686598393</v>
      </c>
      <c r="CG491" s="2">
        <v>0.81460251911419623</v>
      </c>
      <c r="CR491" s="1">
        <v>0.17575627494004528</v>
      </c>
      <c r="CS491" s="1">
        <v>0.23413946873472988</v>
      </c>
      <c r="CT491" s="1">
        <v>1.1104601007575587</v>
      </c>
      <c r="CU491" s="1">
        <v>0.19467413568013828</v>
      </c>
      <c r="CV491" s="1">
        <v>1.0571819826859605</v>
      </c>
      <c r="CW491" s="1">
        <v>0.18406219047655023</v>
      </c>
      <c r="CX491" s="2">
        <v>0.823877124977623</v>
      </c>
      <c r="CY491" s="2">
        <v>0.20842390973805014</v>
      </c>
      <c r="CZ491" s="2">
        <v>1.0474096782661253</v>
      </c>
      <c r="DA491" s="2">
        <v>0.18421899031247588</v>
      </c>
      <c r="DL491" s="1">
        <v>0.37707709896227903</v>
      </c>
      <c r="DM491" s="1">
        <v>0.15188198530865671</v>
      </c>
      <c r="DN491" s="1">
        <v>2.4925435355133692</v>
      </c>
      <c r="DO491" s="1">
        <v>0.12438112090529389</v>
      </c>
      <c r="DP491" s="1">
        <v>2.3719619486299566</v>
      </c>
      <c r="DQ491" s="1">
        <v>0.11761045953500611</v>
      </c>
      <c r="DR491" s="2">
        <v>2.2991919766817395</v>
      </c>
      <c r="DS491" s="2">
        <v>0.79953033503952087</v>
      </c>
      <c r="DT491" s="2">
        <v>3.7723779469259644</v>
      </c>
      <c r="DU491" s="2">
        <v>0.71959972324581656</v>
      </c>
    </row>
    <row r="492" spans="1:138" x14ac:dyDescent="0.3">
      <c r="A492" s="10">
        <v>43587.999999950407</v>
      </c>
      <c r="B492" s="11">
        <v>8.8000000000000007</v>
      </c>
      <c r="C492" s="19">
        <v>0.82637499999999997</v>
      </c>
      <c r="D492" s="19">
        <v>0.23664567787492777</v>
      </c>
      <c r="E492" s="19">
        <v>0.64416666666666667</v>
      </c>
      <c r="F492" s="19">
        <v>0.15055307723863551</v>
      </c>
      <c r="G492" s="19">
        <v>0.29752083333333335</v>
      </c>
      <c r="H492" s="19">
        <v>9.7880118738039493E-2</v>
      </c>
      <c r="I492" s="7">
        <f t="shared" si="20"/>
        <v>-1.9855220833333298E-2</v>
      </c>
      <c r="J492" s="7">
        <f t="shared" si="21"/>
        <v>9.7880118738039493E-2</v>
      </c>
      <c r="Q492" s="15"/>
      <c r="R492" s="15"/>
      <c r="T492" s="12"/>
      <c r="U492" s="12"/>
      <c r="V492" s="12"/>
      <c r="W492" s="12"/>
      <c r="X492" s="12"/>
      <c r="Y492" s="12"/>
      <c r="Z492" s="12"/>
      <c r="AA492" s="12"/>
      <c r="AB492" s="6"/>
      <c r="AC492" s="6"/>
      <c r="AD492" s="6"/>
      <c r="AE492" s="6"/>
      <c r="AF492" s="6"/>
      <c r="AG492" s="6"/>
      <c r="AH492" s="6"/>
      <c r="AI492" s="6"/>
      <c r="AJ492" s="7"/>
      <c r="AK492" s="7"/>
      <c r="AL492" s="4"/>
      <c r="AM492" s="4"/>
      <c r="AN492" s="4"/>
      <c r="AO492" s="4"/>
      <c r="AP492" s="4"/>
      <c r="AQ492" s="4"/>
      <c r="AR492" s="7"/>
      <c r="AS492" s="7"/>
      <c r="AT492" s="7"/>
      <c r="AU492" s="7"/>
      <c r="AV492" s="4"/>
      <c r="AW492" s="4"/>
      <c r="AX492" s="4"/>
      <c r="AY492" s="4"/>
      <c r="AZ492" s="4"/>
      <c r="BA492" s="4"/>
      <c r="BB492" s="7"/>
      <c r="BC492" s="7"/>
      <c r="BD492" s="7"/>
      <c r="BE492" s="7"/>
      <c r="BF492" s="4"/>
      <c r="BG492" s="4"/>
      <c r="BH492" s="4"/>
      <c r="BI492" s="4"/>
      <c r="BJ492" s="4"/>
      <c r="BK492" s="4"/>
      <c r="BL492" s="7"/>
      <c r="BM492" s="7"/>
      <c r="BN492" s="7"/>
      <c r="BO492" s="7"/>
      <c r="BP492" s="4"/>
      <c r="BQ492" s="4"/>
      <c r="BR492" s="4"/>
      <c r="BS492" s="4"/>
      <c r="BT492" s="4"/>
      <c r="BU492" s="4"/>
      <c r="BV492" s="7"/>
      <c r="BW492" s="7"/>
      <c r="CH492" s="3">
        <v>0.66379952129465114</v>
      </c>
      <c r="CI492" s="3">
        <v>0.21120893859375264</v>
      </c>
      <c r="CJ492" s="3">
        <v>1.2219945732924262</v>
      </c>
      <c r="CK492" s="3">
        <v>0.18701398896808405</v>
      </c>
      <c r="CL492" s="3">
        <v>0.99704196733732275</v>
      </c>
      <c r="CM492" s="3">
        <v>0.14039255392354452</v>
      </c>
      <c r="CN492" s="5">
        <v>13.617947755044815</v>
      </c>
      <c r="CO492" s="5">
        <v>5.4017663972701131</v>
      </c>
      <c r="CP492" s="5">
        <v>13.688350734576062</v>
      </c>
      <c r="CQ492" s="5">
        <v>5.0329041561600212</v>
      </c>
      <c r="DB492" s="3">
        <v>0.60345411026786455</v>
      </c>
      <c r="DC492" s="3">
        <v>0.66379952129465092</v>
      </c>
      <c r="DD492" s="3">
        <v>0.83729257799666279</v>
      </c>
      <c r="DE492" s="3">
        <v>0.3107385850802209</v>
      </c>
      <c r="DF492" s="3">
        <v>0.74305567550195706</v>
      </c>
      <c r="DG492" s="3">
        <v>0.32554040152886615</v>
      </c>
      <c r="DH492" s="5">
        <v>1.5287504126785907</v>
      </c>
      <c r="DI492" s="5">
        <v>0.34654125455470935</v>
      </c>
      <c r="DJ492" s="5">
        <v>2.1724347969643127</v>
      </c>
      <c r="DK492" s="5">
        <v>0.32979010972964118</v>
      </c>
      <c r="DV492" s="3">
        <v>1.2672536315625158</v>
      </c>
      <c r="DW492" s="3">
        <v>0.87500845988840348</v>
      </c>
      <c r="DX492" s="3">
        <v>2.0592871512890882</v>
      </c>
      <c r="DY492" s="3">
        <v>0.41887840950664185</v>
      </c>
      <c r="DZ492" s="3">
        <v>1.7400976428392796</v>
      </c>
      <c r="EA492" s="3">
        <v>0.43229851406813641</v>
      </c>
      <c r="EB492" s="5">
        <v>15.146698167723406</v>
      </c>
      <c r="EC492" s="5">
        <v>5.2850316669915554</v>
      </c>
      <c r="ED492" s="5">
        <v>15.860785531540378</v>
      </c>
      <c r="EE492" s="5">
        <v>4.8453874631054701</v>
      </c>
    </row>
    <row r="493" spans="1:138" x14ac:dyDescent="0.3">
      <c r="A493" s="10">
        <v>43588.999999950349</v>
      </c>
      <c r="B493" s="11">
        <v>4</v>
      </c>
      <c r="C493" s="19">
        <v>0.51750000000000007</v>
      </c>
      <c r="D493" s="19">
        <v>0.17154082467152101</v>
      </c>
      <c r="E493" s="19">
        <v>0.36591666666666672</v>
      </c>
      <c r="F493" s="19">
        <v>9.9442868817301994E-2</v>
      </c>
      <c r="G493" s="19">
        <v>0.24566666666666667</v>
      </c>
      <c r="H493" s="19">
        <v>8.0812314240159236E-2</v>
      </c>
      <c r="I493" s="7">
        <f t="shared" si="20"/>
        <v>-6.5352066666666653E-2</v>
      </c>
      <c r="J493" s="7">
        <f t="shared" si="21"/>
        <v>8.0812314240159236E-2</v>
      </c>
      <c r="Q493" s="15"/>
      <c r="R493" s="15"/>
      <c r="T493" s="12"/>
      <c r="U493" s="12"/>
      <c r="V493" s="12"/>
      <c r="W493" s="12"/>
      <c r="X493" s="12"/>
      <c r="Y493" s="12"/>
      <c r="Z493" s="12"/>
      <c r="AA493" s="12"/>
      <c r="AB493" s="6"/>
      <c r="AC493" s="6"/>
      <c r="AD493" s="6"/>
      <c r="AE493" s="6"/>
      <c r="AF493" s="6"/>
      <c r="AG493" s="6"/>
      <c r="AH493" s="6"/>
      <c r="AI493" s="6"/>
      <c r="AJ493" s="7"/>
      <c r="AK493" s="7"/>
      <c r="AL493" s="4"/>
      <c r="AM493" s="4"/>
      <c r="AN493" s="4"/>
      <c r="AO493" s="4"/>
      <c r="AP493" s="4"/>
      <c r="AQ493" s="4"/>
      <c r="AR493" s="7"/>
      <c r="AS493" s="7"/>
      <c r="AT493" s="7"/>
      <c r="AU493" s="7"/>
      <c r="AV493" s="4"/>
      <c r="AW493" s="4"/>
      <c r="AX493" s="4"/>
      <c r="AY493" s="4"/>
      <c r="AZ493" s="4"/>
      <c r="BA493" s="4"/>
      <c r="BB493" s="7"/>
      <c r="BC493" s="7"/>
      <c r="BD493" s="7"/>
      <c r="BE493" s="7"/>
      <c r="BF493" s="4"/>
      <c r="BG493" s="4"/>
      <c r="BH493" s="4"/>
      <c r="BI493" s="4"/>
      <c r="BJ493" s="4"/>
      <c r="BK493" s="4"/>
      <c r="BL493" s="7"/>
      <c r="BM493" s="7"/>
      <c r="BN493" s="7"/>
      <c r="BO493" s="7"/>
      <c r="BP493" s="4"/>
      <c r="BQ493" s="4"/>
      <c r="BR493" s="4"/>
      <c r="BS493" s="4"/>
      <c r="BT493" s="4"/>
      <c r="BU493" s="4"/>
      <c r="BV493" s="7"/>
      <c r="BW493" s="7"/>
    </row>
    <row r="494" spans="1:138" x14ac:dyDescent="0.3">
      <c r="A494" s="10">
        <v>43589.999999950291</v>
      </c>
      <c r="B494" s="11">
        <v>3.5</v>
      </c>
      <c r="C494" s="19">
        <v>0.54479166666666667</v>
      </c>
      <c r="D494" s="19">
        <v>0.20555791638789858</v>
      </c>
      <c r="E494" s="19">
        <v>0.31152777777777779</v>
      </c>
      <c r="F494" s="19">
        <v>8.8277538929760827E-2</v>
      </c>
      <c r="G494" s="19">
        <v>0.22256249999999997</v>
      </c>
      <c r="H494" s="19">
        <v>8.3021105185669533E-2</v>
      </c>
      <c r="I494" s="7">
        <f t="shared" si="20"/>
        <v>-8.5623662500000031E-2</v>
      </c>
      <c r="J494" s="7">
        <f t="shared" si="21"/>
        <v>8.3021105185669533E-2</v>
      </c>
      <c r="K494" s="15">
        <v>-2.25</v>
      </c>
      <c r="L494" s="15">
        <v>0.3046358979224712</v>
      </c>
      <c r="M494" s="15">
        <v>-7.9166666666666696</v>
      </c>
      <c r="N494" s="15">
        <v>0.45156853457049151</v>
      </c>
      <c r="Q494" s="15"/>
      <c r="R494" s="15"/>
      <c r="T494" s="26">
        <f>-0.37*A494 + 16132</f>
        <v>3.7000000183925295</v>
      </c>
      <c r="U494" s="26">
        <v>2</v>
      </c>
      <c r="V494" s="15">
        <v>3</v>
      </c>
      <c r="W494" s="15">
        <v>4.5</v>
      </c>
      <c r="X494" s="12"/>
      <c r="Y494" s="12"/>
      <c r="Z494" s="12"/>
      <c r="AA494" s="12"/>
      <c r="AB494" s="6">
        <f>1.4514*AH494 - 24.901</f>
        <v>47.924712490000005</v>
      </c>
      <c r="AC494" s="6">
        <f>AI494</f>
        <v>0.61138865748392801</v>
      </c>
      <c r="AD494" s="6">
        <v>51.307790555555549</v>
      </c>
      <c r="AE494" s="6">
        <v>1.260740999238342</v>
      </c>
      <c r="AF494" s="6">
        <v>50.538977777777774</v>
      </c>
      <c r="AG494" s="6">
        <v>0.38456829877117005</v>
      </c>
      <c r="AH494" s="6">
        <v>50.176183333333334</v>
      </c>
      <c r="AI494" s="6">
        <v>0.61138865748392801</v>
      </c>
      <c r="AJ494" s="7"/>
      <c r="AK494" s="7"/>
      <c r="AL494" s="4"/>
      <c r="AM494" s="4"/>
      <c r="AN494" s="4"/>
      <c r="AO494" s="4"/>
      <c r="AP494" s="4"/>
      <c r="AQ494" s="4"/>
      <c r="AR494" s="7"/>
      <c r="AS494" s="7"/>
      <c r="AT494" s="7"/>
      <c r="AU494" s="7"/>
      <c r="AV494" s="4"/>
      <c r="AW494" s="4"/>
      <c r="AX494" s="4"/>
      <c r="AY494" s="4"/>
      <c r="AZ494" s="4"/>
      <c r="BA494" s="4"/>
      <c r="BB494" s="7"/>
      <c r="BC494" s="7"/>
      <c r="BD494" s="7"/>
      <c r="BE494" s="7"/>
      <c r="BF494" s="4"/>
      <c r="BG494" s="4"/>
      <c r="BH494" s="4"/>
      <c r="BI494" s="4"/>
      <c r="BJ494" s="4"/>
      <c r="BK494" s="4"/>
      <c r="BL494" s="7"/>
      <c r="BM494" s="7"/>
      <c r="BN494" s="7"/>
      <c r="BO494" s="7"/>
      <c r="BP494" s="4"/>
      <c r="BQ494" s="4"/>
      <c r="BR494" s="4"/>
      <c r="BS494" s="4"/>
      <c r="BT494" s="4"/>
      <c r="BU494" s="4"/>
      <c r="BV494" s="7"/>
      <c r="BW494" s="7"/>
      <c r="BX494" s="1">
        <v>0.2684277653629783</v>
      </c>
      <c r="BY494" s="1">
        <v>0.23621283674811913</v>
      </c>
      <c r="BZ494" s="1">
        <v>1.8427779130077475</v>
      </c>
      <c r="CA494" s="1">
        <v>0.19623786676127264</v>
      </c>
      <c r="CB494" s="1">
        <v>1.7530399545919955</v>
      </c>
      <c r="CC494" s="1">
        <v>0.18554147695361922</v>
      </c>
      <c r="CD494" s="2">
        <v>1.229429043086764</v>
      </c>
      <c r="CE494" s="2">
        <v>0.71184349464427377</v>
      </c>
      <c r="CF494" s="2">
        <v>2.2708068905498662</v>
      </c>
      <c r="CG494" s="2">
        <v>0.6788354325951631</v>
      </c>
      <c r="CR494" s="1">
        <v>0.23434169992006035</v>
      </c>
      <c r="CS494" s="1">
        <v>0.31218595831297274</v>
      </c>
      <c r="CT494" s="1">
        <v>1.1844907741413961</v>
      </c>
      <c r="CU494" s="1">
        <v>0.25956551424018426</v>
      </c>
      <c r="CV494" s="1">
        <v>1.13033227691078</v>
      </c>
      <c r="CW494" s="1">
        <v>0.24541625396873357</v>
      </c>
      <c r="CX494" s="2">
        <v>0.68656427081468585</v>
      </c>
      <c r="CY494" s="2">
        <v>0.17368659144837512</v>
      </c>
      <c r="CZ494" s="2">
        <v>0.87284139855510456</v>
      </c>
      <c r="DA494" s="2">
        <v>0.15351582526039623</v>
      </c>
      <c r="DL494" s="1">
        <v>0.50276946528303867</v>
      </c>
      <c r="DM494" s="1">
        <v>0.20250931374487285</v>
      </c>
      <c r="DN494" s="1">
        <v>3.0272686871491437</v>
      </c>
      <c r="DO494" s="1">
        <v>0.1658414945403909</v>
      </c>
      <c r="DP494" s="1">
        <v>2.8833722315027757</v>
      </c>
      <c r="DQ494" s="1">
        <v>0.1568139460466739</v>
      </c>
      <c r="DR494" s="2">
        <v>1.9159933139014496</v>
      </c>
      <c r="DS494" s="2">
        <v>0.66627527919960083</v>
      </c>
      <c r="DT494" s="2">
        <v>3.1436482891049704</v>
      </c>
      <c r="DU494" s="2">
        <v>0.59966643603818037</v>
      </c>
    </row>
    <row r="495" spans="1:138" x14ac:dyDescent="0.3">
      <c r="A495" s="10">
        <v>43590.999999950232</v>
      </c>
      <c r="B495" s="11">
        <v>7.4</v>
      </c>
      <c r="C495" s="19">
        <v>0.61847916666666669</v>
      </c>
      <c r="D495" s="19">
        <v>0.19362024986727364</v>
      </c>
      <c r="E495" s="19">
        <v>0.54659722222222218</v>
      </c>
      <c r="F495" s="19">
        <v>0.12888593925571856</v>
      </c>
      <c r="G495" s="19">
        <v>0.26181249999999995</v>
      </c>
      <c r="H495" s="19">
        <v>7.8238329757264899E-2</v>
      </c>
      <c r="I495" s="7">
        <f t="shared" si="20"/>
        <v>-5.1185712500000036E-2</v>
      </c>
      <c r="J495" s="7">
        <f t="shared" si="21"/>
        <v>7.8238329757264899E-2</v>
      </c>
      <c r="Q495" s="15"/>
      <c r="R495" s="15"/>
      <c r="T495" s="12"/>
      <c r="U495" s="12"/>
      <c r="V495" s="12"/>
      <c r="W495" s="12"/>
      <c r="X495" s="12"/>
      <c r="Y495" s="12"/>
      <c r="Z495" s="12"/>
      <c r="AA495" s="12"/>
      <c r="AB495" s="6"/>
      <c r="AC495" s="6"/>
      <c r="AD495" s="6"/>
      <c r="AE495" s="6"/>
      <c r="AF495" s="6"/>
      <c r="AG495" s="6"/>
      <c r="AH495" s="6"/>
      <c r="AI495" s="6"/>
      <c r="AJ495" s="7"/>
      <c r="AK495" s="7"/>
      <c r="AL495" s="4"/>
      <c r="AM495" s="4"/>
      <c r="AN495" s="4"/>
      <c r="AO495" s="4"/>
      <c r="AP495" s="4"/>
      <c r="AQ495" s="4"/>
      <c r="AR495" s="7"/>
      <c r="AS495" s="7"/>
      <c r="AT495" s="7"/>
      <c r="AU495" s="7"/>
      <c r="AV495" s="4"/>
      <c r="AW495" s="4"/>
      <c r="AX495" s="4"/>
      <c r="AY495" s="4"/>
      <c r="AZ495" s="4"/>
      <c r="BA495" s="4"/>
      <c r="BB495" s="7"/>
      <c r="BC495" s="7"/>
      <c r="BD495" s="7"/>
      <c r="BE495" s="7"/>
      <c r="BF495" s="4"/>
      <c r="BG495" s="4"/>
      <c r="BH495" s="4"/>
      <c r="BI495" s="4"/>
      <c r="BJ495" s="4"/>
      <c r="BK495" s="4"/>
      <c r="BL495" s="7"/>
      <c r="BM495" s="7"/>
      <c r="BN495" s="7"/>
      <c r="BO495" s="7"/>
      <c r="BP495" s="4"/>
      <c r="BQ495" s="4"/>
      <c r="BR495" s="4"/>
      <c r="BS495" s="4"/>
      <c r="BT495" s="4"/>
      <c r="BU495" s="4"/>
      <c r="BV495" s="7"/>
      <c r="BW495" s="7"/>
    </row>
    <row r="496" spans="1:138" x14ac:dyDescent="0.3">
      <c r="A496" s="10">
        <v>43591.999999950174</v>
      </c>
      <c r="B496" s="11">
        <v>11.9</v>
      </c>
      <c r="C496" s="19">
        <v>1.3856666666666666</v>
      </c>
      <c r="D496" s="19">
        <v>0.29875300566474611</v>
      </c>
      <c r="E496" s="19">
        <v>1.2204999999999997</v>
      </c>
      <c r="F496" s="19">
        <v>0.2034284148485504</v>
      </c>
      <c r="G496" s="19">
        <v>0.69750000000000012</v>
      </c>
      <c r="H496" s="19">
        <v>0.15303135927086925</v>
      </c>
      <c r="I496" s="7">
        <f t="shared" si="20"/>
        <v>0.33108650000000012</v>
      </c>
      <c r="J496" s="7">
        <f t="shared" si="21"/>
        <v>0.15303135927086925</v>
      </c>
      <c r="Q496" s="15"/>
      <c r="R496" s="15"/>
      <c r="S496" s="14">
        <v>1.6999999999999997</v>
      </c>
      <c r="T496" s="12"/>
      <c r="U496" s="12"/>
      <c r="V496" s="12"/>
      <c r="W496" s="12"/>
      <c r="X496" s="12"/>
      <c r="Y496" s="12"/>
      <c r="Z496" s="12"/>
      <c r="AA496" s="12"/>
      <c r="AB496" s="6"/>
      <c r="AC496" s="6"/>
      <c r="AD496" s="6"/>
      <c r="AE496" s="6"/>
      <c r="AF496" s="6"/>
      <c r="AG496" s="6"/>
      <c r="AH496" s="6"/>
      <c r="AI496" s="6"/>
      <c r="AJ496" s="7"/>
      <c r="AK496" s="7"/>
      <c r="AL496" s="4"/>
      <c r="AM496" s="4"/>
      <c r="AN496" s="4"/>
      <c r="AO496" s="4"/>
      <c r="AP496" s="4"/>
      <c r="AQ496" s="4"/>
      <c r="AR496" s="7"/>
      <c r="AS496" s="7"/>
      <c r="AT496" s="7"/>
      <c r="AU496" s="7"/>
      <c r="AV496" s="4"/>
      <c r="AW496" s="4"/>
      <c r="AX496" s="4"/>
      <c r="AY496" s="4"/>
      <c r="AZ496" s="4"/>
      <c r="BA496" s="4"/>
      <c r="BB496" s="7"/>
      <c r="BC496" s="7"/>
      <c r="BD496" s="7"/>
      <c r="BE496" s="7"/>
      <c r="BF496" s="4"/>
      <c r="BG496" s="4"/>
      <c r="BH496" s="4"/>
      <c r="BI496" s="4"/>
      <c r="BJ496" s="4"/>
      <c r="BK496" s="4"/>
      <c r="BL496" s="7"/>
      <c r="BM496" s="7"/>
      <c r="BN496" s="7"/>
      <c r="BO496" s="7"/>
      <c r="BP496" s="4"/>
      <c r="BQ496" s="4"/>
      <c r="BR496" s="4"/>
      <c r="BS496" s="4"/>
      <c r="BT496" s="4"/>
      <c r="BU496" s="4"/>
      <c r="BV496" s="7"/>
      <c r="BW496" s="7"/>
    </row>
    <row r="497" spans="1:135" x14ac:dyDescent="0.3">
      <c r="A497" s="10">
        <v>43592.999999950116</v>
      </c>
      <c r="B497" s="11">
        <v>6.7</v>
      </c>
      <c r="C497" s="19">
        <v>1.4435624999999999</v>
      </c>
      <c r="D497" s="19">
        <v>0.27761697383242467</v>
      </c>
      <c r="E497" s="19">
        <v>1.0715138888888889</v>
      </c>
      <c r="F497" s="19">
        <v>0.15260745927402619</v>
      </c>
      <c r="G497" s="19">
        <v>0.82916666666666672</v>
      </c>
      <c r="H497" s="19">
        <v>0.14984117698835669</v>
      </c>
      <c r="I497" s="7">
        <f t="shared" si="20"/>
        <v>0.44661083333333335</v>
      </c>
      <c r="J497" s="7">
        <f t="shared" si="21"/>
        <v>0.14984117698835669</v>
      </c>
      <c r="Q497" s="15"/>
      <c r="R497" s="15"/>
      <c r="S497" s="14">
        <v>4.6000000000000005</v>
      </c>
      <c r="T497" s="12"/>
      <c r="U497" s="12"/>
      <c r="V497" s="12"/>
      <c r="W497" s="12"/>
      <c r="X497" s="12"/>
      <c r="Y497" s="12"/>
      <c r="Z497" s="12"/>
      <c r="AA497" s="12"/>
      <c r="AB497" s="6"/>
      <c r="AC497" s="6"/>
      <c r="AD497" s="6"/>
      <c r="AE497" s="6"/>
      <c r="AF497" s="6"/>
      <c r="AG497" s="6"/>
      <c r="AH497" s="6"/>
      <c r="AI497" s="6"/>
      <c r="AJ497" s="7"/>
      <c r="AK497" s="7"/>
      <c r="AL497" s="4"/>
      <c r="AM497" s="4"/>
      <c r="AN497" s="4"/>
      <c r="AO497" s="4"/>
      <c r="AP497" s="4"/>
      <c r="AQ497" s="4"/>
      <c r="AR497" s="7"/>
      <c r="AS497" s="7"/>
      <c r="AT497" s="7"/>
      <c r="AU497" s="7"/>
      <c r="AV497" s="4"/>
      <c r="AW497" s="4"/>
      <c r="AX497" s="4"/>
      <c r="AY497" s="4"/>
      <c r="AZ497" s="4"/>
      <c r="BA497" s="4"/>
      <c r="BB497" s="7"/>
      <c r="BC497" s="7"/>
      <c r="BD497" s="7"/>
      <c r="BE497" s="7"/>
      <c r="BF497" s="4"/>
      <c r="BG497" s="4"/>
      <c r="BH497" s="4"/>
      <c r="BI497" s="4"/>
      <c r="BJ497" s="4"/>
      <c r="BK497" s="4"/>
      <c r="BL497" s="7"/>
      <c r="BM497" s="7"/>
      <c r="BN497" s="7"/>
      <c r="BO497" s="7"/>
      <c r="BP497" s="4"/>
      <c r="BQ497" s="4"/>
      <c r="BR497" s="4"/>
      <c r="BS497" s="4"/>
      <c r="BT497" s="4"/>
      <c r="BU497" s="4"/>
      <c r="BV497" s="7"/>
      <c r="BW497" s="7"/>
    </row>
    <row r="498" spans="1:135" x14ac:dyDescent="0.3">
      <c r="A498" s="10">
        <v>43593.999999950058</v>
      </c>
      <c r="B498" s="11">
        <v>6</v>
      </c>
      <c r="C498" s="19">
        <v>1.0700833333333335</v>
      </c>
      <c r="D498" s="19">
        <v>0.25318938153624315</v>
      </c>
      <c r="E498" s="19">
        <v>0.86111111111111105</v>
      </c>
      <c r="F498" s="19">
        <v>0.18095160057282117</v>
      </c>
      <c r="G498" s="19">
        <v>0.45008333333333339</v>
      </c>
      <c r="H498" s="19">
        <v>9.9762093209524699E-2</v>
      </c>
      <c r="I498" s="7">
        <f t="shared" si="20"/>
        <v>0.11400311666666674</v>
      </c>
      <c r="J498" s="7">
        <f t="shared" si="21"/>
        <v>9.9762093209524699E-2</v>
      </c>
      <c r="Q498" s="15"/>
      <c r="R498" s="15"/>
      <c r="S498" s="14">
        <v>1</v>
      </c>
      <c r="T498" s="12"/>
      <c r="U498" s="12"/>
      <c r="V498" s="12"/>
      <c r="W498" s="12"/>
      <c r="X498" s="12"/>
      <c r="Y498" s="12"/>
      <c r="Z498" s="12"/>
      <c r="AA498" s="12"/>
      <c r="AB498" s="6"/>
      <c r="AC498" s="6"/>
      <c r="AD498" s="6"/>
      <c r="AE498" s="6"/>
      <c r="AF498" s="6"/>
      <c r="AG498" s="6"/>
      <c r="AH498" s="6"/>
      <c r="AI498" s="6"/>
      <c r="AJ498" s="7"/>
      <c r="AK498" s="7"/>
      <c r="AL498" s="4"/>
      <c r="AM498" s="4"/>
      <c r="AN498" s="4"/>
      <c r="AO498" s="4"/>
      <c r="AP498" s="4"/>
      <c r="AQ498" s="4"/>
      <c r="AR498" s="7"/>
      <c r="AS498" s="7"/>
      <c r="AT498" s="7"/>
      <c r="AU498" s="7"/>
      <c r="AV498" s="4"/>
      <c r="AW498" s="4"/>
      <c r="AX498" s="4"/>
      <c r="AY498" s="4"/>
      <c r="AZ498" s="4"/>
      <c r="BA498" s="4"/>
      <c r="BB498" s="7"/>
      <c r="BC498" s="7"/>
      <c r="BD498" s="7"/>
      <c r="BE498" s="7"/>
      <c r="BF498" s="4"/>
      <c r="BG498" s="4"/>
      <c r="BH498" s="4"/>
      <c r="BI498" s="4"/>
      <c r="BJ498" s="4"/>
      <c r="BK498" s="4"/>
      <c r="BL498" s="7"/>
      <c r="BM498" s="7"/>
      <c r="BN498" s="7"/>
      <c r="BO498" s="7"/>
      <c r="BP498" s="4"/>
      <c r="BQ498" s="4"/>
      <c r="BR498" s="4"/>
      <c r="BS498" s="4"/>
      <c r="BT498" s="4"/>
      <c r="BU498" s="4"/>
      <c r="BV498" s="7"/>
      <c r="BW498" s="7"/>
    </row>
    <row r="499" spans="1:135" x14ac:dyDescent="0.3">
      <c r="A499" s="10">
        <v>43594.99999995</v>
      </c>
      <c r="B499" s="11">
        <v>6.5</v>
      </c>
      <c r="C499" s="19">
        <v>1.2661666666666667</v>
      </c>
      <c r="D499" s="19">
        <v>0.23772134930514538</v>
      </c>
      <c r="E499" s="19">
        <v>1.1011388888888887</v>
      </c>
      <c r="F499" s="19">
        <v>0.1592330095652659</v>
      </c>
      <c r="G499" s="19">
        <v>0.57120833333333332</v>
      </c>
      <c r="H499" s="19">
        <v>0.10300684125244675</v>
      </c>
      <c r="I499" s="7">
        <f t="shared" si="20"/>
        <v>0.22027819166666668</v>
      </c>
      <c r="J499" s="7">
        <f t="shared" si="21"/>
        <v>0.10300684125244675</v>
      </c>
      <c r="Q499" s="15"/>
      <c r="R499" s="15"/>
      <c r="S499" s="14">
        <v>0.1</v>
      </c>
      <c r="T499" s="12"/>
      <c r="U499" s="12"/>
      <c r="V499" s="12"/>
      <c r="W499" s="12"/>
      <c r="X499" s="12"/>
      <c r="Y499" s="12"/>
      <c r="Z499" s="12"/>
      <c r="AA499" s="12"/>
      <c r="AB499" s="6"/>
      <c r="AC499" s="6"/>
      <c r="AD499" s="6"/>
      <c r="AE499" s="6"/>
      <c r="AF499" s="6"/>
      <c r="AG499" s="6"/>
      <c r="AH499" s="6"/>
      <c r="AI499" s="6"/>
      <c r="AJ499" s="7"/>
      <c r="AK499" s="7"/>
      <c r="AL499" s="4"/>
      <c r="AM499" s="4"/>
      <c r="AN499" s="4"/>
      <c r="AO499" s="4"/>
      <c r="AP499" s="4"/>
      <c r="AQ499" s="4"/>
      <c r="AR499" s="7"/>
      <c r="AS499" s="7"/>
      <c r="AT499" s="7"/>
      <c r="AU499" s="7"/>
      <c r="AV499" s="4"/>
      <c r="AW499" s="4"/>
      <c r="AX499" s="4"/>
      <c r="AY499" s="4"/>
      <c r="AZ499" s="4"/>
      <c r="BA499" s="4"/>
      <c r="BB499" s="7"/>
      <c r="BC499" s="7"/>
      <c r="BD499" s="7"/>
      <c r="BE499" s="7"/>
      <c r="BF499" s="4"/>
      <c r="BG499" s="4"/>
      <c r="BH499" s="4"/>
      <c r="BI499" s="4"/>
      <c r="BJ499" s="4"/>
      <c r="BK499" s="4"/>
      <c r="BL499" s="7"/>
      <c r="BM499" s="7"/>
      <c r="BN499" s="7"/>
      <c r="BO499" s="7"/>
      <c r="BP499" s="4"/>
      <c r="BQ499" s="4"/>
      <c r="BR499" s="4"/>
      <c r="BS499" s="4"/>
      <c r="BT499" s="4"/>
      <c r="BU499" s="4"/>
      <c r="BV499" s="7"/>
      <c r="BW499" s="7"/>
    </row>
    <row r="500" spans="1:135" x14ac:dyDescent="0.3">
      <c r="A500" s="10">
        <v>43595.999999949941</v>
      </c>
      <c r="B500" s="11">
        <v>4.9000000000000004</v>
      </c>
      <c r="C500" s="19">
        <v>1.7520208333333338</v>
      </c>
      <c r="D500" s="19">
        <v>0.31688336427969216</v>
      </c>
      <c r="E500" s="19">
        <v>1.3206944444444444</v>
      </c>
      <c r="F500" s="19">
        <v>0.21411717215699155</v>
      </c>
      <c r="G500" s="19">
        <v>0.85983333333333334</v>
      </c>
      <c r="H500" s="19">
        <v>0.15084373412775179</v>
      </c>
      <c r="I500" s="7">
        <f t="shared" si="20"/>
        <v>0.47351776666666662</v>
      </c>
      <c r="J500" s="7">
        <f t="shared" si="21"/>
        <v>0.15084373412775179</v>
      </c>
      <c r="K500" s="15">
        <v>-2.3333333333333299</v>
      </c>
      <c r="L500" s="15">
        <v>0.14213381090374042</v>
      </c>
      <c r="M500" s="15">
        <v>-8.1666666666666696</v>
      </c>
      <c r="N500" s="15">
        <v>0.40514369567033115</v>
      </c>
      <c r="Q500" s="15"/>
      <c r="R500" s="15"/>
      <c r="S500" s="14">
        <v>13.4</v>
      </c>
      <c r="T500" s="15">
        <v>1</v>
      </c>
      <c r="U500" s="15">
        <v>1</v>
      </c>
      <c r="V500" s="15">
        <v>2</v>
      </c>
      <c r="W500" s="15">
        <v>1</v>
      </c>
      <c r="X500" s="12"/>
      <c r="Y500" s="12"/>
      <c r="Z500" s="12"/>
      <c r="AA500" s="12"/>
      <c r="AB500" s="6">
        <f>1.4514*AH500 - 24.901</f>
        <v>45.695741066666656</v>
      </c>
      <c r="AC500" s="6">
        <f>AI500</f>
        <v>1.1976230594054842</v>
      </c>
      <c r="AD500" s="6">
        <v>49.127532333333335</v>
      </c>
      <c r="AE500" s="6">
        <v>2.2160369965323246</v>
      </c>
      <c r="AF500" s="6">
        <v>49.584255555555551</v>
      </c>
      <c r="AG500" s="6">
        <v>1.1704296555718208</v>
      </c>
      <c r="AH500" s="6">
        <v>48.640444444444434</v>
      </c>
      <c r="AI500" s="6">
        <v>1.1976230594054842</v>
      </c>
      <c r="AJ500" s="7"/>
      <c r="AK500" s="7"/>
      <c r="AL500" s="4"/>
      <c r="AM500" s="4"/>
      <c r="AN500" s="4"/>
      <c r="AO500" s="4"/>
      <c r="AP500" s="4"/>
      <c r="AQ500" s="4"/>
      <c r="AR500" s="7"/>
      <c r="AS500" s="7"/>
      <c r="AT500" s="7"/>
      <c r="AU500" s="7"/>
      <c r="AV500" s="4"/>
      <c r="AW500" s="4"/>
      <c r="AX500" s="4"/>
      <c r="AY500" s="4"/>
      <c r="AZ500" s="4"/>
      <c r="BA500" s="4"/>
      <c r="BB500" s="7"/>
      <c r="BC500" s="7"/>
      <c r="BD500" s="7"/>
      <c r="BE500" s="7"/>
      <c r="BF500" s="4"/>
      <c r="BG500" s="4"/>
      <c r="BH500" s="4"/>
      <c r="BI500" s="4"/>
      <c r="BJ500" s="4"/>
      <c r="BK500" s="4"/>
      <c r="BL500" s="7"/>
      <c r="BM500" s="7"/>
      <c r="BN500" s="7"/>
      <c r="BO500" s="7"/>
      <c r="BP500" s="4"/>
      <c r="BQ500" s="4"/>
      <c r="BR500" s="4"/>
      <c r="BS500" s="4"/>
      <c r="BT500" s="4"/>
      <c r="BU500" s="4"/>
      <c r="BV500" s="7"/>
      <c r="BW500" s="7"/>
      <c r="BX500" s="1">
        <v>0.49363830455509367</v>
      </c>
      <c r="BY500" s="1">
        <v>0.3905479275066755</v>
      </c>
      <c r="BZ500" s="1">
        <v>3.9182540424060566</v>
      </c>
      <c r="CA500" s="1">
        <v>0.34420359250435734</v>
      </c>
      <c r="CB500" s="1">
        <v>3.7230509453485516</v>
      </c>
      <c r="CC500" s="1">
        <v>0.32534647306529818</v>
      </c>
      <c r="CD500" s="2">
        <v>3.2565149908883244</v>
      </c>
      <c r="CE500" s="2">
        <v>1.359874322551881</v>
      </c>
      <c r="CF500" s="2">
        <v>3.0124062116670296</v>
      </c>
      <c r="CG500" s="2">
        <v>1.1695173036504283</v>
      </c>
      <c r="CR500" s="1">
        <v>0.63761614338366246</v>
      </c>
      <c r="CS500" s="1">
        <v>0.24866340571136009</v>
      </c>
      <c r="CT500" s="1">
        <v>2.0485989639036384</v>
      </c>
      <c r="CU500" s="1">
        <v>0.20757647230186152</v>
      </c>
      <c r="CV500" s="1">
        <v>1.9681729431339996</v>
      </c>
      <c r="CW500" s="1">
        <v>0.19625710350050474</v>
      </c>
      <c r="CX500" s="2">
        <v>1.7451180812415896</v>
      </c>
      <c r="CY500" s="2">
        <v>0.3730872363658066</v>
      </c>
      <c r="CZ500" s="2">
        <v>1.3296137761840683</v>
      </c>
      <c r="DA500" s="2">
        <v>0.14542650677013277</v>
      </c>
      <c r="DL500" s="1">
        <v>1.1312544479387561</v>
      </c>
      <c r="DM500" s="1">
        <v>0.3437792987167112</v>
      </c>
      <c r="DN500" s="1">
        <v>5.9668530063096945</v>
      </c>
      <c r="DO500" s="1">
        <v>0.3296060085065689</v>
      </c>
      <c r="DP500" s="1">
        <v>5.6912238884825506</v>
      </c>
      <c r="DQ500" s="1">
        <v>0.31143554599002987</v>
      </c>
      <c r="DR500" s="2">
        <v>5.0016330721299136</v>
      </c>
      <c r="DS500" s="2">
        <v>1.5477971079056061</v>
      </c>
      <c r="DT500" s="2">
        <v>4.3420199878510983</v>
      </c>
      <c r="DU500" s="2">
        <v>1.0255888645913267</v>
      </c>
    </row>
    <row r="501" spans="1:135" x14ac:dyDescent="0.3">
      <c r="A501" s="10">
        <v>43596.999999949883</v>
      </c>
      <c r="B501" s="11">
        <v>5.0999999999999996</v>
      </c>
      <c r="C501" s="19">
        <v>1.6830833333333335</v>
      </c>
      <c r="D501" s="19">
        <v>0.16000752265679036</v>
      </c>
      <c r="E501" s="19">
        <v>1.2951388888888891</v>
      </c>
      <c r="F501" s="19">
        <v>0.10146598336219115</v>
      </c>
      <c r="G501" s="19">
        <v>0.96250000000000002</v>
      </c>
      <c r="H501" s="19">
        <v>0.11144578928463542</v>
      </c>
      <c r="I501" s="7">
        <f t="shared" si="20"/>
        <v>0.56359749999999997</v>
      </c>
      <c r="J501" s="7">
        <f t="shared" si="21"/>
        <v>0.11144578928463542</v>
      </c>
      <c r="Q501" s="15"/>
      <c r="R501" s="15"/>
      <c r="S501" s="14">
        <v>11.799999999999999</v>
      </c>
      <c r="T501" s="12"/>
      <c r="U501" s="12"/>
      <c r="V501" s="12"/>
      <c r="W501" s="12"/>
      <c r="X501" s="12"/>
      <c r="Y501" s="12"/>
      <c r="Z501" s="12"/>
      <c r="AA501" s="12"/>
      <c r="AB501" s="6"/>
      <c r="AC501" s="6"/>
      <c r="AD501" s="6"/>
      <c r="AE501" s="6"/>
      <c r="AF501" s="6"/>
      <c r="AG501" s="6"/>
      <c r="AH501" s="6"/>
      <c r="AI501" s="6"/>
      <c r="AJ501" s="7"/>
      <c r="AK501" s="7"/>
      <c r="AL501" s="4"/>
      <c r="AM501" s="4"/>
      <c r="AN501" s="4"/>
      <c r="AO501" s="4"/>
      <c r="AP501" s="4"/>
      <c r="AQ501" s="4"/>
      <c r="AR501" s="7"/>
      <c r="AS501" s="7"/>
      <c r="AT501" s="7"/>
      <c r="AU501" s="7"/>
      <c r="AV501" s="4"/>
      <c r="AW501" s="4"/>
      <c r="AX501" s="4"/>
      <c r="AY501" s="4"/>
      <c r="AZ501" s="4"/>
      <c r="BA501" s="4"/>
      <c r="BB501" s="7"/>
      <c r="BC501" s="7"/>
      <c r="BD501" s="7"/>
      <c r="BE501" s="7"/>
      <c r="BF501" s="4"/>
      <c r="BG501" s="4"/>
      <c r="BH501" s="4"/>
      <c r="BI501" s="4"/>
      <c r="BJ501" s="4"/>
      <c r="BK501" s="4"/>
      <c r="BL501" s="7"/>
      <c r="BM501" s="7"/>
      <c r="BN501" s="7"/>
      <c r="BO501" s="7"/>
      <c r="BP501" s="4"/>
      <c r="BQ501" s="4"/>
      <c r="BR501" s="4"/>
      <c r="BS501" s="4"/>
      <c r="BT501" s="4"/>
      <c r="BU501" s="4"/>
      <c r="BV501" s="7"/>
      <c r="BW501" s="7"/>
      <c r="CH501" s="3">
        <v>1.0050721775261242</v>
      </c>
      <c r="CI501" s="3">
        <v>7.9767633136994018E-2</v>
      </c>
      <c r="CJ501" s="3">
        <v>1.4437941597795914</v>
      </c>
      <c r="CK501" s="3">
        <v>0.24693633779309362</v>
      </c>
      <c r="CL501" s="3">
        <v>1.2669892009314441</v>
      </c>
      <c r="CM501" s="3">
        <v>0.15088518014180607</v>
      </c>
      <c r="CN501" s="5">
        <v>15.828697612017384</v>
      </c>
      <c r="CO501" s="5">
        <v>6.4449451009449605</v>
      </c>
      <c r="CP501" s="5">
        <v>16.398516300260432</v>
      </c>
      <c r="CQ501" s="5">
        <v>6.1920962569163072</v>
      </c>
      <c r="DB501" s="3">
        <v>0.90935101776173166</v>
      </c>
      <c r="DC501" s="3">
        <v>4.7860579882196441E-2</v>
      </c>
      <c r="DD501" s="3">
        <v>1.2044912603686095</v>
      </c>
      <c r="DE501" s="3">
        <v>0.44979798225127859</v>
      </c>
      <c r="DF501" s="3">
        <v>1.0855497425980378</v>
      </c>
      <c r="DG501" s="3">
        <v>0.26922120264400146</v>
      </c>
      <c r="DH501" s="5">
        <v>1.2875017196377778</v>
      </c>
      <c r="DI501" s="5">
        <v>0.16200136002051263</v>
      </c>
      <c r="DJ501" s="5">
        <v>1.525527247638039</v>
      </c>
      <c r="DK501" s="5">
        <v>0.24216965290682343</v>
      </c>
      <c r="DV501" s="3">
        <v>1.9144231952878557</v>
      </c>
      <c r="DW501" s="3">
        <v>0.12762821301919058</v>
      </c>
      <c r="DX501" s="3">
        <v>2.6482854201482011</v>
      </c>
      <c r="DY501" s="3">
        <v>0.55860129298944194</v>
      </c>
      <c r="DZ501" s="3">
        <v>2.3525389435294821</v>
      </c>
      <c r="EA501" s="3">
        <v>0.33742806688354898</v>
      </c>
      <c r="EB501" s="5">
        <v>17.116199331655164</v>
      </c>
      <c r="EC501" s="5">
        <v>6.482590143638153</v>
      </c>
      <c r="ED501" s="5">
        <v>17.924043547898471</v>
      </c>
      <c r="EE501" s="5">
        <v>6.0597477619349087</v>
      </c>
    </row>
    <row r="502" spans="1:135" x14ac:dyDescent="0.3">
      <c r="A502" s="10">
        <v>43597.999999949825</v>
      </c>
      <c r="B502" s="11">
        <v>5.9</v>
      </c>
      <c r="C502" s="19">
        <v>1.7386249999999999</v>
      </c>
      <c r="D502" s="19">
        <v>0.18693021698898962</v>
      </c>
      <c r="E502" s="19">
        <v>1.2799861111111113</v>
      </c>
      <c r="F502" s="19">
        <v>0.12692638876102849</v>
      </c>
      <c r="G502" s="19">
        <v>0.17860416666666667</v>
      </c>
      <c r="H502" s="19">
        <v>1.3123196189597883E-2</v>
      </c>
      <c r="I502" s="7">
        <f t="shared" si="20"/>
        <v>-0.12419270416666664</v>
      </c>
      <c r="J502" s="7">
        <f t="shared" si="21"/>
        <v>1.3123196189597883E-2</v>
      </c>
      <c r="Q502" s="15"/>
      <c r="R502" s="15"/>
      <c r="S502" s="14">
        <v>3.0000000000000004</v>
      </c>
      <c r="T502" s="12"/>
      <c r="U502" s="12"/>
      <c r="V502" s="12"/>
      <c r="W502" s="12"/>
      <c r="X502" s="12"/>
      <c r="Y502" s="12"/>
      <c r="Z502" s="12"/>
      <c r="AA502" s="12"/>
      <c r="AB502" s="6"/>
      <c r="AC502" s="6"/>
      <c r="AD502" s="6"/>
      <c r="AE502" s="6"/>
      <c r="AF502" s="6"/>
      <c r="AG502" s="6"/>
      <c r="AH502" s="6"/>
      <c r="AI502" s="6"/>
      <c r="AJ502" s="7"/>
      <c r="AK502" s="7"/>
      <c r="AL502" s="4"/>
      <c r="AM502" s="4"/>
      <c r="AN502" s="4"/>
      <c r="AO502" s="4"/>
      <c r="AP502" s="4"/>
      <c r="AQ502" s="4"/>
      <c r="AR502" s="7"/>
      <c r="AS502" s="7"/>
      <c r="AT502" s="7"/>
      <c r="AU502" s="7"/>
      <c r="AV502" s="4"/>
      <c r="AW502" s="4"/>
      <c r="AX502" s="4"/>
      <c r="AY502" s="4"/>
      <c r="AZ502" s="4"/>
      <c r="BA502" s="4"/>
      <c r="BB502" s="7"/>
      <c r="BC502" s="7"/>
      <c r="BD502" s="7"/>
      <c r="BE502" s="7"/>
      <c r="BF502" s="4"/>
      <c r="BG502" s="4"/>
      <c r="BH502" s="4"/>
      <c r="BI502" s="4"/>
      <c r="BJ502" s="4"/>
      <c r="BK502" s="4"/>
      <c r="BL502" s="7"/>
      <c r="BM502" s="7"/>
      <c r="BN502" s="7"/>
      <c r="BO502" s="7"/>
      <c r="BP502" s="4"/>
      <c r="BQ502" s="4"/>
      <c r="BR502" s="4"/>
      <c r="BS502" s="4"/>
      <c r="BT502" s="4"/>
      <c r="BU502" s="4"/>
      <c r="BV502" s="7"/>
      <c r="BW502" s="7"/>
    </row>
    <row r="503" spans="1:135" x14ac:dyDescent="0.3">
      <c r="A503" s="10">
        <v>43598.999999949767</v>
      </c>
      <c r="B503" s="11">
        <v>8.9</v>
      </c>
      <c r="C503" s="19">
        <v>3.2571250000000003</v>
      </c>
      <c r="D503" s="19">
        <v>0.46559688807268773</v>
      </c>
      <c r="E503" s="19">
        <v>2.2879583333333327</v>
      </c>
      <c r="F503" s="19">
        <v>0.26613723660686056</v>
      </c>
      <c r="G503" s="19">
        <v>0.33602083333333338</v>
      </c>
      <c r="H503" s="19">
        <v>5.8837827345861425E-2</v>
      </c>
      <c r="I503" s="7">
        <f t="shared" si="20"/>
        <v>1.3924679166666731E-2</v>
      </c>
      <c r="J503" s="7">
        <f t="shared" si="21"/>
        <v>5.8837827345861425E-2</v>
      </c>
      <c r="K503" s="15">
        <v>-2.5833333333333299</v>
      </c>
      <c r="L503" s="15">
        <v>0.1929960485281364</v>
      </c>
      <c r="M503" s="15">
        <v>-9.5833333333333304</v>
      </c>
      <c r="N503" s="15">
        <v>0.71200031210979464</v>
      </c>
      <c r="Q503" s="15"/>
      <c r="R503" s="15"/>
      <c r="S503" s="14">
        <v>0.30000000000000004</v>
      </c>
      <c r="T503" s="15">
        <v>-1.1666666666666667</v>
      </c>
      <c r="U503" s="15">
        <v>2.166666666666667</v>
      </c>
      <c r="V503" s="15">
        <v>2</v>
      </c>
      <c r="W503" s="15">
        <v>5.9999999999999991</v>
      </c>
      <c r="X503" s="12"/>
      <c r="Y503" s="12"/>
      <c r="Z503" s="12"/>
      <c r="AA503" s="12"/>
      <c r="AB503" s="6">
        <f>1.4514*AH503 - 24.901</f>
        <v>44.967267280000002</v>
      </c>
      <c r="AC503" s="6">
        <f>AI503</f>
        <v>0.99170836188722145</v>
      </c>
      <c r="AD503" s="6">
        <v>48.155406888888891</v>
      </c>
      <c r="AE503" s="6">
        <v>1.0369431146820056</v>
      </c>
      <c r="AF503" s="6">
        <v>49.524244444444442</v>
      </c>
      <c r="AG503" s="6">
        <v>1.3863553183228219</v>
      </c>
      <c r="AH503" s="6">
        <v>48.138533333333328</v>
      </c>
      <c r="AI503" s="6">
        <v>0.99170836188722145</v>
      </c>
      <c r="AJ503" s="7"/>
      <c r="AK503" s="7"/>
      <c r="AL503" s="4"/>
      <c r="AM503" s="4"/>
      <c r="AN503" s="4"/>
      <c r="AO503" s="4"/>
      <c r="AP503" s="4"/>
      <c r="AQ503" s="4"/>
      <c r="AR503" s="7"/>
      <c r="AS503" s="7"/>
      <c r="AT503" s="7"/>
      <c r="AU503" s="7"/>
      <c r="AV503" s="4"/>
      <c r="AW503" s="4"/>
      <c r="AX503" s="4"/>
      <c r="AY503" s="4"/>
      <c r="AZ503" s="4"/>
      <c r="BA503" s="4"/>
      <c r="BB503" s="7"/>
      <c r="BC503" s="7"/>
      <c r="BD503" s="7"/>
      <c r="BE503" s="7"/>
      <c r="BF503" s="4"/>
      <c r="BG503" s="4"/>
      <c r="BH503" s="4"/>
      <c r="BI503" s="4"/>
      <c r="BJ503" s="4"/>
      <c r="BK503" s="4"/>
      <c r="BL503" s="7"/>
      <c r="BM503" s="7"/>
      <c r="BN503" s="7"/>
      <c r="BO503" s="7"/>
      <c r="BP503" s="4"/>
      <c r="BQ503" s="4"/>
      <c r="BR503" s="4"/>
      <c r="BS503" s="4"/>
      <c r="BT503" s="4"/>
      <c r="BU503" s="4"/>
      <c r="BV503" s="7"/>
      <c r="BW503" s="7"/>
      <c r="BX503" s="1">
        <v>0.41304944265358789</v>
      </c>
      <c r="BY503" s="1">
        <v>0.7150392950066069</v>
      </c>
      <c r="BZ503" s="1">
        <v>3.0457181124961537</v>
      </c>
      <c r="CA503" s="1">
        <v>0.59540030543367117</v>
      </c>
      <c r="CB503" s="1">
        <v>2.8956559983151271</v>
      </c>
      <c r="CC503" s="1">
        <v>0.56293985296425275</v>
      </c>
      <c r="CD503" s="2">
        <v>4.2546982702640292</v>
      </c>
      <c r="CE503" s="2">
        <v>2.752193684123128</v>
      </c>
      <c r="CF503" s="2">
        <v>3.5395210681398765</v>
      </c>
      <c r="CG503" s="2">
        <v>1.536234798157887</v>
      </c>
      <c r="CR503" s="1">
        <v>0.16688866369841937</v>
      </c>
      <c r="CS503" s="1">
        <v>0.23130416585817548</v>
      </c>
      <c r="CT503" s="1">
        <v>1.2099428118135402</v>
      </c>
      <c r="CU503" s="1">
        <v>0.29239023666093011</v>
      </c>
      <c r="CV503" s="1">
        <v>1.1504887253709783</v>
      </c>
      <c r="CW503" s="1">
        <v>0.27603903195816737</v>
      </c>
      <c r="CX503" s="2">
        <v>2.9611453163009722</v>
      </c>
      <c r="CY503" s="2">
        <v>0.4534843987885141</v>
      </c>
      <c r="CZ503" s="2">
        <v>3.241674872582117</v>
      </c>
      <c r="DA503" s="2">
        <v>0.71713469968981525</v>
      </c>
      <c r="DL503" s="1">
        <v>0.57993810635200727</v>
      </c>
      <c r="DM503" s="1">
        <v>0.70377639076292031</v>
      </c>
      <c r="DN503" s="1">
        <v>4.2556609243096943</v>
      </c>
      <c r="DO503" s="1">
        <v>0.66770131817210676</v>
      </c>
      <c r="DP503" s="1">
        <v>4.0461447236861057</v>
      </c>
      <c r="DQ503" s="1">
        <v>0.63091894389823477</v>
      </c>
      <c r="DR503" s="2">
        <v>7.2158435865650006</v>
      </c>
      <c r="DS503" s="2">
        <v>2.7045957450187661</v>
      </c>
      <c r="DT503" s="2">
        <v>6.7811959407219931</v>
      </c>
      <c r="DU503" s="2">
        <v>1.3129987029630927</v>
      </c>
    </row>
    <row r="504" spans="1:135" x14ac:dyDescent="0.3">
      <c r="A504" s="10">
        <v>43599.999999949709</v>
      </c>
      <c r="B504" s="11">
        <v>10</v>
      </c>
      <c r="C504" s="19">
        <v>3.7267499999999996</v>
      </c>
      <c r="D504" s="19">
        <v>0.70339660535169635</v>
      </c>
      <c r="E504" s="19">
        <v>2.5151388888888895</v>
      </c>
      <c r="F504" s="19">
        <v>0.42313285788909027</v>
      </c>
      <c r="G504" s="19">
        <v>0.60170833333333329</v>
      </c>
      <c r="H504" s="19">
        <v>0.12374251886575426</v>
      </c>
      <c r="I504" s="7">
        <f t="shared" si="20"/>
        <v>0.24703889166666665</v>
      </c>
      <c r="J504" s="7">
        <f t="shared" si="21"/>
        <v>0.12374251886575426</v>
      </c>
      <c r="Q504" s="15"/>
      <c r="R504" s="15"/>
      <c r="T504" s="12"/>
      <c r="U504" s="12"/>
      <c r="V504" s="12"/>
      <c r="W504" s="12"/>
      <c r="X504" s="12"/>
      <c r="Y504" s="12"/>
      <c r="Z504" s="12"/>
      <c r="AA504" s="12"/>
      <c r="AB504" s="6"/>
      <c r="AC504" s="6"/>
      <c r="AD504" s="6"/>
      <c r="AE504" s="6"/>
      <c r="AF504" s="6"/>
      <c r="AG504" s="6"/>
      <c r="AH504" s="6"/>
      <c r="AI504" s="6"/>
      <c r="AJ504" s="7"/>
      <c r="AK504" s="7"/>
      <c r="AL504" s="4"/>
      <c r="AM504" s="4"/>
      <c r="AN504" s="4"/>
      <c r="AO504" s="4"/>
      <c r="AP504" s="4"/>
      <c r="AQ504" s="4"/>
      <c r="AR504" s="7"/>
      <c r="AS504" s="7"/>
      <c r="AT504" s="7"/>
      <c r="AU504" s="7"/>
      <c r="AV504" s="4"/>
      <c r="AW504" s="4"/>
      <c r="AX504" s="4"/>
      <c r="AY504" s="4"/>
      <c r="AZ504" s="4"/>
      <c r="BA504" s="4"/>
      <c r="BB504" s="7"/>
      <c r="BC504" s="7"/>
      <c r="BD504" s="7"/>
      <c r="BE504" s="7"/>
      <c r="BF504" s="4"/>
      <c r="BG504" s="4"/>
      <c r="BH504" s="4"/>
      <c r="BI504" s="4"/>
      <c r="BJ504" s="4"/>
      <c r="BK504" s="4"/>
      <c r="BL504" s="7"/>
      <c r="BM504" s="7"/>
      <c r="BN504" s="7"/>
      <c r="BO504" s="7"/>
      <c r="BP504" s="4"/>
      <c r="BQ504" s="4"/>
      <c r="BR504" s="4"/>
      <c r="BS504" s="4"/>
      <c r="BT504" s="4"/>
      <c r="BU504" s="4"/>
      <c r="BV504" s="7"/>
      <c r="BW504" s="7"/>
    </row>
    <row r="505" spans="1:135" x14ac:dyDescent="0.3">
      <c r="A505" s="10">
        <v>43600.99999994965</v>
      </c>
      <c r="B505" s="11">
        <v>9.4</v>
      </c>
      <c r="C505" s="19">
        <v>2.6134791666666666</v>
      </c>
      <c r="D505" s="19">
        <v>0.10754443166363332</v>
      </c>
      <c r="E505" s="19">
        <v>2.1105555555555555</v>
      </c>
      <c r="F505" s="19">
        <v>6.2930228300267899E-2</v>
      </c>
      <c r="G505" s="19">
        <v>0.33660416666666665</v>
      </c>
      <c r="H505" s="19">
        <v>1.4794362762046386E-2</v>
      </c>
      <c r="I505" s="7">
        <f t="shared" si="20"/>
        <v>1.443649583333334E-2</v>
      </c>
      <c r="J505" s="7">
        <f t="shared" si="21"/>
        <v>1.4794362762046386E-2</v>
      </c>
      <c r="Q505" s="15"/>
      <c r="R505" s="15"/>
      <c r="S505" s="14">
        <v>4.8999999999999986</v>
      </c>
      <c r="T505" s="12"/>
      <c r="U505" s="12"/>
      <c r="V505" s="12"/>
      <c r="W505" s="12"/>
      <c r="X505" s="12"/>
      <c r="Y505" s="12"/>
      <c r="Z505" s="12"/>
      <c r="AA505" s="12"/>
      <c r="AB505" s="6"/>
      <c r="AC505" s="6"/>
      <c r="AD505" s="6"/>
      <c r="AE505" s="6"/>
      <c r="AF505" s="6"/>
      <c r="AG505" s="6"/>
      <c r="AH505" s="6"/>
      <c r="AI505" s="6"/>
      <c r="AJ505" s="7"/>
      <c r="AK505" s="7"/>
      <c r="AL505" s="4"/>
      <c r="AM505" s="4"/>
      <c r="AN505" s="4"/>
      <c r="AO505" s="4"/>
      <c r="AP505" s="4"/>
      <c r="AQ505" s="4"/>
      <c r="AR505" s="7"/>
      <c r="AS505" s="7"/>
      <c r="AT505" s="7"/>
      <c r="AU505" s="7"/>
      <c r="AV505" s="4"/>
      <c r="AW505" s="4"/>
      <c r="AX505" s="4"/>
      <c r="AY505" s="4"/>
      <c r="AZ505" s="4"/>
      <c r="BA505" s="4"/>
      <c r="BB505" s="7"/>
      <c r="BC505" s="7"/>
      <c r="BD505" s="7"/>
      <c r="BE505" s="7"/>
      <c r="BF505" s="4"/>
      <c r="BG505" s="4"/>
      <c r="BH505" s="4"/>
      <c r="BI505" s="4"/>
      <c r="BJ505" s="4"/>
      <c r="BK505" s="4"/>
      <c r="BL505" s="7"/>
      <c r="BM505" s="7"/>
      <c r="BN505" s="7"/>
      <c r="BO505" s="7"/>
      <c r="BP505" s="4"/>
      <c r="BQ505" s="4"/>
      <c r="BR505" s="4"/>
      <c r="BS505" s="4"/>
      <c r="BT505" s="4"/>
      <c r="BU505" s="4"/>
      <c r="BV505" s="7"/>
      <c r="BW505" s="7"/>
    </row>
    <row r="506" spans="1:135" x14ac:dyDescent="0.3">
      <c r="A506" s="10">
        <v>43601.999999949592</v>
      </c>
      <c r="B506" s="11">
        <v>7</v>
      </c>
      <c r="C506" s="19">
        <v>3.3034999999999992</v>
      </c>
      <c r="D506" s="19">
        <v>0.20947820136669684</v>
      </c>
      <c r="E506" s="19">
        <v>2.4382916666666667</v>
      </c>
      <c r="F506" s="19">
        <v>0.13730113757807505</v>
      </c>
      <c r="G506" s="19">
        <v>0.26718750000000002</v>
      </c>
      <c r="H506" s="19">
        <v>2.7791485710359751E-2</v>
      </c>
      <c r="I506" s="7">
        <f t="shared" si="20"/>
        <v>-4.6469687499999968E-2</v>
      </c>
      <c r="J506" s="7">
        <f t="shared" si="21"/>
        <v>2.7791485710359751E-2</v>
      </c>
      <c r="Q506" s="15"/>
      <c r="R506" s="15"/>
      <c r="S506" s="14">
        <v>18.999999999999996</v>
      </c>
      <c r="T506" s="12"/>
      <c r="U506" s="12"/>
      <c r="V506" s="12"/>
      <c r="W506" s="12"/>
      <c r="X506" s="12"/>
      <c r="Y506" s="12"/>
      <c r="Z506" s="12"/>
      <c r="AA506" s="12"/>
      <c r="AB506" s="6"/>
      <c r="AC506" s="6"/>
      <c r="AD506" s="6"/>
      <c r="AE506" s="6"/>
      <c r="AF506" s="6"/>
      <c r="AG506" s="6"/>
      <c r="AH506" s="6"/>
      <c r="AI506" s="6"/>
      <c r="AJ506" s="7"/>
      <c r="AK506" s="7"/>
      <c r="AL506" s="4"/>
      <c r="AM506" s="4"/>
      <c r="AN506" s="4"/>
      <c r="AO506" s="4"/>
      <c r="AP506" s="4"/>
      <c r="AQ506" s="4"/>
      <c r="AR506" s="7"/>
      <c r="AS506" s="7"/>
      <c r="AT506" s="7"/>
      <c r="AU506" s="7"/>
      <c r="AV506" s="4"/>
      <c r="AW506" s="4"/>
      <c r="AX506" s="4"/>
      <c r="AY506" s="4"/>
      <c r="AZ506" s="4"/>
      <c r="BA506" s="4"/>
      <c r="BB506" s="7"/>
      <c r="BC506" s="7"/>
      <c r="BD506" s="7"/>
      <c r="BE506" s="7"/>
      <c r="BF506" s="4"/>
      <c r="BG506" s="4"/>
      <c r="BH506" s="4"/>
      <c r="BI506" s="4"/>
      <c r="BJ506" s="4"/>
      <c r="BK506" s="4"/>
      <c r="BL506" s="7"/>
      <c r="BM506" s="7"/>
      <c r="BN506" s="7"/>
      <c r="BO506" s="7"/>
      <c r="BP506" s="4"/>
      <c r="BQ506" s="4"/>
      <c r="BR506" s="4"/>
      <c r="BS506" s="4"/>
      <c r="BT506" s="4"/>
      <c r="BU506" s="4"/>
      <c r="BV506" s="7"/>
      <c r="BW506" s="7"/>
    </row>
    <row r="507" spans="1:135" x14ac:dyDescent="0.3">
      <c r="A507" s="10">
        <v>43602.999999949534</v>
      </c>
      <c r="B507" s="11">
        <v>7.7</v>
      </c>
      <c r="C507" s="19">
        <v>3.3315624999999991</v>
      </c>
      <c r="D507" s="19">
        <v>0.32420340126494279</v>
      </c>
      <c r="E507" s="19">
        <v>2.3435000000000001</v>
      </c>
      <c r="F507" s="19">
        <v>0.21873434795624874</v>
      </c>
      <c r="G507" s="19">
        <v>0.11735416666666666</v>
      </c>
      <c r="H507" s="19">
        <v>1.4562785083564773E-2</v>
      </c>
      <c r="I507" s="7">
        <f t="shared" si="20"/>
        <v>-0.17793345416666667</v>
      </c>
      <c r="J507" s="7">
        <f t="shared" si="21"/>
        <v>1.4562785083564773E-2</v>
      </c>
      <c r="O507" s="15">
        <v>-0.83333333333333337</v>
      </c>
      <c r="P507" s="15">
        <v>0.20719385350268704</v>
      </c>
      <c r="Q507" s="15">
        <v>-1.75</v>
      </c>
      <c r="R507" s="15">
        <v>0.17943514064131835</v>
      </c>
      <c r="S507" s="14">
        <v>6.5</v>
      </c>
      <c r="T507" s="12"/>
      <c r="U507" s="12"/>
      <c r="V507" s="12"/>
      <c r="W507" s="12"/>
      <c r="X507" s="15">
        <v>11.5</v>
      </c>
      <c r="Y507" s="15">
        <v>1.2583057392117916</v>
      </c>
      <c r="Z507" s="15">
        <v>12.333333333333334</v>
      </c>
      <c r="AA507" s="15">
        <v>1.4298407059684817</v>
      </c>
      <c r="AB507" s="6"/>
      <c r="AC507" s="6"/>
      <c r="AD507" s="6"/>
      <c r="AE507" s="6"/>
      <c r="AF507" s="6"/>
      <c r="AG507" s="6"/>
      <c r="AH507" s="6"/>
      <c r="AI507" s="6"/>
      <c r="AJ507" s="7"/>
      <c r="AK507" s="7"/>
      <c r="AL507" s="4"/>
      <c r="AM507" s="4"/>
      <c r="AN507" s="4"/>
      <c r="AO507" s="4"/>
      <c r="AP507" s="4"/>
      <c r="AQ507" s="4"/>
      <c r="AR507" s="7"/>
      <c r="AS507" s="7"/>
      <c r="AT507" s="7"/>
      <c r="AU507" s="7"/>
      <c r="AV507" s="4"/>
      <c r="AW507" s="4"/>
      <c r="AX507" s="4"/>
      <c r="AY507" s="4"/>
      <c r="AZ507" s="4"/>
      <c r="BA507" s="4"/>
      <c r="BB507" s="7"/>
      <c r="BC507" s="7"/>
      <c r="BD507" s="7"/>
      <c r="BE507" s="7"/>
      <c r="BF507" s="4"/>
      <c r="BG507" s="4"/>
      <c r="BH507" s="4"/>
      <c r="BI507" s="4"/>
      <c r="BJ507" s="4"/>
      <c r="BK507" s="4"/>
      <c r="BL507" s="7"/>
      <c r="BM507" s="7"/>
      <c r="BN507" s="7"/>
      <c r="BO507" s="7"/>
      <c r="BP507" s="4"/>
      <c r="BQ507" s="4"/>
      <c r="BR507" s="4"/>
      <c r="BS507" s="4"/>
      <c r="BT507" s="4"/>
      <c r="BU507" s="4"/>
      <c r="BV507" s="7"/>
      <c r="BW507" s="7"/>
      <c r="CN507" s="5">
        <v>10.784354452975872</v>
      </c>
      <c r="CO507" s="5">
        <v>8.8235627342529828</v>
      </c>
      <c r="CP507" s="5">
        <v>10.98043362484816</v>
      </c>
      <c r="CQ507" s="5">
        <v>7.7070542872599441</v>
      </c>
      <c r="DH507" s="5">
        <v>1.8627521327867418</v>
      </c>
      <c r="DI507" s="5">
        <v>0.68627710155301003</v>
      </c>
      <c r="DJ507" s="5">
        <v>0.95860928470896634</v>
      </c>
      <c r="DK507" s="5">
        <v>0.1709933853732846</v>
      </c>
      <c r="EB507" s="5">
        <v>12.647106585762614</v>
      </c>
      <c r="EC507" s="5">
        <v>8.1372856326999727</v>
      </c>
      <c r="ED507" s="5">
        <v>11.939042909557129</v>
      </c>
      <c r="EE507" s="5">
        <v>7.6095050625439571</v>
      </c>
    </row>
    <row r="508" spans="1:135" x14ac:dyDescent="0.3">
      <c r="A508" s="10">
        <v>43603.999999949476</v>
      </c>
      <c r="B508" s="11">
        <v>8.8000000000000007</v>
      </c>
      <c r="C508" s="19">
        <v>3.9453333333333327</v>
      </c>
      <c r="D508" s="19">
        <v>0.44636010157470174</v>
      </c>
      <c r="E508" s="19">
        <v>2.7041944444444437</v>
      </c>
      <c r="F508" s="19">
        <v>0.26716784118036552</v>
      </c>
      <c r="G508" s="19">
        <v>0.19352083333333336</v>
      </c>
      <c r="H508" s="19">
        <v>2.832639214582033E-2</v>
      </c>
      <c r="I508" s="7">
        <f t="shared" si="20"/>
        <v>-0.11110482083333328</v>
      </c>
      <c r="J508" s="7">
        <f t="shared" si="21"/>
        <v>2.832639214582033E-2</v>
      </c>
      <c r="K508" s="15">
        <v>-2.1666666666666701</v>
      </c>
      <c r="L508" s="15">
        <v>0.27061471362866285</v>
      </c>
      <c r="M508" s="15">
        <v>-14.3333333333333</v>
      </c>
      <c r="N508" s="15">
        <v>0.49746833816308988</v>
      </c>
      <c r="Q508" s="15"/>
      <c r="R508" s="15"/>
      <c r="T508" s="15">
        <v>-2.6666666666666665</v>
      </c>
      <c r="U508" s="15">
        <v>2.6034165586355518</v>
      </c>
      <c r="V508" s="15">
        <v>-2.3333333333333335</v>
      </c>
      <c r="W508" s="15">
        <v>2.1858128414340001</v>
      </c>
      <c r="X508" s="12"/>
      <c r="Y508" s="12"/>
      <c r="Z508" s="12"/>
      <c r="AA508" s="12"/>
      <c r="AB508" s="6">
        <f>1.4514*AH508 - 24.901</f>
        <v>42.963964366666673</v>
      </c>
      <c r="AC508" s="6">
        <f>AI508</f>
        <v>1.1148785179682856</v>
      </c>
      <c r="AD508" s="6">
        <v>46.677551444444447</v>
      </c>
      <c r="AE508" s="6">
        <v>1.7463147264531573</v>
      </c>
      <c r="AF508" s="6">
        <v>48.19854444444443</v>
      </c>
      <c r="AG508" s="6">
        <v>1.044407657094458</v>
      </c>
      <c r="AH508" s="6">
        <v>46.758277777777778</v>
      </c>
      <c r="AI508" s="6">
        <v>1.1148785179682856</v>
      </c>
      <c r="AJ508" s="7"/>
      <c r="AK508" s="7"/>
      <c r="AL508" s="4"/>
      <c r="AM508" s="4"/>
      <c r="AN508" s="4"/>
      <c r="AO508" s="4"/>
      <c r="AP508" s="4"/>
      <c r="AQ508" s="4"/>
      <c r="AR508" s="7"/>
      <c r="AS508" s="7"/>
      <c r="AT508" s="7"/>
      <c r="AU508" s="7"/>
      <c r="AV508" s="4"/>
      <c r="AW508" s="4"/>
      <c r="AX508" s="4"/>
      <c r="AY508" s="4"/>
      <c r="AZ508" s="4"/>
      <c r="BA508" s="4"/>
      <c r="BB508" s="7"/>
      <c r="BC508" s="7"/>
      <c r="BD508" s="7"/>
      <c r="BE508" s="7"/>
      <c r="BF508" s="4"/>
      <c r="BG508" s="4"/>
      <c r="BH508" s="4"/>
      <c r="BI508" s="4"/>
      <c r="BJ508" s="4"/>
      <c r="BK508" s="4"/>
      <c r="BL508" s="7"/>
      <c r="BM508" s="7"/>
      <c r="BN508" s="7"/>
      <c r="BO508" s="7"/>
      <c r="BP508" s="4"/>
      <c r="BQ508" s="4"/>
      <c r="BR508" s="4"/>
      <c r="BS508" s="4"/>
      <c r="BT508" s="4"/>
      <c r="BU508" s="4"/>
      <c r="BV508" s="7"/>
      <c r="BW508" s="7"/>
      <c r="BX508" s="1">
        <v>0.3674974505717517</v>
      </c>
      <c r="BY508" s="1">
        <v>0.36651293412660468</v>
      </c>
      <c r="BZ508" s="1">
        <v>3.2103225567187508</v>
      </c>
      <c r="CA508" s="1">
        <v>0.64775022056012865</v>
      </c>
      <c r="CB508" s="1">
        <v>3.0482815256683717</v>
      </c>
      <c r="CC508" s="1">
        <v>0.61118560919075948</v>
      </c>
      <c r="CD508" s="2">
        <v>3.7866897550596814</v>
      </c>
      <c r="CE508" s="2">
        <v>1.1787756979641357</v>
      </c>
      <c r="CF508" s="2">
        <v>3.8613377609837976</v>
      </c>
      <c r="CG508" s="2">
        <v>1.6438117287837148</v>
      </c>
      <c r="CR508" s="1">
        <v>0.21120543136307565</v>
      </c>
      <c r="CS508" s="1">
        <v>0.47727754572785758</v>
      </c>
      <c r="CT508" s="1">
        <v>1.7656774061953138</v>
      </c>
      <c r="CU508" s="1">
        <v>0.39515740369824659</v>
      </c>
      <c r="CV508" s="1">
        <v>1.6770725036298761</v>
      </c>
      <c r="CW508" s="1">
        <v>0.37362518203165751</v>
      </c>
      <c r="CX508" s="2">
        <v>4.5043285392847023</v>
      </c>
      <c r="CY508" s="2">
        <v>0.539045157670763</v>
      </c>
      <c r="CZ508" s="2">
        <v>4.1124265081830957</v>
      </c>
      <c r="DA508" s="2">
        <v>0.59039786503618519</v>
      </c>
      <c r="DL508" s="1">
        <v>0.57870288193482733</v>
      </c>
      <c r="DM508" s="1">
        <v>0.41432886025315974</v>
      </c>
      <c r="DN508" s="1">
        <v>4.9759999629140648</v>
      </c>
      <c r="DO508" s="1">
        <v>0.72386790937159773</v>
      </c>
      <c r="DP508" s="1">
        <v>4.7253540292982477</v>
      </c>
      <c r="DQ508" s="1">
        <v>0.68301586057179831</v>
      </c>
      <c r="DR508" s="2">
        <v>8.2910182943443846</v>
      </c>
      <c r="DS508" s="2">
        <v>0.65419158697880297</v>
      </c>
      <c r="DT508" s="2">
        <v>7.9737642691668924</v>
      </c>
      <c r="DU508" s="2">
        <v>1.0712499897424455</v>
      </c>
    </row>
    <row r="509" spans="1:135" x14ac:dyDescent="0.3">
      <c r="A509" s="10">
        <v>43604.999999949418</v>
      </c>
      <c r="B509" s="11">
        <v>10.3</v>
      </c>
      <c r="C509" s="19">
        <v>3.6473333333333335</v>
      </c>
      <c r="D509" s="19">
        <v>0.29959569928722413</v>
      </c>
      <c r="E509" s="19">
        <v>2.563333333333333</v>
      </c>
      <c r="F509" s="19">
        <v>0.18755111595244661</v>
      </c>
      <c r="G509" s="19">
        <v>0.39381249999999995</v>
      </c>
      <c r="H509" s="19">
        <v>5.3940736841765605E-2</v>
      </c>
      <c r="I509" s="7">
        <f t="shared" si="20"/>
        <v>6.4631087499999962E-2</v>
      </c>
      <c r="J509" s="7">
        <f t="shared" si="21"/>
        <v>5.3940736841765605E-2</v>
      </c>
      <c r="Q509" s="15"/>
      <c r="R509" s="15"/>
      <c r="S509" s="14">
        <v>0.1</v>
      </c>
      <c r="T509" s="12"/>
      <c r="U509" s="12"/>
      <c r="V509" s="12"/>
      <c r="W509" s="12"/>
      <c r="X509" s="12"/>
      <c r="Y509" s="12"/>
      <c r="Z509" s="12"/>
      <c r="AA509" s="12"/>
      <c r="AB509" s="6"/>
      <c r="AC509" s="6"/>
      <c r="AD509" s="6"/>
      <c r="AE509" s="6"/>
      <c r="AF509" s="6"/>
      <c r="AG509" s="6"/>
      <c r="AH509" s="6"/>
      <c r="AI509" s="6"/>
      <c r="AJ509" s="7"/>
      <c r="AK509" s="7"/>
      <c r="AL509" s="4"/>
      <c r="AM509" s="4"/>
      <c r="AN509" s="4"/>
      <c r="AO509" s="4"/>
      <c r="AP509" s="4"/>
      <c r="AQ509" s="4"/>
      <c r="AR509" s="7"/>
      <c r="AS509" s="7"/>
      <c r="AT509" s="7"/>
      <c r="AU509" s="7"/>
      <c r="AV509" s="4"/>
      <c r="AW509" s="4"/>
      <c r="AX509" s="4"/>
      <c r="AY509" s="4"/>
      <c r="AZ509" s="4"/>
      <c r="BA509" s="4"/>
      <c r="BB509" s="7"/>
      <c r="BC509" s="7"/>
      <c r="BD509" s="7"/>
      <c r="BE509" s="7"/>
      <c r="BF509" s="4"/>
      <c r="BG509" s="4"/>
      <c r="BH509" s="4"/>
      <c r="BI509" s="4"/>
      <c r="BJ509" s="4"/>
      <c r="BK509" s="4"/>
      <c r="BL509" s="7"/>
      <c r="BM509" s="7"/>
      <c r="BN509" s="7"/>
      <c r="BO509" s="7"/>
      <c r="BP509" s="4"/>
      <c r="BQ509" s="4"/>
      <c r="BR509" s="4"/>
      <c r="BS509" s="4"/>
      <c r="BT509" s="4"/>
      <c r="BU509" s="4"/>
      <c r="BV509" s="7"/>
      <c r="BW509" s="7"/>
    </row>
    <row r="510" spans="1:135" x14ac:dyDescent="0.3">
      <c r="A510" s="10">
        <v>43605.999999949359</v>
      </c>
      <c r="B510" s="11">
        <v>9.6999999999999993</v>
      </c>
      <c r="C510" s="19">
        <v>2.8669999999999995</v>
      </c>
      <c r="D510" s="19">
        <v>0.15998388449184972</v>
      </c>
      <c r="E510" s="19">
        <v>2.1462222222222227</v>
      </c>
      <c r="F510" s="19">
        <v>9.5070684498392913E-2</v>
      </c>
      <c r="G510" s="19">
        <v>0.44068749999999995</v>
      </c>
      <c r="H510" s="19">
        <v>3.6746349672056103E-2</v>
      </c>
      <c r="I510" s="7">
        <f t="shared" si="20"/>
        <v>0.10575921249999998</v>
      </c>
      <c r="J510" s="7">
        <f t="shared" si="21"/>
        <v>3.6746349672056103E-2</v>
      </c>
      <c r="Q510" s="15"/>
      <c r="R510" s="15"/>
      <c r="S510" s="14">
        <v>0.8</v>
      </c>
      <c r="T510" s="12"/>
      <c r="U510" s="12"/>
      <c r="V510" s="12"/>
      <c r="W510" s="12"/>
      <c r="X510" s="12"/>
      <c r="Y510" s="12"/>
      <c r="Z510" s="12"/>
      <c r="AA510" s="12"/>
      <c r="AB510" s="6"/>
      <c r="AC510" s="6"/>
      <c r="AD510" s="6"/>
      <c r="AE510" s="6"/>
      <c r="AF510" s="6"/>
      <c r="AG510" s="6"/>
      <c r="AH510" s="6"/>
      <c r="AI510" s="6"/>
      <c r="AJ510" s="7"/>
      <c r="AK510" s="7"/>
      <c r="AL510" s="4"/>
      <c r="AM510" s="4"/>
      <c r="AN510" s="4"/>
      <c r="AO510" s="4"/>
      <c r="AP510" s="4"/>
      <c r="AQ510" s="4"/>
      <c r="AR510" s="7"/>
      <c r="AS510" s="7"/>
      <c r="AT510" s="7"/>
      <c r="AU510" s="7"/>
      <c r="AV510" s="4"/>
      <c r="AW510" s="4"/>
      <c r="AX510" s="4"/>
      <c r="AY510" s="4"/>
      <c r="AZ510" s="4"/>
      <c r="BA510" s="4"/>
      <c r="BB510" s="7"/>
      <c r="BC510" s="7"/>
      <c r="BD510" s="7"/>
      <c r="BE510" s="7"/>
      <c r="BF510" s="4"/>
      <c r="BG510" s="4"/>
      <c r="BH510" s="4"/>
      <c r="BI510" s="4"/>
      <c r="BJ510" s="4"/>
      <c r="BK510" s="4"/>
      <c r="BL510" s="7"/>
      <c r="BM510" s="7"/>
      <c r="BN510" s="7"/>
      <c r="BO510" s="7"/>
      <c r="BP510" s="4"/>
      <c r="BQ510" s="4"/>
      <c r="BR510" s="4"/>
      <c r="BS510" s="4"/>
      <c r="BT510" s="4"/>
      <c r="BU510" s="4"/>
      <c r="BV510" s="7"/>
      <c r="BW510" s="7"/>
    </row>
    <row r="511" spans="1:135" x14ac:dyDescent="0.3">
      <c r="A511" s="10">
        <v>43606.999999949301</v>
      </c>
      <c r="B511" s="11">
        <v>10</v>
      </c>
      <c r="C511" s="19">
        <v>4.3893125</v>
      </c>
      <c r="D511" s="19">
        <v>0.78876731578669723</v>
      </c>
      <c r="E511" s="19">
        <v>2.7480833333333337</v>
      </c>
      <c r="F511" s="19">
        <v>0.44440392927501488</v>
      </c>
      <c r="G511" s="19">
        <v>0.93433333333333313</v>
      </c>
      <c r="H511" s="19">
        <v>0.22146172966296915</v>
      </c>
      <c r="I511" s="7">
        <f t="shared" si="20"/>
        <v>0.53888406666666655</v>
      </c>
      <c r="J511" s="7">
        <f t="shared" si="21"/>
        <v>0.22146172966296915</v>
      </c>
      <c r="Q511" s="15"/>
      <c r="R511" s="15"/>
      <c r="T511" s="12"/>
      <c r="U511" s="12"/>
      <c r="V511" s="12"/>
      <c r="W511" s="12"/>
      <c r="X511" s="12"/>
      <c r="Y511" s="12"/>
      <c r="Z511" s="12"/>
      <c r="AA511" s="12"/>
      <c r="AB511" s="6"/>
      <c r="AC511" s="6"/>
      <c r="AD511" s="6"/>
      <c r="AE511" s="6"/>
      <c r="AF511" s="6"/>
      <c r="AG511" s="6"/>
      <c r="AH511" s="6"/>
      <c r="AI511" s="6"/>
      <c r="AJ511" s="7"/>
      <c r="AK511" s="7"/>
      <c r="AL511" s="4"/>
      <c r="AM511" s="4"/>
      <c r="AN511" s="4"/>
      <c r="AO511" s="4"/>
      <c r="AP511" s="4"/>
      <c r="AQ511" s="4"/>
      <c r="AR511" s="7"/>
      <c r="AS511" s="7"/>
      <c r="AT511" s="7"/>
      <c r="AU511" s="7"/>
      <c r="AV511" s="4"/>
      <c r="AW511" s="4"/>
      <c r="AX511" s="4"/>
      <c r="AY511" s="4"/>
      <c r="AZ511" s="4"/>
      <c r="BA511" s="4"/>
      <c r="BB511" s="7"/>
      <c r="BC511" s="7"/>
      <c r="BD511" s="7"/>
      <c r="BE511" s="7"/>
      <c r="BF511" s="4"/>
      <c r="BG511" s="4"/>
      <c r="BH511" s="4"/>
      <c r="BI511" s="4"/>
      <c r="BJ511" s="4"/>
      <c r="BK511" s="4"/>
      <c r="BL511" s="7"/>
      <c r="BM511" s="7"/>
      <c r="BN511" s="7"/>
      <c r="BO511" s="7"/>
      <c r="BP511" s="4"/>
      <c r="BQ511" s="4"/>
      <c r="BR511" s="4"/>
      <c r="BS511" s="4"/>
      <c r="BT511" s="4"/>
      <c r="BU511" s="4"/>
      <c r="BV511" s="7"/>
      <c r="BW511" s="7"/>
    </row>
    <row r="512" spans="1:135" x14ac:dyDescent="0.3">
      <c r="A512" s="10">
        <v>43607.999999949243</v>
      </c>
      <c r="B512" s="11">
        <v>15.3</v>
      </c>
      <c r="C512" s="19">
        <v>6.7756666666666669</v>
      </c>
      <c r="D512" s="19">
        <v>0.87003900444938975</v>
      </c>
      <c r="E512" s="19">
        <v>4.565888888888888</v>
      </c>
      <c r="F512" s="19">
        <v>0.53448344389529545</v>
      </c>
      <c r="G512" s="19">
        <v>2.0915208333333339</v>
      </c>
      <c r="H512" s="19">
        <v>0.35156724607639139</v>
      </c>
      <c r="I512" s="7">
        <f t="shared" si="20"/>
        <v>1.5542003791666672</v>
      </c>
      <c r="J512" s="7">
        <f t="shared" si="21"/>
        <v>0.35156724607639139</v>
      </c>
      <c r="M512" s="15">
        <v>-15</v>
      </c>
      <c r="N512" s="15">
        <v>0.46056618647183828</v>
      </c>
      <c r="Q512" s="15"/>
      <c r="R512" s="15"/>
      <c r="T512" s="12"/>
      <c r="U512" s="12"/>
      <c r="V512" s="15"/>
      <c r="W512" s="15"/>
      <c r="X512" s="12"/>
      <c r="Y512" s="12"/>
      <c r="Z512" s="12"/>
      <c r="AA512" s="12"/>
      <c r="AB512" s="6">
        <f>1.4514*AH512 - 24.901</f>
        <v>43.585542543333332</v>
      </c>
      <c r="AC512" s="6">
        <f>AI512</f>
        <v>0.84275267236099904</v>
      </c>
      <c r="AD512" s="6">
        <v>48.621802333333335</v>
      </c>
      <c r="AE512" s="6">
        <v>1.6541132885874181</v>
      </c>
      <c r="AF512" s="6">
        <v>47.167444444444442</v>
      </c>
      <c r="AG512" s="6">
        <v>0.90261008445945323</v>
      </c>
      <c r="AH512" s="6">
        <v>47.186538888888883</v>
      </c>
      <c r="AI512" s="6">
        <v>0.84275267236099904</v>
      </c>
      <c r="AJ512" s="7"/>
      <c r="AK512" s="7"/>
      <c r="AL512" s="4"/>
      <c r="AM512" s="4"/>
      <c r="AN512" s="4"/>
      <c r="AO512" s="4"/>
      <c r="AP512" s="4"/>
      <c r="AQ512" s="4"/>
      <c r="AR512" s="7"/>
      <c r="AS512" s="7"/>
      <c r="AT512" s="7"/>
      <c r="AU512" s="7"/>
      <c r="AV512" s="4"/>
      <c r="AW512" s="4"/>
      <c r="AX512" s="4"/>
      <c r="AY512" s="4"/>
      <c r="AZ512" s="4"/>
      <c r="BA512" s="4"/>
      <c r="BB512" s="7"/>
      <c r="BC512" s="7"/>
      <c r="BD512" s="7"/>
      <c r="BE512" s="7"/>
      <c r="BF512" s="4"/>
      <c r="BG512" s="4"/>
      <c r="BH512" s="4"/>
      <c r="BI512" s="4"/>
      <c r="BJ512" s="4"/>
      <c r="BK512" s="4"/>
      <c r="BL512" s="7"/>
      <c r="BM512" s="7"/>
      <c r="BN512" s="7"/>
      <c r="BO512" s="7"/>
      <c r="BP512" s="4"/>
      <c r="BQ512" s="4"/>
      <c r="BR512" s="4"/>
      <c r="BS512" s="4"/>
      <c r="BT512" s="4"/>
      <c r="BU512" s="4"/>
      <c r="BV512" s="7"/>
      <c r="BW512" s="7"/>
      <c r="CD512" s="2">
        <v>5.1715854620699604</v>
      </c>
      <c r="CE512" s="2">
        <v>2.4141512838879207</v>
      </c>
      <c r="CF512" s="2">
        <v>6.465731002819834</v>
      </c>
      <c r="CG512" s="2">
        <v>2.9445961753563039</v>
      </c>
      <c r="CX512" s="2">
        <v>3.5826345664774499</v>
      </c>
      <c r="CY512" s="2">
        <v>0.39347235243583595</v>
      </c>
      <c r="CZ512" s="2">
        <v>3.417743435802755</v>
      </c>
      <c r="DA512" s="2">
        <v>0.27477312281586869</v>
      </c>
      <c r="DR512" s="2">
        <v>8.7991903369132363</v>
      </c>
      <c r="DS512" s="2">
        <v>2.144003961343862</v>
      </c>
      <c r="DT512" s="2">
        <v>9.9134546441998044</v>
      </c>
      <c r="DU512" s="2">
        <v>2.6638743107400642</v>
      </c>
    </row>
    <row r="513" spans="1:135" x14ac:dyDescent="0.3">
      <c r="A513" s="10">
        <v>43608.999999949185</v>
      </c>
      <c r="B513" s="11">
        <v>13.5</v>
      </c>
      <c r="C513" s="19">
        <v>6.6845833333333324</v>
      </c>
      <c r="D513" s="19">
        <v>0.48733669567527066</v>
      </c>
      <c r="E513" s="19">
        <v>5.0065833333333325</v>
      </c>
      <c r="F513" s="19">
        <v>0.30724619367958989</v>
      </c>
      <c r="G513" s="19">
        <v>2.277625</v>
      </c>
      <c r="H513" s="19">
        <v>0.26463836455541595</v>
      </c>
      <c r="I513" s="7">
        <f t="shared" si="20"/>
        <v>1.717488175</v>
      </c>
      <c r="J513" s="7">
        <f t="shared" si="21"/>
        <v>0.26463836455541595</v>
      </c>
      <c r="Q513" s="15"/>
      <c r="R513" s="15"/>
      <c r="S513" s="14">
        <v>2.3000000000000003</v>
      </c>
      <c r="T513" s="12"/>
      <c r="U513" s="12"/>
      <c r="V513" s="12"/>
      <c r="W513" s="12"/>
      <c r="X513" s="12"/>
      <c r="Y513" s="12"/>
      <c r="Z513" s="12"/>
      <c r="AA513" s="12"/>
      <c r="AB513" s="6"/>
      <c r="AC513" s="6"/>
      <c r="AD513" s="6"/>
      <c r="AE513" s="6"/>
      <c r="AF513" s="6"/>
      <c r="AG513" s="6"/>
      <c r="AH513" s="6"/>
      <c r="AI513" s="6"/>
      <c r="AJ513" s="7"/>
      <c r="AK513" s="7"/>
      <c r="AL513" s="4"/>
      <c r="AM513" s="4"/>
      <c r="AN513" s="4"/>
      <c r="AO513" s="4"/>
      <c r="AP513" s="4"/>
      <c r="AQ513" s="4"/>
      <c r="AR513" s="7"/>
      <c r="AS513" s="7"/>
      <c r="AT513" s="7"/>
      <c r="AU513" s="7"/>
      <c r="AV513" s="4"/>
      <c r="AW513" s="4"/>
      <c r="AX513" s="4"/>
      <c r="AY513" s="4"/>
      <c r="AZ513" s="4"/>
      <c r="BA513" s="4"/>
      <c r="BB513" s="7"/>
      <c r="BC513" s="7"/>
      <c r="BD513" s="7"/>
      <c r="BE513" s="7"/>
      <c r="BF513" s="4"/>
      <c r="BG513" s="4"/>
      <c r="BH513" s="4"/>
      <c r="BI513" s="4"/>
      <c r="BJ513" s="4"/>
      <c r="BK513" s="4"/>
      <c r="BL513" s="7"/>
      <c r="BM513" s="7"/>
      <c r="BN513" s="7"/>
      <c r="BO513" s="7"/>
      <c r="BP513" s="4"/>
      <c r="BQ513" s="4"/>
      <c r="BR513" s="4"/>
      <c r="BS513" s="4"/>
      <c r="BT513" s="4"/>
      <c r="BU513" s="4"/>
      <c r="BV513" s="7"/>
      <c r="BW513" s="7"/>
    </row>
    <row r="514" spans="1:135" x14ac:dyDescent="0.3">
      <c r="A514" s="10">
        <v>43609.999999949127</v>
      </c>
      <c r="B514" s="11">
        <v>10.9</v>
      </c>
      <c r="C514" s="19">
        <v>5.5338541666666652</v>
      </c>
      <c r="D514" s="19">
        <v>0.72541521623224503</v>
      </c>
      <c r="E514" s="19">
        <v>3.8456944444444443</v>
      </c>
      <c r="F514" s="19">
        <v>0.44254660813187652</v>
      </c>
      <c r="G514" s="19">
        <v>1.9968750000000002</v>
      </c>
      <c r="H514" s="19">
        <v>0.34797922103184192</v>
      </c>
      <c r="I514" s="7">
        <f t="shared" si="20"/>
        <v>1.4711581250000001</v>
      </c>
      <c r="J514" s="7">
        <f t="shared" si="21"/>
        <v>0.34797922103184192</v>
      </c>
      <c r="K514" s="15">
        <v>-2.4166666666666701</v>
      </c>
      <c r="L514" s="15">
        <v>0.28757958933488353</v>
      </c>
      <c r="M514" s="15">
        <v>-15.6666666666667</v>
      </c>
      <c r="N514" s="15">
        <v>0.55505027527315665</v>
      </c>
      <c r="Q514" s="15"/>
      <c r="R514" s="15"/>
      <c r="S514" s="14">
        <v>0.1</v>
      </c>
      <c r="T514" s="15">
        <v>-6</v>
      </c>
      <c r="U514" s="15">
        <v>2.6457513110645907</v>
      </c>
      <c r="V514" s="15">
        <v>-4.666666666666667</v>
      </c>
      <c r="W514" s="15">
        <v>3.2829526005987018</v>
      </c>
      <c r="X514" s="12"/>
      <c r="Y514" s="12"/>
      <c r="Z514" s="12"/>
      <c r="AA514" s="12"/>
      <c r="AB514" s="6">
        <f>1.4514*AH514 - 24.901</f>
        <v>44.742356723333344</v>
      </c>
      <c r="AC514" s="6">
        <f>AI514</f>
        <v>0.82597273264188376</v>
      </c>
      <c r="AD514" s="6">
        <v>49.059173333333334</v>
      </c>
      <c r="AE514" s="6">
        <v>1.3286378056648749</v>
      </c>
      <c r="AF514" s="6">
        <v>48.084499999999998</v>
      </c>
      <c r="AG514" s="6">
        <v>1.2789409448330169</v>
      </c>
      <c r="AH514" s="6">
        <v>47.983572222222222</v>
      </c>
      <c r="AI514" s="6">
        <v>0.82597273264188376</v>
      </c>
      <c r="AJ514" s="7"/>
      <c r="AK514" s="7"/>
      <c r="AL514" s="4"/>
      <c r="AM514" s="4"/>
      <c r="AN514" s="4"/>
      <c r="AO514" s="4"/>
      <c r="AP514" s="4"/>
      <c r="AQ514" s="4"/>
      <c r="AR514" s="7"/>
      <c r="AS514" s="7"/>
      <c r="AT514" s="7"/>
      <c r="AU514" s="7"/>
      <c r="AV514" s="4"/>
      <c r="AW514" s="4"/>
      <c r="AX514" s="4"/>
      <c r="AY514" s="4"/>
      <c r="AZ514" s="4"/>
      <c r="BA514" s="4"/>
      <c r="BB514" s="7"/>
      <c r="BC514" s="7"/>
      <c r="BD514" s="7"/>
      <c r="BE514" s="7"/>
      <c r="BF514" s="4"/>
      <c r="BG514" s="4"/>
      <c r="BH514" s="4"/>
      <c r="BI514" s="4"/>
      <c r="BJ514" s="4"/>
      <c r="BK514" s="4"/>
      <c r="BL514" s="7"/>
      <c r="BM514" s="7"/>
      <c r="BN514" s="7"/>
      <c r="BO514" s="7"/>
      <c r="BP514" s="4"/>
      <c r="BQ514" s="4"/>
      <c r="BR514" s="4"/>
      <c r="BS514" s="4"/>
      <c r="BT514" s="4"/>
      <c r="BU514" s="4"/>
      <c r="BV514" s="7"/>
      <c r="BW514" s="7"/>
    </row>
    <row r="515" spans="1:135" x14ac:dyDescent="0.3">
      <c r="A515" s="10">
        <v>43610.999999949068</v>
      </c>
      <c r="B515" s="11">
        <v>9.6</v>
      </c>
      <c r="C515" s="19">
        <v>5.2721458333333322</v>
      </c>
      <c r="D515" s="19">
        <v>0.58099609031022492</v>
      </c>
      <c r="E515" s="19">
        <v>3.8312500000000003</v>
      </c>
      <c r="F515" s="19">
        <v>0.36413117772774939</v>
      </c>
      <c r="G515" s="19">
        <v>1.918291666666667</v>
      </c>
      <c r="H515" s="19">
        <v>0.30868742532690191</v>
      </c>
      <c r="I515" s="7">
        <f t="shared" si="20"/>
        <v>1.4022091083333337</v>
      </c>
      <c r="J515" s="7">
        <f t="shared" si="21"/>
        <v>0.30868742532690191</v>
      </c>
      <c r="O515" s="15">
        <v>-0.41666666666666669</v>
      </c>
      <c r="P515" s="15">
        <v>0.1486470975026408</v>
      </c>
      <c r="Q515" s="15">
        <v>-1.75</v>
      </c>
      <c r="R515" s="15">
        <v>0.17943514064131835</v>
      </c>
      <c r="S515" s="14">
        <v>0.1</v>
      </c>
      <c r="T515" s="12"/>
      <c r="U515" s="12"/>
      <c r="V515" s="12"/>
      <c r="W515" s="12"/>
      <c r="X515" s="15">
        <v>7.666666666666667</v>
      </c>
      <c r="Y515" s="15">
        <v>1.5420044674960502</v>
      </c>
      <c r="Z515" s="15">
        <v>11.166666666666666</v>
      </c>
      <c r="AA515" s="15">
        <v>2.2864334186190027</v>
      </c>
      <c r="AB515" s="6"/>
      <c r="AC515" s="6"/>
      <c r="AD515" s="6"/>
      <c r="AE515" s="6"/>
      <c r="AF515" s="6"/>
      <c r="AG515" s="6"/>
      <c r="AH515" s="6"/>
      <c r="AI515" s="6"/>
      <c r="AJ515" s="7"/>
      <c r="AK515" s="7"/>
      <c r="AL515" s="4"/>
      <c r="AM515" s="4"/>
      <c r="AN515" s="4"/>
      <c r="AO515" s="4"/>
      <c r="AP515" s="4"/>
      <c r="AQ515" s="4"/>
      <c r="AR515" s="7"/>
      <c r="AS515" s="7"/>
      <c r="AT515" s="7"/>
      <c r="AU515" s="7"/>
      <c r="AV515" s="4"/>
      <c r="AW515" s="4"/>
      <c r="AX515" s="4"/>
      <c r="AY515" s="4"/>
      <c r="AZ515" s="4"/>
      <c r="BA515" s="4"/>
      <c r="BB515" s="7"/>
      <c r="BC515" s="7"/>
      <c r="BD515" s="7"/>
      <c r="BE515" s="7"/>
      <c r="BF515" s="4"/>
      <c r="BG515" s="4"/>
      <c r="BH515" s="4"/>
      <c r="BI515" s="4"/>
      <c r="BJ515" s="4"/>
      <c r="BK515" s="4"/>
      <c r="BL515" s="7"/>
      <c r="BM515" s="7"/>
      <c r="BN515" s="7"/>
      <c r="BO515" s="7"/>
      <c r="BP515" s="4"/>
      <c r="BQ515" s="4"/>
      <c r="BR515" s="4"/>
      <c r="BS515" s="4"/>
      <c r="BT515" s="4"/>
      <c r="BU515" s="4"/>
      <c r="BV515" s="7"/>
      <c r="BW515" s="7"/>
      <c r="CH515" s="3">
        <v>0.89685675946434706</v>
      </c>
      <c r="CI515" s="3">
        <v>0.14160896202068687</v>
      </c>
      <c r="CJ515" s="3">
        <v>1.5104955948873213</v>
      </c>
      <c r="CK515" s="3">
        <v>0.27762657846722144</v>
      </c>
      <c r="CL515" s="3">
        <v>1.2631991442118626</v>
      </c>
      <c r="CM515" s="3">
        <v>0.17529280643032877</v>
      </c>
      <c r="CN515" s="5">
        <v>11.322964864319282</v>
      </c>
      <c r="CO515" s="5">
        <v>6.3531980063759237</v>
      </c>
      <c r="CP515" s="5">
        <v>11.37622434157384</v>
      </c>
      <c r="CQ515" s="5">
        <v>6.4409643388036297</v>
      </c>
      <c r="DB515" s="3">
        <v>0.88112243035093751</v>
      </c>
      <c r="DC515" s="3">
        <v>0.31468658226819213</v>
      </c>
      <c r="DD515" s="3">
        <v>1.5262299240007318</v>
      </c>
      <c r="DE515" s="3">
        <v>0.71650248889774337</v>
      </c>
      <c r="DF515" s="3">
        <v>1.2662516040598646</v>
      </c>
      <c r="DG515" s="3">
        <v>0.44615551349713217</v>
      </c>
      <c r="DH515" s="5">
        <v>3.2914356943317564</v>
      </c>
      <c r="DI515" s="5">
        <v>0.60423575253050854</v>
      </c>
      <c r="DJ515" s="5">
        <v>3.1423091580189912</v>
      </c>
      <c r="DK515" s="5">
        <v>0.55994938473483602</v>
      </c>
      <c r="DV515" s="3">
        <v>1.7779791898152848</v>
      </c>
      <c r="DW515" s="3">
        <v>0.17307762024750525</v>
      </c>
      <c r="DX515" s="3">
        <v>3.0367255188880531</v>
      </c>
      <c r="DY515" s="3">
        <v>0.82995168198354474</v>
      </c>
      <c r="DZ515" s="3">
        <v>2.5294507482717274</v>
      </c>
      <c r="EA515" s="3">
        <v>0.50036654145337112</v>
      </c>
      <c r="EB515" s="5">
        <v>14.61440055865104</v>
      </c>
      <c r="EC515" s="5">
        <v>6.1501797321846539</v>
      </c>
      <c r="ED515" s="5">
        <v>14.518533499592833</v>
      </c>
      <c r="EE515" s="5">
        <v>6.3884186836909498</v>
      </c>
    </row>
    <row r="516" spans="1:135" x14ac:dyDescent="0.3">
      <c r="A516" s="10">
        <v>43611.99999994901</v>
      </c>
      <c r="B516" s="11">
        <v>9.6</v>
      </c>
      <c r="C516" s="19">
        <v>4.5142499999999997</v>
      </c>
      <c r="D516" s="19">
        <v>0.58399870877239646</v>
      </c>
      <c r="E516" s="19">
        <v>3.2731805555555553</v>
      </c>
      <c r="F516" s="19">
        <v>0.36625728187908468</v>
      </c>
      <c r="G516" s="19">
        <v>1.6221041666666671</v>
      </c>
      <c r="H516" s="19">
        <v>0.32527449804024305</v>
      </c>
      <c r="I516" s="7">
        <f t="shared" si="20"/>
        <v>1.1423341958333337</v>
      </c>
      <c r="J516" s="7">
        <f t="shared" si="21"/>
        <v>0.32527449804024305</v>
      </c>
      <c r="Q516" s="15"/>
      <c r="R516" s="15"/>
      <c r="S516" s="14">
        <v>0.1</v>
      </c>
      <c r="T516" s="12"/>
      <c r="U516" s="12"/>
      <c r="V516" s="12"/>
      <c r="W516" s="12"/>
      <c r="X516" s="12"/>
      <c r="Y516" s="12"/>
      <c r="Z516" s="12"/>
      <c r="AA516" s="12"/>
      <c r="AB516" s="6"/>
      <c r="AC516" s="6"/>
      <c r="AD516" s="6"/>
      <c r="AE516" s="6"/>
      <c r="AF516" s="6"/>
      <c r="AG516" s="6"/>
      <c r="AH516" s="6"/>
      <c r="AI516" s="6"/>
      <c r="AJ516" s="7"/>
      <c r="AK516" s="7"/>
      <c r="AL516" s="4"/>
      <c r="AM516" s="4"/>
      <c r="AN516" s="4"/>
      <c r="AO516" s="4"/>
      <c r="AP516" s="4"/>
      <c r="AQ516" s="4"/>
      <c r="AR516" s="7"/>
      <c r="AS516" s="7"/>
      <c r="AT516" s="7"/>
      <c r="AU516" s="7"/>
      <c r="AV516" s="4"/>
      <c r="AW516" s="4"/>
      <c r="AX516" s="4"/>
      <c r="AY516" s="4"/>
      <c r="AZ516" s="4"/>
      <c r="BA516" s="4"/>
      <c r="BB516" s="7"/>
      <c r="BC516" s="7"/>
      <c r="BD516" s="7"/>
      <c r="BE516" s="7"/>
      <c r="BF516" s="4"/>
      <c r="BG516" s="4"/>
      <c r="BH516" s="4"/>
      <c r="BI516" s="4"/>
      <c r="BJ516" s="4"/>
      <c r="BK516" s="4"/>
      <c r="BL516" s="7"/>
      <c r="BM516" s="7"/>
      <c r="BN516" s="7"/>
      <c r="BO516" s="7"/>
      <c r="BP516" s="4"/>
      <c r="BQ516" s="4"/>
      <c r="BR516" s="4"/>
      <c r="BS516" s="4"/>
      <c r="BT516" s="4"/>
      <c r="BU516" s="4"/>
      <c r="BV516" s="7"/>
      <c r="BW516" s="7"/>
    </row>
    <row r="517" spans="1:135" x14ac:dyDescent="0.3">
      <c r="A517" s="10">
        <v>43612.999999948952</v>
      </c>
      <c r="B517" s="11">
        <v>12.8</v>
      </c>
      <c r="C517" s="19">
        <v>5.4207708333333331</v>
      </c>
      <c r="D517" s="19">
        <v>0.79432629540264243</v>
      </c>
      <c r="E517" s="19">
        <v>3.8223888888888897</v>
      </c>
      <c r="F517" s="19">
        <v>0.45967201237843086</v>
      </c>
      <c r="G517" s="19">
        <v>2.4667083333333335</v>
      </c>
      <c r="H517" s="19">
        <v>0.46211489050447851</v>
      </c>
      <c r="I517" s="7">
        <f t="shared" si="20"/>
        <v>1.8833898916666669</v>
      </c>
      <c r="J517" s="7">
        <f t="shared" si="21"/>
        <v>0.46211489050447851</v>
      </c>
      <c r="Q517" s="15"/>
      <c r="R517" s="15"/>
      <c r="T517" s="12"/>
      <c r="U517" s="12"/>
      <c r="V517" s="12"/>
      <c r="W517" s="12"/>
      <c r="X517" s="12"/>
      <c r="Y517" s="12"/>
      <c r="Z517" s="12"/>
      <c r="AA517" s="12"/>
      <c r="AB517" s="6"/>
      <c r="AC517" s="6"/>
      <c r="AD517" s="6"/>
      <c r="AE517" s="6"/>
      <c r="AF517" s="6"/>
      <c r="AG517" s="6"/>
      <c r="AH517" s="6"/>
      <c r="AI517" s="6"/>
      <c r="AJ517" s="7"/>
      <c r="AK517" s="7"/>
      <c r="AL517" s="4"/>
      <c r="AM517" s="4"/>
      <c r="AN517" s="4"/>
      <c r="AO517" s="4"/>
      <c r="AP517" s="4"/>
      <c r="AQ517" s="4"/>
      <c r="AR517" s="7"/>
      <c r="AS517" s="7"/>
      <c r="AT517" s="7"/>
      <c r="AU517" s="7"/>
      <c r="AV517" s="4"/>
      <c r="AW517" s="4"/>
      <c r="AX517" s="4"/>
      <c r="AY517" s="4"/>
      <c r="AZ517" s="4"/>
      <c r="BA517" s="4"/>
      <c r="BB517" s="7"/>
      <c r="BC517" s="7"/>
      <c r="BD517" s="7"/>
      <c r="BE517" s="7"/>
      <c r="BF517" s="4"/>
      <c r="BG517" s="4"/>
      <c r="BH517" s="4"/>
      <c r="BI517" s="4"/>
      <c r="BJ517" s="4"/>
      <c r="BK517" s="4"/>
      <c r="BL517" s="7"/>
      <c r="BM517" s="7"/>
      <c r="BN517" s="7"/>
      <c r="BO517" s="7"/>
      <c r="BP517" s="4"/>
      <c r="BQ517" s="4"/>
      <c r="BR517" s="4"/>
      <c r="BS517" s="4"/>
      <c r="BT517" s="4"/>
      <c r="BU517" s="4"/>
      <c r="BV517" s="7"/>
      <c r="BW517" s="7"/>
    </row>
    <row r="518" spans="1:135" x14ac:dyDescent="0.3">
      <c r="A518" s="10">
        <v>43613.999999948894</v>
      </c>
      <c r="B518" s="11">
        <v>12.8</v>
      </c>
      <c r="C518" s="19">
        <v>5.7824166666666663</v>
      </c>
      <c r="D518" s="19">
        <v>0.77468536487605111</v>
      </c>
      <c r="E518" s="19">
        <v>4.4327361111111117</v>
      </c>
      <c r="F518" s="19">
        <v>0.52482848397572424</v>
      </c>
      <c r="G518" s="19">
        <v>2.5842499999999995</v>
      </c>
      <c r="H518" s="19">
        <v>0.39740735977262587</v>
      </c>
      <c r="I518" s="7">
        <f t="shared" si="20"/>
        <v>1.9865209499999996</v>
      </c>
      <c r="J518" s="7">
        <f t="shared" si="21"/>
        <v>0.39740735977262587</v>
      </c>
      <c r="Q518" s="15"/>
      <c r="R518" s="15"/>
      <c r="S518" s="14">
        <v>1.9000000000000001</v>
      </c>
      <c r="T518" s="12"/>
      <c r="U518" s="12"/>
      <c r="V518" s="12"/>
      <c r="W518" s="12"/>
      <c r="X518" s="12"/>
      <c r="Y518" s="12"/>
      <c r="Z518" s="12"/>
      <c r="AA518" s="12"/>
      <c r="AB518" s="6"/>
      <c r="AC518" s="6"/>
      <c r="AD518" s="6"/>
      <c r="AE518" s="6"/>
      <c r="AF518" s="6"/>
      <c r="AG518" s="6"/>
      <c r="AH518" s="6"/>
      <c r="AI518" s="6"/>
      <c r="AJ518" s="7"/>
      <c r="AK518" s="7"/>
      <c r="AL518" s="4"/>
      <c r="AM518" s="4"/>
      <c r="AN518" s="4"/>
      <c r="AO518" s="4"/>
      <c r="AP518" s="4"/>
      <c r="AQ518" s="4"/>
      <c r="AR518" s="7"/>
      <c r="AS518" s="7"/>
      <c r="AT518" s="7"/>
      <c r="AU518" s="7"/>
      <c r="AV518" s="4"/>
      <c r="AW518" s="4"/>
      <c r="AX518" s="4"/>
      <c r="AY518" s="4"/>
      <c r="AZ518" s="4"/>
      <c r="BA518" s="4"/>
      <c r="BB518" s="7"/>
      <c r="BC518" s="7"/>
      <c r="BD518" s="7"/>
      <c r="BE518" s="7"/>
      <c r="BF518" s="4"/>
      <c r="BG518" s="4"/>
      <c r="BH518" s="4"/>
      <c r="BI518" s="4"/>
      <c r="BJ518" s="4"/>
      <c r="BK518" s="4"/>
      <c r="BL518" s="7"/>
      <c r="BM518" s="7"/>
      <c r="BN518" s="7"/>
      <c r="BO518" s="7"/>
      <c r="BP518" s="4"/>
      <c r="BQ518" s="4"/>
      <c r="BR518" s="4"/>
      <c r="BS518" s="4"/>
      <c r="BT518" s="4"/>
      <c r="BU518" s="4"/>
      <c r="BV518" s="7"/>
      <c r="BW518" s="7"/>
    </row>
    <row r="519" spans="1:135" x14ac:dyDescent="0.3">
      <c r="A519" s="10">
        <v>43614.999999948835</v>
      </c>
      <c r="B519" s="11">
        <v>13.3</v>
      </c>
      <c r="C519" s="19">
        <v>6.049479166666667</v>
      </c>
      <c r="D519" s="19">
        <v>0.41957788751898922</v>
      </c>
      <c r="E519" s="19">
        <v>4.834625</v>
      </c>
      <c r="F519" s="19">
        <v>0.26774559685392019</v>
      </c>
      <c r="G519" s="19">
        <v>2.9414583333333328</v>
      </c>
      <c r="H519" s="19">
        <v>0.2561500687377854</v>
      </c>
      <c r="I519" s="7">
        <f t="shared" si="20"/>
        <v>2.2999355416666662</v>
      </c>
      <c r="J519" s="7">
        <f t="shared" si="21"/>
        <v>0.2561500687377854</v>
      </c>
      <c r="K519" s="15">
        <v>-2.5</v>
      </c>
      <c r="L519" s="15">
        <v>0.19462473604038075</v>
      </c>
      <c r="M519" s="15">
        <v>-15.25</v>
      </c>
      <c r="N519" s="15">
        <v>0.50938168103073456</v>
      </c>
      <c r="Q519" s="15"/>
      <c r="R519" s="15"/>
      <c r="S519" s="14">
        <v>0.8</v>
      </c>
      <c r="T519" s="15">
        <v>-7</v>
      </c>
      <c r="U519" s="15">
        <v>3.6055512754639896</v>
      </c>
      <c r="V519" s="15">
        <v>-7.5</v>
      </c>
      <c r="W519" s="15">
        <v>4.4814432199162511</v>
      </c>
      <c r="X519" s="12"/>
      <c r="Y519" s="12"/>
      <c r="Z519" s="12"/>
      <c r="AA519" s="12"/>
      <c r="AB519" s="6">
        <f>1.4514*AH519 - 24.901</f>
        <v>47.984098939999996</v>
      </c>
      <c r="AC519" s="6">
        <f>AI519</f>
        <v>0.42345093038561654</v>
      </c>
      <c r="AD519" s="6">
        <v>52.015812555555549</v>
      </c>
      <c r="AE519" s="6">
        <v>0.29191045959292655</v>
      </c>
      <c r="AF519" s="6">
        <v>49.933411111111106</v>
      </c>
      <c r="AG519" s="6">
        <v>0.85490487782177016</v>
      </c>
      <c r="AH519" s="6">
        <v>50.217099999999995</v>
      </c>
      <c r="AI519" s="6">
        <v>0.42345093038561654</v>
      </c>
      <c r="AJ519" s="7"/>
      <c r="AK519" s="7"/>
      <c r="AL519" s="4"/>
      <c r="AM519" s="4"/>
      <c r="AN519" s="4"/>
      <c r="AO519" s="4"/>
      <c r="AP519" s="4"/>
      <c r="AQ519" s="4"/>
      <c r="AR519" s="7"/>
      <c r="AS519" s="7"/>
      <c r="AT519" s="7"/>
      <c r="AU519" s="7"/>
      <c r="AV519" s="4"/>
      <c r="AW519" s="4"/>
      <c r="AX519" s="4"/>
      <c r="AY519" s="4"/>
      <c r="AZ519" s="4"/>
      <c r="BA519" s="4"/>
      <c r="BB519" s="7"/>
      <c r="BC519" s="7"/>
      <c r="BD519" s="7"/>
      <c r="BE519" s="7"/>
      <c r="BF519" s="4"/>
      <c r="BG519" s="4"/>
      <c r="BH519" s="4"/>
      <c r="BI519" s="4"/>
      <c r="BJ519" s="4"/>
      <c r="BK519" s="4"/>
      <c r="BL519" s="7"/>
      <c r="BM519" s="7"/>
      <c r="BN519" s="7"/>
      <c r="BO519" s="7"/>
      <c r="BP519" s="4"/>
      <c r="BQ519" s="4"/>
      <c r="BR519" s="4"/>
      <c r="BS519" s="4"/>
      <c r="BT519" s="4"/>
      <c r="BU519" s="4"/>
      <c r="BV519" s="7"/>
      <c r="BW519" s="7"/>
      <c r="BX519" s="1">
        <v>0.22509295160562776</v>
      </c>
      <c r="BY519" s="1">
        <v>0.70590515324508862</v>
      </c>
      <c r="BZ519" s="1">
        <v>2.6260844353989912</v>
      </c>
      <c r="CA519" s="1">
        <v>0.57691152420146496</v>
      </c>
      <c r="CB519" s="1">
        <v>2.4892279208227697</v>
      </c>
      <c r="CC519" s="1">
        <v>0.54551349889958367</v>
      </c>
      <c r="CD519" s="2">
        <v>2.0933908814986135</v>
      </c>
      <c r="CE519" s="2">
        <v>2.1142731029420205</v>
      </c>
      <c r="CF519" s="2">
        <v>5.0507208569490345</v>
      </c>
      <c r="CG519" s="2">
        <v>1.964378985493213</v>
      </c>
      <c r="CR519" s="1">
        <v>0.68778401879497419</v>
      </c>
      <c r="CS519" s="1">
        <v>0.19831628833484813</v>
      </c>
      <c r="CT519" s="1">
        <v>1.9674791325528955</v>
      </c>
      <c r="CU519" s="1">
        <v>0.18025567207669976</v>
      </c>
      <c r="CV519" s="1">
        <v>1.8945365110686938</v>
      </c>
      <c r="CW519" s="1">
        <v>0.17035655255184426</v>
      </c>
      <c r="CX519" s="2">
        <v>2.8803799346935808</v>
      </c>
      <c r="CY519" s="2">
        <v>0.62240170869091782</v>
      </c>
      <c r="CZ519" s="2">
        <v>2.9066129031334125</v>
      </c>
      <c r="DA519" s="2">
        <v>0.46880010098937636</v>
      </c>
      <c r="DL519" s="1">
        <v>0.91287697040060189</v>
      </c>
      <c r="DM519" s="1">
        <v>0.66683134683305012</v>
      </c>
      <c r="DN519" s="1">
        <v>4.5935635679518869</v>
      </c>
      <c r="DO519" s="1">
        <v>0.54715550735185292</v>
      </c>
      <c r="DP519" s="1">
        <v>4.3837644318914633</v>
      </c>
      <c r="DQ519" s="1">
        <v>0.51736575316905786</v>
      </c>
      <c r="DR519" s="2">
        <v>5.1311686268311867</v>
      </c>
      <c r="DS519" s="2">
        <v>2.5068617748222422</v>
      </c>
      <c r="DT519" s="2">
        <v>8.0622656338417755</v>
      </c>
      <c r="DU519" s="2">
        <v>2.4189496552627423</v>
      </c>
    </row>
    <row r="520" spans="1:135" x14ac:dyDescent="0.3">
      <c r="A520" s="10">
        <v>43615.999999948777</v>
      </c>
      <c r="B520" s="11">
        <v>12.8</v>
      </c>
      <c r="C520" s="19">
        <v>6.3668750000000003</v>
      </c>
      <c r="D520" s="19">
        <v>0.65067759571064232</v>
      </c>
      <c r="E520" s="19">
        <v>4.9328194444444442</v>
      </c>
      <c r="F520" s="19">
        <v>0.38248451811003698</v>
      </c>
      <c r="G520" s="19">
        <v>3.1786249999999998</v>
      </c>
      <c r="H520" s="19">
        <v>0.35691396713577106</v>
      </c>
      <c r="I520" s="7">
        <f t="shared" si="20"/>
        <v>2.5080255749999996</v>
      </c>
      <c r="J520" s="7">
        <f t="shared" si="21"/>
        <v>0.35691396713577106</v>
      </c>
      <c r="O520" s="15">
        <v>-1.3333333333333333</v>
      </c>
      <c r="P520" s="15">
        <v>0.14213381090374033</v>
      </c>
      <c r="Q520" s="15">
        <v>-1.75</v>
      </c>
      <c r="R520" s="15">
        <v>0.17943514064131835</v>
      </c>
      <c r="T520" s="12"/>
      <c r="U520" s="12"/>
      <c r="V520" s="12"/>
      <c r="W520" s="12"/>
      <c r="X520" s="15">
        <v>7.083333333333333</v>
      </c>
      <c r="Y520" s="15">
        <v>1.5297966458904848</v>
      </c>
      <c r="Z520" s="15">
        <v>10.166666666666666</v>
      </c>
      <c r="AA520" s="15">
        <v>2.4140790744666547</v>
      </c>
      <c r="AB520" s="6"/>
      <c r="AC520" s="6"/>
      <c r="AD520" s="6"/>
      <c r="AE520" s="6"/>
      <c r="AF520" s="6"/>
      <c r="AG520" s="6"/>
      <c r="AH520" s="6"/>
      <c r="AI520" s="6"/>
      <c r="AJ520" s="7"/>
      <c r="AK520" s="7"/>
      <c r="AL520" s="4"/>
      <c r="AM520" s="4"/>
      <c r="AN520" s="4"/>
      <c r="AO520" s="4"/>
      <c r="AP520" s="4"/>
      <c r="AQ520" s="4"/>
      <c r="AR520" s="7"/>
      <c r="AS520" s="7"/>
      <c r="AT520" s="7"/>
      <c r="AU520" s="7"/>
      <c r="AV520" s="4"/>
      <c r="AW520" s="4"/>
      <c r="AX520" s="4"/>
      <c r="AY520" s="4"/>
      <c r="AZ520" s="4"/>
      <c r="BA520" s="4"/>
      <c r="BB520" s="7"/>
      <c r="BC520" s="7"/>
      <c r="BD520" s="7"/>
      <c r="BE520" s="7"/>
      <c r="BF520" s="4"/>
      <c r="BG520" s="4"/>
      <c r="BH520" s="4"/>
      <c r="BI520" s="4"/>
      <c r="BJ520" s="4"/>
      <c r="BK520" s="4"/>
      <c r="BL520" s="7"/>
      <c r="BM520" s="7"/>
      <c r="BN520" s="7"/>
      <c r="BO520" s="7"/>
      <c r="BP520" s="4"/>
      <c r="BQ520" s="4"/>
      <c r="BR520" s="4"/>
      <c r="BS520" s="4"/>
      <c r="BT520" s="4"/>
      <c r="BU520" s="4"/>
      <c r="BV520" s="7"/>
      <c r="BW520" s="7"/>
      <c r="CH520" s="3">
        <v>0.66280127263921984</v>
      </c>
      <c r="CI520" s="3">
        <v>0.10789788159243177</v>
      </c>
      <c r="CJ520" s="3">
        <v>1.0250298751280957</v>
      </c>
      <c r="CK520" s="3">
        <v>0.1568771964109073</v>
      </c>
      <c r="CL520" s="3">
        <v>0.87905174832507871</v>
      </c>
      <c r="CM520" s="3">
        <v>0.10325766552217949</v>
      </c>
      <c r="CN520" s="5">
        <v>12.041854180590784</v>
      </c>
      <c r="CO520" s="5">
        <v>6.3449736538476582</v>
      </c>
      <c r="CP520" s="5">
        <v>11.804728627377095</v>
      </c>
      <c r="CQ520" s="5">
        <v>6.5383246219746436</v>
      </c>
      <c r="DB520" s="3">
        <v>0.46241949253899084</v>
      </c>
      <c r="DC520" s="3">
        <v>9.2483898507798715E-2</v>
      </c>
      <c r="DD520" s="3">
        <v>0.81694110348555016</v>
      </c>
      <c r="DE520" s="3">
        <v>8.8546591462351956E-2</v>
      </c>
      <c r="DF520" s="3">
        <v>0.67406889427408678</v>
      </c>
      <c r="DG520" s="3">
        <v>6.4680388266974503E-2</v>
      </c>
      <c r="DH520" s="5">
        <v>3.3919263916218898</v>
      </c>
      <c r="DI520" s="5">
        <v>0.63435059935144489</v>
      </c>
      <c r="DJ520" s="5">
        <v>3.4847146515750729</v>
      </c>
      <c r="DK520" s="5">
        <v>0.46693295343066027</v>
      </c>
      <c r="DV520" s="3">
        <v>1.1252207651782102</v>
      </c>
      <c r="DW520" s="3">
        <v>0.20038178010022897</v>
      </c>
      <c r="DX520" s="3">
        <v>1.8419709786136456</v>
      </c>
      <c r="DY520" s="3">
        <v>0.22172395402585482</v>
      </c>
      <c r="DZ520" s="3">
        <v>1.553120642599165</v>
      </c>
      <c r="EA520" s="3">
        <v>0.1550573788536628</v>
      </c>
      <c r="EB520" s="5">
        <v>15.433780572212669</v>
      </c>
      <c r="EC520" s="5">
        <v>6.5547169197220558</v>
      </c>
      <c r="ED520" s="5">
        <v>15.289443278952165</v>
      </c>
      <c r="EE520" s="5">
        <v>6.699808642562556</v>
      </c>
    </row>
    <row r="521" spans="1:135" x14ac:dyDescent="0.3">
      <c r="A521" s="10">
        <v>43616.999999948719</v>
      </c>
      <c r="B521" s="11">
        <v>10.8</v>
      </c>
      <c r="C521" s="19">
        <v>5.9648749999999993</v>
      </c>
      <c r="D521" s="19">
        <v>0.69861877721588883</v>
      </c>
      <c r="E521" s="19">
        <v>4.7977916666666678</v>
      </c>
      <c r="F521" s="19">
        <v>0.47178371604287955</v>
      </c>
      <c r="G521" s="19">
        <v>2.9201041666666669</v>
      </c>
      <c r="H521" s="19">
        <v>0.37628340043761865</v>
      </c>
      <c r="I521" s="7">
        <f t="shared" si="20"/>
        <v>2.2811993958333336</v>
      </c>
      <c r="J521" s="7">
        <f t="shared" si="21"/>
        <v>0.37628340043761865</v>
      </c>
      <c r="Q521" s="15"/>
      <c r="R521" s="15"/>
      <c r="T521" s="12"/>
      <c r="U521" s="12"/>
      <c r="V521" s="12"/>
      <c r="W521" s="12"/>
      <c r="X521" s="12"/>
      <c r="Y521" s="12"/>
      <c r="Z521" s="12"/>
      <c r="AA521" s="12"/>
      <c r="AB521" s="6"/>
      <c r="AC521" s="6"/>
      <c r="AD521" s="6"/>
      <c r="AE521" s="6"/>
      <c r="AF521" s="6"/>
      <c r="AG521" s="6"/>
      <c r="AH521" s="6"/>
      <c r="AI521" s="6"/>
      <c r="AJ521" s="7"/>
      <c r="AK521" s="7"/>
      <c r="AL521" s="4"/>
      <c r="AM521" s="4"/>
      <c r="AN521" s="4"/>
      <c r="AO521" s="4"/>
      <c r="AP521" s="4"/>
      <c r="AQ521" s="4"/>
      <c r="AR521" s="7"/>
      <c r="AS521" s="7"/>
      <c r="AT521" s="7"/>
      <c r="AU521" s="7"/>
      <c r="AV521" s="4"/>
      <c r="AW521" s="4"/>
      <c r="AX521" s="4"/>
      <c r="AY521" s="4"/>
      <c r="AZ521" s="4"/>
      <c r="BA521" s="4"/>
      <c r="BB521" s="7"/>
      <c r="BC521" s="7"/>
      <c r="BD521" s="7"/>
      <c r="BE521" s="7"/>
      <c r="BF521" s="4"/>
      <c r="BG521" s="4"/>
      <c r="BH521" s="4"/>
      <c r="BI521" s="4"/>
      <c r="BJ521" s="4"/>
      <c r="BK521" s="4"/>
      <c r="BL521" s="7"/>
      <c r="BM521" s="7"/>
      <c r="BN521" s="7"/>
      <c r="BO521" s="7"/>
      <c r="BP521" s="4"/>
      <c r="BQ521" s="4"/>
      <c r="BR521" s="4"/>
      <c r="BS521" s="4"/>
      <c r="BT521" s="4"/>
      <c r="BU521" s="4"/>
      <c r="BV521" s="7"/>
      <c r="BW521" s="7"/>
    </row>
    <row r="522" spans="1:135" x14ac:dyDescent="0.3">
      <c r="A522" s="10">
        <v>43617.999999948661</v>
      </c>
      <c r="B522" s="11">
        <v>12.9</v>
      </c>
      <c r="C522" s="19">
        <v>6.0927083333333343</v>
      </c>
      <c r="D522" s="19">
        <v>0.67328822800342736</v>
      </c>
      <c r="E522" s="19">
        <v>4.986736111111111</v>
      </c>
      <c r="F522" s="19">
        <v>0.43310729610952464</v>
      </c>
      <c r="G522" s="19">
        <v>3.0776458333333334</v>
      </c>
      <c r="H522" s="19">
        <v>0.37150114288641395</v>
      </c>
      <c r="I522" s="7">
        <f t="shared" si="20"/>
        <v>2.4194264541666666</v>
      </c>
      <c r="J522" s="7">
        <f t="shared" si="21"/>
        <v>0.37150114288641395</v>
      </c>
      <c r="Q522" s="15"/>
      <c r="R522" s="15"/>
      <c r="T522" s="12"/>
      <c r="U522" s="12"/>
      <c r="V522" s="12"/>
      <c r="W522" s="12"/>
      <c r="X522" s="12"/>
      <c r="Y522" s="12"/>
      <c r="Z522" s="12"/>
      <c r="AA522" s="12"/>
      <c r="AB522" s="6"/>
      <c r="AC522" s="6"/>
      <c r="AD522" s="6"/>
      <c r="AE522" s="6"/>
      <c r="AF522" s="6"/>
      <c r="AG522" s="6"/>
      <c r="AH522" s="6"/>
      <c r="AI522" s="6"/>
      <c r="AJ522" s="7"/>
      <c r="AK522" s="7"/>
      <c r="AL522" s="4"/>
      <c r="AM522" s="4"/>
      <c r="AN522" s="4"/>
      <c r="AO522" s="4"/>
      <c r="AP522" s="4"/>
      <c r="AQ522" s="4"/>
      <c r="AR522" s="7"/>
      <c r="AS522" s="7"/>
      <c r="AT522" s="7"/>
      <c r="AU522" s="7"/>
      <c r="AV522" s="4"/>
      <c r="AW522" s="4"/>
      <c r="AX522" s="4"/>
      <c r="AY522" s="4"/>
      <c r="AZ522" s="4"/>
      <c r="BA522" s="4"/>
      <c r="BB522" s="7"/>
      <c r="BC522" s="7"/>
      <c r="BD522" s="7"/>
      <c r="BE522" s="7"/>
      <c r="BF522" s="4"/>
      <c r="BG522" s="4"/>
      <c r="BH522" s="4"/>
      <c r="BI522" s="4"/>
      <c r="BJ522" s="4"/>
      <c r="BK522" s="4"/>
      <c r="BL522" s="7"/>
      <c r="BM522" s="7"/>
      <c r="BN522" s="7"/>
      <c r="BO522" s="7"/>
      <c r="BP522" s="4"/>
      <c r="BQ522" s="4"/>
      <c r="BR522" s="4"/>
      <c r="BS522" s="4"/>
      <c r="BT522" s="4"/>
      <c r="BU522" s="4"/>
      <c r="BV522" s="7"/>
      <c r="BW522" s="7"/>
    </row>
    <row r="523" spans="1:135" x14ac:dyDescent="0.3">
      <c r="A523" s="10">
        <v>43618.999999948603</v>
      </c>
      <c r="B523" s="11">
        <v>13.3</v>
      </c>
      <c r="C523" s="19">
        <v>6.8073124999999992</v>
      </c>
      <c r="D523" s="19">
        <v>0.87509038653888338</v>
      </c>
      <c r="E523" s="19">
        <v>5.6271388888888891</v>
      </c>
      <c r="F523" s="19">
        <v>0.60792028460170644</v>
      </c>
      <c r="G523" s="19">
        <v>3.6307083333333332</v>
      </c>
      <c r="H523" s="19">
        <v>0.48493223129243129</v>
      </c>
      <c r="I523" s="7">
        <f t="shared" si="20"/>
        <v>2.9046834916666664</v>
      </c>
      <c r="J523" s="7">
        <f t="shared" si="21"/>
        <v>0.48493223129243129</v>
      </c>
      <c r="Q523" s="15"/>
      <c r="R523" s="15"/>
      <c r="T523" s="12"/>
      <c r="U523" s="12"/>
      <c r="V523" s="12"/>
      <c r="W523" s="12"/>
      <c r="X523" s="12"/>
      <c r="Y523" s="12"/>
      <c r="Z523" s="12"/>
      <c r="AA523" s="12"/>
      <c r="AB523" s="6"/>
      <c r="AC523" s="6"/>
      <c r="AD523" s="6"/>
      <c r="AE523" s="6"/>
      <c r="AF523" s="6"/>
      <c r="AG523" s="6"/>
      <c r="AH523" s="6"/>
      <c r="AI523" s="6"/>
      <c r="AJ523" s="7"/>
      <c r="AK523" s="7"/>
      <c r="AL523" s="4"/>
      <c r="AM523" s="4"/>
      <c r="AN523" s="4"/>
      <c r="AO523" s="4"/>
      <c r="AP523" s="4"/>
      <c r="AQ523" s="4"/>
      <c r="AR523" s="7"/>
      <c r="AS523" s="7"/>
      <c r="AT523" s="7"/>
      <c r="AU523" s="7"/>
      <c r="AV523" s="4"/>
      <c r="AW523" s="4"/>
      <c r="AX523" s="4"/>
      <c r="AY523" s="4"/>
      <c r="AZ523" s="4"/>
      <c r="BA523" s="4"/>
      <c r="BB523" s="7"/>
      <c r="BC523" s="7"/>
      <c r="BD523" s="7"/>
      <c r="BE523" s="7"/>
      <c r="BF523" s="4"/>
      <c r="BG523" s="4"/>
      <c r="BH523" s="4"/>
      <c r="BI523" s="4"/>
      <c r="BJ523" s="4"/>
      <c r="BK523" s="4"/>
      <c r="BL523" s="7"/>
      <c r="BM523" s="7"/>
      <c r="BN523" s="7"/>
      <c r="BO523" s="7"/>
      <c r="BP523" s="4"/>
      <c r="BQ523" s="4"/>
      <c r="BR523" s="4"/>
      <c r="BS523" s="4"/>
      <c r="BT523" s="4"/>
      <c r="BU523" s="4"/>
      <c r="BV523" s="7"/>
      <c r="BW523" s="7"/>
    </row>
    <row r="524" spans="1:135" x14ac:dyDescent="0.3">
      <c r="A524" s="10">
        <v>43619.999999948544</v>
      </c>
      <c r="B524" s="11">
        <v>17.5</v>
      </c>
      <c r="C524" s="19">
        <v>8.5263750000000016</v>
      </c>
      <c r="D524" s="19">
        <v>0.94206855790802857</v>
      </c>
      <c r="E524" s="19">
        <v>6.8644444444444446</v>
      </c>
      <c r="F524" s="19">
        <v>0.6008292892406687</v>
      </c>
      <c r="G524" s="19">
        <v>4.5088749999999997</v>
      </c>
      <c r="H524" s="19">
        <v>0.53728361354676513</v>
      </c>
      <c r="I524" s="7">
        <f t="shared" ref="I524:I587" si="22">0.8774*G524 - 0.2809</f>
        <v>3.6751869249999998</v>
      </c>
      <c r="J524" s="7">
        <f t="shared" si="21"/>
        <v>0.53728361354676513</v>
      </c>
      <c r="K524" s="15">
        <v>-4.75</v>
      </c>
      <c r="L524" s="15">
        <v>0.42861651999441325</v>
      </c>
      <c r="M524" s="15">
        <v>-22.8333333333333</v>
      </c>
      <c r="N524" s="15">
        <v>0.40514369567033154</v>
      </c>
      <c r="Q524" s="15"/>
      <c r="R524" s="15"/>
      <c r="T524" s="15">
        <v>-9</v>
      </c>
      <c r="U524" s="15">
        <v>3.7859388972001824</v>
      </c>
      <c r="V524" s="15">
        <v>-9.6666666666666661</v>
      </c>
      <c r="W524" s="15">
        <v>1.452966314513559</v>
      </c>
      <c r="X524" s="12"/>
      <c r="Y524" s="12"/>
      <c r="Z524" s="12"/>
      <c r="AA524" s="12"/>
      <c r="AB524" s="6"/>
      <c r="AC524" s="6"/>
      <c r="AD524" s="6"/>
      <c r="AE524" s="6"/>
      <c r="AF524" s="6"/>
      <c r="AG524" s="6"/>
      <c r="AH524" s="6"/>
      <c r="AI524" s="6"/>
      <c r="AJ524" s="7"/>
      <c r="AK524" s="7"/>
      <c r="AL524" s="4"/>
      <c r="AM524" s="4"/>
      <c r="AN524" s="4"/>
      <c r="AO524" s="4"/>
      <c r="AP524" s="4"/>
      <c r="AQ524" s="4"/>
      <c r="AR524" s="7"/>
      <c r="AS524" s="7"/>
      <c r="AT524" s="7"/>
      <c r="AU524" s="7"/>
      <c r="AV524" s="4"/>
      <c r="AW524" s="4"/>
      <c r="AX524" s="4"/>
      <c r="AY524" s="4"/>
      <c r="AZ524" s="4"/>
      <c r="BA524" s="4"/>
      <c r="BB524" s="7"/>
      <c r="BC524" s="7"/>
      <c r="BD524" s="7"/>
      <c r="BE524" s="7"/>
      <c r="BF524" s="4"/>
      <c r="BG524" s="4"/>
      <c r="BH524" s="4"/>
      <c r="BI524" s="4"/>
      <c r="BJ524" s="4"/>
      <c r="BK524" s="4"/>
      <c r="BL524" s="7"/>
      <c r="BM524" s="7"/>
      <c r="BN524" s="7"/>
      <c r="BO524" s="7"/>
      <c r="BP524" s="4"/>
      <c r="BQ524" s="4"/>
      <c r="BR524" s="4"/>
      <c r="BS524" s="4"/>
      <c r="BT524" s="4"/>
      <c r="BU524" s="4"/>
      <c r="BV524" s="7"/>
      <c r="BW524" s="7"/>
      <c r="BX524" s="1">
        <v>0.81367153222999511</v>
      </c>
      <c r="BY524" s="1">
        <v>0.39640805744661489</v>
      </c>
      <c r="BZ524" s="1">
        <v>5.314790768119944</v>
      </c>
      <c r="CA524" s="1">
        <v>0.40853810709051158</v>
      </c>
      <c r="CB524" s="1">
        <v>5.058226971674217</v>
      </c>
      <c r="CC524" s="1">
        <v>0.38591347981215118</v>
      </c>
      <c r="CD524" s="2">
        <v>6.0097270907434988</v>
      </c>
      <c r="CE524" s="2">
        <v>2.6393120910366168</v>
      </c>
      <c r="CF524" s="2">
        <v>8.3435375011202364</v>
      </c>
      <c r="CG524" s="2">
        <v>2.9474437701661858</v>
      </c>
      <c r="CR524" s="1">
        <v>0.53845910221102622</v>
      </c>
      <c r="CS524" s="1">
        <v>0.16858559557062219</v>
      </c>
      <c r="CT524" s="1">
        <v>1.7150919551906765</v>
      </c>
      <c r="CU524" s="1">
        <v>0.14276964954351742</v>
      </c>
      <c r="CV524" s="1">
        <v>1.6480238825708362</v>
      </c>
      <c r="CW524" s="1">
        <v>0.13497427984751151</v>
      </c>
      <c r="CX524" s="2">
        <v>3.2279969769587602</v>
      </c>
      <c r="CY524" s="2">
        <v>0.28367765840134823</v>
      </c>
      <c r="CZ524" s="2">
        <v>3.3916281601225684</v>
      </c>
      <c r="DA524" s="2">
        <v>0.24772761486873615</v>
      </c>
      <c r="DL524" s="1">
        <v>1.3521306344410213</v>
      </c>
      <c r="DM524" s="1">
        <v>0.35008789250513567</v>
      </c>
      <c r="DN524" s="1">
        <v>7.0298827233106209</v>
      </c>
      <c r="DO524" s="1">
        <v>0.35552152898678285</v>
      </c>
      <c r="DP524" s="1">
        <v>6.7062508542450541</v>
      </c>
      <c r="DQ524" s="1">
        <v>0.33585015348417624</v>
      </c>
      <c r="DR524" s="2">
        <v>9.2525996298080599</v>
      </c>
      <c r="DS524" s="2">
        <v>2.7325183451444368</v>
      </c>
      <c r="DT524" s="2">
        <v>11.735165661242803</v>
      </c>
      <c r="DU524" s="2">
        <v>3.0883548656449897</v>
      </c>
    </row>
    <row r="525" spans="1:135" x14ac:dyDescent="0.3">
      <c r="A525" s="10">
        <v>43620.999999948486</v>
      </c>
      <c r="B525" s="11">
        <v>15.3</v>
      </c>
      <c r="C525" s="19">
        <v>9.0343125000000004</v>
      </c>
      <c r="D525" s="19">
        <v>0.70538624287815388</v>
      </c>
      <c r="E525" s="19">
        <v>7.5625416666666672</v>
      </c>
      <c r="F525" s="19">
        <v>0.41364143243467527</v>
      </c>
      <c r="G525" s="19">
        <v>4.9871041666666667</v>
      </c>
      <c r="H525" s="19">
        <v>0.38860658147062893</v>
      </c>
      <c r="I525" s="7">
        <f t="shared" si="22"/>
        <v>4.0947851958333334</v>
      </c>
      <c r="J525" s="7">
        <f t="shared" si="21"/>
        <v>0.38860658147062893</v>
      </c>
      <c r="O525" s="15">
        <v>-1.5</v>
      </c>
      <c r="P525" s="15">
        <v>0.15075567228888181</v>
      </c>
      <c r="Q525" s="15">
        <v>-2.4166666666666665</v>
      </c>
      <c r="R525" s="15">
        <v>0.14864709750264091</v>
      </c>
      <c r="S525" s="14">
        <v>3.4</v>
      </c>
      <c r="T525" s="12"/>
      <c r="U525" s="12"/>
      <c r="V525" s="12"/>
      <c r="W525" s="12"/>
      <c r="X525" s="15">
        <v>6.083333333333333</v>
      </c>
      <c r="Y525" s="15">
        <v>1.3065008398177342</v>
      </c>
      <c r="Z525" s="15">
        <v>8.1666666666666661</v>
      </c>
      <c r="AA525" s="15">
        <v>2.7131367660166177</v>
      </c>
      <c r="AB525" s="6"/>
      <c r="AC525" s="6"/>
      <c r="AD525" s="6"/>
      <c r="AE525" s="6"/>
      <c r="AF525" s="6"/>
      <c r="AG525" s="6"/>
      <c r="AH525" s="6"/>
      <c r="AI525" s="6"/>
      <c r="AJ525" s="7"/>
      <c r="AK525" s="7"/>
      <c r="AL525" s="4"/>
      <c r="AM525" s="4"/>
      <c r="AN525" s="4"/>
      <c r="AO525" s="4"/>
      <c r="AP525" s="4"/>
      <c r="AQ525" s="4"/>
      <c r="AR525" s="7"/>
      <c r="AS525" s="7"/>
      <c r="AT525" s="7"/>
      <c r="AU525" s="7"/>
      <c r="AV525" s="4"/>
      <c r="AW525" s="4"/>
      <c r="AX525" s="4"/>
      <c r="AY525" s="4"/>
      <c r="AZ525" s="4"/>
      <c r="BA525" s="4"/>
      <c r="BB525" s="7"/>
      <c r="BC525" s="7"/>
      <c r="BD525" s="7"/>
      <c r="BE525" s="7"/>
      <c r="BF525" s="4"/>
      <c r="BG525" s="4"/>
      <c r="BH525" s="4"/>
      <c r="BI525" s="4"/>
      <c r="BJ525" s="4"/>
      <c r="BK525" s="4"/>
      <c r="BL525" s="7"/>
      <c r="BM525" s="7"/>
      <c r="BN525" s="7"/>
      <c r="BO525" s="7"/>
      <c r="BP525" s="4"/>
      <c r="BQ525" s="4"/>
      <c r="BR525" s="4"/>
      <c r="BS525" s="4"/>
      <c r="BT525" s="4"/>
      <c r="BU525" s="4"/>
      <c r="BV525" s="7"/>
      <c r="BW525" s="7"/>
      <c r="CH525" s="3">
        <v>0.84728988749923517</v>
      </c>
      <c r="CI525" s="3">
        <v>0.41594230840871521</v>
      </c>
      <c r="CJ525" s="3">
        <v>1.8409298464756103</v>
      </c>
      <c r="CK525" s="3">
        <v>9.1030247190460822E-2</v>
      </c>
      <c r="CL525" s="3">
        <v>1.440492943008131</v>
      </c>
      <c r="CM525" s="3">
        <v>0.17621419407055086</v>
      </c>
      <c r="CN525" s="5">
        <v>22.735351123007906</v>
      </c>
      <c r="CO525" s="5">
        <v>10.319010802677173</v>
      </c>
      <c r="CP525" s="5">
        <v>23.100903887826259</v>
      </c>
      <c r="CQ525" s="5">
        <v>9.9161550395479185</v>
      </c>
      <c r="DB525" s="3">
        <v>0.50837393249954077</v>
      </c>
      <c r="DC525" s="3">
        <v>0.4467528497723236</v>
      </c>
      <c r="DD525" s="3">
        <v>0.93972151159006057</v>
      </c>
      <c r="DE525" s="3">
        <v>0.24438929696193179</v>
      </c>
      <c r="DF525" s="3">
        <v>0.76588843721658106</v>
      </c>
      <c r="DG525" s="3">
        <v>0.231736563538221</v>
      </c>
      <c r="DH525" s="5">
        <v>3.4219800484384386</v>
      </c>
      <c r="DI525" s="5">
        <v>0.50324496187405832</v>
      </c>
      <c r="DJ525" s="5">
        <v>3.1579697182918527</v>
      </c>
      <c r="DK525" s="5">
        <v>0.31281003614137554</v>
      </c>
      <c r="DV525" s="3">
        <v>1.3556638199987758</v>
      </c>
      <c r="DW525" s="3">
        <v>0.86269515818103892</v>
      </c>
      <c r="DX525" s="3">
        <v>2.7806513580656711</v>
      </c>
      <c r="DY525" s="3">
        <v>0.31879978468764458</v>
      </c>
      <c r="DZ525" s="3">
        <v>2.2063813802247121</v>
      </c>
      <c r="EA525" s="3">
        <v>0.3963518320540047</v>
      </c>
      <c r="EB525" s="5">
        <v>26.157331171446344</v>
      </c>
      <c r="EC525" s="5">
        <v>10.705809151407975</v>
      </c>
      <c r="ED525" s="5">
        <v>26.258873606118105</v>
      </c>
      <c r="EE525" s="5">
        <v>10.129921326074392</v>
      </c>
    </row>
    <row r="526" spans="1:135" x14ac:dyDescent="0.3">
      <c r="A526" s="10">
        <v>43621.999999948428</v>
      </c>
      <c r="B526" s="11">
        <v>12.6</v>
      </c>
      <c r="C526" s="19">
        <v>8.9964166666666667</v>
      </c>
      <c r="D526" s="19">
        <v>0.63168007781832169</v>
      </c>
      <c r="E526" s="19">
        <v>7.6718055555555553</v>
      </c>
      <c r="F526" s="19">
        <v>0.45581659081170478</v>
      </c>
      <c r="G526" s="19">
        <v>5.250583333333334</v>
      </c>
      <c r="H526" s="19">
        <v>0.3722974812608057</v>
      </c>
      <c r="I526" s="7">
        <f t="shared" si="22"/>
        <v>4.3259618166666671</v>
      </c>
      <c r="J526" s="7">
        <f t="shared" si="21"/>
        <v>0.3722974812608057</v>
      </c>
      <c r="Q526" s="15"/>
      <c r="R526" s="15"/>
      <c r="S526" s="14">
        <v>11</v>
      </c>
      <c r="T526" s="12"/>
      <c r="U526" s="12"/>
      <c r="V526" s="12"/>
      <c r="W526" s="12"/>
      <c r="X526" s="12"/>
      <c r="Y526" s="12"/>
      <c r="Z526" s="12"/>
      <c r="AA526" s="12"/>
      <c r="AB526" s="6"/>
      <c r="AC526" s="6"/>
      <c r="AD526" s="6"/>
      <c r="AE526" s="6"/>
      <c r="AF526" s="6"/>
      <c r="AG526" s="6"/>
      <c r="AH526" s="6"/>
      <c r="AI526" s="6"/>
      <c r="AJ526" s="7"/>
      <c r="AK526" s="7"/>
      <c r="AL526" s="4"/>
      <c r="AM526" s="4"/>
      <c r="AN526" s="4"/>
      <c r="AO526" s="4"/>
      <c r="AP526" s="4"/>
      <c r="AQ526" s="4"/>
      <c r="AR526" s="7"/>
      <c r="AS526" s="7"/>
      <c r="AT526" s="7"/>
      <c r="AU526" s="7"/>
      <c r="AV526" s="4"/>
      <c r="AW526" s="4"/>
      <c r="AX526" s="4"/>
      <c r="AY526" s="4"/>
      <c r="AZ526" s="4"/>
      <c r="BA526" s="4"/>
      <c r="BB526" s="7"/>
      <c r="BC526" s="7"/>
      <c r="BD526" s="7"/>
      <c r="BE526" s="7"/>
      <c r="BF526" s="4"/>
      <c r="BG526" s="4"/>
      <c r="BH526" s="4"/>
      <c r="BI526" s="4"/>
      <c r="BJ526" s="4"/>
      <c r="BK526" s="4"/>
      <c r="BL526" s="7"/>
      <c r="BM526" s="7"/>
      <c r="BN526" s="7"/>
      <c r="BO526" s="7"/>
      <c r="BP526" s="4"/>
      <c r="BQ526" s="4"/>
      <c r="BR526" s="4"/>
      <c r="BS526" s="4"/>
      <c r="BT526" s="4"/>
      <c r="BU526" s="4"/>
      <c r="BV526" s="7"/>
      <c r="BW526" s="7"/>
    </row>
    <row r="527" spans="1:135" x14ac:dyDescent="0.3">
      <c r="A527" s="10">
        <v>43622.99999994837</v>
      </c>
      <c r="B527" s="11">
        <v>15.2</v>
      </c>
      <c r="C527" s="19">
        <v>9.1032083333333347</v>
      </c>
      <c r="D527" s="19">
        <v>0.80840088051669479</v>
      </c>
      <c r="E527" s="19">
        <v>7.6894583333333317</v>
      </c>
      <c r="F527" s="19">
        <v>0.49600639321941636</v>
      </c>
      <c r="G527" s="19">
        <v>4.6645624999999997</v>
      </c>
      <c r="H527" s="19">
        <v>0.42269078137555066</v>
      </c>
      <c r="I527" s="7">
        <f t="shared" si="22"/>
        <v>3.8117871374999996</v>
      </c>
      <c r="J527" s="7">
        <f t="shared" si="21"/>
        <v>0.42269078137555066</v>
      </c>
      <c r="Q527" s="15"/>
      <c r="R527" s="15"/>
      <c r="T527" s="12"/>
      <c r="U527" s="12"/>
      <c r="V527" s="12"/>
      <c r="W527" s="12"/>
      <c r="X527" s="12"/>
      <c r="Y527" s="12"/>
      <c r="Z527" s="12"/>
      <c r="AA527" s="12"/>
      <c r="AB527" s="6"/>
      <c r="AC527" s="6"/>
      <c r="AD527" s="6"/>
      <c r="AE527" s="6"/>
      <c r="AF527" s="6"/>
      <c r="AG527" s="6"/>
      <c r="AH527" s="6"/>
      <c r="AI527" s="6"/>
      <c r="AJ527" s="7"/>
      <c r="AK527" s="7"/>
      <c r="AL527" s="4"/>
      <c r="AM527" s="4"/>
      <c r="AN527" s="4"/>
      <c r="AO527" s="4"/>
      <c r="AP527" s="4"/>
      <c r="AQ527" s="4"/>
      <c r="AR527" s="7"/>
      <c r="AS527" s="7"/>
      <c r="AT527" s="7"/>
      <c r="AU527" s="7"/>
      <c r="AV527" s="4"/>
      <c r="AW527" s="4"/>
      <c r="AX527" s="4"/>
      <c r="AY527" s="4"/>
      <c r="AZ527" s="4"/>
      <c r="BA527" s="4"/>
      <c r="BB527" s="7"/>
      <c r="BC527" s="7"/>
      <c r="BD527" s="7"/>
      <c r="BE527" s="7"/>
      <c r="BF527" s="4"/>
      <c r="BG527" s="4"/>
      <c r="BH527" s="4"/>
      <c r="BI527" s="4"/>
      <c r="BJ527" s="4"/>
      <c r="BK527" s="4"/>
      <c r="BL527" s="7"/>
      <c r="BM527" s="7"/>
      <c r="BN527" s="7"/>
      <c r="BO527" s="7"/>
      <c r="BP527" s="4"/>
      <c r="BQ527" s="4"/>
      <c r="BR527" s="4"/>
      <c r="BS527" s="4"/>
      <c r="BT527" s="4"/>
      <c r="BU527" s="4"/>
      <c r="BV527" s="7"/>
      <c r="BW527" s="7"/>
    </row>
    <row r="528" spans="1:135" x14ac:dyDescent="0.3">
      <c r="A528" s="10">
        <v>43623.999999948312</v>
      </c>
      <c r="B528" s="11">
        <v>17.600000000000001</v>
      </c>
      <c r="C528" s="19">
        <v>9.4669791666666665</v>
      </c>
      <c r="D528" s="19">
        <v>0.87498828122544314</v>
      </c>
      <c r="E528" s="19">
        <v>8.0167777777777776</v>
      </c>
      <c r="F528" s="19">
        <v>0.55326127472521847</v>
      </c>
      <c r="G528" s="19">
        <v>5.7177291666666656</v>
      </c>
      <c r="H528" s="19">
        <v>0.61379012234861186</v>
      </c>
      <c r="I528" s="7">
        <f t="shared" si="22"/>
        <v>4.7358355708333324</v>
      </c>
      <c r="J528" s="7">
        <f t="shared" si="21"/>
        <v>0.61379012234861186</v>
      </c>
      <c r="Q528" s="15"/>
      <c r="R528" s="15"/>
      <c r="T528" s="12"/>
      <c r="U528" s="12"/>
      <c r="V528" s="12"/>
      <c r="W528" s="12"/>
      <c r="X528" s="12"/>
      <c r="Y528" s="12"/>
      <c r="Z528" s="12"/>
      <c r="AA528" s="12"/>
      <c r="AB528" s="6"/>
      <c r="AC528" s="6"/>
      <c r="AD528" s="6"/>
      <c r="AE528" s="6"/>
      <c r="AF528" s="6"/>
      <c r="AG528" s="6"/>
      <c r="AH528" s="6"/>
      <c r="AI528" s="6"/>
      <c r="AJ528" s="7"/>
      <c r="AK528" s="7"/>
      <c r="AL528" s="4"/>
      <c r="AM528" s="4"/>
      <c r="AN528" s="4"/>
      <c r="AO528" s="4"/>
      <c r="AP528" s="4"/>
      <c r="AQ528" s="4"/>
      <c r="AR528" s="7"/>
      <c r="AS528" s="7"/>
      <c r="AT528" s="7"/>
      <c r="AU528" s="7"/>
      <c r="AV528" s="4"/>
      <c r="AW528" s="4"/>
      <c r="AX528" s="4"/>
      <c r="AY528" s="4"/>
      <c r="AZ528" s="4"/>
      <c r="BA528" s="4"/>
      <c r="BB528" s="7"/>
      <c r="BC528" s="7"/>
      <c r="BD528" s="7"/>
      <c r="BE528" s="7"/>
      <c r="BF528" s="4"/>
      <c r="BG528" s="4"/>
      <c r="BH528" s="4"/>
      <c r="BI528" s="4"/>
      <c r="BJ528" s="4"/>
      <c r="BK528" s="4"/>
      <c r="BL528" s="7"/>
      <c r="BM528" s="7"/>
      <c r="BN528" s="7"/>
      <c r="BO528" s="7"/>
      <c r="BP528" s="4"/>
      <c r="BQ528" s="4"/>
      <c r="BR528" s="4"/>
      <c r="BS528" s="4"/>
      <c r="BT528" s="4"/>
      <c r="BU528" s="4"/>
      <c r="BV528" s="7"/>
      <c r="BW528" s="7"/>
    </row>
    <row r="529" spans="1:135" x14ac:dyDescent="0.3">
      <c r="A529" s="10">
        <v>43624.999999948253</v>
      </c>
      <c r="B529" s="11">
        <v>18.5</v>
      </c>
      <c r="C529" s="19">
        <v>9.3762708333333311</v>
      </c>
      <c r="D529" s="19">
        <v>0.76842132715838662</v>
      </c>
      <c r="E529" s="19">
        <v>8.2916388888888886</v>
      </c>
      <c r="F529" s="19">
        <v>0.50308997816883971</v>
      </c>
      <c r="G529" s="19">
        <v>6.0359166666666662</v>
      </c>
      <c r="H529" s="19">
        <v>0.5298733524396223</v>
      </c>
      <c r="I529" s="7">
        <f t="shared" si="22"/>
        <v>5.0150132833333325</v>
      </c>
      <c r="J529" s="7">
        <f t="shared" si="21"/>
        <v>0.5298733524396223</v>
      </c>
      <c r="K529" s="15">
        <v>-7.5</v>
      </c>
      <c r="L529" s="15">
        <v>0.31382295723042392</v>
      </c>
      <c r="M529" s="15">
        <v>-25</v>
      </c>
      <c r="N529" s="15">
        <v>2.0300768756902094</v>
      </c>
      <c r="Q529" s="15"/>
      <c r="R529" s="15"/>
      <c r="T529" s="15">
        <v>-7.333333333333333</v>
      </c>
      <c r="U529" s="15">
        <v>3.4801021696368499</v>
      </c>
      <c r="V529" s="15">
        <v>-8.6666666666666661</v>
      </c>
      <c r="W529" s="15">
        <v>0.88191710368819609</v>
      </c>
      <c r="X529" s="12"/>
      <c r="Y529" s="12"/>
      <c r="Z529" s="12"/>
      <c r="AA529" s="12"/>
      <c r="AB529" s="6">
        <v>46.631622222222227</v>
      </c>
      <c r="AC529" s="6">
        <v>0.48069076605225319</v>
      </c>
      <c r="AD529" s="6">
        <v>50.734629888888882</v>
      </c>
      <c r="AE529" s="6">
        <v>0.83754772032831537</v>
      </c>
      <c r="AF529" s="6">
        <v>49.196911111111113</v>
      </c>
      <c r="AG529" s="6">
        <v>0.31415664017795647</v>
      </c>
      <c r="AH529" s="6">
        <v>49.226916666666661</v>
      </c>
      <c r="AI529" s="6">
        <v>0.40027013672250339</v>
      </c>
      <c r="AJ529" s="7"/>
      <c r="AK529" s="7"/>
      <c r="AL529" s="4"/>
      <c r="AM529" s="4"/>
      <c r="AN529" s="4"/>
      <c r="AO529" s="4"/>
      <c r="AP529" s="4"/>
      <c r="AQ529" s="4"/>
      <c r="AR529" s="7"/>
      <c r="AS529" s="7"/>
      <c r="AT529" s="7"/>
      <c r="AU529" s="7"/>
      <c r="AV529" s="4"/>
      <c r="AW529" s="4"/>
      <c r="AX529" s="4"/>
      <c r="AY529" s="4"/>
      <c r="AZ529" s="4"/>
      <c r="BA529" s="4"/>
      <c r="BB529" s="7"/>
      <c r="BC529" s="7"/>
      <c r="BD529" s="7"/>
      <c r="BE529" s="7"/>
      <c r="BF529" s="4"/>
      <c r="BG529" s="4"/>
      <c r="BH529" s="4"/>
      <c r="BI529" s="4"/>
      <c r="BJ529" s="4"/>
      <c r="BK529" s="4"/>
      <c r="BL529" s="7"/>
      <c r="BM529" s="7"/>
      <c r="BN529" s="7"/>
      <c r="BO529" s="7"/>
      <c r="BP529" s="4"/>
      <c r="BQ529" s="4"/>
      <c r="BR529" s="4"/>
      <c r="BS529" s="4"/>
      <c r="BT529" s="4"/>
      <c r="BU529" s="4"/>
      <c r="BV529" s="7"/>
      <c r="BW529" s="7"/>
      <c r="BX529" s="1">
        <v>0.60674543388798108</v>
      </c>
      <c r="BY529" s="1">
        <v>0.64412250719874131</v>
      </c>
      <c r="BZ529" s="1">
        <v>4.9550877100851807</v>
      </c>
      <c r="CA529" s="1">
        <v>0.52747705864191141</v>
      </c>
      <c r="CB529" s="1">
        <v>4.7072322003419398</v>
      </c>
      <c r="CC529" s="1">
        <v>0.49876403226650984</v>
      </c>
      <c r="CD529" s="2">
        <v>4.639996899508473</v>
      </c>
      <c r="CE529" s="2">
        <v>3.3317731753783741</v>
      </c>
      <c r="CF529" s="2">
        <v>10.569732577831546</v>
      </c>
      <c r="CG529" s="2">
        <v>2.1479511152933539</v>
      </c>
      <c r="CR529" s="1">
        <v>0.3640472603327885</v>
      </c>
      <c r="CS529" s="1">
        <v>0.23467796492847282</v>
      </c>
      <c r="CT529" s="1">
        <v>1.4400091630941416</v>
      </c>
      <c r="CU529" s="1">
        <v>0.2289967267158827</v>
      </c>
      <c r="CV529" s="1">
        <v>1.3786793346367445</v>
      </c>
      <c r="CW529" s="1">
        <v>0.21635782466334688</v>
      </c>
      <c r="CX529" s="2">
        <v>2.7870608439291811</v>
      </c>
      <c r="CY529" s="2">
        <v>0.3898186066131083</v>
      </c>
      <c r="CZ529" s="2">
        <v>2.5012084496800342</v>
      </c>
      <c r="DA529" s="2">
        <v>0.23547218782248544</v>
      </c>
      <c r="DL529" s="1">
        <v>0.97079269422076964</v>
      </c>
      <c r="DM529" s="1">
        <v>0.55030171880707723</v>
      </c>
      <c r="DN529" s="1">
        <v>6.3950968731793223</v>
      </c>
      <c r="DO529" s="1">
        <v>0.47894899297179505</v>
      </c>
      <c r="DP529" s="1">
        <v>6.0859115349786848</v>
      </c>
      <c r="DQ529" s="1">
        <v>0.4527368223551243</v>
      </c>
      <c r="DR529" s="2">
        <v>7.7027011236064729</v>
      </c>
      <c r="DS529" s="2">
        <v>3.1353850181634186</v>
      </c>
      <c r="DT529" s="2">
        <v>13.254703280957463</v>
      </c>
      <c r="DU529" s="2">
        <v>1.9788494237784422</v>
      </c>
    </row>
    <row r="530" spans="1:135" x14ac:dyDescent="0.3">
      <c r="A530" s="10">
        <v>43625.999999948195</v>
      </c>
      <c r="B530" s="11">
        <v>17.8</v>
      </c>
      <c r="C530" s="19">
        <v>9.8335833333333316</v>
      </c>
      <c r="D530" s="19">
        <v>0.65030686573771113</v>
      </c>
      <c r="E530" s="19">
        <v>8.6868888888888893</v>
      </c>
      <c r="F530" s="19">
        <v>0.40934912579621247</v>
      </c>
      <c r="G530" s="19">
        <v>6.3945416666666679</v>
      </c>
      <c r="H530" s="19">
        <v>0.40454853159697707</v>
      </c>
      <c r="I530" s="7">
        <f t="shared" si="22"/>
        <v>5.3296708583333343</v>
      </c>
      <c r="J530" s="7">
        <f t="shared" si="21"/>
        <v>0.40454853159697707</v>
      </c>
      <c r="N530" s="15"/>
      <c r="Q530" s="15"/>
      <c r="R530" s="15"/>
      <c r="S530" s="14">
        <v>1.7000000000000002</v>
      </c>
      <c r="T530" s="12"/>
      <c r="U530" s="12"/>
      <c r="V530" s="15"/>
      <c r="W530" s="15"/>
      <c r="X530" s="12"/>
      <c r="Y530" s="12"/>
      <c r="Z530" s="12"/>
      <c r="AA530" s="12"/>
      <c r="AB530" s="6"/>
      <c r="AC530" s="6"/>
      <c r="AD530" s="6">
        <v>50.543576333333327</v>
      </c>
      <c r="AE530" s="6">
        <v>1.6150287432369368</v>
      </c>
      <c r="AF530" s="6">
        <v>48.45495555555555</v>
      </c>
      <c r="AG530" s="6">
        <v>0.7489029312893819</v>
      </c>
      <c r="AH530" s="6">
        <v>48.763194444444444</v>
      </c>
      <c r="AI530" s="6">
        <v>0.80798324915789743</v>
      </c>
      <c r="AJ530" s="7"/>
      <c r="AK530" s="7"/>
      <c r="AL530" s="4"/>
      <c r="AM530" s="4"/>
      <c r="AN530" s="4"/>
      <c r="AO530" s="4"/>
      <c r="AP530" s="4"/>
      <c r="AQ530" s="4"/>
      <c r="AR530" s="7"/>
      <c r="AS530" s="7"/>
      <c r="AT530" s="7"/>
      <c r="AU530" s="7"/>
      <c r="AV530" s="4"/>
      <c r="AW530" s="4"/>
      <c r="AX530" s="4"/>
      <c r="AY530" s="4"/>
      <c r="AZ530" s="4"/>
      <c r="BA530" s="4"/>
      <c r="BB530" s="7"/>
      <c r="BC530" s="7"/>
      <c r="BD530" s="7"/>
      <c r="BE530" s="7"/>
      <c r="BF530" s="4"/>
      <c r="BG530" s="4"/>
      <c r="BH530" s="4"/>
      <c r="BI530" s="4"/>
      <c r="BJ530" s="4"/>
      <c r="BK530" s="4"/>
      <c r="BL530" s="7"/>
      <c r="BM530" s="7"/>
      <c r="BN530" s="7"/>
      <c r="BO530" s="7"/>
      <c r="BP530" s="4"/>
      <c r="BQ530" s="4"/>
      <c r="BR530" s="4"/>
      <c r="BS530" s="4"/>
      <c r="BT530" s="4"/>
      <c r="BU530" s="4"/>
      <c r="BV530" s="7"/>
      <c r="BW530" s="7"/>
    </row>
    <row r="531" spans="1:135" x14ac:dyDescent="0.3">
      <c r="A531" s="10">
        <v>43626.999999948137</v>
      </c>
      <c r="B531" s="11">
        <v>17.399999999999999</v>
      </c>
      <c r="C531" s="19">
        <v>10.094416666666666</v>
      </c>
      <c r="D531" s="19">
        <v>0.70659226198570013</v>
      </c>
      <c r="E531" s="19">
        <v>8.660430555555557</v>
      </c>
      <c r="F531" s="19">
        <v>0.42521000470297265</v>
      </c>
      <c r="G531" s="19">
        <v>6.7713125000000014</v>
      </c>
      <c r="H531" s="19">
        <v>0.49845307605938249</v>
      </c>
      <c r="I531" s="7">
        <f t="shared" si="22"/>
        <v>5.660249587500001</v>
      </c>
      <c r="J531" s="7">
        <f t="shared" si="21"/>
        <v>0.49845307605938249</v>
      </c>
      <c r="O531" s="15">
        <v>-3.3333333333333335</v>
      </c>
      <c r="P531" s="15">
        <v>0.41438770700537397</v>
      </c>
      <c r="Q531" s="15">
        <v>-2</v>
      </c>
      <c r="R531" s="15">
        <v>0.21320071635561044</v>
      </c>
      <c r="T531" s="12"/>
      <c r="U531" s="12"/>
      <c r="V531" s="12"/>
      <c r="W531" s="12"/>
      <c r="X531" s="15">
        <v>7.25</v>
      </c>
      <c r="Y531" s="15">
        <v>1.1814539065631522</v>
      </c>
      <c r="Z531" s="15">
        <v>7.5</v>
      </c>
      <c r="AA531" s="15">
        <v>2.0776589389663229</v>
      </c>
      <c r="AB531" s="6"/>
      <c r="AC531" s="6"/>
      <c r="AD531" s="6"/>
      <c r="AE531" s="6"/>
      <c r="AF531" s="6"/>
      <c r="AG531" s="6"/>
      <c r="AH531" s="6"/>
      <c r="AI531" s="6"/>
      <c r="AJ531" s="7"/>
      <c r="AK531" s="7"/>
      <c r="AL531" s="4"/>
      <c r="AM531" s="4"/>
      <c r="AN531" s="4"/>
      <c r="AO531" s="4"/>
      <c r="AP531" s="4">
        <v>1.6231622499999998</v>
      </c>
      <c r="AQ531" s="4">
        <v>0.14922533777947142</v>
      </c>
      <c r="AR531" s="7">
        <v>1.6154772500000001</v>
      </c>
      <c r="AS531" s="7">
        <v>7.4324332340476765E-2</v>
      </c>
      <c r="AT531" s="7"/>
      <c r="AU531" s="7"/>
      <c r="AV531" s="4"/>
      <c r="AW531" s="4"/>
      <c r="AX531" s="4"/>
      <c r="AY531" s="4"/>
      <c r="AZ531" s="4">
        <v>11.777445833333335</v>
      </c>
      <c r="BA531" s="4">
        <v>1.0208865695821605</v>
      </c>
      <c r="BB531" s="7">
        <v>33.575279999999999</v>
      </c>
      <c r="BC531" s="7">
        <v>4.2030468402972936</v>
      </c>
      <c r="BD531" s="7"/>
      <c r="BE531" s="7"/>
      <c r="BF531" s="4"/>
      <c r="BG531" s="4"/>
      <c r="BH531" s="4"/>
      <c r="BI531" s="4"/>
      <c r="BJ531" s="4">
        <v>13.400608083333335</v>
      </c>
      <c r="BK531" s="4">
        <v>1.0317352322125231</v>
      </c>
      <c r="BL531" s="7">
        <v>35.190757249999997</v>
      </c>
      <c r="BM531" s="7">
        <v>4.203703943917902</v>
      </c>
      <c r="BN531" s="7"/>
      <c r="BO531" s="7"/>
      <c r="BP531" s="4"/>
      <c r="BQ531" s="4"/>
      <c r="BR531" s="4"/>
      <c r="BS531" s="4"/>
      <c r="BT531" s="4">
        <v>557.19068000000004</v>
      </c>
      <c r="BU531" s="4">
        <v>41.644882782520227</v>
      </c>
      <c r="BV531" s="7">
        <v>536.17242031249998</v>
      </c>
      <c r="BW531" s="7">
        <v>20.521566062064817</v>
      </c>
      <c r="CH531" s="3">
        <v>1.0408431134752711</v>
      </c>
      <c r="CI531" s="3">
        <v>0.46762516692367251</v>
      </c>
      <c r="CJ531" s="3">
        <v>1.832788960684717</v>
      </c>
      <c r="CK531" s="3">
        <v>0.29492387363058364</v>
      </c>
      <c r="CL531" s="3">
        <v>1.5136347842593101</v>
      </c>
      <c r="CM531" s="3">
        <v>0.25790501892769369</v>
      </c>
      <c r="CN531" s="5">
        <v>13.099398338399197</v>
      </c>
      <c r="CO531" s="5">
        <v>6.0123720017866757</v>
      </c>
      <c r="CP531" s="5">
        <v>14.448606161109034</v>
      </c>
      <c r="CQ531" s="5">
        <v>6.5715951101021695</v>
      </c>
      <c r="DB531" s="3">
        <v>0.98050438225931336</v>
      </c>
      <c r="DC531" s="3">
        <v>0.10559277962792576</v>
      </c>
      <c r="DD531" s="3">
        <v>1.4179601835750071</v>
      </c>
      <c r="DE531" s="3">
        <v>0.30914400402519415</v>
      </c>
      <c r="DF531" s="3">
        <v>1.2416654956447823</v>
      </c>
      <c r="DG531" s="3">
        <v>0.18940128596854275</v>
      </c>
      <c r="DH531" s="5">
        <v>1.4096201132789303</v>
      </c>
      <c r="DI531" s="5">
        <v>0.23432216970430528</v>
      </c>
      <c r="DJ531" s="5">
        <v>1.6512692755553184</v>
      </c>
      <c r="DK531" s="5">
        <v>0.29540999232863485</v>
      </c>
      <c r="DV531" s="3">
        <v>2.0213474957345836</v>
      </c>
      <c r="DW531" s="3">
        <v>0.36203238729574788</v>
      </c>
      <c r="DX531" s="3">
        <v>3.2507491442597232</v>
      </c>
      <c r="DY531" s="3">
        <v>0.51998413572591939</v>
      </c>
      <c r="DZ531" s="3">
        <v>2.755300279904092</v>
      </c>
      <c r="EA531" s="3">
        <v>0.34300677362223186</v>
      </c>
      <c r="EB531" s="5">
        <v>14.509018451678131</v>
      </c>
      <c r="EC531" s="5">
        <v>6.1943550313437541</v>
      </c>
      <c r="ED531" s="5">
        <v>16.099875436664352</v>
      </c>
      <c r="EE531" s="5">
        <v>6.7594622339093133</v>
      </c>
    </row>
    <row r="532" spans="1:135" x14ac:dyDescent="0.3">
      <c r="A532" s="10">
        <v>43627.999999948079</v>
      </c>
      <c r="B532" s="11">
        <v>16.399999999999999</v>
      </c>
      <c r="C532" s="19">
        <v>9.1343541666666663</v>
      </c>
      <c r="D532" s="19">
        <v>0.47361475209820414</v>
      </c>
      <c r="E532" s="19">
        <v>8.4343749999999993</v>
      </c>
      <c r="F532" s="19">
        <v>0.29904592810224639</v>
      </c>
      <c r="G532" s="19">
        <v>5.9345833333333351</v>
      </c>
      <c r="H532" s="19">
        <v>0.24058494286696064</v>
      </c>
      <c r="I532" s="7">
        <f t="shared" si="22"/>
        <v>4.9261034166666677</v>
      </c>
      <c r="J532" s="7">
        <f t="shared" si="21"/>
        <v>0.24058494286696064</v>
      </c>
      <c r="Q532" s="15"/>
      <c r="R532" s="15"/>
      <c r="S532" s="14">
        <v>3.7</v>
      </c>
      <c r="T532" s="12"/>
      <c r="U532" s="12"/>
      <c r="V532" s="12"/>
      <c r="W532" s="12"/>
      <c r="X532" s="12"/>
      <c r="Y532" s="12"/>
      <c r="Z532" s="12"/>
      <c r="AA532" s="12"/>
      <c r="AB532" s="6"/>
      <c r="AC532" s="6"/>
      <c r="AD532" s="6"/>
      <c r="AE532" s="6"/>
      <c r="AF532" s="6"/>
      <c r="AG532" s="6"/>
      <c r="AH532" s="6"/>
      <c r="AI532" s="6"/>
      <c r="AJ532" s="7"/>
      <c r="AK532" s="7"/>
      <c r="AL532" s="4"/>
      <c r="AM532" s="4"/>
      <c r="AN532" s="4"/>
      <c r="AO532" s="4"/>
      <c r="AP532" s="4"/>
      <c r="AQ532" s="4"/>
      <c r="AR532" s="7"/>
      <c r="AS532" s="7"/>
      <c r="AT532" s="7"/>
      <c r="AU532" s="7"/>
      <c r="AV532" s="4"/>
      <c r="AW532" s="4"/>
      <c r="AX532" s="4"/>
      <c r="AY532" s="4"/>
      <c r="AZ532" s="4"/>
      <c r="BA532" s="4"/>
      <c r="BB532" s="7"/>
      <c r="BC532" s="7"/>
      <c r="BD532" s="7"/>
      <c r="BE532" s="7"/>
      <c r="BF532" s="4"/>
      <c r="BG532" s="4"/>
      <c r="BH532" s="4"/>
      <c r="BI532" s="4"/>
      <c r="BJ532" s="4"/>
      <c r="BK532" s="4"/>
      <c r="BL532" s="7"/>
      <c r="BM532" s="7"/>
      <c r="BN532" s="7"/>
      <c r="BO532" s="7"/>
      <c r="BP532" s="4"/>
      <c r="BQ532" s="4"/>
      <c r="BR532" s="4"/>
      <c r="BS532" s="4"/>
      <c r="BT532" s="4"/>
      <c r="BU532" s="4"/>
      <c r="BV532" s="7"/>
      <c r="BW532" s="7"/>
    </row>
    <row r="533" spans="1:135" x14ac:dyDescent="0.3">
      <c r="A533" s="10">
        <v>43628.999999948021</v>
      </c>
      <c r="B533" s="11">
        <v>10.8</v>
      </c>
      <c r="C533" s="19">
        <v>7.1148958333333328</v>
      </c>
      <c r="D533" s="19">
        <v>0.11832383093289563</v>
      </c>
      <c r="E533" s="19">
        <v>6.8985694444444432</v>
      </c>
      <c r="F533" s="19">
        <v>9.2251508240306701E-2</v>
      </c>
      <c r="G533" s="19">
        <v>4.9213749999999994</v>
      </c>
      <c r="H533" s="19">
        <v>9.3762763623899792E-2</v>
      </c>
      <c r="I533" s="7">
        <f t="shared" si="22"/>
        <v>4.0371144249999995</v>
      </c>
      <c r="J533" s="7">
        <f t="shared" si="21"/>
        <v>9.3762763623899792E-2</v>
      </c>
      <c r="Q533" s="15"/>
      <c r="R533" s="15"/>
      <c r="S533" s="14">
        <v>1.8</v>
      </c>
      <c r="T533" s="12"/>
      <c r="U533" s="12"/>
      <c r="V533" s="12"/>
      <c r="W533" s="12"/>
      <c r="X533" s="12"/>
      <c r="Y533" s="12"/>
      <c r="Z533" s="12"/>
      <c r="AA533" s="12"/>
      <c r="AB533" s="6"/>
      <c r="AC533" s="6"/>
      <c r="AD533" s="6"/>
      <c r="AE533" s="6"/>
      <c r="AF533" s="6"/>
      <c r="AG533" s="6"/>
      <c r="AH533" s="6"/>
      <c r="AI533" s="6"/>
      <c r="AJ533" s="7"/>
      <c r="AK533" s="7"/>
      <c r="AL533" s="4"/>
      <c r="AM533" s="4"/>
      <c r="AN533" s="4"/>
      <c r="AO533" s="4"/>
      <c r="AP533" s="4"/>
      <c r="AQ533" s="4"/>
      <c r="AR533" s="7"/>
      <c r="AS533" s="7"/>
      <c r="AT533" s="7"/>
      <c r="AU533" s="7"/>
      <c r="AV533" s="4"/>
      <c r="AW533" s="4"/>
      <c r="AX533" s="4"/>
      <c r="AY533" s="4"/>
      <c r="AZ533" s="4"/>
      <c r="BA533" s="4"/>
      <c r="BB533" s="7"/>
      <c r="BC533" s="7"/>
      <c r="BD533" s="7"/>
      <c r="BE533" s="7"/>
      <c r="BF533" s="4"/>
      <c r="BG533" s="4"/>
      <c r="BH533" s="4"/>
      <c r="BI533" s="4"/>
      <c r="BJ533" s="4"/>
      <c r="BK533" s="4"/>
      <c r="BL533" s="7"/>
      <c r="BM533" s="7"/>
      <c r="BN533" s="7"/>
      <c r="BO533" s="7"/>
      <c r="BP533" s="4"/>
      <c r="BQ533" s="4"/>
      <c r="BR533" s="4"/>
      <c r="BS533" s="4"/>
      <c r="BT533" s="4"/>
      <c r="BU533" s="4"/>
      <c r="BV533" s="7"/>
      <c r="BW533" s="7"/>
    </row>
    <row r="534" spans="1:135" x14ac:dyDescent="0.3">
      <c r="A534" s="10">
        <v>43629.999999947962</v>
      </c>
      <c r="B534" s="11">
        <v>13.7</v>
      </c>
      <c r="C534" s="19">
        <v>7.1817291666666661</v>
      </c>
      <c r="D534" s="19">
        <v>0.61595039897938964</v>
      </c>
      <c r="E534" s="19">
        <v>6.3192083333333331</v>
      </c>
      <c r="F534" s="19">
        <v>0.35166226203969397</v>
      </c>
      <c r="G534" s="19">
        <v>5.2865000000000002</v>
      </c>
      <c r="H534" s="19">
        <v>0.45550649564244855</v>
      </c>
      <c r="I534" s="7">
        <f t="shared" si="22"/>
        <v>4.3574751000000003</v>
      </c>
      <c r="J534" s="7">
        <f t="shared" si="21"/>
        <v>0.45550649564244855</v>
      </c>
      <c r="K534" s="15">
        <v>-13.4166666666667</v>
      </c>
      <c r="L534" s="15">
        <v>0.70127949441925674</v>
      </c>
      <c r="M534" s="15">
        <v>-27.5</v>
      </c>
      <c r="N534" s="15">
        <v>0.94948151720565455</v>
      </c>
      <c r="Q534" s="15"/>
      <c r="R534" s="15"/>
      <c r="T534" s="15">
        <v>-5.333333333333333</v>
      </c>
      <c r="U534" s="15">
        <v>2.4037008503093267</v>
      </c>
      <c r="V534" s="15">
        <v>-10.666666666666666</v>
      </c>
      <c r="W534" s="15">
        <v>4.4845413490245711</v>
      </c>
      <c r="X534" s="12"/>
      <c r="Y534" s="12"/>
      <c r="Z534" s="12"/>
      <c r="AA534" s="12"/>
      <c r="AB534" s="6">
        <v>45.611888888888892</v>
      </c>
      <c r="AC534" s="6">
        <v>0.44444988599446517</v>
      </c>
      <c r="AD534" s="6">
        <v>49.914223444444438</v>
      </c>
      <c r="AE534" s="6">
        <v>0.84835204527133112</v>
      </c>
      <c r="AF534" s="6">
        <v>48.771377777777765</v>
      </c>
      <c r="AG534" s="6">
        <v>1.3171297511006894</v>
      </c>
      <c r="AH534" s="6">
        <v>48.615894444444443</v>
      </c>
      <c r="AI534" s="6">
        <v>0.70408906267532079</v>
      </c>
      <c r="AJ534" s="7"/>
      <c r="AK534" s="7"/>
      <c r="AL534" s="4"/>
      <c r="AM534" s="4"/>
      <c r="AN534" s="4"/>
      <c r="AO534" s="4"/>
      <c r="AP534" s="4"/>
      <c r="AQ534" s="4"/>
      <c r="AR534" s="7"/>
      <c r="AS534" s="7"/>
      <c r="AT534" s="7"/>
      <c r="AU534" s="7"/>
      <c r="AV534" s="4"/>
      <c r="AW534" s="4"/>
      <c r="AX534" s="4"/>
      <c r="AY534" s="4"/>
      <c r="AZ534" s="4"/>
      <c r="BA534" s="4"/>
      <c r="BB534" s="7"/>
      <c r="BC534" s="7"/>
      <c r="BD534" s="7"/>
      <c r="BE534" s="7"/>
      <c r="BF534" s="4"/>
      <c r="BG534" s="4"/>
      <c r="BH534" s="4"/>
      <c r="BI534" s="4"/>
      <c r="BJ534" s="4"/>
      <c r="BK534" s="4"/>
      <c r="BL534" s="7"/>
      <c r="BM534" s="7"/>
      <c r="BN534" s="7"/>
      <c r="BO534" s="7"/>
      <c r="BP534" s="4"/>
      <c r="BQ534" s="4"/>
      <c r="BR534" s="4"/>
      <c r="BS534" s="4"/>
      <c r="BT534" s="4"/>
      <c r="BU534" s="4"/>
      <c r="BV534" s="7"/>
      <c r="BW534" s="7"/>
      <c r="BX534" s="1">
        <v>0.47521859426385449</v>
      </c>
      <c r="BY534" s="1">
        <v>0.95685952897531912</v>
      </c>
      <c r="BZ534" s="1">
        <v>4.7928029165072505</v>
      </c>
      <c r="CA534" s="1">
        <v>0.78144144393412285</v>
      </c>
      <c r="CB534" s="1">
        <v>4.5467006101393768</v>
      </c>
      <c r="CC534" s="1">
        <v>0.73891492825669192</v>
      </c>
      <c r="CD534" s="2">
        <v>2.902096125604126</v>
      </c>
      <c r="CE534" s="2">
        <v>2.5331213391665766</v>
      </c>
      <c r="CF534" s="2">
        <v>6.7852791210933354</v>
      </c>
      <c r="CG534" s="2">
        <v>1.8574388536754927</v>
      </c>
      <c r="CR534" s="1">
        <v>0.50771217335881891</v>
      </c>
      <c r="CS534" s="1">
        <v>0.26626587254967754</v>
      </c>
      <c r="CT534" s="1">
        <v>1.7627766659018189</v>
      </c>
      <c r="CU534" s="1">
        <v>0.21764218015698386</v>
      </c>
      <c r="CV534" s="1">
        <v>1.6912379898268679</v>
      </c>
      <c r="CW534" s="1">
        <v>0.20579698274781791</v>
      </c>
      <c r="CX534" s="2">
        <v>2.4235589985098285</v>
      </c>
      <c r="CY534" s="2">
        <v>0.47720739301405185</v>
      </c>
      <c r="CZ534" s="2">
        <v>2.3875400749650968</v>
      </c>
      <c r="DA534" s="2">
        <v>0.92985275703000603</v>
      </c>
      <c r="DL534" s="1">
        <v>0.9829307676226734</v>
      </c>
      <c r="DM534" s="1">
        <v>1.0002914264437921</v>
      </c>
      <c r="DN534" s="1">
        <v>6.5555795824090692</v>
      </c>
      <c r="DO534" s="1">
        <v>0.81716112635282279</v>
      </c>
      <c r="DP534" s="1">
        <v>6.2379385999662444</v>
      </c>
      <c r="DQ534" s="1">
        <v>0.77268943612464025</v>
      </c>
      <c r="DR534" s="2">
        <v>5.325655124113954</v>
      </c>
      <c r="DS534" s="2">
        <v>2.985777714731352</v>
      </c>
      <c r="DT534" s="2">
        <v>9.1728191960584322</v>
      </c>
      <c r="DU534" s="2">
        <v>2.6033711261334678</v>
      </c>
    </row>
    <row r="535" spans="1:135" x14ac:dyDescent="0.3">
      <c r="A535" s="10">
        <v>43630.999999947904</v>
      </c>
      <c r="B535" s="11">
        <v>14</v>
      </c>
      <c r="C535" s="19">
        <v>7.705770833333335</v>
      </c>
      <c r="D535" s="19">
        <v>0.7766002313708037</v>
      </c>
      <c r="E535" s="19">
        <v>6.7423888888888888</v>
      </c>
      <c r="F535" s="19">
        <v>0.49219377364599842</v>
      </c>
      <c r="G535" s="19">
        <v>5.6470416666666665</v>
      </c>
      <c r="H535" s="19">
        <v>0.49478764285167803</v>
      </c>
      <c r="I535" s="7">
        <f t="shared" si="22"/>
        <v>4.6738143583333329</v>
      </c>
      <c r="J535" s="7">
        <f t="shared" si="21"/>
        <v>0.49478764285167803</v>
      </c>
      <c r="O535" s="15">
        <v>-4.583333333333333</v>
      </c>
      <c r="P535" s="15">
        <v>0.55675375838403407</v>
      </c>
      <c r="Q535" s="15">
        <v>-5.083333333333333</v>
      </c>
      <c r="R535" s="15">
        <v>0.48395988647528615</v>
      </c>
      <c r="S535" s="14">
        <v>0.2</v>
      </c>
      <c r="T535" s="12"/>
      <c r="U535" s="12"/>
      <c r="V535" s="12"/>
      <c r="W535" s="12"/>
      <c r="X535" s="15">
        <v>6.25</v>
      </c>
      <c r="Y535" s="15">
        <v>1.4591664287073862</v>
      </c>
      <c r="Z535" s="15">
        <v>8.8333333333333339</v>
      </c>
      <c r="AA535" s="15">
        <v>2.8097054017182024</v>
      </c>
      <c r="AB535" s="6"/>
      <c r="AC535" s="6"/>
      <c r="AD535" s="6"/>
      <c r="AE535" s="6"/>
      <c r="AF535" s="6"/>
      <c r="AG535" s="6"/>
      <c r="AH535" s="6"/>
      <c r="AI535" s="6"/>
      <c r="AJ535" s="7"/>
      <c r="AK535" s="7"/>
      <c r="AL535" s="4"/>
      <c r="AM535" s="4"/>
      <c r="AN535" s="4"/>
      <c r="AO535" s="4"/>
      <c r="AP535" s="4"/>
      <c r="AQ535" s="4"/>
      <c r="AR535" s="7"/>
      <c r="AS535" s="7"/>
      <c r="AT535" s="7"/>
      <c r="AU535" s="7"/>
      <c r="AV535" s="4"/>
      <c r="AW535" s="4"/>
      <c r="AX535" s="4"/>
      <c r="AY535" s="4"/>
      <c r="AZ535" s="4"/>
      <c r="BA535" s="4"/>
      <c r="BB535" s="7"/>
      <c r="BC535" s="7"/>
      <c r="BD535" s="7"/>
      <c r="BE535" s="7"/>
      <c r="BF535" s="4"/>
      <c r="BG535" s="4"/>
      <c r="BH535" s="4"/>
      <c r="BI535" s="4"/>
      <c r="BJ535" s="4"/>
      <c r="BK535" s="4"/>
      <c r="BL535" s="7"/>
      <c r="BM535" s="7"/>
      <c r="BN535" s="7"/>
      <c r="BO535" s="7"/>
      <c r="BP535" s="4"/>
      <c r="BQ535" s="4"/>
      <c r="BR535" s="4"/>
      <c r="BS535" s="4"/>
      <c r="BT535" s="4"/>
      <c r="BU535" s="4"/>
      <c r="BV535" s="7"/>
      <c r="BW535" s="7"/>
      <c r="CH535" s="3">
        <v>0.97448062177423445</v>
      </c>
      <c r="CI535" s="3">
        <v>0.30452519430444835</v>
      </c>
      <c r="CJ535" s="3">
        <v>0.94402810234378909</v>
      </c>
      <c r="CK535" s="3">
        <v>0.16955245244321929</v>
      </c>
      <c r="CL535" s="3">
        <v>0.95630046767425858</v>
      </c>
      <c r="CM535" s="3">
        <v>0.15908222143443618</v>
      </c>
      <c r="CN535" s="5">
        <v>15.793257615136939</v>
      </c>
      <c r="CO535" s="5">
        <v>8.1702238444977215</v>
      </c>
      <c r="CP535" s="5">
        <v>16.951636693653864</v>
      </c>
      <c r="CQ535" s="5">
        <v>7.9865628933456119</v>
      </c>
      <c r="DB535" s="3">
        <v>0.7765392454763429</v>
      </c>
      <c r="DC535" s="3">
        <v>4.5678779145667259E-2</v>
      </c>
      <c r="DD535" s="3">
        <v>1.1343563487840695</v>
      </c>
      <c r="DE535" s="3">
        <v>0.22287104459333765</v>
      </c>
      <c r="DF535" s="3">
        <v>0.99015605615105562</v>
      </c>
      <c r="DG535" s="3">
        <v>0.13432142487441356</v>
      </c>
      <c r="DH535" s="5">
        <v>1.1894070895486235</v>
      </c>
      <c r="DI535" s="5">
        <v>0.19585642593890096</v>
      </c>
      <c r="DJ535" s="5">
        <v>1.3031764633315353</v>
      </c>
      <c r="DK535" s="5">
        <v>0.25435400112601148</v>
      </c>
      <c r="DV535" s="3">
        <v>1.751019867250577</v>
      </c>
      <c r="DW535" s="3">
        <v>0.35020397345011423</v>
      </c>
      <c r="DX535" s="3">
        <v>2.0783844511278584</v>
      </c>
      <c r="DY535" s="3">
        <v>0.36253742500826602</v>
      </c>
      <c r="DZ535" s="3">
        <v>1.946456523825314</v>
      </c>
      <c r="EA535" s="3">
        <v>0.25838409276003643</v>
      </c>
      <c r="EB535" s="5">
        <v>16.982664704685565</v>
      </c>
      <c r="EC535" s="5">
        <v>8.2794868769979093</v>
      </c>
      <c r="ED535" s="5">
        <v>18.254813156985396</v>
      </c>
      <c r="EE535" s="5">
        <v>8.1840799528803263</v>
      </c>
    </row>
    <row r="536" spans="1:135" x14ac:dyDescent="0.3">
      <c r="A536" s="10">
        <v>43631.999999947846</v>
      </c>
      <c r="B536" s="11">
        <v>18.5</v>
      </c>
      <c r="C536" s="19">
        <v>10.244166666666667</v>
      </c>
      <c r="D536" s="19">
        <v>0.64807869729414314</v>
      </c>
      <c r="E536" s="19">
        <v>8.8748611111111106</v>
      </c>
      <c r="F536" s="19">
        <v>0.41686886635702219</v>
      </c>
      <c r="G536" s="19">
        <v>7.6717916666666666</v>
      </c>
      <c r="H536" s="19">
        <v>0.48319955849557078</v>
      </c>
      <c r="I536" s="7">
        <f t="shared" si="22"/>
        <v>6.4503300083333333</v>
      </c>
      <c r="J536" s="7">
        <f t="shared" si="21"/>
        <v>0.48319955849557078</v>
      </c>
      <c r="Q536" s="15"/>
      <c r="R536" s="15"/>
      <c r="S536" s="14">
        <v>2.7</v>
      </c>
      <c r="T536" s="12"/>
      <c r="U536" s="12"/>
      <c r="V536" s="12"/>
      <c r="W536" s="12"/>
      <c r="X536" s="12"/>
      <c r="Y536" s="12"/>
      <c r="Z536" s="12"/>
      <c r="AA536" s="12"/>
      <c r="AB536" s="6"/>
      <c r="AC536" s="6"/>
      <c r="AD536" s="6"/>
      <c r="AE536" s="6"/>
      <c r="AF536" s="6"/>
      <c r="AG536" s="6"/>
      <c r="AH536" s="6"/>
      <c r="AI536" s="6"/>
      <c r="AJ536" s="7"/>
      <c r="AK536" s="7"/>
      <c r="AL536" s="4"/>
      <c r="AM536" s="4"/>
      <c r="AN536" s="4"/>
      <c r="AO536" s="4"/>
      <c r="AP536" s="4"/>
      <c r="AQ536" s="4"/>
      <c r="AR536" s="7"/>
      <c r="AS536" s="7"/>
      <c r="AT536" s="7"/>
      <c r="AU536" s="7"/>
      <c r="AV536" s="4"/>
      <c r="AW536" s="4"/>
      <c r="AX536" s="4"/>
      <c r="AY536" s="4"/>
      <c r="AZ536" s="4"/>
      <c r="BA536" s="4"/>
      <c r="BB536" s="7"/>
      <c r="BC536" s="7"/>
      <c r="BD536" s="7"/>
      <c r="BE536" s="7"/>
      <c r="BF536" s="4"/>
      <c r="BG536" s="4"/>
      <c r="BH536" s="4"/>
      <c r="BI536" s="4"/>
      <c r="BJ536" s="4"/>
      <c r="BK536" s="4"/>
      <c r="BL536" s="7"/>
      <c r="BM536" s="7"/>
      <c r="BN536" s="7"/>
      <c r="BO536" s="7"/>
      <c r="BP536" s="4"/>
      <c r="BQ536" s="4"/>
      <c r="BR536" s="4"/>
      <c r="BS536" s="4"/>
      <c r="BT536" s="4"/>
      <c r="BU536" s="4"/>
      <c r="BV536" s="7"/>
      <c r="BW536" s="7"/>
    </row>
    <row r="537" spans="1:135" x14ac:dyDescent="0.3">
      <c r="A537" s="10">
        <v>43632.999999947788</v>
      </c>
      <c r="B537" s="11">
        <v>16.8</v>
      </c>
      <c r="C537" s="19">
        <v>10.510562500000001</v>
      </c>
      <c r="D537" s="19">
        <v>0.47265681520208019</v>
      </c>
      <c r="E537" s="19">
        <v>9.3112083333333313</v>
      </c>
      <c r="F537" s="19">
        <v>0.24910851502801101</v>
      </c>
      <c r="G537" s="19">
        <v>8.4448541666666657</v>
      </c>
      <c r="H537" s="19">
        <v>0.37700923502793293</v>
      </c>
      <c r="I537" s="7">
        <f t="shared" si="22"/>
        <v>7.1286150458333326</v>
      </c>
      <c r="J537" s="7">
        <f t="shared" si="21"/>
        <v>0.37700923502793293</v>
      </c>
      <c r="Q537" s="15"/>
      <c r="R537" s="15"/>
      <c r="S537" s="14">
        <v>0.2</v>
      </c>
      <c r="T537" s="12"/>
      <c r="U537" s="12"/>
      <c r="V537" s="12"/>
      <c r="W537" s="12"/>
      <c r="X537" s="12"/>
      <c r="Y537" s="12"/>
      <c r="Z537" s="12"/>
      <c r="AA537" s="12"/>
      <c r="AB537" s="6"/>
      <c r="AC537" s="6"/>
      <c r="AD537" s="6"/>
      <c r="AE537" s="6"/>
      <c r="AF537" s="6"/>
      <c r="AG537" s="6"/>
      <c r="AH537" s="6"/>
      <c r="AI537" s="6"/>
      <c r="AJ537" s="7"/>
      <c r="AK537" s="7"/>
      <c r="AL537" s="4"/>
      <c r="AM537" s="4"/>
      <c r="AN537" s="4"/>
      <c r="AO537" s="4"/>
      <c r="AP537" s="4"/>
      <c r="AQ537" s="4"/>
      <c r="AR537" s="7"/>
      <c r="AS537" s="7"/>
      <c r="AT537" s="7"/>
      <c r="AU537" s="7"/>
      <c r="AV537" s="4"/>
      <c r="AW537" s="4"/>
      <c r="AX537" s="4"/>
      <c r="AY537" s="4"/>
      <c r="AZ537" s="4"/>
      <c r="BA537" s="4"/>
      <c r="BB537" s="7"/>
      <c r="BC537" s="7"/>
      <c r="BD537" s="7"/>
      <c r="BE537" s="7"/>
      <c r="BF537" s="4"/>
      <c r="BG537" s="4"/>
      <c r="BH537" s="4"/>
      <c r="BI537" s="4"/>
      <c r="BJ537" s="4"/>
      <c r="BK537" s="4"/>
      <c r="BL537" s="7"/>
      <c r="BM537" s="7"/>
      <c r="BN537" s="7"/>
      <c r="BO537" s="7"/>
      <c r="BP537" s="4"/>
      <c r="BQ537" s="4"/>
      <c r="BR537" s="4"/>
      <c r="BS537" s="4"/>
      <c r="BT537" s="4"/>
      <c r="BU537" s="4"/>
      <c r="BV537" s="7"/>
      <c r="BW537" s="7"/>
    </row>
    <row r="538" spans="1:135" x14ac:dyDescent="0.3">
      <c r="A538" s="10">
        <v>43633.99999994773</v>
      </c>
      <c r="B538" s="11">
        <v>18.600000000000001</v>
      </c>
      <c r="C538" s="19">
        <v>9.3309374999999992</v>
      </c>
      <c r="D538" s="19">
        <v>0.7996579308945061</v>
      </c>
      <c r="E538" s="19">
        <v>8.4382638888888906</v>
      </c>
      <c r="F538" s="19">
        <v>0.51885448930361699</v>
      </c>
      <c r="G538" s="19">
        <v>7.6883124999999994</v>
      </c>
      <c r="H538" s="19">
        <v>0.54984979900023456</v>
      </c>
      <c r="I538" s="7">
        <f t="shared" si="22"/>
        <v>6.4648253874999995</v>
      </c>
      <c r="J538" s="7">
        <f t="shared" si="21"/>
        <v>0.54984979900023456</v>
      </c>
      <c r="K538" s="15">
        <v>-21.3333333333333</v>
      </c>
      <c r="L538" s="15">
        <v>0.8287754140107495</v>
      </c>
      <c r="M538" s="15">
        <v>-29.0833333333333</v>
      </c>
      <c r="N538" s="15">
        <v>0.54297627233907031</v>
      </c>
      <c r="O538" s="15">
        <v>-9.5</v>
      </c>
      <c r="P538" s="15">
        <v>0.76376261582597338</v>
      </c>
      <c r="Q538" s="15">
        <v>-7.666666666666667</v>
      </c>
      <c r="R538" s="15">
        <v>0.39568378355153283</v>
      </c>
      <c r="T538" s="15">
        <v>-11.666666666666666</v>
      </c>
      <c r="U538" s="15">
        <v>4.0960685758148365</v>
      </c>
      <c r="V538" s="15">
        <v>-14</v>
      </c>
      <c r="W538" s="15">
        <v>5.1316014394468841</v>
      </c>
      <c r="X538" s="15">
        <v>7.333333333333333</v>
      </c>
      <c r="Y538" s="15">
        <v>1.1737877907772671</v>
      </c>
      <c r="Z538" s="15">
        <v>9</v>
      </c>
      <c r="AA538" s="15">
        <v>2.8518999514943251</v>
      </c>
      <c r="AB538" s="6">
        <v>45.617200000000004</v>
      </c>
      <c r="AC538" s="6">
        <v>0.46927656593242784</v>
      </c>
      <c r="AD538" s="6">
        <v>47.666534555555543</v>
      </c>
      <c r="AE538" s="6">
        <v>2.76372758374636</v>
      </c>
      <c r="AF538" s="6">
        <v>49.278744444444442</v>
      </c>
      <c r="AG538" s="6">
        <v>1.2998311916514886</v>
      </c>
      <c r="AH538" s="6">
        <v>47.778466666666652</v>
      </c>
      <c r="AI538" s="6">
        <v>1.5217479879693909</v>
      </c>
      <c r="AJ538" s="9">
        <v>3.8261894761720844E-2</v>
      </c>
      <c r="AK538" s="9">
        <v>3.3073228031160112E-2</v>
      </c>
      <c r="AL538" s="4">
        <v>0.40715520299463681</v>
      </c>
      <c r="AM538" s="4">
        <v>1.4746723554079478E-2</v>
      </c>
      <c r="AN538" s="4">
        <v>0.43373550710985675</v>
      </c>
      <c r="AO538" s="4">
        <v>1.4746723554079478E-2</v>
      </c>
      <c r="AP538" s="4"/>
      <c r="AQ538" s="4"/>
      <c r="AR538" s="7"/>
      <c r="AS538" s="7"/>
      <c r="AT538" s="7">
        <v>23.612993482970431</v>
      </c>
      <c r="AU538" s="7">
        <v>0.91650714278290979</v>
      </c>
      <c r="AV538" s="4">
        <v>17.371930834049497</v>
      </c>
      <c r="AW538" s="4">
        <v>0.86729719327499233</v>
      </c>
      <c r="AX538" s="4">
        <v>19.584109921066613</v>
      </c>
      <c r="AY538" s="4">
        <v>0.86729719327499233</v>
      </c>
      <c r="AZ538" s="4"/>
      <c r="BA538" s="4"/>
      <c r="BB538" s="7"/>
      <c r="BC538" s="7"/>
      <c r="BD538" s="7">
        <v>23.651255377732149</v>
      </c>
      <c r="BE538" s="7">
        <v>0.88923159333053525</v>
      </c>
      <c r="BF538" s="4">
        <v>17.779086037044134</v>
      </c>
      <c r="BG538" s="4">
        <v>0.85728422327419695</v>
      </c>
      <c r="BH538" s="4">
        <v>20.017845428176472</v>
      </c>
      <c r="BI538" s="4">
        <v>0.85728422327419695</v>
      </c>
      <c r="BJ538" s="4"/>
      <c r="BK538" s="4"/>
      <c r="BL538" s="7"/>
      <c r="BM538" s="7"/>
      <c r="BN538" s="7">
        <v>824.20818055727295</v>
      </c>
      <c r="BO538" s="7">
        <v>19.333626281173455</v>
      </c>
      <c r="BP538" s="4">
        <v>364.41967915436345</v>
      </c>
      <c r="BQ538" s="4">
        <v>10.870269409930227</v>
      </c>
      <c r="BR538" s="4">
        <v>387.91040441409598</v>
      </c>
      <c r="BS538" s="4">
        <v>10.870269409930227</v>
      </c>
      <c r="BT538" s="4"/>
      <c r="BU538" s="4"/>
      <c r="BV538" s="7"/>
      <c r="BW538" s="7"/>
      <c r="BX538" s="1">
        <v>0.63845978306437567</v>
      </c>
      <c r="BY538" s="1">
        <v>0.44815239475662383</v>
      </c>
      <c r="BZ538" s="1">
        <v>5.2000340821909843</v>
      </c>
      <c r="CA538" s="1">
        <v>0.54623681405681668</v>
      </c>
      <c r="CB538" s="1">
        <v>4.9400243471407679</v>
      </c>
      <c r="CC538" s="1">
        <v>0.51573432734165414</v>
      </c>
      <c r="CD538" s="2">
        <v>4.1744624582178016</v>
      </c>
      <c r="CE538" s="2">
        <v>2.4709911411907068</v>
      </c>
      <c r="CF538" s="2">
        <v>8.7253659754697388</v>
      </c>
      <c r="CG538" s="2">
        <v>0.85498393065477973</v>
      </c>
      <c r="CH538" s="3">
        <v>0.80153047820139345</v>
      </c>
      <c r="CI538" s="3">
        <v>0.17811788404475448</v>
      </c>
      <c r="CJ538" s="3">
        <v>0.97964836224614804</v>
      </c>
      <c r="CK538" s="3">
        <v>4.6938183799265523E-2</v>
      </c>
      <c r="CL538" s="3">
        <v>0.90786685497611197</v>
      </c>
      <c r="CM538" s="3">
        <v>7.7057268540719037E-2</v>
      </c>
      <c r="CN538" s="5">
        <v>22.88938109498736</v>
      </c>
      <c r="CO538" s="5">
        <v>10.208458778751639</v>
      </c>
      <c r="CP538" s="5">
        <v>24.015415080069449</v>
      </c>
      <c r="CQ538" s="5">
        <v>9.7348682704661105</v>
      </c>
      <c r="CR538" s="1">
        <v>0.6023205500607316</v>
      </c>
      <c r="CS538" s="1">
        <v>0.34369236049160279</v>
      </c>
      <c r="CT538" s="1">
        <v>2.2888180902307806</v>
      </c>
      <c r="CU538" s="1">
        <v>0.30306162145502125</v>
      </c>
      <c r="CV538" s="1">
        <v>2.1926877304410874</v>
      </c>
      <c r="CW538" s="1">
        <v>0.28645777697616126</v>
      </c>
      <c r="CX538" s="2">
        <v>2.1477306850251008</v>
      </c>
      <c r="CY538" s="2">
        <v>0.39556652171686502</v>
      </c>
      <c r="CZ538" s="2">
        <v>1.7343177362644007</v>
      </c>
      <c r="DA538" s="2">
        <v>0.35848728421666642</v>
      </c>
      <c r="DB538" s="3">
        <v>0.97964836224614715</v>
      </c>
      <c r="DC538" s="3">
        <v>8.905894202237713E-2</v>
      </c>
      <c r="DD538" s="3">
        <v>1.2097172958039546</v>
      </c>
      <c r="DE538" s="3">
        <v>0.23914686041276467</v>
      </c>
      <c r="DF538" s="3">
        <v>1.1169995155801582</v>
      </c>
      <c r="DG538" s="3">
        <v>0.14721281203324593</v>
      </c>
      <c r="DH538" s="5">
        <v>2.8101025114438105</v>
      </c>
      <c r="DI538" s="5">
        <v>0.43990276349049806</v>
      </c>
      <c r="DJ538" s="5">
        <v>2.6108044609868029</v>
      </c>
      <c r="DK538" s="5">
        <v>0.41586010873382401</v>
      </c>
      <c r="DL538" s="1">
        <v>1.2407803331251073</v>
      </c>
      <c r="DM538" s="1">
        <v>0.37343874103765351</v>
      </c>
      <c r="DN538" s="1">
        <v>7.4888521724217654</v>
      </c>
      <c r="DO538" s="1">
        <v>0.6028055574544755</v>
      </c>
      <c r="DP538" s="1">
        <v>7.1327120775818553</v>
      </c>
      <c r="DQ538" s="1">
        <v>0.56884403886686219</v>
      </c>
      <c r="DR538" s="2">
        <v>6.3221931432429024</v>
      </c>
      <c r="DS538" s="2">
        <v>2.7730383909616294</v>
      </c>
      <c r="DT538" s="2">
        <v>10.459683711734138</v>
      </c>
      <c r="DU538" s="2">
        <v>1.2133641648379059</v>
      </c>
      <c r="DV538" s="3">
        <v>1.7811788404475415</v>
      </c>
      <c r="DW538" s="3">
        <v>0.26717682606713133</v>
      </c>
      <c r="DX538" s="3">
        <v>2.1893656580501024</v>
      </c>
      <c r="DY538" s="3">
        <v>0.24966378339977147</v>
      </c>
      <c r="DZ538" s="3">
        <v>2.0248663705562704</v>
      </c>
      <c r="EA538" s="3">
        <v>0.18387224708018066</v>
      </c>
      <c r="EB538" s="5">
        <v>25.699483606431169</v>
      </c>
      <c r="EC538" s="5">
        <v>10.525817621325551</v>
      </c>
      <c r="ED538" s="5">
        <v>26.626219541056255</v>
      </c>
      <c r="EE538" s="5">
        <v>9.8391733863487865</v>
      </c>
    </row>
    <row r="539" spans="1:135" x14ac:dyDescent="0.3">
      <c r="A539" s="10">
        <v>43634.999999947671</v>
      </c>
      <c r="B539" s="11">
        <v>18.7</v>
      </c>
      <c r="C539" s="19">
        <v>9.4324583333333312</v>
      </c>
      <c r="D539" s="19">
        <v>0.61189973389829866</v>
      </c>
      <c r="E539" s="19">
        <v>8.7531249999999989</v>
      </c>
      <c r="F539" s="19">
        <v>0.3501519907000154</v>
      </c>
      <c r="G539" s="19">
        <v>8.0288958333333316</v>
      </c>
      <c r="H539" s="19">
        <v>0.46585554279893709</v>
      </c>
      <c r="I539" s="7">
        <f t="shared" si="22"/>
        <v>6.7636532041666646</v>
      </c>
      <c r="J539" s="7">
        <f t="shared" si="21"/>
        <v>0.46585554279893709</v>
      </c>
      <c r="Q539" s="15"/>
      <c r="R539" s="15"/>
      <c r="T539" s="12"/>
      <c r="U539" s="12"/>
      <c r="V539" s="12"/>
      <c r="W539" s="12"/>
      <c r="X539" s="12"/>
      <c r="Y539" s="12"/>
      <c r="Z539" s="12"/>
      <c r="AA539" s="12"/>
      <c r="AB539" s="6"/>
      <c r="AC539" s="6"/>
      <c r="AD539" s="6"/>
      <c r="AE539" s="6"/>
      <c r="AF539" s="6"/>
      <c r="AG539" s="6"/>
      <c r="AH539" s="6"/>
      <c r="AI539" s="6"/>
      <c r="AJ539" s="7"/>
      <c r="AK539" s="7"/>
      <c r="AL539" s="4"/>
      <c r="AM539" s="4"/>
      <c r="AN539" s="4"/>
      <c r="AO539" s="4"/>
      <c r="AP539" s="4"/>
      <c r="AQ539" s="4"/>
      <c r="AR539" s="7"/>
      <c r="AS539" s="7"/>
      <c r="AT539" s="7"/>
      <c r="AU539" s="7"/>
      <c r="AV539" s="4"/>
      <c r="AW539" s="4"/>
      <c r="AX539" s="4"/>
      <c r="AY539" s="4"/>
      <c r="AZ539" s="4"/>
      <c r="BA539" s="4"/>
      <c r="BB539" s="7"/>
      <c r="BC539" s="7"/>
      <c r="BD539" s="7"/>
      <c r="BE539" s="7"/>
      <c r="BF539" s="4"/>
      <c r="BG539" s="4"/>
      <c r="BH539" s="4"/>
      <c r="BI539" s="4"/>
      <c r="BJ539" s="4"/>
      <c r="BK539" s="4"/>
      <c r="BL539" s="7"/>
      <c r="BM539" s="7"/>
      <c r="BN539" s="7"/>
      <c r="BO539" s="7"/>
      <c r="BP539" s="4"/>
      <c r="BQ539" s="4"/>
      <c r="BR539" s="4"/>
      <c r="BS539" s="4"/>
      <c r="BT539" s="4"/>
      <c r="BU539" s="4"/>
      <c r="BV539" s="7"/>
      <c r="BW539" s="7"/>
    </row>
    <row r="540" spans="1:135" x14ac:dyDescent="0.3">
      <c r="A540" s="10">
        <v>43635.999999947613</v>
      </c>
      <c r="B540" s="11">
        <v>17</v>
      </c>
      <c r="C540" s="19">
        <v>9.1918750000000014</v>
      </c>
      <c r="D540" s="19">
        <v>0.6522867497118402</v>
      </c>
      <c r="E540" s="19">
        <v>8.4429999999999996</v>
      </c>
      <c r="F540" s="19">
        <v>0.35844563233013849</v>
      </c>
      <c r="G540" s="19">
        <v>8.1625833333333357</v>
      </c>
      <c r="H540" s="19">
        <v>0.4861316914553066</v>
      </c>
      <c r="I540" s="7">
        <f t="shared" si="22"/>
        <v>6.8809506166666683</v>
      </c>
      <c r="J540" s="7">
        <f t="shared" si="21"/>
        <v>0.4861316914553066</v>
      </c>
      <c r="Q540" s="15"/>
      <c r="R540" s="15"/>
      <c r="T540" s="12"/>
      <c r="U540" s="12"/>
      <c r="V540" s="12"/>
      <c r="W540" s="12"/>
      <c r="X540" s="12"/>
      <c r="Y540" s="12"/>
      <c r="Z540" s="12"/>
      <c r="AA540" s="12"/>
      <c r="AB540" s="6"/>
      <c r="AC540" s="6"/>
      <c r="AD540" s="6"/>
      <c r="AE540" s="6"/>
      <c r="AF540" s="6"/>
      <c r="AG540" s="6"/>
      <c r="AH540" s="6"/>
      <c r="AI540" s="6"/>
      <c r="AJ540" s="7"/>
      <c r="AK540" s="7"/>
      <c r="AL540" s="4"/>
      <c r="AM540" s="4"/>
      <c r="AN540" s="4"/>
      <c r="AO540" s="4"/>
      <c r="AP540" s="4"/>
      <c r="AQ540" s="4"/>
      <c r="AR540" s="7"/>
      <c r="AS540" s="7"/>
      <c r="AT540" s="7"/>
      <c r="AU540" s="7"/>
      <c r="AV540" s="4"/>
      <c r="AW540" s="4"/>
      <c r="AX540" s="4"/>
      <c r="AY540" s="4"/>
      <c r="AZ540" s="4"/>
      <c r="BA540" s="4"/>
      <c r="BB540" s="7"/>
      <c r="BC540" s="7"/>
      <c r="BD540" s="7"/>
      <c r="BE540" s="7"/>
      <c r="BF540" s="4"/>
      <c r="BG540" s="4"/>
      <c r="BH540" s="4"/>
      <c r="BI540" s="4"/>
      <c r="BJ540" s="4"/>
      <c r="BK540" s="4"/>
      <c r="BL540" s="7"/>
      <c r="BM540" s="7"/>
      <c r="BN540" s="7"/>
      <c r="BO540" s="7"/>
      <c r="BP540" s="4"/>
      <c r="BQ540" s="4"/>
      <c r="BR540" s="4"/>
      <c r="BS540" s="4"/>
      <c r="BT540" s="4"/>
      <c r="BU540" s="4"/>
      <c r="BV540" s="7"/>
      <c r="BW540" s="7"/>
    </row>
    <row r="541" spans="1:135" x14ac:dyDescent="0.3">
      <c r="A541" s="10">
        <v>43636.999999947555</v>
      </c>
      <c r="B541" s="11">
        <v>14.8</v>
      </c>
      <c r="C541" s="19">
        <v>8.0163333333333338</v>
      </c>
      <c r="D541" s="19">
        <v>0.55354177446230601</v>
      </c>
      <c r="E541" s="19">
        <v>7.3949027777777774</v>
      </c>
      <c r="F541" s="19">
        <v>0.34553896177702648</v>
      </c>
      <c r="G541" s="19">
        <v>6.9590416666666677</v>
      </c>
      <c r="H541" s="19">
        <v>0.29639412337931392</v>
      </c>
      <c r="I541" s="7">
        <f t="shared" si="22"/>
        <v>5.8249631583333343</v>
      </c>
      <c r="J541" s="7">
        <f t="shared" si="21"/>
        <v>0.29639412337931392</v>
      </c>
      <c r="Q541" s="15"/>
      <c r="R541" s="15"/>
      <c r="S541" s="14">
        <v>0.6</v>
      </c>
      <c r="T541" s="12"/>
      <c r="U541" s="12"/>
      <c r="V541" s="12"/>
      <c r="W541" s="12"/>
      <c r="X541" s="12"/>
      <c r="Y541" s="12"/>
      <c r="Z541" s="12"/>
      <c r="AA541" s="12"/>
      <c r="AB541" s="6"/>
      <c r="AC541" s="6"/>
      <c r="AD541" s="6"/>
      <c r="AE541" s="6"/>
      <c r="AF541" s="6"/>
      <c r="AG541" s="6"/>
      <c r="AH541" s="6"/>
      <c r="AI541" s="6"/>
      <c r="AJ541" s="7"/>
      <c r="AK541" s="7"/>
      <c r="AL541" s="4"/>
      <c r="AM541" s="4"/>
      <c r="AN541" s="4"/>
      <c r="AO541" s="4"/>
      <c r="AP541" s="4"/>
      <c r="AQ541" s="4"/>
      <c r="AR541" s="7"/>
      <c r="AS541" s="7"/>
      <c r="AT541" s="7"/>
      <c r="AU541" s="7"/>
      <c r="AV541" s="4"/>
      <c r="AW541" s="4"/>
      <c r="AX541" s="4"/>
      <c r="AY541" s="4"/>
      <c r="AZ541" s="4"/>
      <c r="BA541" s="4"/>
      <c r="BB541" s="7"/>
      <c r="BC541" s="7"/>
      <c r="BD541" s="7"/>
      <c r="BE541" s="7"/>
      <c r="BF541" s="4"/>
      <c r="BG541" s="4"/>
      <c r="BH541" s="4"/>
      <c r="BI541" s="4"/>
      <c r="BJ541" s="4"/>
      <c r="BK541" s="4"/>
      <c r="BL541" s="7"/>
      <c r="BM541" s="7"/>
      <c r="BN541" s="7"/>
      <c r="BO541" s="7"/>
      <c r="BP541" s="4"/>
      <c r="BQ541" s="4"/>
      <c r="BR541" s="4"/>
      <c r="BS541" s="4"/>
      <c r="BT541" s="4"/>
      <c r="BU541" s="4"/>
      <c r="BV541" s="7"/>
      <c r="BW541" s="7"/>
    </row>
    <row r="542" spans="1:135" x14ac:dyDescent="0.3">
      <c r="A542" s="10">
        <v>43637.999999947497</v>
      </c>
      <c r="B542" s="11">
        <v>19.2</v>
      </c>
      <c r="C542" s="19">
        <v>10.282624999999998</v>
      </c>
      <c r="D542" s="19">
        <v>0.77957624489414923</v>
      </c>
      <c r="E542" s="19">
        <v>8.9797361111111123</v>
      </c>
      <c r="F542" s="19">
        <v>0.5068856061331567</v>
      </c>
      <c r="G542" s="19">
        <v>8.3153749999999977</v>
      </c>
      <c r="H542" s="19">
        <v>0.57030673418765054</v>
      </c>
      <c r="I542" s="7">
        <f t="shared" si="22"/>
        <v>7.0150100249999978</v>
      </c>
      <c r="J542" s="7">
        <f t="shared" si="21"/>
        <v>0.57030673418765054</v>
      </c>
      <c r="K542" s="15">
        <v>-22</v>
      </c>
      <c r="L542" s="15">
        <v>0.57735026918962584</v>
      </c>
      <c r="M542" s="15">
        <v>-29.9166666666667</v>
      </c>
      <c r="N542" s="15">
        <v>0.86566083824364048</v>
      </c>
      <c r="O542" s="15">
        <v>-10.583333333333334</v>
      </c>
      <c r="P542" s="15">
        <v>0.58333333333333393</v>
      </c>
      <c r="Q542" s="15">
        <v>-8.0833333333333339</v>
      </c>
      <c r="R542" s="15">
        <v>0.57019844144496079</v>
      </c>
      <c r="S542" s="14">
        <v>0.2</v>
      </c>
      <c r="T542" s="15">
        <v>-23.666666666666668</v>
      </c>
      <c r="U542" s="15">
        <v>3.1797973380564879</v>
      </c>
      <c r="V542" s="15">
        <v>-14.333333333333334</v>
      </c>
      <c r="W542" s="15">
        <v>4.9103066208854118</v>
      </c>
      <c r="X542" s="15">
        <v>3.8333333333333335</v>
      </c>
      <c r="Y542" s="15">
        <v>1.3270686158262923</v>
      </c>
      <c r="Z542" s="15">
        <v>4.666666666666667</v>
      </c>
      <c r="AA542" s="15">
        <v>2.5776819905574944</v>
      </c>
      <c r="AB542" s="6">
        <v>40.903588888888898</v>
      </c>
      <c r="AC542" s="6">
        <v>1.4591701469764105</v>
      </c>
      <c r="AD542" s="6">
        <v>48.621802333333335</v>
      </c>
      <c r="AE542" s="6">
        <v>3.9681094998238917</v>
      </c>
      <c r="AF542" s="6">
        <v>45.225266666666663</v>
      </c>
      <c r="AG542" s="6">
        <v>1.0231894080837698</v>
      </c>
      <c r="AH542" s="6">
        <v>46.215449999999997</v>
      </c>
      <c r="AI542" s="6">
        <v>1.885379144947696</v>
      </c>
      <c r="AJ542" s="7"/>
      <c r="AK542" s="7"/>
      <c r="AL542" s="4"/>
      <c r="AM542" s="4"/>
      <c r="AN542" s="4"/>
      <c r="AO542" s="4"/>
      <c r="AP542" s="4"/>
      <c r="AQ542" s="4"/>
      <c r="AR542" s="7"/>
      <c r="AS542" s="7"/>
      <c r="AT542" s="7"/>
      <c r="AU542" s="7"/>
      <c r="AV542" s="4"/>
      <c r="AW542" s="4"/>
      <c r="AX542" s="4"/>
      <c r="AY542" s="4"/>
      <c r="AZ542" s="4"/>
      <c r="BA542" s="4"/>
      <c r="BB542" s="7"/>
      <c r="BC542" s="7"/>
      <c r="BD542" s="7"/>
      <c r="BE542" s="7"/>
      <c r="BF542" s="4"/>
      <c r="BG542" s="4"/>
      <c r="BH542" s="4"/>
      <c r="BI542" s="4"/>
      <c r="BJ542" s="4"/>
      <c r="BK542" s="4"/>
      <c r="BL542" s="7"/>
      <c r="BM542" s="7"/>
      <c r="BN542" s="7"/>
      <c r="BO542" s="7"/>
      <c r="BP542" s="4"/>
      <c r="BQ542" s="4"/>
      <c r="BR542" s="4"/>
      <c r="BS542" s="4"/>
      <c r="BT542" s="4"/>
      <c r="BU542" s="4"/>
      <c r="BV542" s="7"/>
      <c r="BW542" s="7"/>
      <c r="BX542" s="1">
        <v>1.0678826481321075</v>
      </c>
      <c r="BY542" s="1">
        <v>0.81701241357986143</v>
      </c>
      <c r="BZ542" s="1">
        <v>7.4191846902062153</v>
      </c>
      <c r="CA542" s="1">
        <v>0.7103021233109692</v>
      </c>
      <c r="CB542" s="1">
        <v>7.0571604738079907</v>
      </c>
      <c r="CC542" s="1">
        <v>0.671431858778614</v>
      </c>
      <c r="CD542" s="2">
        <v>4.4781594437234862</v>
      </c>
      <c r="CE542" s="2">
        <v>2.4095347892945482</v>
      </c>
      <c r="CF542" s="2">
        <v>9.6357637685636384</v>
      </c>
      <c r="CG542" s="2">
        <v>2.3278590770188945</v>
      </c>
      <c r="CH542" s="3">
        <v>0.97769868659051606</v>
      </c>
      <c r="CI542" s="3">
        <v>0.47782266637882392</v>
      </c>
      <c r="CJ542" s="3">
        <v>1.6760548912980273</v>
      </c>
      <c r="CK542" s="3">
        <v>0.55645583627706496</v>
      </c>
      <c r="CL542" s="3">
        <v>1.3946173408009004</v>
      </c>
      <c r="CM542" s="3">
        <v>0.38397905741106542</v>
      </c>
      <c r="CN542" s="5">
        <v>21.695526280794514</v>
      </c>
      <c r="CO542" s="5">
        <v>8.9403796096339025</v>
      </c>
      <c r="CP542" s="5">
        <v>22.483185552937332</v>
      </c>
      <c r="CQ542" s="5">
        <v>9.0540549986374703</v>
      </c>
      <c r="CR542" s="1">
        <v>0.55993846718537477</v>
      </c>
      <c r="CS542" s="1">
        <v>0.24221293357006174</v>
      </c>
      <c r="CT542" s="1">
        <v>1.9277881513096475</v>
      </c>
      <c r="CU542" s="1">
        <v>0.19801863923448965</v>
      </c>
      <c r="CV542" s="1">
        <v>1.8498207193145639</v>
      </c>
      <c r="CW542" s="1">
        <v>0.18724126467814564</v>
      </c>
      <c r="CX542" s="2">
        <v>2.5942440915363645</v>
      </c>
      <c r="CY542" s="2">
        <v>0.72997490460901215</v>
      </c>
      <c r="CZ542" s="2">
        <v>2.326583986854041</v>
      </c>
      <c r="DA542" s="2">
        <v>0.73460603689532733</v>
      </c>
      <c r="DB542" s="3">
        <v>0.9262408609804893</v>
      </c>
      <c r="DC542" s="3">
        <v>0.1176178871086338</v>
      </c>
      <c r="DD542" s="3">
        <v>1.2937967581949692</v>
      </c>
      <c r="DE542" s="3">
        <v>0.39212087822651132</v>
      </c>
      <c r="DF542" s="3">
        <v>1.1456717316175338</v>
      </c>
      <c r="DG542" s="3">
        <v>0.23884676038581795</v>
      </c>
      <c r="DH542" s="5">
        <v>1.8445185486888722</v>
      </c>
      <c r="DI542" s="5">
        <v>0.26458139922160212</v>
      </c>
      <c r="DJ542" s="5">
        <v>2.4128296690957138</v>
      </c>
      <c r="DK542" s="5">
        <v>0.20875965537190744</v>
      </c>
      <c r="DL542" s="1">
        <v>1.6278211153174822</v>
      </c>
      <c r="DM542" s="1">
        <v>1.0100652240606738</v>
      </c>
      <c r="DN542" s="1">
        <v>9.3469728415158624</v>
      </c>
      <c r="DO542" s="1">
        <v>0.86293471787300891</v>
      </c>
      <c r="DP542" s="1">
        <v>8.9069811931225544</v>
      </c>
      <c r="DQ542" s="1">
        <v>0.81578160519996046</v>
      </c>
      <c r="DR542" s="2">
        <v>7.0724035352598502</v>
      </c>
      <c r="DS542" s="2">
        <v>2.8474068697448325</v>
      </c>
      <c r="DT542" s="2">
        <v>11.96234775541768</v>
      </c>
      <c r="DU542" s="2">
        <v>2.2990906944503799</v>
      </c>
      <c r="DV542" s="3">
        <v>1.9039395475710053</v>
      </c>
      <c r="DW542" s="3">
        <v>0.5954405534874575</v>
      </c>
      <c r="DX542" s="3">
        <v>2.9698516494929965</v>
      </c>
      <c r="DY542" s="3">
        <v>0.93862387077380305</v>
      </c>
      <c r="DZ542" s="3">
        <v>2.5402890724184339</v>
      </c>
      <c r="EA542" s="3">
        <v>0.60957658707568929</v>
      </c>
      <c r="EB542" s="5">
        <v>23.540044829483389</v>
      </c>
      <c r="EC542" s="5">
        <v>8.9225636377285529</v>
      </c>
      <c r="ED542" s="5">
        <v>24.896015222033046</v>
      </c>
      <c r="EE542" s="5">
        <v>9.2319655184338707</v>
      </c>
    </row>
    <row r="543" spans="1:135" x14ac:dyDescent="0.3">
      <c r="A543" s="10">
        <v>43638.999999947438</v>
      </c>
      <c r="B543" s="11">
        <v>21</v>
      </c>
      <c r="C543" s="19">
        <v>12.53879166666667</v>
      </c>
      <c r="D543" s="19">
        <v>0.39638397693510513</v>
      </c>
      <c r="E543" s="19">
        <v>11.219888888888887</v>
      </c>
      <c r="F543" s="19">
        <v>0.26447305238429891</v>
      </c>
      <c r="G543" s="19">
        <v>9.8229166666666696</v>
      </c>
      <c r="H543" s="19">
        <v>0.2914049467582282</v>
      </c>
      <c r="I543" s="7">
        <f t="shared" si="22"/>
        <v>8.3377270833333341</v>
      </c>
      <c r="J543" s="7">
        <f t="shared" si="21"/>
        <v>0.2914049467582282</v>
      </c>
      <c r="Q543" s="15"/>
      <c r="R543" s="15"/>
      <c r="S543" s="14">
        <v>3.9000000000000004</v>
      </c>
      <c r="T543" s="12"/>
      <c r="U543" s="12"/>
      <c r="V543" s="12"/>
      <c r="W543" s="12"/>
      <c r="X543" s="12"/>
      <c r="Y543" s="12"/>
      <c r="Z543" s="12"/>
      <c r="AA543" s="12"/>
      <c r="AB543" s="6"/>
      <c r="AC543" s="6"/>
      <c r="AD543" s="6"/>
      <c r="AE543" s="6"/>
      <c r="AF543" s="6"/>
      <c r="AG543" s="6"/>
      <c r="AH543" s="6"/>
      <c r="AI543" s="6"/>
      <c r="AJ543" s="7"/>
      <c r="AK543" s="7"/>
      <c r="AL543" s="4"/>
      <c r="AM543" s="4"/>
      <c r="AN543" s="4"/>
      <c r="AO543" s="4"/>
      <c r="AP543" s="4"/>
      <c r="AQ543" s="4"/>
      <c r="AR543" s="7"/>
      <c r="AS543" s="7"/>
      <c r="AT543" s="7"/>
      <c r="AU543" s="7"/>
      <c r="AV543" s="4"/>
      <c r="AW543" s="4"/>
      <c r="AX543" s="4"/>
      <c r="AY543" s="4"/>
      <c r="AZ543" s="4"/>
      <c r="BA543" s="4"/>
      <c r="BB543" s="7"/>
      <c r="BC543" s="7"/>
      <c r="BD543" s="7"/>
      <c r="BE543" s="7"/>
      <c r="BF543" s="4"/>
      <c r="BG543" s="4"/>
      <c r="BH543" s="4"/>
      <c r="BI543" s="4"/>
      <c r="BJ543" s="4"/>
      <c r="BK543" s="4"/>
      <c r="BL543" s="7"/>
      <c r="BM543" s="7"/>
      <c r="BN543" s="7"/>
      <c r="BO543" s="7"/>
      <c r="BP543" s="4"/>
      <c r="BQ543" s="4"/>
      <c r="BR543" s="4"/>
      <c r="BS543" s="4"/>
      <c r="BT543" s="4"/>
      <c r="BU543" s="4"/>
      <c r="BV543" s="7"/>
      <c r="BW543" s="7"/>
    </row>
    <row r="544" spans="1:135" x14ac:dyDescent="0.3">
      <c r="A544" s="10">
        <v>43639.99999994738</v>
      </c>
      <c r="B544" s="11">
        <v>18</v>
      </c>
      <c r="C544" s="19">
        <v>12.518020833333336</v>
      </c>
      <c r="D544" s="19">
        <v>0.19619512636133662</v>
      </c>
      <c r="E544" s="19">
        <v>11.942375</v>
      </c>
      <c r="F544" s="19">
        <v>0.14821275198866365</v>
      </c>
      <c r="G544" s="19">
        <v>9.2769375000000007</v>
      </c>
      <c r="H544" s="19">
        <v>9.5208701498511239E-2</v>
      </c>
      <c r="I544" s="7">
        <f t="shared" si="22"/>
        <v>7.8586849625000008</v>
      </c>
      <c r="J544" s="7">
        <f t="shared" si="21"/>
        <v>9.5208701498511239E-2</v>
      </c>
      <c r="Q544" s="15"/>
      <c r="R544" s="15"/>
      <c r="S544" s="14">
        <v>15</v>
      </c>
      <c r="T544" s="12"/>
      <c r="U544" s="12"/>
      <c r="V544" s="12"/>
      <c r="W544" s="12"/>
      <c r="X544" s="12"/>
      <c r="Y544" s="12"/>
      <c r="Z544" s="12"/>
      <c r="AA544" s="12"/>
      <c r="AB544" s="6"/>
      <c r="AC544" s="6"/>
      <c r="AD544" s="6"/>
      <c r="AE544" s="6"/>
      <c r="AF544" s="6"/>
      <c r="AG544" s="6"/>
      <c r="AH544" s="6"/>
      <c r="AI544" s="6"/>
      <c r="AJ544" s="7"/>
      <c r="AK544" s="7"/>
      <c r="AL544" s="4"/>
      <c r="AM544" s="4"/>
      <c r="AN544" s="4"/>
      <c r="AO544" s="4"/>
      <c r="AP544" s="4"/>
      <c r="AQ544" s="4"/>
      <c r="AR544" s="7"/>
      <c r="AS544" s="7"/>
      <c r="AT544" s="7"/>
      <c r="AU544" s="7"/>
      <c r="AV544" s="4"/>
      <c r="AW544" s="4"/>
      <c r="AX544" s="4"/>
      <c r="AY544" s="4"/>
      <c r="AZ544" s="4"/>
      <c r="BA544" s="4"/>
      <c r="BB544" s="7"/>
      <c r="BC544" s="7"/>
      <c r="BD544" s="7"/>
      <c r="BE544" s="7"/>
      <c r="BF544" s="4"/>
      <c r="BG544" s="4"/>
      <c r="BH544" s="4"/>
      <c r="BI544" s="4"/>
      <c r="BJ544" s="4"/>
      <c r="BK544" s="4"/>
      <c r="BL544" s="7"/>
      <c r="BM544" s="7"/>
      <c r="BN544" s="7"/>
      <c r="BO544" s="7"/>
      <c r="BP544" s="4"/>
      <c r="BQ544" s="4"/>
      <c r="BR544" s="4"/>
      <c r="BS544" s="4"/>
      <c r="BT544" s="4"/>
      <c r="BU544" s="4"/>
      <c r="BV544" s="7"/>
      <c r="BW544" s="7"/>
    </row>
    <row r="545" spans="1:135" x14ac:dyDescent="0.3">
      <c r="A545" s="10">
        <v>43640.999999947322</v>
      </c>
      <c r="B545" s="11">
        <v>16.5</v>
      </c>
      <c r="C545" s="19">
        <v>10.657583333333335</v>
      </c>
      <c r="D545" s="19">
        <v>0.5253149138907417</v>
      </c>
      <c r="E545" s="19">
        <v>9.959944444444444</v>
      </c>
      <c r="F545" s="19">
        <v>0.3348547373345736</v>
      </c>
      <c r="G545" s="19">
        <v>8.4436250000000008</v>
      </c>
      <c r="H545" s="19">
        <v>0.44855978089664122</v>
      </c>
      <c r="I545" s="7">
        <f t="shared" si="22"/>
        <v>7.1275365750000006</v>
      </c>
      <c r="J545" s="7">
        <f t="shared" ref="J545:J608" si="23">H545</f>
        <v>0.44855978089664122</v>
      </c>
      <c r="Q545" s="15"/>
      <c r="R545" s="15"/>
      <c r="S545" s="14">
        <v>0.2</v>
      </c>
      <c r="T545" s="12"/>
      <c r="U545" s="12"/>
      <c r="V545" s="12"/>
      <c r="W545" s="12"/>
      <c r="X545" s="12"/>
      <c r="Y545" s="12"/>
      <c r="Z545" s="12"/>
      <c r="AA545" s="12"/>
      <c r="AB545" s="6"/>
      <c r="AC545" s="6"/>
      <c r="AD545" s="6"/>
      <c r="AE545" s="6"/>
      <c r="AF545" s="6"/>
      <c r="AG545" s="6"/>
      <c r="AH545" s="6"/>
      <c r="AI545" s="6"/>
      <c r="AJ545" s="7"/>
      <c r="AK545" s="7"/>
      <c r="AL545" s="4"/>
      <c r="AM545" s="4"/>
      <c r="AN545" s="4"/>
      <c r="AO545" s="4"/>
      <c r="AP545" s="4"/>
      <c r="AQ545" s="4"/>
      <c r="AR545" s="7"/>
      <c r="AS545" s="7"/>
      <c r="AT545" s="7"/>
      <c r="AU545" s="7"/>
      <c r="AV545" s="4"/>
      <c r="AW545" s="4"/>
      <c r="AX545" s="4"/>
      <c r="AY545" s="4"/>
      <c r="AZ545" s="4"/>
      <c r="BA545" s="4"/>
      <c r="BB545" s="7"/>
      <c r="BC545" s="7"/>
      <c r="BD545" s="7"/>
      <c r="BE545" s="7"/>
      <c r="BF545" s="4"/>
      <c r="BG545" s="4"/>
      <c r="BH545" s="4"/>
      <c r="BI545" s="4"/>
      <c r="BJ545" s="4"/>
      <c r="BK545" s="4"/>
      <c r="BL545" s="7"/>
      <c r="BM545" s="7"/>
      <c r="BN545" s="7"/>
      <c r="BO545" s="7"/>
      <c r="BP545" s="4"/>
      <c r="BQ545" s="4"/>
      <c r="BR545" s="4"/>
      <c r="BS545" s="4"/>
      <c r="BT545" s="4"/>
      <c r="BU545" s="4"/>
      <c r="BV545" s="7"/>
      <c r="BW545" s="7"/>
    </row>
    <row r="546" spans="1:135" x14ac:dyDescent="0.3">
      <c r="A546" s="10">
        <v>43641.999999947264</v>
      </c>
      <c r="B546" s="11">
        <v>17.399999999999999</v>
      </c>
      <c r="C546" s="19">
        <v>10.073812500000003</v>
      </c>
      <c r="D546" s="19">
        <v>0.52539369883872422</v>
      </c>
      <c r="E546" s="19">
        <v>9.6533472222222247</v>
      </c>
      <c r="F546" s="19">
        <v>0.31527436896952327</v>
      </c>
      <c r="G546" s="19">
        <v>8.5436458333333345</v>
      </c>
      <c r="H546" s="19">
        <v>0.40974872279554131</v>
      </c>
      <c r="I546" s="7">
        <f t="shared" si="22"/>
        <v>7.2152948541666673</v>
      </c>
      <c r="J546" s="7">
        <f t="shared" si="23"/>
        <v>0.40974872279554131</v>
      </c>
      <c r="K546" s="15">
        <v>-21.8333333333333</v>
      </c>
      <c r="L546" s="15">
        <v>0.63762501250002468</v>
      </c>
      <c r="M546" s="15">
        <v>-31.3333333333333</v>
      </c>
      <c r="N546" s="15">
        <v>0.72125031729769107</v>
      </c>
      <c r="O546" s="15">
        <v>-10.583333333333334</v>
      </c>
      <c r="P546" s="15">
        <v>0.58333333333333393</v>
      </c>
      <c r="Q546" s="15">
        <v>-8.4166666666666661</v>
      </c>
      <c r="R546" s="15">
        <v>0.46804450276192355</v>
      </c>
      <c r="T546" s="15">
        <v>-13</v>
      </c>
      <c r="U546" s="15">
        <v>1.5275252316519468</v>
      </c>
      <c r="V546" s="15">
        <v>-11.333333333333334</v>
      </c>
      <c r="W546" s="15">
        <v>4.1766546953805568</v>
      </c>
      <c r="X546" s="15">
        <v>5.166666666666667</v>
      </c>
      <c r="Y546" s="15">
        <v>1.7400510848184252</v>
      </c>
      <c r="Z546" s="15">
        <v>6.166666666666667</v>
      </c>
      <c r="AA546" s="15">
        <v>2.0561560684388183</v>
      </c>
      <c r="AB546" s="6">
        <v>40.999188888888888</v>
      </c>
      <c r="AC546" s="6">
        <v>0.66546759849144865</v>
      </c>
      <c r="AD546" s="6">
        <v>48.942098000000009</v>
      </c>
      <c r="AE546" s="6">
        <v>2.421105239577809</v>
      </c>
      <c r="AF546" s="6">
        <v>45.929033333333329</v>
      </c>
      <c r="AG546" s="6">
        <v>1.4389952089848967</v>
      </c>
      <c r="AH546" s="6">
        <v>46.722816666666667</v>
      </c>
      <c r="AI546" s="6">
        <v>1.3086290362719595</v>
      </c>
      <c r="AJ546" s="7"/>
      <c r="AK546" s="7"/>
      <c r="AL546" s="4"/>
      <c r="AM546" s="4"/>
      <c r="AN546" s="4"/>
      <c r="AO546" s="4"/>
      <c r="AP546" s="4"/>
      <c r="AQ546" s="4"/>
      <c r="AR546" s="7"/>
      <c r="AS546" s="7"/>
      <c r="AT546" s="7"/>
      <c r="AU546" s="7"/>
      <c r="AV546" s="4"/>
      <c r="AW546" s="4"/>
      <c r="AX546" s="4"/>
      <c r="AY546" s="4"/>
      <c r="AZ546" s="4"/>
      <c r="BA546" s="4"/>
      <c r="BB546" s="7"/>
      <c r="BC546" s="7"/>
      <c r="BD546" s="7"/>
      <c r="BE546" s="7"/>
      <c r="BF546" s="4"/>
      <c r="BG546" s="4"/>
      <c r="BH546" s="4"/>
      <c r="BI546" s="4"/>
      <c r="BJ546" s="4"/>
      <c r="BK546" s="4"/>
      <c r="BL546" s="7"/>
      <c r="BM546" s="7"/>
      <c r="BN546" s="7"/>
      <c r="BO546" s="7"/>
      <c r="BP546" s="4"/>
      <c r="BQ546" s="4"/>
      <c r="BR546" s="4"/>
      <c r="BS546" s="4"/>
      <c r="BT546" s="4"/>
      <c r="BU546" s="4"/>
      <c r="BV546" s="7"/>
      <c r="BW546" s="7"/>
      <c r="BX546" s="1">
        <v>0.9799552320089211</v>
      </c>
      <c r="BY546" s="1">
        <v>0.28000088006209811</v>
      </c>
      <c r="BZ546" s="1">
        <v>6.9923888950636552</v>
      </c>
      <c r="CA546" s="1">
        <v>1.3767608728567089</v>
      </c>
      <c r="CB546" s="1">
        <v>6.649680176269535</v>
      </c>
      <c r="CC546" s="1">
        <v>1.2983835992382637</v>
      </c>
      <c r="CD546" s="2">
        <v>3.6402962829827308</v>
      </c>
      <c r="CE546" s="2">
        <v>3.2444714721772239</v>
      </c>
      <c r="CF546" s="2">
        <v>9.2268225638409334</v>
      </c>
      <c r="CG546" s="2">
        <v>2.9900257646070121</v>
      </c>
      <c r="CH546" s="3">
        <v>0.51625078900748567</v>
      </c>
      <c r="CI546" s="3">
        <v>0.21257385429719958</v>
      </c>
      <c r="CJ546" s="3">
        <v>1.4403315553299145</v>
      </c>
      <c r="CK546" s="3">
        <v>0.10556141063333702</v>
      </c>
      <c r="CL546" s="3">
        <v>1.0679270065019757</v>
      </c>
      <c r="CM546" s="3">
        <v>0.10635046231851293</v>
      </c>
      <c r="CN546" s="5">
        <v>30.16015230416156</v>
      </c>
      <c r="CO546" s="5">
        <v>12.592541632382741</v>
      </c>
      <c r="CP546" s="5">
        <v>30.755553540935352</v>
      </c>
      <c r="CQ546" s="5">
        <v>12.544094972063322</v>
      </c>
      <c r="CR546" s="1">
        <v>0.63288775400576125</v>
      </c>
      <c r="CS546" s="1">
        <v>0.20806026999029154</v>
      </c>
      <c r="CT546" s="1">
        <v>2.0824048680189562</v>
      </c>
      <c r="CU546" s="1">
        <v>0.22068832424586413</v>
      </c>
      <c r="CV546" s="1">
        <v>1.9997823925202041</v>
      </c>
      <c r="CW546" s="1">
        <v>0.20844673048549978</v>
      </c>
      <c r="CX546" s="2">
        <v>2.43701843212233</v>
      </c>
      <c r="CY546" s="2">
        <v>0.46863786299463484</v>
      </c>
      <c r="CZ546" s="2">
        <v>2.4979438929253885</v>
      </c>
      <c r="DA546" s="2">
        <v>0.58119185424428765</v>
      </c>
      <c r="DB546" s="3">
        <v>0.48588309553645648</v>
      </c>
      <c r="DC546" s="3">
        <v>3.0367693471028495E-2</v>
      </c>
      <c r="DD546" s="3">
        <v>0.64531348625935636</v>
      </c>
      <c r="DE546" s="3">
        <v>0.25327912541220426</v>
      </c>
      <c r="DF546" s="3">
        <v>0.58106303879802768</v>
      </c>
      <c r="DG546" s="3">
        <v>0.15170208571981131</v>
      </c>
      <c r="DH546" s="5">
        <v>3.0180683381291686</v>
      </c>
      <c r="DI546" s="5">
        <v>0.62145098148335554</v>
      </c>
      <c r="DJ546" s="5">
        <v>3.654531729163212</v>
      </c>
      <c r="DK546" s="5">
        <v>0.54598770188424772</v>
      </c>
      <c r="DL546" s="1">
        <v>1.6128429860146825</v>
      </c>
      <c r="DM546" s="1">
        <v>0.45231794715996815</v>
      </c>
      <c r="DN546" s="1">
        <v>9.0747937630826119</v>
      </c>
      <c r="DO546" s="1">
        <v>1.2715905136389447</v>
      </c>
      <c r="DP546" s="1">
        <v>8.6494625687897404</v>
      </c>
      <c r="DQ546" s="1">
        <v>1.1993869937149944</v>
      </c>
      <c r="DR546" s="2">
        <v>6.0925460803058256</v>
      </c>
      <c r="DS546" s="2">
        <v>2.9361394883870786</v>
      </c>
      <c r="DT546" s="2">
        <v>11.745074943700677</v>
      </c>
      <c r="DU546" s="2">
        <v>2.4627291179635962</v>
      </c>
      <c r="DV546" s="3">
        <v>1.0021338845439418</v>
      </c>
      <c r="DW546" s="3">
        <v>0.24294154776822893</v>
      </c>
      <c r="DX546" s="3">
        <v>2.0856450415892711</v>
      </c>
      <c r="DY546" s="3">
        <v>0.19060616910076403</v>
      </c>
      <c r="DZ546" s="3">
        <v>1.6489900453000033</v>
      </c>
      <c r="EA546" s="3">
        <v>0.15011351885165422</v>
      </c>
      <c r="EB546" s="5">
        <v>33.178220642290732</v>
      </c>
      <c r="EC546" s="5">
        <v>12.66668626387915</v>
      </c>
      <c r="ED546" s="5">
        <v>34.410085270098556</v>
      </c>
      <c r="EE546" s="5">
        <v>12.504069869583089</v>
      </c>
    </row>
    <row r="547" spans="1:135" x14ac:dyDescent="0.3">
      <c r="A547" s="10">
        <v>43642.999999947206</v>
      </c>
      <c r="B547" s="11">
        <v>16</v>
      </c>
      <c r="C547" s="19">
        <v>9.1115833333333338</v>
      </c>
      <c r="D547" s="19">
        <v>0.44704082047289673</v>
      </c>
      <c r="E547" s="19">
        <v>8.8860416666666673</v>
      </c>
      <c r="F547" s="19">
        <v>0.28448823399005974</v>
      </c>
      <c r="G547" s="19">
        <v>8.1481666666666666</v>
      </c>
      <c r="H547" s="19">
        <v>0.29965100120666022</v>
      </c>
      <c r="I547" s="7">
        <f t="shared" si="22"/>
        <v>6.8683014333333325</v>
      </c>
      <c r="J547" s="7">
        <f t="shared" si="23"/>
        <v>0.29965100120666022</v>
      </c>
      <c r="Q547" s="15"/>
      <c r="R547" s="15"/>
      <c r="T547" s="12"/>
      <c r="U547" s="12"/>
      <c r="V547" s="12"/>
      <c r="W547" s="12"/>
      <c r="X547" s="12"/>
      <c r="Y547" s="12"/>
      <c r="Z547" s="12"/>
      <c r="AA547" s="12"/>
      <c r="AB547" s="6"/>
      <c r="AC547" s="6"/>
      <c r="AD547" s="6"/>
      <c r="AE547" s="6"/>
      <c r="AF547" s="6"/>
      <c r="AG547" s="6"/>
      <c r="AH547" s="6"/>
      <c r="AI547" s="6"/>
      <c r="AJ547" s="7"/>
      <c r="AK547" s="7"/>
      <c r="AL547" s="4"/>
      <c r="AM547" s="4"/>
      <c r="AN547" s="4"/>
      <c r="AO547" s="4"/>
      <c r="AP547" s="4"/>
      <c r="AQ547" s="4"/>
      <c r="AR547" s="7"/>
      <c r="AS547" s="7"/>
      <c r="AT547" s="7"/>
      <c r="AU547" s="7"/>
      <c r="AV547" s="4"/>
      <c r="AW547" s="4"/>
      <c r="AX547" s="4"/>
      <c r="AY547" s="4"/>
      <c r="AZ547" s="4"/>
      <c r="BA547" s="4"/>
      <c r="BB547" s="7"/>
      <c r="BC547" s="7"/>
      <c r="BD547" s="7"/>
      <c r="BE547" s="7"/>
      <c r="BF547" s="4"/>
      <c r="BG547" s="4"/>
      <c r="BH547" s="4"/>
      <c r="BI547" s="4"/>
      <c r="BJ547" s="4"/>
      <c r="BK547" s="4"/>
      <c r="BL547" s="7"/>
      <c r="BM547" s="7"/>
      <c r="BN547" s="7"/>
      <c r="BO547" s="7"/>
      <c r="BP547" s="4"/>
      <c r="BQ547" s="4"/>
      <c r="BR547" s="4"/>
      <c r="BS547" s="4"/>
      <c r="BT547" s="4"/>
      <c r="BU547" s="4"/>
      <c r="BV547" s="7"/>
      <c r="BW547" s="7"/>
    </row>
    <row r="548" spans="1:135" x14ac:dyDescent="0.3">
      <c r="A548" s="10">
        <v>43643.999999947147</v>
      </c>
      <c r="B548" s="11">
        <v>16.399999999999999</v>
      </c>
      <c r="C548" s="19">
        <v>9.1995625000000008</v>
      </c>
      <c r="D548" s="19">
        <v>0.58024059876655831</v>
      </c>
      <c r="E548" s="19">
        <v>8.7232083333333339</v>
      </c>
      <c r="F548" s="19">
        <v>0.3689722947218983</v>
      </c>
      <c r="G548" s="19">
        <v>8.3444166666666657</v>
      </c>
      <c r="H548" s="19">
        <v>0.40489604774642746</v>
      </c>
      <c r="I548" s="7">
        <f t="shared" si="22"/>
        <v>7.0404911833333319</v>
      </c>
      <c r="J548" s="7">
        <f t="shared" si="23"/>
        <v>0.40489604774642746</v>
      </c>
      <c r="Q548" s="15"/>
      <c r="R548" s="15"/>
      <c r="T548" s="12"/>
      <c r="U548" s="12"/>
      <c r="V548" s="12"/>
      <c r="W548" s="12"/>
      <c r="X548" s="12"/>
      <c r="Y548" s="12"/>
      <c r="Z548" s="12"/>
      <c r="AA548" s="12"/>
      <c r="AB548" s="6"/>
      <c r="AC548" s="6"/>
      <c r="AD548" s="6"/>
      <c r="AE548" s="6"/>
      <c r="AF548" s="6"/>
      <c r="AG548" s="6"/>
      <c r="AH548" s="6"/>
      <c r="AI548" s="6"/>
      <c r="AJ548" s="7"/>
      <c r="AK548" s="7"/>
      <c r="AL548" s="4"/>
      <c r="AM548" s="4"/>
      <c r="AN548" s="4"/>
      <c r="AO548" s="4"/>
      <c r="AP548" s="4"/>
      <c r="AQ548" s="4"/>
      <c r="AR548" s="7"/>
      <c r="AS548" s="7"/>
      <c r="AT548" s="7"/>
      <c r="AU548" s="7"/>
      <c r="AV548" s="4"/>
      <c r="AW548" s="4"/>
      <c r="AX548" s="4"/>
      <c r="AY548" s="4"/>
      <c r="AZ548" s="4"/>
      <c r="BA548" s="4"/>
      <c r="BB548" s="7"/>
      <c r="BC548" s="7"/>
      <c r="BD548" s="7"/>
      <c r="BE548" s="7"/>
      <c r="BF548" s="4"/>
      <c r="BG548" s="4"/>
      <c r="BH548" s="4"/>
      <c r="BI548" s="4"/>
      <c r="BJ548" s="4"/>
      <c r="BK548" s="4"/>
      <c r="BL548" s="7"/>
      <c r="BM548" s="7"/>
      <c r="BN548" s="7"/>
      <c r="BO548" s="7"/>
      <c r="BP548" s="4"/>
      <c r="BQ548" s="4"/>
      <c r="BR548" s="4"/>
      <c r="BS548" s="4"/>
      <c r="BT548" s="4"/>
      <c r="BU548" s="4"/>
      <c r="BV548" s="7"/>
      <c r="BW548" s="7"/>
    </row>
    <row r="549" spans="1:135" x14ac:dyDescent="0.3">
      <c r="A549" s="10">
        <v>43644.999999947089</v>
      </c>
      <c r="B549" s="11">
        <v>16.8</v>
      </c>
      <c r="C549" s="19">
        <v>9.2642083333333325</v>
      </c>
      <c r="D549" s="19">
        <v>0.61330113527794317</v>
      </c>
      <c r="E549" s="19">
        <v>8.8927222222222237</v>
      </c>
      <c r="F549" s="19">
        <v>0.3829149584506446</v>
      </c>
      <c r="G549" s="19">
        <v>8.6418125000000021</v>
      </c>
      <c r="H549" s="19">
        <v>0.44958311085053737</v>
      </c>
      <c r="I549" s="7">
        <f t="shared" si="22"/>
        <v>7.3014262875000018</v>
      </c>
      <c r="J549" s="7">
        <f t="shared" si="23"/>
        <v>0.44958311085053737</v>
      </c>
      <c r="Q549" s="15"/>
      <c r="R549" s="15"/>
      <c r="T549" s="12"/>
      <c r="U549" s="12"/>
      <c r="V549" s="12"/>
      <c r="W549" s="12"/>
      <c r="X549" s="12"/>
      <c r="Y549" s="12"/>
      <c r="Z549" s="12"/>
      <c r="AA549" s="12"/>
      <c r="AB549" s="6"/>
      <c r="AC549" s="6"/>
      <c r="AD549" s="6"/>
      <c r="AE549" s="6"/>
      <c r="AF549" s="6"/>
      <c r="AG549" s="6"/>
      <c r="AH549" s="6"/>
      <c r="AI549" s="6"/>
      <c r="AJ549" s="7"/>
      <c r="AK549" s="7"/>
      <c r="AL549" s="4"/>
      <c r="AM549" s="4"/>
      <c r="AN549" s="4"/>
      <c r="AO549" s="4"/>
      <c r="AP549" s="4"/>
      <c r="AQ549" s="4"/>
      <c r="AR549" s="7"/>
      <c r="AS549" s="7"/>
      <c r="AT549" s="7"/>
      <c r="AU549" s="7"/>
      <c r="AV549" s="4"/>
      <c r="AW549" s="4"/>
      <c r="AX549" s="4"/>
      <c r="AY549" s="4"/>
      <c r="AZ549" s="4"/>
      <c r="BA549" s="4"/>
      <c r="BB549" s="7"/>
      <c r="BC549" s="7"/>
      <c r="BD549" s="7"/>
      <c r="BE549" s="7"/>
      <c r="BF549" s="4"/>
      <c r="BG549" s="4"/>
      <c r="BH549" s="4"/>
      <c r="BI549" s="4"/>
      <c r="BJ549" s="4"/>
      <c r="BK549" s="4"/>
      <c r="BL549" s="7"/>
      <c r="BM549" s="7"/>
      <c r="BN549" s="7"/>
      <c r="BO549" s="7"/>
      <c r="BP549" s="4"/>
      <c r="BQ549" s="4"/>
      <c r="BR549" s="4"/>
      <c r="BS549" s="4"/>
      <c r="BT549" s="4"/>
      <c r="BU549" s="4"/>
      <c r="BV549" s="7"/>
      <c r="BW549" s="7"/>
    </row>
    <row r="550" spans="1:135" x14ac:dyDescent="0.3">
      <c r="A550" s="10">
        <v>43645.999999947031</v>
      </c>
      <c r="B550" s="11">
        <v>18.399999999999999</v>
      </c>
      <c r="C550" s="19">
        <v>9.5146250000000006</v>
      </c>
      <c r="D550" s="19">
        <v>0.69573772769176223</v>
      </c>
      <c r="E550" s="19">
        <v>8.932125000000001</v>
      </c>
      <c r="F550" s="19">
        <v>0.45556582812700713</v>
      </c>
      <c r="G550" s="19">
        <v>8.7341874999999991</v>
      </c>
      <c r="H550" s="19">
        <v>0.51467449067532312</v>
      </c>
      <c r="I550" s="7">
        <f t="shared" si="22"/>
        <v>7.3824761124999991</v>
      </c>
      <c r="J550" s="7">
        <f t="shared" si="23"/>
        <v>0.51467449067532312</v>
      </c>
      <c r="K550" s="15">
        <v>-22.25</v>
      </c>
      <c r="L550" s="15">
        <v>0.50938168103073456</v>
      </c>
      <c r="M550" s="15">
        <v>-34.5</v>
      </c>
      <c r="N550" s="15">
        <v>1.0112997936948633</v>
      </c>
      <c r="O550" s="15">
        <v>-17.166666666666668</v>
      </c>
      <c r="P550" s="15">
        <v>0.70531889771559819</v>
      </c>
      <c r="Q550" s="15">
        <v>-14.5</v>
      </c>
      <c r="R550" s="15">
        <v>0.51492865054443726</v>
      </c>
      <c r="T550" s="15">
        <v>-25.666666666666668</v>
      </c>
      <c r="U550" s="15">
        <v>2.8480012484391795</v>
      </c>
      <c r="V550" s="15">
        <v>-19.666666666666668</v>
      </c>
      <c r="W550" s="15">
        <v>6.8879927732572757</v>
      </c>
      <c r="X550" s="15">
        <v>5.333333333333333</v>
      </c>
      <c r="Y550" s="15">
        <v>1.6261747890200626</v>
      </c>
      <c r="Z550" s="15">
        <v>1.8333333333333333</v>
      </c>
      <c r="AA550" s="15">
        <v>1.3703203194062978</v>
      </c>
      <c r="AB550" s="6">
        <v>36.707811111111113</v>
      </c>
      <c r="AC550" s="6">
        <v>1.9120560609065413</v>
      </c>
      <c r="AD550" s="6">
        <v>49.605166222222223</v>
      </c>
      <c r="AE550" s="6">
        <v>3.3500975980439356</v>
      </c>
      <c r="AF550" s="6">
        <v>44.881566666666664</v>
      </c>
      <c r="AG550" s="6">
        <v>2.4126450423488266</v>
      </c>
      <c r="AH550" s="6">
        <v>46.520961111111113</v>
      </c>
      <c r="AI550" s="6">
        <v>1.9865358874817958</v>
      </c>
      <c r="AJ550" s="7">
        <v>0.33780622437164692</v>
      </c>
      <c r="AK550" s="7">
        <v>0.18360077712608069</v>
      </c>
      <c r="AL550" s="4">
        <v>9.8400340697768804</v>
      </c>
      <c r="AM550" s="4">
        <v>0.53392306188238348</v>
      </c>
      <c r="AN550" s="4">
        <v>10.852311403268779</v>
      </c>
      <c r="AO550" s="4">
        <v>0.53392306188238348</v>
      </c>
      <c r="AP550" s="4"/>
      <c r="AQ550" s="4"/>
      <c r="AR550" s="7"/>
      <c r="AS550" s="7"/>
      <c r="AT550" s="7">
        <v>27.549765205631672</v>
      </c>
      <c r="AU550" s="7">
        <v>1.197236757507925</v>
      </c>
      <c r="AV550" s="4">
        <v>30.335118966506123</v>
      </c>
      <c r="AW550" s="4">
        <v>1.9486306543980483</v>
      </c>
      <c r="AX550" s="4">
        <v>35.475586715362716</v>
      </c>
      <c r="AY550" s="4">
        <v>1.9486306543980483</v>
      </c>
      <c r="AZ550" s="4"/>
      <c r="BA550" s="4"/>
      <c r="BB550" s="7"/>
      <c r="BC550" s="7"/>
      <c r="BD550" s="7">
        <v>27.88757143000332</v>
      </c>
      <c r="BE550" s="7">
        <v>1.2092731161786681</v>
      </c>
      <c r="BF550" s="4">
        <v>40.175153036283007</v>
      </c>
      <c r="BG550" s="4">
        <v>2.2040823834573811</v>
      </c>
      <c r="BH550" s="4">
        <v>46.327898118631495</v>
      </c>
      <c r="BI550" s="4">
        <v>2.2040823834573811</v>
      </c>
      <c r="BJ550" s="4"/>
      <c r="BK550" s="4"/>
      <c r="BL550" s="7"/>
      <c r="BM550" s="7"/>
      <c r="BN550" s="7">
        <v>695.88791210570298</v>
      </c>
      <c r="BO550" s="7">
        <v>21.788318470651141</v>
      </c>
      <c r="BP550" s="4">
        <v>723.48423847338358</v>
      </c>
      <c r="BQ550" s="4">
        <v>33.291617546817022</v>
      </c>
      <c r="BR550" s="4">
        <v>806.75626158161924</v>
      </c>
      <c r="BS550" s="4">
        <v>33.291617546817022</v>
      </c>
      <c r="BT550" s="4"/>
      <c r="BU550" s="4"/>
      <c r="BV550" s="7"/>
      <c r="BW550" s="7"/>
      <c r="BX550" s="1">
        <v>1.2465017369377012</v>
      </c>
      <c r="BY550" s="1">
        <v>0.31726536542150136</v>
      </c>
      <c r="BZ550" s="1">
        <v>7.6786136409397594</v>
      </c>
      <c r="CA550" s="1">
        <v>0.95637026763278699</v>
      </c>
      <c r="CB550" s="1">
        <v>7.3119832624116423</v>
      </c>
      <c r="CC550" s="1">
        <v>0.90203845646346459</v>
      </c>
      <c r="CD550" s="2">
        <v>5.2705617464932075</v>
      </c>
      <c r="CE550" s="2">
        <v>4.5332019146413183</v>
      </c>
      <c r="CF550" s="2">
        <v>14.399312483883406</v>
      </c>
      <c r="CG550" s="2">
        <v>5.2047580816372774</v>
      </c>
      <c r="CH550" s="3">
        <v>0.30851396221173483</v>
      </c>
      <c r="CI550" s="3">
        <v>0.19098483375012118</v>
      </c>
      <c r="CJ550" s="3">
        <v>1.2644405390386302</v>
      </c>
      <c r="CK550" s="3">
        <v>5.7527276940466041E-2</v>
      </c>
      <c r="CL550" s="3">
        <v>0.87920212857739133</v>
      </c>
      <c r="CM550" s="3">
        <v>8.4281655008356188E-2</v>
      </c>
      <c r="CN550" s="5">
        <v>30.073523486801864</v>
      </c>
      <c r="CO550" s="5">
        <v>12.873910176297677</v>
      </c>
      <c r="CP550" s="5">
        <v>29.294209589137228</v>
      </c>
      <c r="CQ550" s="5">
        <v>11.707603786695495</v>
      </c>
      <c r="CR550" s="1">
        <v>0.52955956144412142</v>
      </c>
      <c r="CS550" s="1">
        <v>0.2424181231956381</v>
      </c>
      <c r="CT550" s="1">
        <v>2.1100911756004215</v>
      </c>
      <c r="CU550" s="1">
        <v>0.26839774313955772</v>
      </c>
      <c r="CV550" s="1">
        <v>2.0200008735935122</v>
      </c>
      <c r="CW550" s="1">
        <v>0.25347598041161779</v>
      </c>
      <c r="CX550" s="2">
        <v>1.3951486976011434</v>
      </c>
      <c r="CY550" s="2">
        <v>0.37589508885580214</v>
      </c>
      <c r="CZ550" s="2">
        <v>1.2814699148336428</v>
      </c>
      <c r="DA550" s="2">
        <v>0.263882462013865</v>
      </c>
      <c r="DB550" s="3">
        <v>0.71986591182738113</v>
      </c>
      <c r="DC550" s="3">
        <v>0.13222026951931518</v>
      </c>
      <c r="DD550" s="3">
        <v>0.94023302769290606</v>
      </c>
      <c r="DE550" s="3">
        <v>0.33133870315783143</v>
      </c>
      <c r="DF550" s="3">
        <v>0.85142507999909955</v>
      </c>
      <c r="DG550" s="3">
        <v>0.20486031450691602</v>
      </c>
      <c r="DH550" s="5">
        <v>2.5377657693181637</v>
      </c>
      <c r="DI550" s="5">
        <v>0.27413066757148369</v>
      </c>
      <c r="DJ550" s="5">
        <v>2.7775546609072812</v>
      </c>
      <c r="DK550" s="5">
        <v>0.12542841234212054</v>
      </c>
      <c r="DL550" s="1">
        <v>1.7760612983818227</v>
      </c>
      <c r="DM550" s="1">
        <v>0.45741645512834483</v>
      </c>
      <c r="DN550" s="1">
        <v>9.7887048165401804</v>
      </c>
      <c r="DO550" s="1">
        <v>1.1634650187963647</v>
      </c>
      <c r="DP550" s="1">
        <v>9.3319841360051541</v>
      </c>
      <c r="DQ550" s="1">
        <v>1.0974572667500093</v>
      </c>
      <c r="DR550" s="2">
        <v>6.6657104440943513</v>
      </c>
      <c r="DS550" s="2">
        <v>4.7083190440471814</v>
      </c>
      <c r="DT550" s="2">
        <v>15.680782398717048</v>
      </c>
      <c r="DU550" s="2">
        <v>5.3665521312586257</v>
      </c>
      <c r="DV550" s="3">
        <v>1.0283798740391159</v>
      </c>
      <c r="DW550" s="3">
        <v>5.8764564230807004E-2</v>
      </c>
      <c r="DX550" s="3">
        <v>2.204673566731536</v>
      </c>
      <c r="DY550" s="3">
        <v>0.2802891073697521</v>
      </c>
      <c r="DZ550" s="3">
        <v>1.7306272085764907</v>
      </c>
      <c r="EA550" s="3">
        <v>0.16900012080087604</v>
      </c>
      <c r="EB550" s="5">
        <v>32.611289256120031</v>
      </c>
      <c r="EC550" s="5">
        <v>13.056059250978743</v>
      </c>
      <c r="ED550" s="5">
        <v>32.071764250044517</v>
      </c>
      <c r="EE550" s="5">
        <v>11.691839727498197</v>
      </c>
    </row>
    <row r="551" spans="1:135" x14ac:dyDescent="0.3">
      <c r="A551" s="10">
        <v>43646.999999946973</v>
      </c>
      <c r="B551" s="11">
        <v>18.8</v>
      </c>
      <c r="C551" s="19">
        <v>10.905499999999998</v>
      </c>
      <c r="D551" s="19">
        <v>0.46534095922595964</v>
      </c>
      <c r="E551" s="19">
        <v>10.26288888888889</v>
      </c>
      <c r="F551" s="19">
        <v>0.29577941583005907</v>
      </c>
      <c r="G551" s="19">
        <v>9.6786874999999988</v>
      </c>
      <c r="H551" s="19">
        <v>0.34896949330521798</v>
      </c>
      <c r="I551" s="7">
        <f t="shared" si="22"/>
        <v>8.2111804124999974</v>
      </c>
      <c r="J551" s="7">
        <f t="shared" si="23"/>
        <v>0.34896949330521798</v>
      </c>
      <c r="Q551" s="15"/>
      <c r="R551" s="15"/>
      <c r="S551" s="14">
        <v>2.5</v>
      </c>
      <c r="T551" s="12"/>
      <c r="U551" s="12"/>
      <c r="V551" s="12"/>
      <c r="W551" s="12"/>
      <c r="X551" s="12"/>
      <c r="Y551" s="12"/>
      <c r="Z551" s="12"/>
      <c r="AA551" s="12"/>
      <c r="AB551" s="6"/>
      <c r="AC551" s="6"/>
      <c r="AD551" s="6"/>
      <c r="AE551" s="6"/>
      <c r="AF551" s="6"/>
      <c r="AG551" s="6"/>
      <c r="AH551" s="6"/>
      <c r="AI551" s="6"/>
      <c r="AJ551" s="7"/>
      <c r="AK551" s="7"/>
      <c r="AL551" s="4"/>
      <c r="AM551" s="4"/>
      <c r="AN551" s="4"/>
      <c r="AO551" s="4"/>
      <c r="AP551" s="4"/>
      <c r="AQ551" s="4"/>
      <c r="AR551" s="7"/>
      <c r="AS551" s="7"/>
      <c r="AT551" s="7"/>
      <c r="AU551" s="7"/>
      <c r="AV551" s="4"/>
      <c r="AW551" s="4"/>
      <c r="AX551" s="4"/>
      <c r="AY551" s="4"/>
      <c r="AZ551" s="4"/>
      <c r="BA551" s="4"/>
      <c r="BB551" s="7"/>
      <c r="BC551" s="7"/>
      <c r="BD551" s="7"/>
      <c r="BE551" s="7"/>
      <c r="BF551" s="4"/>
      <c r="BG551" s="4"/>
      <c r="BH551" s="4"/>
      <c r="BI551" s="4"/>
      <c r="BJ551" s="4"/>
      <c r="BK551" s="4"/>
      <c r="BL551" s="7"/>
      <c r="BM551" s="7"/>
      <c r="BN551" s="7"/>
      <c r="BO551" s="7"/>
      <c r="BP551" s="4"/>
      <c r="BQ551" s="4"/>
      <c r="BR551" s="4"/>
      <c r="BS551" s="4"/>
      <c r="BT551" s="4"/>
      <c r="BU551" s="4"/>
      <c r="BV551" s="7"/>
      <c r="BW551" s="7"/>
    </row>
    <row r="552" spans="1:135" x14ac:dyDescent="0.3">
      <c r="A552" s="10">
        <v>43647.999999946915</v>
      </c>
      <c r="B552" s="11">
        <v>17.7</v>
      </c>
      <c r="C552" s="19">
        <v>10.318895833333334</v>
      </c>
      <c r="D552" s="19">
        <v>0.40594172470681072</v>
      </c>
      <c r="E552" s="19">
        <v>9.8175277777777801</v>
      </c>
      <c r="F552" s="19">
        <v>0.26632502867816771</v>
      </c>
      <c r="G552" s="19">
        <v>9.2587083333333329</v>
      </c>
      <c r="H552" s="19">
        <v>0.25937768318267512</v>
      </c>
      <c r="I552" s="7">
        <f t="shared" si="22"/>
        <v>7.8426906916666654</v>
      </c>
      <c r="J552" s="7">
        <f t="shared" si="23"/>
        <v>0.25937768318267512</v>
      </c>
      <c r="Q552" s="15"/>
      <c r="R552" s="15"/>
      <c r="S552" s="14">
        <v>0.2</v>
      </c>
      <c r="T552" s="12"/>
      <c r="U552" s="12"/>
      <c r="V552" s="12"/>
      <c r="W552" s="12"/>
      <c r="X552" s="12"/>
      <c r="Y552" s="12"/>
      <c r="Z552" s="12"/>
      <c r="AA552" s="12"/>
      <c r="AB552" s="6"/>
      <c r="AC552" s="6"/>
      <c r="AD552" s="6"/>
      <c r="AE552" s="6"/>
      <c r="AF552" s="6"/>
      <c r="AG552" s="6"/>
      <c r="AH552" s="6"/>
      <c r="AI552" s="6"/>
      <c r="AJ552" s="7"/>
      <c r="AK552" s="7"/>
      <c r="AL552" s="4"/>
      <c r="AM552" s="4"/>
      <c r="AN552" s="4"/>
      <c r="AO552" s="4"/>
      <c r="AP552" s="4"/>
      <c r="AQ552" s="4"/>
      <c r="AR552" s="7"/>
      <c r="AS552" s="7"/>
      <c r="AT552" s="7"/>
      <c r="AU552" s="7"/>
      <c r="AV552" s="4"/>
      <c r="AW552" s="4"/>
      <c r="AX552" s="4"/>
      <c r="AY552" s="4"/>
      <c r="AZ552" s="4"/>
      <c r="BA552" s="4"/>
      <c r="BB552" s="7"/>
      <c r="BC552" s="7"/>
      <c r="BD552" s="7"/>
      <c r="BE552" s="7"/>
      <c r="BF552" s="4"/>
      <c r="BG552" s="4"/>
      <c r="BH552" s="4"/>
      <c r="BI552" s="4"/>
      <c r="BJ552" s="4"/>
      <c r="BK552" s="4"/>
      <c r="BL552" s="7"/>
      <c r="BM552" s="7"/>
      <c r="BN552" s="7"/>
      <c r="BO552" s="7"/>
      <c r="BP552" s="4"/>
      <c r="BQ552" s="4"/>
      <c r="BR552" s="4"/>
      <c r="BS552" s="4"/>
      <c r="BT552" s="4"/>
      <c r="BU552" s="4"/>
      <c r="BV552" s="7"/>
      <c r="BW552" s="7"/>
    </row>
    <row r="553" spans="1:135" x14ac:dyDescent="0.3">
      <c r="A553" s="10">
        <v>43648.999999946856</v>
      </c>
      <c r="B553" s="11">
        <v>17.8</v>
      </c>
      <c r="C553" s="19">
        <v>10.244229166666667</v>
      </c>
      <c r="D553" s="19">
        <v>0.60145836651242623</v>
      </c>
      <c r="E553" s="19">
        <v>9.6039305555555519</v>
      </c>
      <c r="F553" s="19">
        <v>0.38558040612696937</v>
      </c>
      <c r="G553" s="19">
        <v>8.9381666666666675</v>
      </c>
      <c r="H553" s="19">
        <v>0.38317262975168387</v>
      </c>
      <c r="I553" s="7">
        <f t="shared" si="22"/>
        <v>7.5614474333333339</v>
      </c>
      <c r="J553" s="7">
        <f t="shared" si="23"/>
        <v>0.38317262975168387</v>
      </c>
      <c r="Q553" s="15"/>
      <c r="R553" s="15"/>
      <c r="S553" s="14">
        <v>1</v>
      </c>
      <c r="T553" s="12"/>
      <c r="U553" s="12"/>
      <c r="V553" s="12"/>
      <c r="W553" s="12"/>
      <c r="X553" s="12"/>
      <c r="Y553" s="12"/>
      <c r="Z553" s="12"/>
      <c r="AA553" s="12"/>
      <c r="AB553" s="6"/>
      <c r="AC553" s="6"/>
      <c r="AD553" s="6"/>
      <c r="AE553" s="6"/>
      <c r="AF553" s="6"/>
      <c r="AG553" s="6"/>
      <c r="AH553" s="6"/>
      <c r="AI553" s="6"/>
      <c r="AJ553" s="7"/>
      <c r="AK553" s="7"/>
      <c r="AL553" s="4"/>
      <c r="AM553" s="4"/>
      <c r="AN553" s="4"/>
      <c r="AO553" s="4"/>
      <c r="AP553" s="4"/>
      <c r="AQ553" s="4"/>
      <c r="AR553" s="7"/>
      <c r="AS553" s="7"/>
      <c r="AT553" s="7"/>
      <c r="AU553" s="7"/>
      <c r="AV553" s="4"/>
      <c r="AW553" s="4"/>
      <c r="AX553" s="4"/>
      <c r="AY553" s="4"/>
      <c r="AZ553" s="4"/>
      <c r="BA553" s="4"/>
      <c r="BB553" s="7"/>
      <c r="BC553" s="7"/>
      <c r="BD553" s="7"/>
      <c r="BE553" s="7"/>
      <c r="BF553" s="4"/>
      <c r="BG553" s="4"/>
      <c r="BH553" s="4"/>
      <c r="BI553" s="4"/>
      <c r="BJ553" s="4"/>
      <c r="BK553" s="4"/>
      <c r="BL553" s="7"/>
      <c r="BM553" s="7"/>
      <c r="BN553" s="7"/>
      <c r="BO553" s="7"/>
      <c r="BP553" s="4"/>
      <c r="BQ553" s="4"/>
      <c r="BR553" s="4"/>
      <c r="BS553" s="4"/>
      <c r="BT553" s="4"/>
      <c r="BU553" s="4"/>
      <c r="BV553" s="7"/>
      <c r="BW553" s="7"/>
    </row>
    <row r="554" spans="1:135" x14ac:dyDescent="0.3">
      <c r="A554" s="10">
        <v>43649.999999946798</v>
      </c>
      <c r="B554" s="11">
        <v>13.8</v>
      </c>
      <c r="C554" s="19">
        <v>9.8598541666666666</v>
      </c>
      <c r="D554" s="19">
        <v>0.18623163385558467</v>
      </c>
      <c r="E554" s="19">
        <v>9.4110555555555564</v>
      </c>
      <c r="F554" s="19">
        <v>0.12242405984697177</v>
      </c>
      <c r="G554" s="19">
        <v>8.9632291666666664</v>
      </c>
      <c r="H554" s="19">
        <v>9.8504492003650995E-2</v>
      </c>
      <c r="I554" s="7">
        <f t="shared" si="22"/>
        <v>7.5834372708333326</v>
      </c>
      <c r="J554" s="7">
        <f t="shared" si="23"/>
        <v>9.8504492003650995E-2</v>
      </c>
      <c r="Q554" s="15"/>
      <c r="R554" s="15"/>
      <c r="S554" s="14">
        <v>4.3999999999999995</v>
      </c>
      <c r="T554" s="12"/>
      <c r="U554" s="12"/>
      <c r="V554" s="12"/>
      <c r="W554" s="12"/>
      <c r="X554" s="12"/>
      <c r="Y554" s="12"/>
      <c r="Z554" s="12"/>
      <c r="AA554" s="12"/>
      <c r="AB554" s="6"/>
      <c r="AC554" s="6"/>
      <c r="AD554" s="6"/>
      <c r="AE554" s="6"/>
      <c r="AF554" s="6"/>
      <c r="AG554" s="6"/>
      <c r="AH554" s="6"/>
      <c r="AI554" s="6"/>
      <c r="AJ554" s="7"/>
      <c r="AK554" s="7"/>
      <c r="AL554" s="4"/>
      <c r="AM554" s="4"/>
      <c r="AN554" s="4"/>
      <c r="AO554" s="4"/>
      <c r="AP554" s="4"/>
      <c r="AQ554" s="4"/>
      <c r="AR554" s="7"/>
      <c r="AS554" s="7"/>
      <c r="AT554" s="7"/>
      <c r="AU554" s="7"/>
      <c r="AV554" s="4"/>
      <c r="AW554" s="4"/>
      <c r="AX554" s="4"/>
      <c r="AY554" s="4"/>
      <c r="AZ554" s="4"/>
      <c r="BA554" s="4"/>
      <c r="BB554" s="7"/>
      <c r="BC554" s="7"/>
      <c r="BD554" s="7"/>
      <c r="BE554" s="7"/>
      <c r="BF554" s="4"/>
      <c r="BG554" s="4"/>
      <c r="BH554" s="4"/>
      <c r="BI554" s="4"/>
      <c r="BJ554" s="4"/>
      <c r="BK554" s="4"/>
      <c r="BL554" s="7"/>
      <c r="BM554" s="7"/>
      <c r="BN554" s="7"/>
      <c r="BO554" s="7"/>
      <c r="BP554" s="4"/>
      <c r="BQ554" s="4"/>
      <c r="BR554" s="4"/>
      <c r="BS554" s="4"/>
      <c r="BT554" s="4"/>
      <c r="BU554" s="4"/>
      <c r="BV554" s="7"/>
      <c r="BW554" s="7"/>
    </row>
    <row r="555" spans="1:135" x14ac:dyDescent="0.3">
      <c r="A555" s="10">
        <v>43650.99999994674</v>
      </c>
      <c r="B555" s="11">
        <v>13.3</v>
      </c>
      <c r="C555" s="19">
        <v>7.7729999999999997</v>
      </c>
      <c r="D555" s="19">
        <v>0.62715274111527752</v>
      </c>
      <c r="E555" s="19">
        <v>7.4273333333333325</v>
      </c>
      <c r="F555" s="19">
        <v>0.37889691684016524</v>
      </c>
      <c r="G555" s="19">
        <v>7.5884999999999989</v>
      </c>
      <c r="H555" s="19">
        <v>0.48252789211264108</v>
      </c>
      <c r="I555" s="7">
        <f t="shared" si="22"/>
        <v>6.3772498999999989</v>
      </c>
      <c r="J555" s="7">
        <f t="shared" si="23"/>
        <v>0.48252789211264108</v>
      </c>
      <c r="K555" s="15">
        <v>-29.4166666666667</v>
      </c>
      <c r="L555" s="15">
        <v>0.45156853457049168</v>
      </c>
      <c r="M555" s="15">
        <v>-34.6666666666667</v>
      </c>
      <c r="N555" s="15">
        <v>1.0824588545146496</v>
      </c>
      <c r="O555" s="15">
        <v>-19.416666666666668</v>
      </c>
      <c r="P555" s="15">
        <v>1.3621414364629305</v>
      </c>
      <c r="Q555" s="15">
        <v>-15.416666666666666</v>
      </c>
      <c r="R555" s="15">
        <v>0.3785605378378481</v>
      </c>
      <c r="T555" s="15">
        <v>-29.666666666666668</v>
      </c>
      <c r="U555" s="15">
        <v>5.8404718226450756</v>
      </c>
      <c r="V555" s="15">
        <v>-20.333333333333332</v>
      </c>
      <c r="W555" s="15">
        <v>7.8598840817010656</v>
      </c>
      <c r="X555" s="15">
        <v>2.8333333333333335</v>
      </c>
      <c r="Y555" s="15">
        <v>1.0461569884316813</v>
      </c>
      <c r="Z555" s="15">
        <v>-0.83333333333333337</v>
      </c>
      <c r="AA555" s="15">
        <v>0.90982293759707888</v>
      </c>
      <c r="AB555" s="6">
        <v>42.589866666666666</v>
      </c>
      <c r="AC555" s="6">
        <v>0.5929933449754603</v>
      </c>
      <c r="AD555" s="6">
        <v>49.571450888888883</v>
      </c>
      <c r="AE555" s="6">
        <v>3.5577124671116982</v>
      </c>
      <c r="AF555" s="6">
        <v>44.472399999999993</v>
      </c>
      <c r="AG555" s="6">
        <v>1.4333998551746878</v>
      </c>
      <c r="AH555" s="6">
        <v>46.300011111111104</v>
      </c>
      <c r="AI555" s="6">
        <v>1.9001113397332052</v>
      </c>
      <c r="AJ555" s="7"/>
      <c r="AK555" s="7"/>
      <c r="AL555" s="4"/>
      <c r="AM555" s="4"/>
      <c r="AN555" s="4"/>
      <c r="AO555" s="4"/>
      <c r="AP555" s="4"/>
      <c r="AQ555" s="4"/>
      <c r="AR555" s="7"/>
      <c r="AS555" s="7"/>
      <c r="AT555" s="7"/>
      <c r="AU555" s="7"/>
      <c r="AV555" s="4"/>
      <c r="AW555" s="4"/>
      <c r="AX555" s="4"/>
      <c r="AY555" s="4"/>
      <c r="AZ555" s="4"/>
      <c r="BA555" s="4"/>
      <c r="BB555" s="7"/>
      <c r="BC555" s="7"/>
      <c r="BD555" s="7"/>
      <c r="BE555" s="7"/>
      <c r="BF555" s="4"/>
      <c r="BG555" s="4"/>
      <c r="BH555" s="4"/>
      <c r="BI555" s="4"/>
      <c r="BJ555" s="4"/>
      <c r="BK555" s="4"/>
      <c r="BL555" s="7"/>
      <c r="BM555" s="7"/>
      <c r="BN555" s="7"/>
      <c r="BO555" s="7"/>
      <c r="BP555" s="4"/>
      <c r="BQ555" s="4"/>
      <c r="BR555" s="4"/>
      <c r="BS555" s="4"/>
      <c r="BT555" s="4"/>
      <c r="BU555" s="4"/>
      <c r="BV555" s="7"/>
      <c r="BW555" s="7"/>
      <c r="BX555" s="1">
        <v>0.87497953498957293</v>
      </c>
      <c r="BY555" s="1">
        <v>9.8727324243413711E-2</v>
      </c>
      <c r="BZ555" s="1">
        <v>4.5673121560219583</v>
      </c>
      <c r="CA555" s="1">
        <v>8.3632742834839749E-2</v>
      </c>
      <c r="CB555" s="1">
        <v>4.356849196623112</v>
      </c>
      <c r="CC555" s="1">
        <v>7.9066195092775793E-2</v>
      </c>
      <c r="CD555" s="2">
        <v>5.6475739955751658</v>
      </c>
      <c r="CE555" s="2">
        <v>4.9209328626455848</v>
      </c>
      <c r="CF555" s="2">
        <v>23.685835198139682</v>
      </c>
      <c r="CG555" s="2">
        <v>2.4316959588927953</v>
      </c>
      <c r="CR555" s="1">
        <v>0.5671163652710195</v>
      </c>
      <c r="CS555" s="1">
        <v>0.41345276321825963</v>
      </c>
      <c r="CT555" s="1">
        <v>2.4710070201094414</v>
      </c>
      <c r="CU555" s="1">
        <v>0.34494557922315611</v>
      </c>
      <c r="CV555" s="1">
        <v>2.3624852527836513</v>
      </c>
      <c r="CW555" s="1">
        <v>0.32613627163467296</v>
      </c>
      <c r="CX555" s="2">
        <v>3.3386210913068668</v>
      </c>
      <c r="CY555" s="2">
        <v>0.6058345403571368</v>
      </c>
      <c r="CZ555" s="2">
        <v>1.8721239764337574</v>
      </c>
      <c r="DA555" s="2">
        <v>0.43831222218044197</v>
      </c>
      <c r="DL555" s="1">
        <v>1.4420959002605924</v>
      </c>
      <c r="DM555" s="1">
        <v>0.45079035549219559</v>
      </c>
      <c r="DN555" s="1">
        <v>7.0383191761313997</v>
      </c>
      <c r="DO555" s="1">
        <v>0.37126481024323765</v>
      </c>
      <c r="DP555" s="1">
        <v>6.7193344494067633</v>
      </c>
      <c r="DQ555" s="1">
        <v>0.35104436671191713</v>
      </c>
      <c r="DR555" s="2">
        <v>8.9861950868820344</v>
      </c>
      <c r="DS555" s="2">
        <v>4.8399759072292508</v>
      </c>
      <c r="DT555" s="2">
        <v>25.557959174573437</v>
      </c>
      <c r="DU555" s="2">
        <v>2.1137493305934671</v>
      </c>
    </row>
    <row r="556" spans="1:135" x14ac:dyDescent="0.3">
      <c r="A556" s="10">
        <v>43651.999999946682</v>
      </c>
      <c r="B556" s="11">
        <v>17.3</v>
      </c>
      <c r="C556" s="19">
        <v>8.7937499999999993</v>
      </c>
      <c r="D556" s="19">
        <v>0.80462675319462351</v>
      </c>
      <c r="E556" s="19">
        <v>8.1982361111111093</v>
      </c>
      <c r="F556" s="19">
        <v>0.51641749464540132</v>
      </c>
      <c r="G556" s="19">
        <v>8.3138749999999995</v>
      </c>
      <c r="H556" s="19">
        <v>0.5387549936299737</v>
      </c>
      <c r="I556" s="7">
        <f t="shared" si="22"/>
        <v>7.0136939249999992</v>
      </c>
      <c r="J556" s="7">
        <f t="shared" si="23"/>
        <v>0.5387549936299737</v>
      </c>
      <c r="Q556" s="15"/>
      <c r="R556" s="15"/>
      <c r="T556" s="12"/>
      <c r="U556" s="12"/>
      <c r="V556" s="12"/>
      <c r="W556" s="12"/>
      <c r="X556" s="12"/>
      <c r="Y556" s="12"/>
      <c r="Z556" s="12"/>
      <c r="AA556" s="12"/>
      <c r="AB556" s="6"/>
      <c r="AC556" s="6"/>
      <c r="AD556" s="6"/>
      <c r="AE556" s="6"/>
      <c r="AF556" s="6"/>
      <c r="AG556" s="6"/>
      <c r="AH556" s="6"/>
      <c r="AI556" s="6"/>
      <c r="AJ556" s="7"/>
      <c r="AK556" s="7"/>
      <c r="AL556" s="4"/>
      <c r="AM556" s="4"/>
      <c r="AN556" s="4"/>
      <c r="AO556" s="4"/>
      <c r="AP556" s="4">
        <v>1.6926651249999998</v>
      </c>
      <c r="AQ556" s="4">
        <v>0.11630291169979991</v>
      </c>
      <c r="AR556" s="7">
        <v>1.9795323749999998</v>
      </c>
      <c r="AS556" s="7">
        <v>0.35314255194127658</v>
      </c>
      <c r="AT556" s="7"/>
      <c r="AU556" s="7"/>
      <c r="AV556" s="4"/>
      <c r="AW556" s="4"/>
      <c r="AX556" s="4"/>
      <c r="AY556" s="4"/>
      <c r="AZ556" s="4">
        <v>8.3921208333333333</v>
      </c>
      <c r="BA556" s="4">
        <v>1.2026932196824596</v>
      </c>
      <c r="BB556" s="7">
        <v>48.841279999999998</v>
      </c>
      <c r="BC556" s="7">
        <v>1.586224501786542</v>
      </c>
      <c r="BD556" s="7"/>
      <c r="BE556" s="7"/>
      <c r="BF556" s="4"/>
      <c r="BG556" s="4"/>
      <c r="BH556" s="4"/>
      <c r="BI556" s="4"/>
      <c r="BJ556" s="4">
        <v>10.084785958333333</v>
      </c>
      <c r="BK556" s="4">
        <v>1.2083034999287274</v>
      </c>
      <c r="BL556" s="7">
        <v>50.820812374999996</v>
      </c>
      <c r="BM556" s="7">
        <v>1.6250593318582434</v>
      </c>
      <c r="BN556" s="7"/>
      <c r="BO556" s="7"/>
      <c r="BP556" s="4"/>
      <c r="BQ556" s="4"/>
      <c r="BR556" s="4"/>
      <c r="BS556" s="4"/>
      <c r="BT556" s="4">
        <v>572.93383999999992</v>
      </c>
      <c r="BU556" s="4">
        <v>24.453027310328487</v>
      </c>
      <c r="BV556" s="7">
        <v>544.27447031250006</v>
      </c>
      <c r="BW556" s="7">
        <v>26.507444296894338</v>
      </c>
      <c r="CH556" s="3">
        <v>0.26732241064977502</v>
      </c>
      <c r="CI556" s="3">
        <v>0.1</v>
      </c>
      <c r="CJ556" s="3">
        <v>1.237619920577578</v>
      </c>
      <c r="CK556" s="3">
        <v>0.10777816368404515</v>
      </c>
      <c r="CL556" s="3">
        <v>0.84659002407667328</v>
      </c>
      <c r="CM556" s="3">
        <v>6.4343563719374955E-2</v>
      </c>
      <c r="CN556" s="5">
        <v>31.058946803049725</v>
      </c>
      <c r="CO556" s="5">
        <v>13.873467241358151</v>
      </c>
      <c r="CP556" s="5">
        <v>29.812433887877159</v>
      </c>
      <c r="CQ556" s="5">
        <v>12.979482619896546</v>
      </c>
      <c r="DB556" s="3">
        <v>0.74256225180492885</v>
      </c>
      <c r="DC556" s="3">
        <v>2.9702490072197271E-2</v>
      </c>
      <c r="DD556" s="3">
        <v>1.0470127750449496</v>
      </c>
      <c r="DE556" s="3">
        <v>0.2948823064274021</v>
      </c>
      <c r="DF556" s="3">
        <v>0.92431921417922125</v>
      </c>
      <c r="DG556" s="3">
        <v>0.17645121926768484</v>
      </c>
      <c r="DH556" s="5">
        <v>1.599691574471457</v>
      </c>
      <c r="DI556" s="5">
        <v>0.23078262670818925</v>
      </c>
      <c r="DJ556" s="5">
        <v>2.4514753998393748</v>
      </c>
      <c r="DK556" s="5">
        <v>0.26080963947562547</v>
      </c>
      <c r="DV556" s="3">
        <v>1.0098846624547044</v>
      </c>
      <c r="DW556" s="3">
        <v>2.9702490072197215E-2</v>
      </c>
      <c r="DX556" s="3">
        <v>2.2846326956225278</v>
      </c>
      <c r="DY556" s="3">
        <v>0.27205897375772442</v>
      </c>
      <c r="DZ556" s="3">
        <v>1.7709092382558949</v>
      </c>
      <c r="EA556" s="3">
        <v>0.16285970124182506</v>
      </c>
      <c r="EB556" s="5">
        <v>32.658638377521179</v>
      </c>
      <c r="EC556" s="5">
        <v>13.989000099474115</v>
      </c>
      <c r="ED556" s="5">
        <v>32.263909287716537</v>
      </c>
      <c r="EE556" s="5">
        <v>13.138286204546198</v>
      </c>
    </row>
    <row r="557" spans="1:135" x14ac:dyDescent="0.3">
      <c r="A557" s="10">
        <v>43652.999999946624</v>
      </c>
      <c r="B557" s="11">
        <v>18.7</v>
      </c>
      <c r="C557" s="19">
        <v>10.315729166666669</v>
      </c>
      <c r="D557" s="19">
        <v>0.7253539765421263</v>
      </c>
      <c r="E557" s="19">
        <v>9.6326666666666672</v>
      </c>
      <c r="F557" s="19">
        <v>0.45632126999437023</v>
      </c>
      <c r="G557" s="19">
        <v>9.2912499999999998</v>
      </c>
      <c r="H557" s="19">
        <v>0.41998219855304553</v>
      </c>
      <c r="I557" s="7">
        <f t="shared" si="22"/>
        <v>7.8712427499999995</v>
      </c>
      <c r="J557" s="7">
        <f t="shared" si="23"/>
        <v>0.41998219855304553</v>
      </c>
      <c r="Q557" s="15"/>
      <c r="R557" s="15"/>
      <c r="T557" s="12"/>
      <c r="U557" s="12"/>
      <c r="V557" s="12"/>
      <c r="W557" s="12"/>
      <c r="X557" s="12"/>
      <c r="Y557" s="12"/>
      <c r="Z557" s="12"/>
      <c r="AA557" s="12"/>
      <c r="AB557" s="6"/>
      <c r="AC557" s="6"/>
      <c r="AD557" s="6"/>
      <c r="AE557" s="6"/>
      <c r="AF557" s="6"/>
      <c r="AG557" s="6"/>
      <c r="AH557" s="6"/>
      <c r="AI557" s="6"/>
      <c r="AJ557" s="7"/>
      <c r="AK557" s="7"/>
      <c r="AL557" s="4"/>
      <c r="AM557" s="4"/>
      <c r="AN557" s="4"/>
      <c r="AO557" s="4"/>
      <c r="AP557" s="4"/>
      <c r="AQ557" s="4"/>
      <c r="AR557" s="7"/>
      <c r="AS557" s="7"/>
      <c r="AT557" s="7"/>
      <c r="AU557" s="7"/>
      <c r="AV557" s="4"/>
      <c r="AW557" s="4"/>
      <c r="AX557" s="4"/>
      <c r="AY557" s="4"/>
      <c r="AZ557" s="4"/>
      <c r="BA557" s="4"/>
      <c r="BB557" s="7"/>
      <c r="BC557" s="7"/>
      <c r="BD557" s="7"/>
      <c r="BE557" s="7"/>
      <c r="BF557" s="4"/>
      <c r="BG557" s="4"/>
      <c r="BH557" s="4"/>
      <c r="BI557" s="4"/>
      <c r="BJ557" s="4"/>
      <c r="BK557" s="4"/>
      <c r="BL557" s="7"/>
      <c r="BM557" s="7"/>
      <c r="BN557" s="7"/>
      <c r="BO557" s="7"/>
      <c r="BP557" s="4"/>
      <c r="BQ557" s="4"/>
      <c r="BR557" s="4"/>
      <c r="BS557" s="4"/>
      <c r="BT557" s="4"/>
      <c r="BU557" s="4"/>
      <c r="BV557" s="7"/>
      <c r="BW557" s="7"/>
    </row>
    <row r="558" spans="1:135" x14ac:dyDescent="0.3">
      <c r="A558" s="10">
        <v>43653.999999946565</v>
      </c>
      <c r="B558" s="11">
        <v>18.399999999999999</v>
      </c>
      <c r="C558" s="19">
        <v>11.289395833333332</v>
      </c>
      <c r="D558" s="19">
        <v>0.48356932455212337</v>
      </c>
      <c r="E558" s="19">
        <v>10.684486111111111</v>
      </c>
      <c r="F558" s="19">
        <v>0.28222333650201897</v>
      </c>
      <c r="G558" s="19">
        <v>10.2310625</v>
      </c>
      <c r="H558" s="19">
        <v>0.30215453280747878</v>
      </c>
      <c r="I558" s="7">
        <f t="shared" si="22"/>
        <v>8.6958342374999997</v>
      </c>
      <c r="J558" s="7">
        <f t="shared" si="23"/>
        <v>0.30215453280747878</v>
      </c>
      <c r="Q558" s="15"/>
      <c r="R558" s="15"/>
      <c r="S558" s="14">
        <v>0.30000000000000004</v>
      </c>
      <c r="T558" s="12"/>
      <c r="U558" s="12"/>
      <c r="V558" s="12"/>
      <c r="W558" s="12"/>
      <c r="X558" s="12"/>
      <c r="Y558" s="12"/>
      <c r="Z558" s="12"/>
      <c r="AA558" s="12"/>
      <c r="AB558" s="6"/>
      <c r="AC558" s="6"/>
      <c r="AD558" s="6"/>
      <c r="AE558" s="6"/>
      <c r="AF558" s="6"/>
      <c r="AG558" s="6"/>
      <c r="AH558" s="6"/>
      <c r="AI558" s="6"/>
      <c r="AJ558" s="7"/>
      <c r="AK558" s="7"/>
      <c r="AL558" s="4"/>
      <c r="AM558" s="4"/>
      <c r="AN558" s="4"/>
      <c r="AO558" s="4"/>
      <c r="AP558" s="4"/>
      <c r="AQ558" s="4"/>
      <c r="AR558" s="7"/>
      <c r="AS558" s="7"/>
      <c r="AT558" s="7"/>
      <c r="AU558" s="7"/>
      <c r="AV558" s="4"/>
      <c r="AW558" s="4"/>
      <c r="AX558" s="4"/>
      <c r="AY558" s="4"/>
      <c r="AZ558" s="4"/>
      <c r="BA558" s="4"/>
      <c r="BB558" s="7"/>
      <c r="BC558" s="7"/>
      <c r="BD558" s="7"/>
      <c r="BE558" s="7"/>
      <c r="BF558" s="4"/>
      <c r="BG558" s="4"/>
      <c r="BH558" s="4"/>
      <c r="BI558" s="4"/>
      <c r="BJ558" s="4"/>
      <c r="BK558" s="4"/>
      <c r="BL558" s="7"/>
      <c r="BM558" s="7"/>
      <c r="BN558" s="7"/>
      <c r="BO558" s="7"/>
      <c r="BP558" s="4"/>
      <c r="BQ558" s="4"/>
      <c r="BR558" s="4"/>
      <c r="BS558" s="4"/>
      <c r="BT558" s="4"/>
      <c r="BU558" s="4"/>
      <c r="BV558" s="7"/>
      <c r="BW558" s="7"/>
    </row>
    <row r="559" spans="1:135" x14ac:dyDescent="0.3">
      <c r="A559" s="10">
        <v>43654.999999946507</v>
      </c>
      <c r="B559" s="11">
        <v>18.5</v>
      </c>
      <c r="C559" s="19">
        <v>11.381395833333334</v>
      </c>
      <c r="D559" s="19">
        <v>0.44497782978803219</v>
      </c>
      <c r="E559" s="19">
        <v>10.727041666666665</v>
      </c>
      <c r="F559" s="19">
        <v>0.24030876651904384</v>
      </c>
      <c r="G559" s="19">
        <v>10.326208333333334</v>
      </c>
      <c r="H559" s="19">
        <v>0.28038659084033657</v>
      </c>
      <c r="I559" s="7">
        <f t="shared" si="22"/>
        <v>8.7793151916666652</v>
      </c>
      <c r="J559" s="7">
        <f t="shared" si="23"/>
        <v>0.28038659084033657</v>
      </c>
      <c r="Q559" s="15"/>
      <c r="R559" s="15"/>
      <c r="S559" s="14">
        <v>1.4000000000000001</v>
      </c>
      <c r="T559" s="12"/>
      <c r="U559" s="12"/>
      <c r="V559" s="12"/>
      <c r="W559" s="12"/>
      <c r="X559" s="12"/>
      <c r="Y559" s="12"/>
      <c r="Z559" s="12"/>
      <c r="AA559" s="12"/>
      <c r="AB559" s="6"/>
      <c r="AC559" s="6"/>
      <c r="AD559" s="6"/>
      <c r="AE559" s="6"/>
      <c r="AF559" s="6"/>
      <c r="AG559" s="6"/>
      <c r="AH559" s="6"/>
      <c r="AI559" s="6"/>
      <c r="AJ559" s="7"/>
      <c r="AK559" s="7"/>
      <c r="AL559" s="4"/>
      <c r="AM559" s="4"/>
      <c r="AN559" s="4"/>
      <c r="AO559" s="4"/>
      <c r="AP559" s="4"/>
      <c r="AQ559" s="4"/>
      <c r="AR559" s="7"/>
      <c r="AS559" s="7"/>
      <c r="AT559" s="7"/>
      <c r="AU559" s="7"/>
      <c r="AV559" s="4"/>
      <c r="AW559" s="4"/>
      <c r="AX559" s="4"/>
      <c r="AY559" s="4"/>
      <c r="AZ559" s="4"/>
      <c r="BA559" s="4"/>
      <c r="BB559" s="7"/>
      <c r="BC559" s="7"/>
      <c r="BD559" s="7"/>
      <c r="BE559" s="7"/>
      <c r="BF559" s="4"/>
      <c r="BG559" s="4"/>
      <c r="BH559" s="4"/>
      <c r="BI559" s="4"/>
      <c r="BJ559" s="4"/>
      <c r="BK559" s="4"/>
      <c r="BL559" s="7"/>
      <c r="BM559" s="7"/>
      <c r="BN559" s="7"/>
      <c r="BO559" s="7"/>
      <c r="BP559" s="4"/>
      <c r="BQ559" s="4"/>
      <c r="BR559" s="4"/>
      <c r="BS559" s="4"/>
      <c r="BT559" s="4"/>
      <c r="BU559" s="4"/>
      <c r="BV559" s="7"/>
      <c r="BW559" s="7"/>
    </row>
    <row r="560" spans="1:135" x14ac:dyDescent="0.3">
      <c r="A560" s="10">
        <v>43655.999999946449</v>
      </c>
      <c r="B560" s="11">
        <v>20.9</v>
      </c>
      <c r="C560" s="19">
        <v>12.792916666666665</v>
      </c>
      <c r="D560" s="19">
        <v>0.56298678346608633</v>
      </c>
      <c r="E560" s="19">
        <v>11.600222222222227</v>
      </c>
      <c r="F560" s="19">
        <v>0.34177121863660359</v>
      </c>
      <c r="G560" s="19">
        <v>11.765416666666667</v>
      </c>
      <c r="H560" s="19">
        <v>0.44447072382300878</v>
      </c>
      <c r="I560" s="7">
        <f t="shared" si="22"/>
        <v>10.042076583333332</v>
      </c>
      <c r="J560" s="7">
        <f t="shared" si="23"/>
        <v>0.44447072382300878</v>
      </c>
      <c r="K560" s="15">
        <v>-29.3333333333333</v>
      </c>
      <c r="L560" s="15">
        <v>0.497468338163091</v>
      </c>
      <c r="M560" s="15">
        <v>-36.75</v>
      </c>
      <c r="N560" s="15">
        <v>1.0949263154950823</v>
      </c>
      <c r="O560" s="15">
        <v>-25.166666666666668</v>
      </c>
      <c r="P560" s="15">
        <v>1.5707233101892006</v>
      </c>
      <c r="Q560" s="15">
        <v>-25.833333333333332</v>
      </c>
      <c r="R560" s="15">
        <v>1.2049980091353698</v>
      </c>
      <c r="T560" s="15">
        <v>-32.166666666666664</v>
      </c>
      <c r="U560" s="15">
        <v>1.922093765778466</v>
      </c>
      <c r="V560" s="15">
        <v>-25.333333333333332</v>
      </c>
      <c r="W560" s="15">
        <v>8.83804905570857</v>
      </c>
      <c r="X560" s="15">
        <v>-1.1666666666666667</v>
      </c>
      <c r="Y560" s="15">
        <v>0.94575073060740733</v>
      </c>
      <c r="Z560" s="15">
        <v>-2.6666666666666665</v>
      </c>
      <c r="AA560" s="15">
        <v>1.2560962454277851</v>
      </c>
      <c r="AB560" s="6">
        <v>39.931655555555565</v>
      </c>
      <c r="AC560" s="6">
        <v>0.5989699597158239</v>
      </c>
      <c r="AD560" s="6">
        <v>47.143946888888884</v>
      </c>
      <c r="AE560" s="6">
        <v>2.9429878016216482</v>
      </c>
      <c r="AF560" s="6">
        <v>42.912111111111109</v>
      </c>
      <c r="AG560" s="6">
        <v>2.437815473095573</v>
      </c>
      <c r="AH560" s="6">
        <v>44.341466666666655</v>
      </c>
      <c r="AI560" s="6">
        <v>1.8246741509406847</v>
      </c>
      <c r="AJ560" s="7">
        <v>0.61848706876727333</v>
      </c>
      <c r="AK560" s="7">
        <v>5.4159153035329179E-2</v>
      </c>
      <c r="AL560" s="4">
        <v>0.56923458370819646</v>
      </c>
      <c r="AM560" s="4">
        <v>0.10044781435120315</v>
      </c>
      <c r="AN560" s="4">
        <v>0.70827845985026439</v>
      </c>
      <c r="AO560" s="4">
        <v>0.10044781435120315</v>
      </c>
      <c r="AP560" s="4"/>
      <c r="AQ560" s="4"/>
      <c r="AR560" s="7"/>
      <c r="AS560" s="7"/>
      <c r="AT560" s="7">
        <v>18.943389429254175</v>
      </c>
      <c r="AU560" s="7">
        <v>1.3545775206852917</v>
      </c>
      <c r="AV560" s="4">
        <v>12.022210690244366</v>
      </c>
      <c r="AW560" s="4">
        <v>0.43142977287006612</v>
      </c>
      <c r="AX560" s="4">
        <v>12.783387164469564</v>
      </c>
      <c r="AY560" s="4">
        <v>0.43142977287006612</v>
      </c>
      <c r="AZ560" s="4"/>
      <c r="BA560" s="4"/>
      <c r="BB560" s="7"/>
      <c r="BC560" s="7"/>
      <c r="BD560" s="7">
        <v>19.561876498021448</v>
      </c>
      <c r="BE560" s="7">
        <v>1.3598459268655039</v>
      </c>
      <c r="BF560" s="4">
        <v>12.59144527395256</v>
      </c>
      <c r="BG560" s="4">
        <v>0.42718158503574366</v>
      </c>
      <c r="BH560" s="4">
        <v>13.491665624319829</v>
      </c>
      <c r="BI560" s="4">
        <v>0.42718158503574366</v>
      </c>
      <c r="BJ560" s="4"/>
      <c r="BK560" s="4"/>
      <c r="BL560" s="7"/>
      <c r="BM560" s="7"/>
      <c r="BN560" s="7">
        <v>507.99255925134526</v>
      </c>
      <c r="BO560" s="7">
        <v>17.713193184700184</v>
      </c>
      <c r="BP560" s="4">
        <v>918.34472723506167</v>
      </c>
      <c r="BQ560" s="4">
        <v>152.62098996562935</v>
      </c>
      <c r="BR560" s="4">
        <v>1206.5937609425002</v>
      </c>
      <c r="BS560" s="4">
        <v>152.62098996562935</v>
      </c>
      <c r="BT560" s="4"/>
      <c r="BU560" s="4"/>
      <c r="BV560" s="7"/>
      <c r="BW560" s="7"/>
      <c r="BX560" s="1">
        <v>0.85755718274744042</v>
      </c>
      <c r="BY560" s="1">
        <v>0.62304769005888516</v>
      </c>
      <c r="BZ560" s="1">
        <v>6.6358591522123369</v>
      </c>
      <c r="CA560" s="1">
        <v>0.74714361085724446</v>
      </c>
      <c r="CB560" s="1">
        <v>6.3064959399528373</v>
      </c>
      <c r="CC560" s="1">
        <v>0.70545090562896395</v>
      </c>
      <c r="CD560" s="2">
        <v>9.3040406509071421</v>
      </c>
      <c r="CE560" s="2">
        <v>8.4849562509860892</v>
      </c>
      <c r="CF560" s="2">
        <v>40.232213918407403</v>
      </c>
      <c r="CG560" s="2">
        <v>12.126315005140723</v>
      </c>
      <c r="CH560" s="3">
        <v>0.41113033990246056</v>
      </c>
      <c r="CI560" s="3">
        <v>0.17619871710105464</v>
      </c>
      <c r="CJ560" s="3">
        <v>1.3891055002648287</v>
      </c>
      <c r="CK560" s="3">
        <v>0.15510334407454612</v>
      </c>
      <c r="CL560" s="3">
        <v>0.99498151063879436</v>
      </c>
      <c r="CM560" s="3">
        <v>0.1166888856604139</v>
      </c>
      <c r="CN560" s="5">
        <v>42.442223352120564</v>
      </c>
      <c r="CO560" s="5">
        <v>17.653875508513419</v>
      </c>
      <c r="CP560" s="5">
        <v>42.340247803460976</v>
      </c>
      <c r="CQ560" s="5">
        <v>17.491700320706485</v>
      </c>
      <c r="CR560" s="1">
        <v>0.44919661953437356</v>
      </c>
      <c r="CS560" s="1">
        <v>0.24986861764862039</v>
      </c>
      <c r="CT560" s="1">
        <v>1.6661110979093126</v>
      </c>
      <c r="CU560" s="1">
        <v>0.20981945641706146</v>
      </c>
      <c r="CV560" s="1">
        <v>1.596746972641941</v>
      </c>
      <c r="CW560" s="1">
        <v>0.19837169346243455</v>
      </c>
      <c r="CX560" s="2">
        <v>4.9130247661555861</v>
      </c>
      <c r="CY560" s="2">
        <v>0.9039720805215099</v>
      </c>
      <c r="CZ560" s="2">
        <v>3.0706404788472406</v>
      </c>
      <c r="DA560" s="2">
        <v>0.76704574576808537</v>
      </c>
      <c r="DB560" s="3">
        <v>0.74884454767948161</v>
      </c>
      <c r="DC560" s="3">
        <v>1.4683226425088014E-2</v>
      </c>
      <c r="DD560" s="3">
        <v>1.0498506893937831</v>
      </c>
      <c r="DE560" s="3">
        <v>0.21922635653965372</v>
      </c>
      <c r="DF560" s="3">
        <v>0.92854521428291958</v>
      </c>
      <c r="DG560" s="3">
        <v>0.13101183571927108</v>
      </c>
      <c r="DH560" s="5">
        <v>4.099417056115441</v>
      </c>
      <c r="DI560" s="5">
        <v>0.39558101631338866</v>
      </c>
      <c r="DJ560" s="5">
        <v>4.1809974950431128</v>
      </c>
      <c r="DK560" s="5">
        <v>0.46802222149644479</v>
      </c>
      <c r="DL560" s="1">
        <v>1.3067538022818139</v>
      </c>
      <c r="DM560" s="1">
        <v>0.52242229360231063</v>
      </c>
      <c r="DN560" s="1">
        <v>8.3019702501216486</v>
      </c>
      <c r="DO560" s="1">
        <v>0.65586062754326924</v>
      </c>
      <c r="DP560" s="1">
        <v>7.9032429125947772</v>
      </c>
      <c r="DQ560" s="1">
        <v>0.61919302590482705</v>
      </c>
      <c r="DR560" s="2">
        <v>14.217065417062726</v>
      </c>
      <c r="DS560" s="2">
        <v>8.4387509760114039</v>
      </c>
      <c r="DT560" s="2">
        <v>43.302854397254642</v>
      </c>
      <c r="DU560" s="2">
        <v>11.473208647733204</v>
      </c>
      <c r="DV560" s="3">
        <v>1.1599748875819422</v>
      </c>
      <c r="DW560" s="3">
        <v>0.16151549067596652</v>
      </c>
      <c r="DX560" s="3">
        <v>2.4389561896586116</v>
      </c>
      <c r="DY560" s="3">
        <v>0.1558544542499348</v>
      </c>
      <c r="DZ560" s="3">
        <v>1.9235267249217138</v>
      </c>
      <c r="EA560" s="3">
        <v>0.11355261835122613</v>
      </c>
      <c r="EB560" s="5">
        <v>46.541640408235999</v>
      </c>
      <c r="EC560" s="5">
        <v>17.568712614000624</v>
      </c>
      <c r="ED560" s="5">
        <v>46.521245298504084</v>
      </c>
      <c r="EE560" s="5">
        <v>17.273328718173374</v>
      </c>
    </row>
    <row r="561" spans="1:135" x14ac:dyDescent="0.3">
      <c r="A561" s="10">
        <v>43656.999999946391</v>
      </c>
      <c r="B561" s="11">
        <v>21.3</v>
      </c>
      <c r="C561" s="19">
        <v>12.442229166666666</v>
      </c>
      <c r="D561" s="19">
        <v>0.64056310215579004</v>
      </c>
      <c r="E561" s="19">
        <v>11.563805555555556</v>
      </c>
      <c r="F561" s="19">
        <v>0.37961114199808738</v>
      </c>
      <c r="G561" s="19">
        <v>12.339395833333333</v>
      </c>
      <c r="H561" s="19">
        <v>0.41691606845179963</v>
      </c>
      <c r="I561" s="7">
        <f t="shared" si="22"/>
        <v>10.545685904166664</v>
      </c>
      <c r="J561" s="7">
        <f t="shared" si="23"/>
        <v>0.41691606845179963</v>
      </c>
      <c r="Q561" s="15"/>
      <c r="R561" s="15"/>
      <c r="T561" s="12"/>
      <c r="U561" s="12"/>
      <c r="V561" s="12"/>
      <c r="W561" s="12"/>
      <c r="X561" s="12"/>
      <c r="Y561" s="12"/>
      <c r="Z561" s="12"/>
      <c r="AA561" s="12"/>
      <c r="AB561" s="6"/>
      <c r="AC561" s="6"/>
      <c r="AD561" s="6"/>
      <c r="AE561" s="6"/>
      <c r="AF561" s="6"/>
      <c r="AG561" s="6"/>
      <c r="AH561" s="6"/>
      <c r="AI561" s="6"/>
      <c r="AJ561" s="7"/>
      <c r="AK561" s="7"/>
      <c r="AL561" s="4"/>
      <c r="AM561" s="4"/>
      <c r="AN561" s="4"/>
      <c r="AO561" s="4"/>
      <c r="AP561" s="4"/>
      <c r="AQ561" s="4"/>
      <c r="AR561" s="7"/>
      <c r="AS561" s="7"/>
      <c r="AT561" s="7"/>
      <c r="AU561" s="7"/>
      <c r="AV561" s="4"/>
      <c r="AW561" s="4"/>
      <c r="AX561" s="4"/>
      <c r="AY561" s="4"/>
      <c r="AZ561" s="4"/>
      <c r="BA561" s="4"/>
      <c r="BB561" s="7"/>
      <c r="BC561" s="7"/>
      <c r="BD561" s="7"/>
      <c r="BE561" s="7"/>
      <c r="BF561" s="4"/>
      <c r="BG561" s="4"/>
      <c r="BH561" s="4"/>
      <c r="BI561" s="4"/>
      <c r="BJ561" s="4"/>
      <c r="BK561" s="4"/>
      <c r="BL561" s="7"/>
      <c r="BM561" s="7"/>
      <c r="BN561" s="7"/>
      <c r="BO561" s="7"/>
      <c r="BP561" s="4"/>
      <c r="BQ561" s="4"/>
      <c r="BR561" s="4"/>
      <c r="BS561" s="4"/>
      <c r="BT561" s="4"/>
      <c r="BU561" s="4"/>
      <c r="BV561" s="7"/>
      <c r="BW561" s="7"/>
    </row>
    <row r="562" spans="1:135" x14ac:dyDescent="0.3">
      <c r="A562" s="10">
        <v>43657.999999946333</v>
      </c>
      <c r="B562" s="11">
        <v>22.3</v>
      </c>
      <c r="C562" s="19">
        <v>12.508479166666669</v>
      </c>
      <c r="D562" s="19">
        <v>0.60632604519264499</v>
      </c>
      <c r="E562" s="19">
        <v>11.826458333333335</v>
      </c>
      <c r="F562" s="19">
        <v>0.35217455643684337</v>
      </c>
      <c r="G562" s="19">
        <v>12.6204375</v>
      </c>
      <c r="H562" s="19">
        <v>0.37956615837053231</v>
      </c>
      <c r="I562" s="7">
        <f t="shared" si="22"/>
        <v>10.792271862499998</v>
      </c>
      <c r="J562" s="7">
        <f t="shared" si="23"/>
        <v>0.37956615837053231</v>
      </c>
      <c r="Q562" s="15"/>
      <c r="R562" s="15"/>
      <c r="T562" s="12"/>
      <c r="U562" s="12"/>
      <c r="V562" s="12"/>
      <c r="W562" s="12"/>
      <c r="X562" s="12"/>
      <c r="Y562" s="12"/>
      <c r="Z562" s="12"/>
      <c r="AA562" s="12"/>
      <c r="AB562" s="6"/>
      <c r="AC562" s="6"/>
      <c r="AD562" s="6"/>
      <c r="AE562" s="6"/>
      <c r="AF562" s="6"/>
      <c r="AG562" s="6"/>
      <c r="AH562" s="6"/>
      <c r="AI562" s="6"/>
      <c r="AJ562" s="7"/>
      <c r="AK562" s="7"/>
      <c r="AL562" s="4"/>
      <c r="AM562" s="4"/>
      <c r="AN562" s="4"/>
      <c r="AO562" s="4"/>
      <c r="AP562" s="4"/>
      <c r="AQ562" s="4"/>
      <c r="AR562" s="7"/>
      <c r="AS562" s="7"/>
      <c r="AT562" s="7"/>
      <c r="AU562" s="7"/>
      <c r="AV562" s="4"/>
      <c r="AW562" s="4"/>
      <c r="AX562" s="4"/>
      <c r="AY562" s="4"/>
      <c r="AZ562" s="4"/>
      <c r="BA562" s="4"/>
      <c r="BB562" s="7"/>
      <c r="BC562" s="7"/>
      <c r="BD562" s="7"/>
      <c r="BE562" s="7"/>
      <c r="BF562" s="4"/>
      <c r="BG562" s="4"/>
      <c r="BH562" s="4"/>
      <c r="BI562" s="4"/>
      <c r="BJ562" s="4"/>
      <c r="BK562" s="4"/>
      <c r="BL562" s="7"/>
      <c r="BM562" s="7"/>
      <c r="BN562" s="7"/>
      <c r="BO562" s="7"/>
      <c r="BP562" s="4"/>
      <c r="BQ562" s="4"/>
      <c r="BR562" s="4"/>
      <c r="BS562" s="4"/>
      <c r="BT562" s="4"/>
      <c r="BU562" s="4"/>
      <c r="BV562" s="7"/>
      <c r="BW562" s="7"/>
    </row>
    <row r="563" spans="1:135" x14ac:dyDescent="0.3">
      <c r="A563" s="10">
        <v>43658.999999946274</v>
      </c>
      <c r="B563" s="11">
        <v>19.5</v>
      </c>
      <c r="C563" s="19">
        <v>12.439875000000001</v>
      </c>
      <c r="D563" s="19">
        <v>0.51143917715535503</v>
      </c>
      <c r="E563" s="19">
        <v>11.732180555555553</v>
      </c>
      <c r="F563" s="19">
        <v>0.28012773209360964</v>
      </c>
      <c r="G563" s="19">
        <v>12.634166666666667</v>
      </c>
      <c r="H563" s="19">
        <v>0.31863928692030452</v>
      </c>
      <c r="I563" s="7">
        <f t="shared" si="22"/>
        <v>10.804317833333332</v>
      </c>
      <c r="J563" s="7">
        <f t="shared" si="23"/>
        <v>0.31863928692030452</v>
      </c>
      <c r="K563" s="15">
        <v>-29.5</v>
      </c>
      <c r="L563" s="15">
        <v>1.3055824196677337</v>
      </c>
      <c r="M563" s="15">
        <v>-38.4166666666667</v>
      </c>
      <c r="N563" s="15">
        <v>1.0109876159458928</v>
      </c>
      <c r="O563" s="15">
        <v>-25.5</v>
      </c>
      <c r="P563" s="15">
        <v>1.1965860528261985</v>
      </c>
      <c r="Q563" s="15">
        <v>-25.25</v>
      </c>
      <c r="R563" s="15">
        <v>0.9779771949996553</v>
      </c>
      <c r="S563" s="14">
        <v>1.7000000000000002</v>
      </c>
      <c r="T563" s="15">
        <v>-34.333333333333336</v>
      </c>
      <c r="U563" s="15">
        <v>4.7022453265552926</v>
      </c>
      <c r="V563" s="15">
        <v>-28.333333333333332</v>
      </c>
      <c r="W563" s="15">
        <v>7.3105707331537682</v>
      </c>
      <c r="X563" s="15">
        <v>-3.1666666666666665</v>
      </c>
      <c r="Y563" s="15">
        <v>0.54262735320332367</v>
      </c>
      <c r="Z563" s="15">
        <v>-6.833333333333333</v>
      </c>
      <c r="AA563" s="15">
        <v>0.542627353203323</v>
      </c>
      <c r="AB563" s="6">
        <v>35.696044444444453</v>
      </c>
      <c r="AC563" s="6">
        <v>0.76131123638231912</v>
      </c>
      <c r="AD563" s="6">
        <v>41.406720999999997</v>
      </c>
      <c r="AE563" s="6">
        <v>2.1046498194694019</v>
      </c>
      <c r="AF563" s="6">
        <v>40.468022222222224</v>
      </c>
      <c r="AG563" s="6">
        <v>1.0505875959624331</v>
      </c>
      <c r="AH563" s="6">
        <v>40.334361111111107</v>
      </c>
      <c r="AI563" s="6">
        <v>1.0536745656991222</v>
      </c>
      <c r="AJ563" s="7"/>
      <c r="AK563" s="7"/>
      <c r="AL563" s="4"/>
      <c r="AM563" s="4"/>
      <c r="AN563" s="4"/>
      <c r="AO563" s="4"/>
      <c r="AP563" s="4"/>
      <c r="AQ563" s="4"/>
      <c r="AR563" s="7"/>
      <c r="AS563" s="7"/>
      <c r="AT563" s="7"/>
      <c r="AU563" s="7"/>
      <c r="AV563" s="4"/>
      <c r="AW563" s="4"/>
      <c r="AX563" s="4"/>
      <c r="AY563" s="4"/>
      <c r="AZ563" s="4"/>
      <c r="BA563" s="4"/>
      <c r="BB563" s="7"/>
      <c r="BC563" s="7"/>
      <c r="BD563" s="7"/>
      <c r="BE563" s="7"/>
      <c r="BF563" s="4"/>
      <c r="BG563" s="4"/>
      <c r="BH563" s="4"/>
      <c r="BI563" s="4"/>
      <c r="BJ563" s="4"/>
      <c r="BK563" s="4"/>
      <c r="BL563" s="7"/>
      <c r="BM563" s="7"/>
      <c r="BN563" s="7"/>
      <c r="BO563" s="7"/>
      <c r="BP563" s="4"/>
      <c r="BQ563" s="4"/>
      <c r="BR563" s="4"/>
      <c r="BS563" s="4"/>
      <c r="BT563" s="4"/>
      <c r="BU563" s="4"/>
      <c r="BV563" s="7"/>
      <c r="BW563" s="7"/>
      <c r="BX563" s="1">
        <v>0.65624396145940544</v>
      </c>
      <c r="BY563" s="1">
        <v>0.71550466925705269</v>
      </c>
      <c r="BZ563" s="1">
        <v>6.1846021822386374</v>
      </c>
      <c r="CA563" s="1">
        <v>1.0921116726145732</v>
      </c>
      <c r="CB563" s="1">
        <v>5.8694857636542208</v>
      </c>
      <c r="CC563" s="1">
        <v>1.0306685344010826</v>
      </c>
      <c r="CD563" s="2">
        <v>22.27704738758927</v>
      </c>
      <c r="CE563" s="2">
        <v>13.045653963146169</v>
      </c>
      <c r="CF563" s="2">
        <v>37.321948618256563</v>
      </c>
      <c r="CG563" s="2">
        <v>3.4840704517156285</v>
      </c>
      <c r="CH563" s="3">
        <v>0.94502129861083428</v>
      </c>
      <c r="CI563" s="3">
        <v>0.70876597395812613</v>
      </c>
      <c r="CJ563" s="3">
        <v>1.9228723619246439</v>
      </c>
      <c r="CK563" s="3">
        <v>0.51594645615157497</v>
      </c>
      <c r="CL563" s="3">
        <v>1.5287983834091785</v>
      </c>
      <c r="CM563" s="3">
        <v>0.42007424786033759</v>
      </c>
      <c r="CN563" s="5">
        <v>57.618116373515534</v>
      </c>
      <c r="CO563" s="5">
        <v>18.640044923380522</v>
      </c>
      <c r="CP563" s="5">
        <v>56.668922027369284</v>
      </c>
      <c r="CQ563" s="5">
        <v>17.619197922751574</v>
      </c>
      <c r="CR563" s="1">
        <v>0.19886180650285004</v>
      </c>
      <c r="CS563" s="1">
        <v>0.3945590637606522</v>
      </c>
      <c r="CT563" s="1">
        <v>1.0181724492945923</v>
      </c>
      <c r="CU563" s="1">
        <v>0.32225431493267109</v>
      </c>
      <c r="CV563" s="1">
        <v>0.97147174265546288</v>
      </c>
      <c r="CW563" s="1">
        <v>0.30471689332771418</v>
      </c>
      <c r="CX563" s="2">
        <v>3.3919784088098885</v>
      </c>
      <c r="CY563" s="2">
        <v>0.63978248936685411</v>
      </c>
      <c r="CZ563" s="2">
        <v>1.385312503297732</v>
      </c>
      <c r="DA563" s="2">
        <v>0.71390105656485181</v>
      </c>
      <c r="DB563" s="3">
        <v>0.35438298697906306</v>
      </c>
      <c r="DC563" s="3">
        <v>0.26578724023429728</v>
      </c>
      <c r="DD563" s="3">
        <v>0.90072342523845195</v>
      </c>
      <c r="DE563" s="3">
        <v>0.14985810447350001</v>
      </c>
      <c r="DF563" s="3">
        <v>0.68054822861991826</v>
      </c>
      <c r="DG563" s="3">
        <v>0.13956028660529474</v>
      </c>
      <c r="DH563" s="5">
        <v>2.0195624386090256</v>
      </c>
      <c r="DI563" s="5">
        <v>0.34933176595857685</v>
      </c>
      <c r="DJ563" s="5">
        <v>2.827387414052636</v>
      </c>
      <c r="DK563" s="5">
        <v>0.39035587364216151</v>
      </c>
      <c r="DL563" s="1">
        <v>0.85510576796225546</v>
      </c>
      <c r="DM563" s="1">
        <v>0.73421222472234493</v>
      </c>
      <c r="DN563" s="1">
        <v>7.2027746315332299</v>
      </c>
      <c r="DO563" s="1">
        <v>1.1070370817962822</v>
      </c>
      <c r="DP563" s="1">
        <v>6.8409575063096844</v>
      </c>
      <c r="DQ563" s="1">
        <v>1.044774490579947</v>
      </c>
      <c r="DR563" s="2">
        <v>25.669025796399165</v>
      </c>
      <c r="DS563" s="2">
        <v>13.342217082416855</v>
      </c>
      <c r="DT563" s="2">
        <v>38.707261121554289</v>
      </c>
      <c r="DU563" s="2">
        <v>4.1812260102200041</v>
      </c>
      <c r="DV563" s="3">
        <v>1.2994042855898982</v>
      </c>
      <c r="DW563" s="3">
        <v>0.97455321419242358</v>
      </c>
      <c r="DX563" s="3">
        <v>2.8235957871630957</v>
      </c>
      <c r="DY563" s="3">
        <v>0.5202948889600455</v>
      </c>
      <c r="DZ563" s="3">
        <v>2.2093466120290972</v>
      </c>
      <c r="EA563" s="3">
        <v>0.50073038832263517</v>
      </c>
      <c r="EB563" s="5">
        <v>59.637678812124541</v>
      </c>
      <c r="EC563" s="5">
        <v>18.671780400289187</v>
      </c>
      <c r="ED563" s="5">
        <v>59.496309441421907</v>
      </c>
      <c r="EE563" s="5">
        <v>17.702512542621861</v>
      </c>
    </row>
    <row r="564" spans="1:135" x14ac:dyDescent="0.3">
      <c r="A564" s="10">
        <v>43659.999999946216</v>
      </c>
      <c r="B564" s="11">
        <v>20.100000000000001</v>
      </c>
      <c r="C564" s="19">
        <v>13.271791666666665</v>
      </c>
      <c r="D564" s="19">
        <v>0.48915123909393066</v>
      </c>
      <c r="E564" s="19">
        <v>12.137111111111111</v>
      </c>
      <c r="F564" s="19">
        <v>0.2839994285014632</v>
      </c>
      <c r="G564" s="19">
        <v>12.59872916666667</v>
      </c>
      <c r="H564" s="19">
        <v>0.27775325298966824</v>
      </c>
      <c r="I564" s="7">
        <f t="shared" si="22"/>
        <v>10.773224970833335</v>
      </c>
      <c r="J564" s="7">
        <f t="shared" si="23"/>
        <v>0.27775325298966824</v>
      </c>
      <c r="Q564" s="15"/>
      <c r="R564" s="15"/>
      <c r="T564" s="12"/>
      <c r="U564" s="12"/>
      <c r="V564" s="12"/>
      <c r="W564" s="12"/>
      <c r="X564" s="15"/>
      <c r="Y564" s="15"/>
      <c r="Z564" s="12"/>
      <c r="AA564" s="12"/>
      <c r="AB564" s="6"/>
      <c r="AC564" s="6"/>
      <c r="AD564" s="6"/>
      <c r="AE564" s="6"/>
      <c r="AF564" s="6"/>
      <c r="AG564" s="6"/>
      <c r="AH564" s="6"/>
      <c r="AI564" s="6"/>
      <c r="AJ564" s="7"/>
      <c r="AK564" s="7"/>
      <c r="AL564" s="4"/>
      <c r="AM564" s="4"/>
      <c r="AN564" s="4"/>
      <c r="AO564" s="4"/>
      <c r="AP564" s="4"/>
      <c r="AQ564" s="4"/>
      <c r="AR564" s="7"/>
      <c r="AS564" s="7"/>
      <c r="AT564" s="7"/>
      <c r="AU564" s="7"/>
      <c r="AV564" s="4"/>
      <c r="AW564" s="4"/>
      <c r="AX564" s="4"/>
      <c r="AY564" s="4"/>
      <c r="AZ564" s="4"/>
      <c r="BA564" s="4"/>
      <c r="BB564" s="7"/>
      <c r="BC564" s="7"/>
      <c r="BD564" s="7"/>
      <c r="BE564" s="7"/>
      <c r="BF564" s="4"/>
      <c r="BG564" s="4"/>
      <c r="BH564" s="4"/>
      <c r="BI564" s="4"/>
      <c r="BJ564" s="4"/>
      <c r="BK564" s="4"/>
      <c r="BL564" s="7"/>
      <c r="BM564" s="7"/>
      <c r="BN564" s="7"/>
      <c r="BO564" s="7"/>
      <c r="BP564" s="4"/>
      <c r="BQ564" s="4"/>
      <c r="BR564" s="4"/>
      <c r="BS564" s="4"/>
      <c r="BT564" s="4"/>
      <c r="BU564" s="4"/>
      <c r="BV564" s="7"/>
      <c r="BW564" s="7"/>
    </row>
    <row r="565" spans="1:135" x14ac:dyDescent="0.3">
      <c r="A565" s="10">
        <v>43660.999999946158</v>
      </c>
      <c r="B565" s="11">
        <v>17.3</v>
      </c>
      <c r="C565" s="19">
        <v>12.365</v>
      </c>
      <c r="D565" s="19">
        <v>0.19861719425838351</v>
      </c>
      <c r="E565" s="19">
        <v>11.871333333333331</v>
      </c>
      <c r="F565" s="19">
        <v>0.10125462753584903</v>
      </c>
      <c r="G565" s="19">
        <v>11.743937500000001</v>
      </c>
      <c r="H565" s="19">
        <v>9.3913906536958663E-2</v>
      </c>
      <c r="I565" s="7">
        <f t="shared" si="22"/>
        <v>10.023230762499999</v>
      </c>
      <c r="J565" s="7">
        <f t="shared" si="23"/>
        <v>9.3913906536958663E-2</v>
      </c>
      <c r="Q565" s="15"/>
      <c r="R565" s="15"/>
      <c r="S565" s="14">
        <v>5.1999999999999993</v>
      </c>
      <c r="T565" s="12"/>
      <c r="U565" s="12"/>
      <c r="V565" s="12"/>
      <c r="W565" s="12"/>
      <c r="X565" s="15"/>
      <c r="Y565" s="15"/>
      <c r="Z565" s="12"/>
      <c r="AA565" s="12"/>
      <c r="AB565" s="6"/>
      <c r="AC565" s="6"/>
      <c r="AD565" s="6"/>
      <c r="AE565" s="6"/>
      <c r="AF565" s="6"/>
      <c r="AG565" s="6"/>
      <c r="AH565" s="6"/>
      <c r="AI565" s="6"/>
      <c r="AJ565" s="7"/>
      <c r="AK565" s="7"/>
      <c r="AL565" s="4"/>
      <c r="AM565" s="4"/>
      <c r="AN565" s="4"/>
      <c r="AO565" s="4"/>
      <c r="AP565" s="4"/>
      <c r="AQ565" s="4"/>
      <c r="AR565" s="7"/>
      <c r="AS565" s="7"/>
      <c r="AT565" s="7"/>
      <c r="AU565" s="7"/>
      <c r="AV565" s="4"/>
      <c r="AW565" s="4"/>
      <c r="AX565" s="4"/>
      <c r="AY565" s="4"/>
      <c r="AZ565" s="4"/>
      <c r="BA565" s="4"/>
      <c r="BB565" s="7"/>
      <c r="BC565" s="7"/>
      <c r="BD565" s="7"/>
      <c r="BE565" s="7"/>
      <c r="BF565" s="4"/>
      <c r="BG565" s="4"/>
      <c r="BH565" s="4"/>
      <c r="BI565" s="4"/>
      <c r="BJ565" s="4"/>
      <c r="BK565" s="4"/>
      <c r="BL565" s="7"/>
      <c r="BM565" s="7"/>
      <c r="BN565" s="7"/>
      <c r="BO565" s="7"/>
      <c r="BP565" s="4"/>
      <c r="BQ565" s="4"/>
      <c r="BR565" s="4"/>
      <c r="BS565" s="4"/>
      <c r="BT565" s="4"/>
      <c r="BU565" s="4"/>
      <c r="BV565" s="7"/>
      <c r="BW565" s="7"/>
    </row>
    <row r="566" spans="1:135" x14ac:dyDescent="0.3">
      <c r="A566" s="10">
        <v>43661.9999999461</v>
      </c>
      <c r="B566" s="11">
        <v>17.600000000000001</v>
      </c>
      <c r="C566" s="19">
        <v>12.266291666666669</v>
      </c>
      <c r="D566" s="19">
        <v>0.56519480010187118</v>
      </c>
      <c r="E566" s="19">
        <v>11.222499999999998</v>
      </c>
      <c r="F566" s="19">
        <v>0.32515732164050326</v>
      </c>
      <c r="G566" s="19">
        <v>11.490458333333335</v>
      </c>
      <c r="H566" s="19">
        <v>0.39952127366752471</v>
      </c>
      <c r="I566" s="7">
        <f t="shared" si="22"/>
        <v>9.8008281416666669</v>
      </c>
      <c r="J566" s="7">
        <f t="shared" si="23"/>
        <v>0.39952127366752471</v>
      </c>
      <c r="Q566" s="15"/>
      <c r="R566" s="15"/>
      <c r="S566" s="14">
        <v>0.2</v>
      </c>
      <c r="T566" s="12"/>
      <c r="U566" s="12"/>
      <c r="V566" s="12"/>
      <c r="W566" s="12"/>
      <c r="X566" s="15"/>
      <c r="Y566" s="15"/>
      <c r="Z566" s="12"/>
      <c r="AA566" s="12"/>
      <c r="AB566" s="6"/>
      <c r="AC566" s="6"/>
      <c r="AD566" s="6"/>
      <c r="AE566" s="6"/>
      <c r="AF566" s="6"/>
      <c r="AG566" s="6"/>
      <c r="AH566" s="6"/>
      <c r="AI566" s="6"/>
      <c r="AJ566" s="7"/>
      <c r="AK566" s="7"/>
      <c r="AL566" s="4"/>
      <c r="AM566" s="4"/>
      <c r="AN566" s="4"/>
      <c r="AO566" s="4"/>
      <c r="AP566" s="4"/>
      <c r="AQ566" s="4"/>
      <c r="AR566" s="7"/>
      <c r="AS566" s="7"/>
      <c r="AT566" s="7"/>
      <c r="AU566" s="7"/>
      <c r="AV566" s="4"/>
      <c r="AW566" s="4"/>
      <c r="AX566" s="4"/>
      <c r="AY566" s="4"/>
      <c r="AZ566" s="4"/>
      <c r="BA566" s="4"/>
      <c r="BB566" s="7"/>
      <c r="BC566" s="7"/>
      <c r="BD566" s="7"/>
      <c r="BE566" s="7"/>
      <c r="BF566" s="4"/>
      <c r="BG566" s="4"/>
      <c r="BH566" s="4"/>
      <c r="BI566" s="4"/>
      <c r="BJ566" s="4"/>
      <c r="BK566" s="4"/>
      <c r="BL566" s="7"/>
      <c r="BM566" s="7"/>
      <c r="BN566" s="7"/>
      <c r="BO566" s="7"/>
      <c r="BP566" s="4"/>
      <c r="BQ566" s="4"/>
      <c r="BR566" s="4"/>
      <c r="BS566" s="4"/>
      <c r="BT566" s="4"/>
      <c r="BU566" s="4"/>
      <c r="BV566" s="7"/>
      <c r="BW566" s="7"/>
    </row>
    <row r="567" spans="1:135" x14ac:dyDescent="0.3">
      <c r="A567" s="10">
        <v>43662.999999946041</v>
      </c>
      <c r="B567" s="11">
        <v>18.3</v>
      </c>
      <c r="C567" s="19">
        <v>12.202770833333334</v>
      </c>
      <c r="D567" s="19">
        <v>0.50494910596891729</v>
      </c>
      <c r="E567" s="19">
        <v>11.416597222222222</v>
      </c>
      <c r="F567" s="19">
        <v>0.29016350891846837</v>
      </c>
      <c r="G567" s="19">
        <v>11.528354166666666</v>
      </c>
      <c r="H567" s="19">
        <v>0.2650282533461451</v>
      </c>
      <c r="I567" s="7">
        <f t="shared" si="22"/>
        <v>9.8340779458333323</v>
      </c>
      <c r="J567" s="7">
        <f t="shared" si="23"/>
        <v>0.2650282533461451</v>
      </c>
      <c r="Q567" s="15"/>
      <c r="R567" s="15"/>
      <c r="S567" s="14">
        <v>0.4</v>
      </c>
      <c r="T567" s="12"/>
      <c r="U567" s="12"/>
      <c r="V567" s="12"/>
      <c r="W567" s="12"/>
      <c r="X567" s="15"/>
      <c r="Y567" s="15"/>
      <c r="Z567" s="12"/>
      <c r="AA567" s="12"/>
      <c r="AB567" s="6"/>
      <c r="AC567" s="6"/>
      <c r="AD567" s="6"/>
      <c r="AE567" s="6"/>
      <c r="AF567" s="6"/>
      <c r="AG567" s="6"/>
      <c r="AH567" s="6"/>
      <c r="AI567" s="6"/>
      <c r="AJ567" s="7"/>
      <c r="AK567" s="7"/>
      <c r="AL567" s="4"/>
      <c r="AM567" s="4"/>
      <c r="AN567" s="4"/>
      <c r="AO567" s="4"/>
      <c r="AP567" s="4"/>
      <c r="AQ567" s="4"/>
      <c r="AR567" s="7"/>
      <c r="AS567" s="7"/>
      <c r="AT567" s="7"/>
      <c r="AU567" s="7"/>
      <c r="AV567" s="4"/>
      <c r="AW567" s="4"/>
      <c r="AX567" s="4"/>
      <c r="AY567" s="4"/>
      <c r="AZ567" s="4"/>
      <c r="BA567" s="4"/>
      <c r="BB567" s="7"/>
      <c r="BC567" s="7"/>
      <c r="BD567" s="7"/>
      <c r="BE567" s="7"/>
      <c r="BF567" s="4"/>
      <c r="BG567" s="4"/>
      <c r="BH567" s="4"/>
      <c r="BI567" s="4"/>
      <c r="BJ567" s="4"/>
      <c r="BK567" s="4"/>
      <c r="BL567" s="7"/>
      <c r="BM567" s="7"/>
      <c r="BN567" s="7"/>
      <c r="BO567" s="7"/>
      <c r="BP567" s="4"/>
      <c r="BQ567" s="4"/>
      <c r="BR567" s="4"/>
      <c r="BS567" s="4"/>
      <c r="BT567" s="4"/>
      <c r="BU567" s="4"/>
      <c r="BV567" s="7"/>
      <c r="BW567" s="7"/>
    </row>
    <row r="568" spans="1:135" x14ac:dyDescent="0.3">
      <c r="A568" s="10">
        <v>43663.999999945983</v>
      </c>
      <c r="B568" s="11">
        <v>21.7</v>
      </c>
      <c r="C568" s="19">
        <v>14.107291666666667</v>
      </c>
      <c r="D568" s="19">
        <v>0.62038025310208644</v>
      </c>
      <c r="E568" s="19">
        <v>12.687750000000001</v>
      </c>
      <c r="F568" s="19">
        <v>0.35662048904757615</v>
      </c>
      <c r="G568" s="19">
        <v>13.057583333333334</v>
      </c>
      <c r="H568" s="19">
        <v>0.45480917389805903</v>
      </c>
      <c r="I568" s="7">
        <f t="shared" si="22"/>
        <v>11.175823616666666</v>
      </c>
      <c r="J568" s="7">
        <f t="shared" si="23"/>
        <v>0.45480917389805903</v>
      </c>
      <c r="Q568" s="15"/>
      <c r="R568" s="15"/>
      <c r="S568" s="14">
        <v>0.1</v>
      </c>
      <c r="T568" s="12"/>
      <c r="U568" s="12"/>
      <c r="V568" s="12"/>
      <c r="W568" s="12"/>
      <c r="X568" s="15"/>
      <c r="Y568" s="15"/>
      <c r="Z568" s="12"/>
      <c r="AA568" s="12"/>
      <c r="AB568" s="6"/>
      <c r="AC568" s="6"/>
      <c r="AD568" s="6"/>
      <c r="AE568" s="6"/>
      <c r="AF568" s="6"/>
      <c r="AG568" s="6"/>
      <c r="AH568" s="6"/>
      <c r="AI568" s="6"/>
      <c r="AJ568" s="7"/>
      <c r="AK568" s="7"/>
      <c r="AL568" s="4"/>
      <c r="AM568" s="4"/>
      <c r="AN568" s="4"/>
      <c r="AO568" s="4"/>
      <c r="AP568" s="4"/>
      <c r="AQ568" s="4"/>
      <c r="AR568" s="7"/>
      <c r="AS568" s="7"/>
      <c r="AT568" s="7"/>
      <c r="AU568" s="7"/>
      <c r="AV568" s="4"/>
      <c r="AW568" s="4"/>
      <c r="AX568" s="4"/>
      <c r="AY568" s="4"/>
      <c r="AZ568" s="4"/>
      <c r="BA568" s="4"/>
      <c r="BB568" s="7"/>
      <c r="BC568" s="7"/>
      <c r="BD568" s="7"/>
      <c r="BE568" s="7"/>
      <c r="BF568" s="4"/>
      <c r="BG568" s="4"/>
      <c r="BH568" s="4"/>
      <c r="BI568" s="4"/>
      <c r="BJ568" s="4"/>
      <c r="BK568" s="4"/>
      <c r="BL568" s="7"/>
      <c r="BM568" s="7"/>
      <c r="BN568" s="7"/>
      <c r="BO568" s="7"/>
      <c r="BP568" s="4"/>
      <c r="BQ568" s="4"/>
      <c r="BR568" s="4"/>
      <c r="BS568" s="4"/>
      <c r="BT568" s="4"/>
      <c r="BU568" s="4"/>
      <c r="BV568" s="7"/>
      <c r="BW568" s="7"/>
    </row>
    <row r="569" spans="1:135" x14ac:dyDescent="0.3">
      <c r="A569" s="10">
        <v>43664.999999945925</v>
      </c>
      <c r="B569" s="11">
        <v>18.3</v>
      </c>
      <c r="C569" s="19">
        <v>11.734187499999997</v>
      </c>
      <c r="D569" s="19">
        <v>0.40966547285438226</v>
      </c>
      <c r="E569" s="19">
        <v>11.228958333333331</v>
      </c>
      <c r="F569" s="19">
        <v>0.21132722250771696</v>
      </c>
      <c r="G569" s="19">
        <v>11.714374999999997</v>
      </c>
      <c r="H569" s="19">
        <v>0.18135754992515499</v>
      </c>
      <c r="I569" s="7">
        <f t="shared" si="22"/>
        <v>9.9972926249999965</v>
      </c>
      <c r="J569" s="7">
        <f t="shared" si="23"/>
        <v>0.18135754992515499</v>
      </c>
      <c r="K569" s="15">
        <v>-30.5833333333333</v>
      </c>
      <c r="L569" s="15">
        <v>0.82991724061054817</v>
      </c>
      <c r="M569" s="15">
        <v>-37.8333333333333</v>
      </c>
      <c r="N569" s="15">
        <v>0.7368373585325958</v>
      </c>
      <c r="O569" s="15">
        <v>-34</v>
      </c>
      <c r="P569" s="15">
        <f>R569</f>
        <v>0.64353819944228186</v>
      </c>
      <c r="Q569" s="15">
        <v>-29.333333333333332</v>
      </c>
      <c r="R569" s="15">
        <v>0.64353819944228186</v>
      </c>
      <c r="T569" s="15">
        <v>-28</v>
      </c>
      <c r="U569" s="15">
        <v>5.2915026221291814</v>
      </c>
      <c r="V569" s="15">
        <v>-23</v>
      </c>
      <c r="W569" s="15">
        <v>7.5718777944003648</v>
      </c>
      <c r="X569" s="26">
        <v>-9</v>
      </c>
      <c r="Y569" s="15">
        <f>AA569</f>
        <v>1.825741858350554</v>
      </c>
      <c r="Z569" s="15">
        <v>-13</v>
      </c>
      <c r="AA569" s="15">
        <v>1.825741858350554</v>
      </c>
      <c r="AB569" s="6">
        <v>34.418722222222229</v>
      </c>
      <c r="AC569" s="6">
        <v>0.91737510962151481</v>
      </c>
      <c r="AD569" s="6">
        <v>44.615296888888885</v>
      </c>
      <c r="AE569" s="6">
        <v>2.8036301172225855</v>
      </c>
      <c r="AF569" s="6">
        <v>40.080677777777773</v>
      </c>
      <c r="AG569" s="6">
        <v>3.2132249655155305</v>
      </c>
      <c r="AH569" s="6">
        <v>41.698249999999994</v>
      </c>
      <c r="AI569" s="6">
        <v>2.0396909769528628</v>
      </c>
      <c r="AJ569" s="7">
        <v>0.63420886113128805</v>
      </c>
      <c r="AK569" s="7">
        <v>0.19891295212692695</v>
      </c>
      <c r="AL569" s="4">
        <v>0.96754611199356511</v>
      </c>
      <c r="AM569" s="4">
        <v>0.1498595067473304</v>
      </c>
      <c r="AN569" s="4">
        <v>1.2785308308539898</v>
      </c>
      <c r="AO569" s="4">
        <v>0.1498595067473304</v>
      </c>
      <c r="AP569" s="4"/>
      <c r="AQ569" s="4"/>
      <c r="AR569" s="7"/>
      <c r="AS569" s="7"/>
      <c r="AT569" s="7">
        <v>4.7200561081529226</v>
      </c>
      <c r="AU569" s="7">
        <v>0.31716357713142507</v>
      </c>
      <c r="AV569" s="4">
        <v>14.311818649968533</v>
      </c>
      <c r="AW569" s="4">
        <v>1.8949392127671911</v>
      </c>
      <c r="AX569" s="4">
        <v>18.74527761885658</v>
      </c>
      <c r="AY569" s="4">
        <v>1.8949392127671911</v>
      </c>
      <c r="AZ569" s="4"/>
      <c r="BA569" s="4"/>
      <c r="BB569" s="7"/>
      <c r="BC569" s="7"/>
      <c r="BD569" s="7">
        <v>5.3542649692842108</v>
      </c>
      <c r="BE569" s="7">
        <v>0.3622634912965117</v>
      </c>
      <c r="BF569" s="4">
        <v>15.279364761962098</v>
      </c>
      <c r="BG569" s="4">
        <v>2.0189786654859598</v>
      </c>
      <c r="BH569" s="4">
        <v>20.023808449710568</v>
      </c>
      <c r="BI569" s="4">
        <v>2.0189786654859598</v>
      </c>
      <c r="BJ569" s="4"/>
      <c r="BK569" s="4"/>
      <c r="BL569" s="7"/>
      <c r="BM569" s="7"/>
      <c r="BN569" s="7">
        <v>970.3839046298533</v>
      </c>
      <c r="BO569" s="7">
        <v>91.243703129931063</v>
      </c>
      <c r="BP569" s="4">
        <v>200.79295769338944</v>
      </c>
      <c r="BQ569" s="4">
        <v>18.724895133950632</v>
      </c>
      <c r="BR569" s="4">
        <v>251.67382671313322</v>
      </c>
      <c r="BS569" s="4">
        <v>18.724895133950632</v>
      </c>
      <c r="BT569" s="4"/>
      <c r="BU569" s="4"/>
      <c r="BV569" s="7"/>
      <c r="BW569" s="7"/>
      <c r="BX569" s="1">
        <v>0.52643018990709434</v>
      </c>
      <c r="BY569" s="1">
        <v>0.59618891420231213</v>
      </c>
      <c r="BZ569" s="1">
        <v>5.3663232537041017</v>
      </c>
      <c r="CA569" s="1">
        <v>1.6214399961530515</v>
      </c>
      <c r="CB569" s="1">
        <v>5.0904493490676721</v>
      </c>
      <c r="CC569" s="1">
        <v>1.5293955070929035</v>
      </c>
      <c r="CD569" s="2">
        <v>15.093359590543054</v>
      </c>
      <c r="CE569" s="2">
        <v>9.5340297995312024</v>
      </c>
      <c r="CF569" s="2">
        <v>52.933730251241514</v>
      </c>
      <c r="CG569" s="2">
        <v>18.365456514534394</v>
      </c>
      <c r="CN569" s="5">
        <v>36.906540840801988</v>
      </c>
      <c r="CO569" s="5">
        <v>11.465098118410223</v>
      </c>
      <c r="CP569" s="5">
        <v>36.906540840801988</v>
      </c>
      <c r="CQ569" s="5">
        <v>11.465098118410223</v>
      </c>
      <c r="CR569" s="1">
        <v>0.28565979297284178</v>
      </c>
      <c r="CS569" s="1">
        <v>0.28815569960896109</v>
      </c>
      <c r="CT569" s="1">
        <v>1.477269215088125</v>
      </c>
      <c r="CU569" s="1">
        <v>0.25110520803355757</v>
      </c>
      <c r="CV569" s="1">
        <v>1.4093474780275539</v>
      </c>
      <c r="CW569" s="1">
        <v>0.23736117582325802</v>
      </c>
      <c r="CX569" s="2">
        <v>3.9441495226316206</v>
      </c>
      <c r="CY569" s="2">
        <v>1.1734458666910041</v>
      </c>
      <c r="CZ569" s="2">
        <v>1.904786121165926</v>
      </c>
      <c r="DA569" s="2">
        <v>0.2305521800921928</v>
      </c>
      <c r="DH569" s="5">
        <v>3.0065178739805436</v>
      </c>
      <c r="DI569" s="5">
        <v>0.43472995743413712</v>
      </c>
      <c r="DJ569" s="5">
        <v>3.0065178739805436</v>
      </c>
      <c r="DK569" s="5">
        <v>0.43472995743413712</v>
      </c>
      <c r="DL569" s="1">
        <v>0.81208998287993617</v>
      </c>
      <c r="DM569" s="1">
        <v>0.68683940164851387</v>
      </c>
      <c r="DN569" s="1">
        <v>6.8435924687922265</v>
      </c>
      <c r="DO569" s="1">
        <v>1.5629791397772466</v>
      </c>
      <c r="DP569" s="1">
        <v>6.499796827095226</v>
      </c>
      <c r="DQ569" s="1">
        <v>1.4744091915114159</v>
      </c>
      <c r="DR569" s="2">
        <v>19.037509113174671</v>
      </c>
      <c r="DS569" s="2">
        <v>8.9805692420527503</v>
      </c>
      <c r="DT569" s="2">
        <v>54.83851637240744</v>
      </c>
      <c r="DU569" s="2">
        <v>18.343721182447652</v>
      </c>
      <c r="EB569" s="5">
        <v>39.913058714782522</v>
      </c>
      <c r="EC569" s="5">
        <v>11.575846326453721</v>
      </c>
      <c r="ED569" s="5">
        <v>39.913058714782522</v>
      </c>
      <c r="EE569" s="5">
        <v>11.575846326453721</v>
      </c>
    </row>
    <row r="570" spans="1:135" x14ac:dyDescent="0.3">
      <c r="A570" s="10">
        <v>43665.999999945867</v>
      </c>
      <c r="B570" s="11">
        <v>19.399999999999999</v>
      </c>
      <c r="C570" s="19">
        <v>14.068395833333335</v>
      </c>
      <c r="D570" s="19">
        <v>0.37631285283094384</v>
      </c>
      <c r="E570" s="19">
        <v>13.181847222222222</v>
      </c>
      <c r="F570" s="19">
        <v>0.2573467259374233</v>
      </c>
      <c r="G570" s="19">
        <v>11.949895833333334</v>
      </c>
      <c r="H570" s="19">
        <v>0.11794951396020278</v>
      </c>
      <c r="I570" s="7">
        <f t="shared" si="22"/>
        <v>10.203938604166666</v>
      </c>
      <c r="J570" s="7">
        <f t="shared" si="23"/>
        <v>0.11794951396020278</v>
      </c>
      <c r="K570" s="15"/>
      <c r="L570" s="15"/>
      <c r="N570" s="15"/>
      <c r="Q570" s="15"/>
      <c r="R570" s="15"/>
      <c r="S570" s="14">
        <v>20.500000000000004</v>
      </c>
      <c r="T570" s="15"/>
      <c r="U570" s="15"/>
      <c r="V570" s="15"/>
      <c r="W570" s="15"/>
      <c r="X570" s="15"/>
      <c r="Y570" s="15"/>
      <c r="Z570" s="15"/>
      <c r="AA570" s="15"/>
      <c r="AB570" s="6"/>
      <c r="AC570" s="6"/>
      <c r="AD570" s="6"/>
      <c r="AE570" s="6"/>
      <c r="AF570" s="6"/>
      <c r="AG570" s="6"/>
      <c r="AH570" s="6"/>
      <c r="AI570" s="6"/>
      <c r="AJ570" s="7"/>
      <c r="AK570" s="7"/>
      <c r="AL570" s="4"/>
      <c r="AM570" s="4"/>
      <c r="AN570" s="4"/>
      <c r="AO570" s="4"/>
      <c r="AP570" s="4"/>
      <c r="AQ570" s="4"/>
      <c r="AR570" s="7"/>
      <c r="AS570" s="7"/>
      <c r="AT570" s="7"/>
      <c r="AU570" s="7"/>
      <c r="AV570" s="4"/>
      <c r="AW570" s="4"/>
      <c r="AX570" s="4"/>
      <c r="AY570" s="4"/>
      <c r="AZ570" s="4"/>
      <c r="BA570" s="4"/>
      <c r="BB570" s="7"/>
      <c r="BC570" s="7"/>
      <c r="BD570" s="7"/>
      <c r="BE570" s="7"/>
      <c r="BF570" s="4"/>
      <c r="BG570" s="4"/>
      <c r="BH570" s="4"/>
      <c r="BI570" s="4"/>
      <c r="BJ570" s="4"/>
      <c r="BK570" s="4"/>
      <c r="BL570" s="7"/>
      <c r="BM570" s="7"/>
      <c r="BN570" s="7"/>
      <c r="BO570" s="7"/>
      <c r="BP570" s="4"/>
      <c r="BQ570" s="4"/>
      <c r="BR570" s="4"/>
      <c r="BS570" s="4"/>
      <c r="BT570" s="4"/>
      <c r="BU570" s="4"/>
      <c r="BV570" s="7"/>
      <c r="BW570" s="7"/>
    </row>
    <row r="571" spans="1:135" x14ac:dyDescent="0.3">
      <c r="A571" s="10">
        <v>43666.999999945809</v>
      </c>
      <c r="B571" s="11">
        <v>19.3</v>
      </c>
      <c r="C571" s="19">
        <v>16.772145833333337</v>
      </c>
      <c r="D571" s="19">
        <v>0.43944437443649709</v>
      </c>
      <c r="E571" s="19">
        <v>15.618444444444442</v>
      </c>
      <c r="F571" s="19">
        <v>0.43544940076047101</v>
      </c>
      <c r="G571" s="19">
        <v>11.905187500000002</v>
      </c>
      <c r="H571" s="19">
        <v>0.18360977547234139</v>
      </c>
      <c r="I571" s="7">
        <f t="shared" si="22"/>
        <v>10.1647115125</v>
      </c>
      <c r="J571" s="7">
        <f t="shared" si="23"/>
        <v>0.18360977547234139</v>
      </c>
      <c r="K571" s="15"/>
      <c r="L571" s="15"/>
      <c r="N571" s="15"/>
      <c r="Q571" s="15"/>
      <c r="R571" s="15"/>
      <c r="S571" s="14">
        <v>54.100000000000009</v>
      </c>
      <c r="T571" s="15"/>
      <c r="U571" s="15"/>
      <c r="V571" s="15"/>
      <c r="W571" s="15"/>
      <c r="X571" s="15"/>
      <c r="Y571" s="15"/>
      <c r="Z571" s="15"/>
      <c r="AA571" s="15"/>
      <c r="AB571" s="6"/>
      <c r="AC571" s="6"/>
      <c r="AD571" s="6"/>
      <c r="AE571" s="6"/>
      <c r="AF571" s="6"/>
      <c r="AG571" s="6"/>
      <c r="AH571" s="6"/>
      <c r="AI571" s="6"/>
      <c r="AJ571" s="7"/>
      <c r="AK571" s="7"/>
      <c r="AL571" s="4"/>
      <c r="AM571" s="4"/>
      <c r="AN571" s="4"/>
      <c r="AO571" s="4"/>
      <c r="AP571" s="4"/>
      <c r="AQ571" s="4"/>
      <c r="AR571" s="7"/>
      <c r="AS571" s="7"/>
      <c r="AT571" s="7"/>
      <c r="AU571" s="7"/>
      <c r="AV571" s="4"/>
      <c r="AW571" s="4"/>
      <c r="AX571" s="4"/>
      <c r="AY571" s="4"/>
      <c r="AZ571" s="4"/>
      <c r="BA571" s="4"/>
      <c r="BB571" s="7"/>
      <c r="BC571" s="7"/>
      <c r="BD571" s="7"/>
      <c r="BE571" s="7"/>
      <c r="BF571" s="4"/>
      <c r="BG571" s="4"/>
      <c r="BH571" s="4"/>
      <c r="BI571" s="4"/>
      <c r="BJ571" s="4"/>
      <c r="BK571" s="4"/>
      <c r="BL571" s="7"/>
      <c r="BM571" s="7"/>
      <c r="BN571" s="7"/>
      <c r="BO571" s="7"/>
      <c r="BP571" s="4"/>
      <c r="BQ571" s="4"/>
      <c r="BR571" s="4"/>
      <c r="BS571" s="4"/>
      <c r="BT571" s="4"/>
      <c r="BU571" s="4"/>
      <c r="BV571" s="7"/>
      <c r="BW571" s="7"/>
    </row>
    <row r="572" spans="1:135" x14ac:dyDescent="0.3">
      <c r="A572" s="10">
        <v>43667.99999994575</v>
      </c>
      <c r="B572" s="11">
        <v>16.600000000000001</v>
      </c>
      <c r="C572" s="19">
        <v>15.371645833333332</v>
      </c>
      <c r="D572" s="19">
        <v>0.16286471468399855</v>
      </c>
      <c r="E572" s="19">
        <v>14.203124999999995</v>
      </c>
      <c r="F572" s="19">
        <v>0.15092986850295886</v>
      </c>
      <c r="G572" s="19">
        <v>11.172749999999999</v>
      </c>
      <c r="H572" s="19">
        <v>6.701480206381405E-2</v>
      </c>
      <c r="I572" s="7">
        <f t="shared" si="22"/>
        <v>9.5220708499999969</v>
      </c>
      <c r="J572" s="7">
        <f t="shared" si="23"/>
        <v>6.701480206381405E-2</v>
      </c>
      <c r="K572" s="15"/>
      <c r="L572" s="15"/>
      <c r="N572" s="15"/>
      <c r="Q572" s="15"/>
      <c r="R572" s="15"/>
      <c r="S572" s="14">
        <v>0.4</v>
      </c>
      <c r="T572" s="15"/>
      <c r="U572" s="15"/>
      <c r="V572" s="15"/>
      <c r="W572" s="15"/>
      <c r="X572" s="15"/>
      <c r="Y572" s="15"/>
      <c r="Z572" s="15"/>
      <c r="AA572" s="15"/>
      <c r="AB572" s="6"/>
      <c r="AC572" s="6"/>
      <c r="AD572" s="6"/>
      <c r="AE572" s="6"/>
      <c r="AF572" s="6"/>
      <c r="AG572" s="6"/>
      <c r="AH572" s="6"/>
      <c r="AI572" s="6"/>
      <c r="AJ572" s="7"/>
      <c r="AK572" s="7"/>
      <c r="AL572" s="4"/>
      <c r="AM572" s="4"/>
      <c r="AN572" s="4"/>
      <c r="AO572" s="4"/>
      <c r="AP572" s="4"/>
      <c r="AQ572" s="4"/>
      <c r="AR572" s="7"/>
      <c r="AS572" s="7"/>
      <c r="AT572" s="7"/>
      <c r="AU572" s="7"/>
      <c r="AV572" s="4"/>
      <c r="AW572" s="4"/>
      <c r="AX572" s="4"/>
      <c r="AY572" s="4"/>
      <c r="AZ572" s="4"/>
      <c r="BA572" s="4"/>
      <c r="BB572" s="7"/>
      <c r="BC572" s="7"/>
      <c r="BD572" s="7"/>
      <c r="BE572" s="7"/>
      <c r="BF572" s="4"/>
      <c r="BG572" s="4"/>
      <c r="BH572" s="4"/>
      <c r="BI572" s="4"/>
      <c r="BJ572" s="4"/>
      <c r="BK572" s="4"/>
      <c r="BL572" s="7"/>
      <c r="BM572" s="7"/>
      <c r="BN572" s="7"/>
      <c r="BO572" s="7"/>
      <c r="BP572" s="4"/>
      <c r="BQ572" s="4"/>
      <c r="BR572" s="4"/>
      <c r="BS572" s="4"/>
      <c r="BT572" s="4"/>
      <c r="BU572" s="4"/>
      <c r="BV572" s="7"/>
      <c r="BW572" s="7"/>
    </row>
    <row r="573" spans="1:135" x14ac:dyDescent="0.3">
      <c r="A573" s="10">
        <v>43668.999999945692</v>
      </c>
      <c r="B573" s="11">
        <v>15.4</v>
      </c>
      <c r="C573" s="19">
        <v>12.743791666666667</v>
      </c>
      <c r="D573" s="19">
        <v>0.10435738880611162</v>
      </c>
      <c r="E573" s="19">
        <v>11.995874999999996</v>
      </c>
      <c r="F573" s="19">
        <v>7.3029431266573352E-2</v>
      </c>
      <c r="G573" s="19">
        <v>10.290375000000001</v>
      </c>
      <c r="H573" s="19">
        <v>6.4562282099748777E-2</v>
      </c>
      <c r="I573" s="7">
        <f t="shared" si="22"/>
        <v>8.747875024999999</v>
      </c>
      <c r="J573" s="7">
        <f t="shared" si="23"/>
        <v>6.4562282099748777E-2</v>
      </c>
      <c r="K573" s="15">
        <v>-34.4166666666667</v>
      </c>
      <c r="L573" s="15">
        <v>0.39806983804301976</v>
      </c>
      <c r="M573" s="15">
        <v>-38.6666666666667</v>
      </c>
      <c r="N573" s="15">
        <v>1.5291775038836559</v>
      </c>
      <c r="O573" s="15">
        <v>-41</v>
      </c>
      <c r="P573" s="15">
        <v>1.6329931618554523</v>
      </c>
      <c r="Q573" s="15">
        <v>-31.666666666666668</v>
      </c>
      <c r="R573" s="15">
        <v>0.6071959063489053</v>
      </c>
      <c r="S573" s="14">
        <v>0.2</v>
      </c>
      <c r="T573" s="15">
        <v>-3.5</v>
      </c>
      <c r="U573" s="15">
        <v>2.4664414311581235</v>
      </c>
      <c r="V573" s="15">
        <v>-8</v>
      </c>
      <c r="W573" s="15">
        <v>3.5118845842842461</v>
      </c>
      <c r="X573" s="15">
        <v>9.8333333333333339</v>
      </c>
      <c r="Y573" s="15">
        <v>0.74907350180814192</v>
      </c>
      <c r="Z573" s="15">
        <v>14.833333333333334</v>
      </c>
      <c r="AA573" s="15">
        <v>1.9734346820820907</v>
      </c>
      <c r="AB573" s="6">
        <v>48.896811111111113</v>
      </c>
      <c r="AC573" s="6">
        <v>0.18346026205444796</v>
      </c>
      <c r="AD573" s="6">
        <v>51.830378222222222</v>
      </c>
      <c r="AE573" s="6">
        <v>2.6870314187423721</v>
      </c>
      <c r="AF573" s="6">
        <v>49.262377777777772</v>
      </c>
      <c r="AG573" s="6">
        <v>2.287595827447038</v>
      </c>
      <c r="AH573" s="6">
        <v>49.791566666666661</v>
      </c>
      <c r="AI573" s="6">
        <v>1.5958241378789333</v>
      </c>
      <c r="AJ573" s="7"/>
      <c r="AK573" s="7"/>
      <c r="AL573" s="4"/>
      <c r="AM573" s="4"/>
      <c r="AN573" s="4"/>
      <c r="AO573" s="4"/>
      <c r="AP573" s="4">
        <v>1.7496931249999996</v>
      </c>
      <c r="AQ573" s="4">
        <v>0.1927383717120485</v>
      </c>
      <c r="AR573" s="7">
        <v>2.0279535000000002</v>
      </c>
      <c r="AS573" s="7">
        <v>0.31263179816141107</v>
      </c>
      <c r="AT573" s="7"/>
      <c r="AU573" s="7"/>
      <c r="AV573" s="4"/>
      <c r="AW573" s="4"/>
      <c r="AX573" s="4"/>
      <c r="AY573" s="4"/>
      <c r="AZ573" s="4">
        <v>11.480487500000001</v>
      </c>
      <c r="BA573" s="4">
        <v>1.5411151095526272</v>
      </c>
      <c r="BB573" s="7">
        <v>15.004640000000002</v>
      </c>
      <c r="BC573" s="7">
        <v>1.6471813776081694</v>
      </c>
      <c r="BD573" s="7"/>
      <c r="BE573" s="7"/>
      <c r="BF573" s="4"/>
      <c r="BG573" s="4"/>
      <c r="BH573" s="4"/>
      <c r="BI573" s="4"/>
      <c r="BJ573" s="4">
        <v>13.230180625000001</v>
      </c>
      <c r="BK573" s="4">
        <v>1.5531206845643446</v>
      </c>
      <c r="BL573" s="7">
        <v>17.032593500000001</v>
      </c>
      <c r="BM573" s="7">
        <v>1.6765873469523691</v>
      </c>
      <c r="BN573" s="7"/>
      <c r="BO573" s="7"/>
      <c r="BP573" s="4"/>
      <c r="BQ573" s="4"/>
      <c r="BR573" s="4"/>
      <c r="BS573" s="4"/>
      <c r="BT573" s="4">
        <v>612.10597999999993</v>
      </c>
      <c r="BU573" s="4">
        <v>81.761858244231703</v>
      </c>
      <c r="BV573" s="7">
        <v>617.44610937499988</v>
      </c>
      <c r="BW573" s="7">
        <v>16.855036565049843</v>
      </c>
      <c r="BX573" s="1">
        <v>0.51590729478308994</v>
      </c>
      <c r="BY573" s="1">
        <v>0.4744180935934541</v>
      </c>
      <c r="BZ573" s="1">
        <v>4.6033191546702525</v>
      </c>
      <c r="CA573" s="1">
        <v>1.2306826104972581</v>
      </c>
      <c r="CB573" s="1">
        <v>4.3703366786566846</v>
      </c>
      <c r="CC573" s="1">
        <v>1.1608487125465254</v>
      </c>
      <c r="CD573" s="2">
        <v>15.099462639545123</v>
      </c>
      <c r="CE573" s="2">
        <v>11.872419280106447</v>
      </c>
      <c r="CF573" s="2">
        <v>42.523294505497439</v>
      </c>
      <c r="CG573" s="2">
        <v>6.6971543443555506</v>
      </c>
      <c r="CH573" s="3">
        <v>0.66053676017912433</v>
      </c>
      <c r="CI573" s="3">
        <v>0.17299772290405635</v>
      </c>
      <c r="CJ573" s="3">
        <v>0.77062622020897686</v>
      </c>
      <c r="CK573" s="3">
        <v>0.25633991437421566</v>
      </c>
      <c r="CL573" s="3">
        <v>0.72626016781694624</v>
      </c>
      <c r="CM573" s="3">
        <v>0.16816747741925772</v>
      </c>
      <c r="CN573" s="5">
        <v>4.6679842629706716</v>
      </c>
      <c r="CO573" s="5">
        <v>1.502739603331916</v>
      </c>
      <c r="CP573" s="5">
        <v>3.8021484722583674</v>
      </c>
      <c r="CQ573" s="5">
        <v>0.99135894779818512</v>
      </c>
      <c r="CR573" s="1">
        <v>0.41943682502690222</v>
      </c>
      <c r="CS573" s="1">
        <v>0.37189408134011204</v>
      </c>
      <c r="CT573" s="1">
        <v>1.9294093951237508</v>
      </c>
      <c r="CU573" s="1">
        <v>0.30376609870745269</v>
      </c>
      <c r="CV573" s="1">
        <v>1.8433409586282301</v>
      </c>
      <c r="CW573" s="1">
        <v>0.28723470540371643</v>
      </c>
      <c r="CX573" s="2">
        <v>3.3237810841765989</v>
      </c>
      <c r="CY573" s="2">
        <v>0.29525872439620626</v>
      </c>
      <c r="CZ573" s="2">
        <v>3.8619170692337637</v>
      </c>
      <c r="DA573" s="2">
        <v>0.44317081122354562</v>
      </c>
      <c r="DB573" s="3">
        <v>0.18872478862260669</v>
      </c>
      <c r="DC573" s="3">
        <v>6.2908262874202231E-2</v>
      </c>
      <c r="DD573" s="3">
        <v>1.0930310674392638</v>
      </c>
      <c r="DE573" s="3">
        <v>0.43344641475751905</v>
      </c>
      <c r="DF573" s="3">
        <v>0.72859563707615094</v>
      </c>
      <c r="DG573" s="3">
        <v>0.26000644117382493</v>
      </c>
      <c r="DH573" s="5">
        <v>1.618736478288217</v>
      </c>
      <c r="DI573" s="5">
        <v>0.28296447949523618</v>
      </c>
      <c r="DJ573" s="5">
        <v>2.6351524065157017</v>
      </c>
      <c r="DK573" s="5">
        <v>0.525684296521438</v>
      </c>
      <c r="DL573" s="1">
        <v>0.9353441198099921</v>
      </c>
      <c r="DM573" s="1">
        <v>0.69986273912298491</v>
      </c>
      <c r="DN573" s="1">
        <v>6.5327285497940029</v>
      </c>
      <c r="DO573" s="1">
        <v>1.3079520525388875</v>
      </c>
      <c r="DP573" s="1">
        <v>6.2136776372849134</v>
      </c>
      <c r="DQ573" s="1">
        <v>1.2340437390539378</v>
      </c>
      <c r="DR573" s="2">
        <v>18.423243723721718</v>
      </c>
      <c r="DS573" s="2">
        <v>11.904911359573841</v>
      </c>
      <c r="DT573" s="2">
        <v>46.385211574731194</v>
      </c>
      <c r="DU573" s="2">
        <v>6.8776598281603745</v>
      </c>
      <c r="DV573" s="3">
        <v>0.84926154880173099</v>
      </c>
      <c r="DW573" s="3">
        <v>0.11008946002985402</v>
      </c>
      <c r="DX573" s="3">
        <v>1.8636572876482409</v>
      </c>
      <c r="DY573" s="3">
        <v>0.65870876776903897</v>
      </c>
      <c r="DZ573" s="3">
        <v>1.4548558048930973</v>
      </c>
      <c r="EA573" s="3">
        <v>0.39574389228168794</v>
      </c>
      <c r="EB573" s="5">
        <v>6.2867207412588897</v>
      </c>
      <c r="EC573" s="5">
        <v>1.6904674438989375</v>
      </c>
      <c r="ED573" s="5">
        <v>6.4373008787740673</v>
      </c>
      <c r="EE573" s="5">
        <v>0.88965021248416898</v>
      </c>
    </row>
    <row r="574" spans="1:135" x14ac:dyDescent="0.3">
      <c r="A574" s="10">
        <v>43669.999999945634</v>
      </c>
      <c r="B574" s="11">
        <v>13.5</v>
      </c>
      <c r="C574" s="19">
        <v>10.950729166666667</v>
      </c>
      <c r="D574" s="19">
        <v>0.11275630617654386</v>
      </c>
      <c r="E574" s="19">
        <v>10.369777777777779</v>
      </c>
      <c r="F574" s="19">
        <v>6.921861347902887E-2</v>
      </c>
      <c r="G574" s="19">
        <v>9.7510416666666675</v>
      </c>
      <c r="H574" s="19">
        <v>9.6768600600598081E-2</v>
      </c>
      <c r="I574" s="7">
        <f t="shared" si="22"/>
        <v>8.274663958333333</v>
      </c>
      <c r="J574" s="7">
        <f t="shared" si="23"/>
        <v>9.6768600600598081E-2</v>
      </c>
      <c r="K574" s="15"/>
      <c r="L574" s="15"/>
      <c r="N574" s="15"/>
      <c r="Q574" s="15"/>
      <c r="R574" s="15"/>
      <c r="S574" s="14">
        <v>2.0000000000000004</v>
      </c>
      <c r="T574" s="15"/>
      <c r="U574" s="15"/>
      <c r="V574" s="15"/>
      <c r="W574" s="15"/>
      <c r="X574" s="15"/>
      <c r="Y574" s="15"/>
      <c r="Z574" s="15"/>
      <c r="AA574" s="15"/>
      <c r="AB574" s="6"/>
      <c r="AC574" s="6"/>
      <c r="AD574" s="6"/>
      <c r="AE574" s="6"/>
      <c r="AF574" s="6"/>
      <c r="AG574" s="6"/>
      <c r="AH574" s="6"/>
      <c r="AI574" s="6"/>
      <c r="AJ574" s="7"/>
      <c r="AK574" s="7"/>
      <c r="AL574" s="4"/>
      <c r="AM574" s="4"/>
      <c r="AN574" s="4"/>
      <c r="AO574" s="4"/>
      <c r="AP574" s="4"/>
      <c r="AQ574" s="4"/>
      <c r="AR574" s="7"/>
      <c r="AS574" s="7"/>
      <c r="AT574" s="7"/>
      <c r="AU574" s="7"/>
      <c r="AV574" s="4"/>
      <c r="AW574" s="4"/>
      <c r="AX574" s="4"/>
      <c r="AY574" s="4"/>
      <c r="AZ574" s="4"/>
      <c r="BA574" s="4"/>
      <c r="BB574" s="7"/>
      <c r="BC574" s="7"/>
      <c r="BD574" s="7"/>
      <c r="BE574" s="7"/>
      <c r="BF574" s="4"/>
      <c r="BG574" s="4"/>
      <c r="BH574" s="4"/>
      <c r="BI574" s="4"/>
      <c r="BJ574" s="4"/>
      <c r="BK574" s="4"/>
      <c r="BL574" s="7"/>
      <c r="BM574" s="7"/>
      <c r="BN574" s="7"/>
      <c r="BO574" s="7"/>
      <c r="BP574" s="4"/>
      <c r="BQ574" s="4"/>
      <c r="BR574" s="4"/>
      <c r="BS574" s="4"/>
      <c r="BT574" s="4"/>
      <c r="BU574" s="4"/>
      <c r="BV574" s="7"/>
      <c r="BW574" s="7"/>
    </row>
    <row r="575" spans="1:135" x14ac:dyDescent="0.3">
      <c r="A575" s="10">
        <v>43670.999999945576</v>
      </c>
      <c r="B575" s="11">
        <v>11.9</v>
      </c>
      <c r="C575" s="19">
        <v>9.5966666666666658</v>
      </c>
      <c r="D575" s="19">
        <v>0.1218483170964091</v>
      </c>
      <c r="E575" s="19">
        <v>9.0943055555555556</v>
      </c>
      <c r="F575" s="19">
        <v>7.1526275018217927E-2</v>
      </c>
      <c r="G575" s="19">
        <v>8.8030416666666671</v>
      </c>
      <c r="H575" s="19">
        <v>8.8678374427949347E-2</v>
      </c>
      <c r="I575" s="7">
        <f t="shared" si="22"/>
        <v>7.4428887583333339</v>
      </c>
      <c r="J575" s="7">
        <f t="shared" si="23"/>
        <v>8.8678374427949347E-2</v>
      </c>
      <c r="K575" s="15">
        <v>-34.0833333333333</v>
      </c>
      <c r="L575" s="15">
        <v>0.80206488565955869</v>
      </c>
      <c r="M575" s="15">
        <v>-38.5</v>
      </c>
      <c r="N575" s="15">
        <v>0.86602540378443871</v>
      </c>
      <c r="O575" s="15">
        <v>-42.416666666666664</v>
      </c>
      <c r="P575" s="15">
        <v>2.0280544988991447</v>
      </c>
      <c r="Q575" s="15">
        <v>-33.833333333333336</v>
      </c>
      <c r="R575" s="15">
        <v>1.4293107754891128</v>
      </c>
      <c r="S575" s="14">
        <v>0.5</v>
      </c>
      <c r="T575" s="15">
        <v>-7</v>
      </c>
      <c r="U575" s="15">
        <v>6.0000000000000009</v>
      </c>
      <c r="V575" s="15">
        <v>-9.3333333333333339</v>
      </c>
      <c r="W575" s="15">
        <v>2.7284509239574843</v>
      </c>
      <c r="X575" s="15">
        <v>7.166666666666667</v>
      </c>
      <c r="Y575" s="15">
        <v>0.94575073060740678</v>
      </c>
      <c r="Z575" s="15">
        <v>8.1666666666666661</v>
      </c>
      <c r="AA575" s="15">
        <v>2.1200104821543793</v>
      </c>
      <c r="AB575" s="6">
        <v>49.499622222222229</v>
      </c>
      <c r="AC575" s="6">
        <v>0.4841464514935831</v>
      </c>
      <c r="AD575" s="6">
        <v>52.038289444444437</v>
      </c>
      <c r="AE575" s="6">
        <v>2.7714061132515209</v>
      </c>
      <c r="AF575" s="6">
        <v>50.031611111111111</v>
      </c>
      <c r="AG575" s="6">
        <v>2.9563524174935147</v>
      </c>
      <c r="AH575" s="6">
        <v>50.277111111111111</v>
      </c>
      <c r="AI575" s="6">
        <v>1.8155429882537977</v>
      </c>
      <c r="AJ575" s="7"/>
      <c r="AK575" s="7"/>
      <c r="AL575" s="4"/>
      <c r="AM575" s="4"/>
      <c r="AN575" s="4"/>
      <c r="AO575" s="4"/>
      <c r="AP575" s="4"/>
      <c r="AQ575" s="4"/>
      <c r="AR575" s="7"/>
      <c r="AS575" s="7"/>
      <c r="AT575" s="7"/>
      <c r="AU575" s="7"/>
      <c r="AV575" s="4"/>
      <c r="AW575" s="4"/>
      <c r="AX575" s="4"/>
      <c r="AY575" s="4"/>
      <c r="AZ575" s="4"/>
      <c r="BA575" s="4"/>
      <c r="BB575" s="7"/>
      <c r="BC575" s="7"/>
      <c r="BD575" s="7"/>
      <c r="BE575" s="7"/>
      <c r="BF575" s="4"/>
      <c r="BG575" s="4"/>
      <c r="BH575" s="4"/>
      <c r="BI575" s="4"/>
      <c r="BJ575" s="4"/>
      <c r="BK575" s="4"/>
      <c r="BL575" s="7"/>
      <c r="BM575" s="7"/>
      <c r="BN575" s="7"/>
      <c r="BO575" s="7"/>
      <c r="BP575" s="4"/>
      <c r="BQ575" s="4"/>
      <c r="BR575" s="4"/>
      <c r="BS575" s="4"/>
      <c r="BT575" s="4"/>
      <c r="BU575" s="4"/>
      <c r="BV575" s="7"/>
      <c r="BW575" s="7"/>
      <c r="BX575" s="1">
        <v>0.29119271279791259</v>
      </c>
      <c r="BY575" s="1">
        <v>0.37801874865252066</v>
      </c>
      <c r="BZ575" s="1">
        <v>2.8275234431101661</v>
      </c>
      <c r="CA575" s="1">
        <v>0.31212249857403535</v>
      </c>
      <c r="CB575" s="1">
        <v>2.6829525914823678</v>
      </c>
      <c r="CC575" s="1">
        <v>0.29511915825763324</v>
      </c>
      <c r="CD575" s="2">
        <v>12.433388970557141</v>
      </c>
      <c r="CE575" s="2">
        <v>9.7222146473086539</v>
      </c>
      <c r="CF575" s="2">
        <v>33.960248461087531</v>
      </c>
      <c r="CG575" s="2">
        <v>6.4404292884623153</v>
      </c>
      <c r="CH575" s="3">
        <v>0.40470024394429049</v>
      </c>
      <c r="CI575" s="3">
        <v>1.5565393997857654E-2</v>
      </c>
      <c r="CJ575" s="3">
        <v>0.56813688092179171</v>
      </c>
      <c r="CK575" s="3">
        <v>0.20742505792202806</v>
      </c>
      <c r="CL575" s="3">
        <v>0.50227191621985878</v>
      </c>
      <c r="CM575" s="3">
        <v>0.12399153616122986</v>
      </c>
      <c r="CN575" s="5">
        <v>10.041980318767779</v>
      </c>
      <c r="CO575" s="5">
        <v>1.5700066712325413</v>
      </c>
      <c r="CP575" s="5">
        <v>8.7198387094002374</v>
      </c>
      <c r="CQ575" s="5">
        <v>0.7701885165920781</v>
      </c>
      <c r="CR575" s="1">
        <v>0.5908257940827214</v>
      </c>
      <c r="CS575" s="1">
        <v>0.20956943753792759</v>
      </c>
      <c r="CT575" s="1">
        <v>1.9497251204729811</v>
      </c>
      <c r="CU575" s="1">
        <v>0.21668293425416599</v>
      </c>
      <c r="CV575" s="1">
        <v>1.8722678588687363</v>
      </c>
      <c r="CW575" s="1">
        <v>0.20468088100924875</v>
      </c>
      <c r="CX575" s="2">
        <v>4.7637505634318549</v>
      </c>
      <c r="CY575" s="2">
        <v>0.77009874764189257</v>
      </c>
      <c r="CZ575" s="2">
        <v>3.7474837765663929</v>
      </c>
      <c r="DA575" s="2">
        <v>1.1019731110742357</v>
      </c>
      <c r="DB575" s="3">
        <v>0.23348090996785947</v>
      </c>
      <c r="DC575" s="3">
        <v>4.6696181993571763E-2</v>
      </c>
      <c r="DD575" s="3">
        <v>0.9417063368703662</v>
      </c>
      <c r="DE575" s="3">
        <v>0.48099753961996045</v>
      </c>
      <c r="DF575" s="3">
        <v>0.65629148982865593</v>
      </c>
      <c r="DG575" s="3">
        <v>0.28777150192968043</v>
      </c>
      <c r="DH575" s="5">
        <v>2.2035693489459089</v>
      </c>
      <c r="DI575" s="5">
        <v>0.41285058684997111</v>
      </c>
      <c r="DJ575" s="5">
        <v>3.3053540234188641</v>
      </c>
      <c r="DK575" s="5">
        <v>0.29563985144267996</v>
      </c>
      <c r="DL575" s="1">
        <v>0.88201850688063399</v>
      </c>
      <c r="DM575" s="1">
        <v>0.22380906722990326</v>
      </c>
      <c r="DN575" s="1">
        <v>4.7772485635831474</v>
      </c>
      <c r="DO575" s="1">
        <v>0.2560525278586997</v>
      </c>
      <c r="DP575" s="1">
        <v>4.5552204503511033</v>
      </c>
      <c r="DQ575" s="1">
        <v>0.24179430234090021</v>
      </c>
      <c r="DR575" s="2">
        <v>17.197139533988995</v>
      </c>
      <c r="DS575" s="2">
        <v>10.041574887734148</v>
      </c>
      <c r="DT575" s="2">
        <v>37.707732237653921</v>
      </c>
      <c r="DU575" s="2">
        <v>6.7081881164746937</v>
      </c>
      <c r="DV575" s="3">
        <v>0.63818115391215002</v>
      </c>
      <c r="DW575" s="3">
        <v>6.2261575991429195E-2</v>
      </c>
      <c r="DX575" s="3">
        <v>1.5098432177921561</v>
      </c>
      <c r="DY575" s="3">
        <v>0.57549873783681149</v>
      </c>
      <c r="DZ575" s="3">
        <v>1.1585634060485137</v>
      </c>
      <c r="EA575" s="3">
        <v>0.34448775194868092</v>
      </c>
      <c r="EB575" s="5">
        <v>12.245549667713687</v>
      </c>
      <c r="EC575" s="5">
        <v>1.5184117110876121</v>
      </c>
      <c r="ED575" s="5">
        <v>12.025192732819102</v>
      </c>
      <c r="EE575" s="5">
        <v>0.81409823846984786</v>
      </c>
    </row>
    <row r="576" spans="1:135" x14ac:dyDescent="0.3">
      <c r="A576" s="10">
        <v>43671.999999945518</v>
      </c>
      <c r="B576" s="11">
        <v>14.6</v>
      </c>
      <c r="C576" s="19">
        <v>10.094729166666669</v>
      </c>
      <c r="D576" s="19">
        <v>0.27257742381547351</v>
      </c>
      <c r="E576" s="19">
        <v>9.4861805555555563</v>
      </c>
      <c r="F576" s="19">
        <v>0.18465607472715856</v>
      </c>
      <c r="G576" s="19">
        <v>8.7318958333333345</v>
      </c>
      <c r="H576" s="19">
        <v>0.18657834587056202</v>
      </c>
      <c r="I576" s="7">
        <f t="shared" si="22"/>
        <v>7.3804654041666673</v>
      </c>
      <c r="J576" s="7">
        <f t="shared" si="23"/>
        <v>0.18657834587056202</v>
      </c>
      <c r="K576" s="15"/>
      <c r="L576" s="15"/>
      <c r="N576" s="15"/>
      <c r="Q576" s="15"/>
      <c r="R576" s="15"/>
      <c r="S576" s="14">
        <v>0.6</v>
      </c>
      <c r="T576" s="15"/>
      <c r="U576" s="15"/>
      <c r="V576" s="15"/>
      <c r="W576" s="15"/>
      <c r="X576" s="15"/>
      <c r="Y576" s="15"/>
      <c r="Z576" s="15"/>
      <c r="AA576" s="15"/>
      <c r="AB576" s="6"/>
      <c r="AC576" s="6"/>
      <c r="AD576" s="6"/>
      <c r="AE576" s="6"/>
      <c r="AF576" s="6"/>
      <c r="AG576" s="6"/>
      <c r="AH576" s="6"/>
      <c r="AI576" s="6"/>
      <c r="AJ576" s="7"/>
      <c r="AK576" s="7"/>
      <c r="AL576" s="4"/>
      <c r="AM576" s="4"/>
      <c r="AN576" s="4"/>
      <c r="AO576" s="4"/>
      <c r="AP576" s="4"/>
      <c r="AQ576" s="4"/>
      <c r="AR576" s="7"/>
      <c r="AS576" s="7"/>
      <c r="AT576" s="7"/>
      <c r="AU576" s="7"/>
      <c r="AV576" s="4"/>
      <c r="AW576" s="4"/>
      <c r="AX576" s="4"/>
      <c r="AY576" s="4"/>
      <c r="AZ576" s="4"/>
      <c r="BA576" s="4"/>
      <c r="BB576" s="7"/>
      <c r="BC576" s="7"/>
      <c r="BD576" s="7"/>
      <c r="BE576" s="7"/>
      <c r="BF576" s="4"/>
      <c r="BG576" s="4"/>
      <c r="BH576" s="4"/>
      <c r="BI576" s="4"/>
      <c r="BJ576" s="4"/>
      <c r="BK576" s="4"/>
      <c r="BL576" s="7"/>
      <c r="BM576" s="7"/>
      <c r="BN576" s="7"/>
      <c r="BO576" s="7"/>
      <c r="BP576" s="4"/>
      <c r="BQ576" s="4"/>
      <c r="BR576" s="4"/>
      <c r="BS576" s="4"/>
      <c r="BT576" s="4"/>
      <c r="BU576" s="4"/>
      <c r="BV576" s="7"/>
      <c r="BW576" s="7"/>
    </row>
    <row r="577" spans="1:135" x14ac:dyDescent="0.3">
      <c r="A577" s="10">
        <v>43672.999999945459</v>
      </c>
      <c r="B577" s="11">
        <v>17.600000000000001</v>
      </c>
      <c r="C577" s="19">
        <v>11.052562500000001</v>
      </c>
      <c r="D577" s="19">
        <v>0.59111213601843626</v>
      </c>
      <c r="E577" s="19">
        <v>10.345444444444444</v>
      </c>
      <c r="F577" s="19">
        <v>0.41116935316650283</v>
      </c>
      <c r="G577" s="19">
        <v>9.6657083333333329</v>
      </c>
      <c r="H577" s="19">
        <v>0.4053574732059817</v>
      </c>
      <c r="I577" s="7">
        <f t="shared" si="22"/>
        <v>8.1997924916666651</v>
      </c>
      <c r="J577" s="7">
        <f t="shared" si="23"/>
        <v>0.4053574732059817</v>
      </c>
      <c r="K577" s="15"/>
      <c r="L577" s="15"/>
      <c r="N577" s="15"/>
      <c r="Q577" s="15"/>
      <c r="R577" s="15"/>
      <c r="T577" s="15"/>
      <c r="U577" s="15"/>
      <c r="V577" s="15"/>
      <c r="W577" s="15"/>
      <c r="X577" s="15"/>
      <c r="Y577" s="15"/>
      <c r="Z577" s="15"/>
      <c r="AA577" s="15"/>
      <c r="AB577" s="6"/>
      <c r="AC577" s="6"/>
      <c r="AD577" s="6"/>
      <c r="AE577" s="6"/>
      <c r="AF577" s="6"/>
      <c r="AG577" s="6"/>
      <c r="AH577" s="6"/>
      <c r="AI577" s="6"/>
      <c r="AJ577" s="7"/>
      <c r="AK577" s="7"/>
      <c r="AL577" s="4"/>
      <c r="AM577" s="4"/>
      <c r="AN577" s="4"/>
      <c r="AO577" s="4"/>
      <c r="AP577" s="4"/>
      <c r="AQ577" s="4"/>
      <c r="AR577" s="7"/>
      <c r="AS577" s="7"/>
      <c r="AT577" s="7"/>
      <c r="AU577" s="7"/>
      <c r="AV577" s="4"/>
      <c r="AW577" s="4"/>
      <c r="AX577" s="4"/>
      <c r="AY577" s="4"/>
      <c r="AZ577" s="4"/>
      <c r="BA577" s="4"/>
      <c r="BB577" s="7"/>
      <c r="BC577" s="7"/>
      <c r="BD577" s="7"/>
      <c r="BE577" s="7"/>
      <c r="BF577" s="4"/>
      <c r="BG577" s="4"/>
      <c r="BH577" s="4"/>
      <c r="BI577" s="4"/>
      <c r="BJ577" s="4"/>
      <c r="BK577" s="4"/>
      <c r="BL577" s="7"/>
      <c r="BM577" s="7"/>
      <c r="BN577" s="7"/>
      <c r="BO577" s="7"/>
      <c r="BP577" s="4"/>
      <c r="BQ577" s="4"/>
      <c r="BR577" s="4"/>
      <c r="BS577" s="4"/>
      <c r="BT577" s="4"/>
      <c r="BU577" s="4"/>
      <c r="BV577" s="7"/>
      <c r="BW577" s="7"/>
    </row>
    <row r="578" spans="1:135" x14ac:dyDescent="0.3">
      <c r="A578" s="10">
        <v>43673.999999945401</v>
      </c>
      <c r="B578" s="11">
        <v>16.7</v>
      </c>
      <c r="C578" s="19">
        <v>12.546645833333331</v>
      </c>
      <c r="D578" s="19">
        <v>0.3988169375909103</v>
      </c>
      <c r="E578" s="19">
        <v>12.054</v>
      </c>
      <c r="F578" s="19">
        <v>0.2799448523734111</v>
      </c>
      <c r="G578" s="19">
        <v>9.9337499999999981</v>
      </c>
      <c r="H578" s="19">
        <v>0.12802313111875249</v>
      </c>
      <c r="I578" s="7">
        <f t="shared" si="22"/>
        <v>8.4349722499999977</v>
      </c>
      <c r="J578" s="7">
        <f t="shared" si="23"/>
        <v>0.12802313111875249</v>
      </c>
      <c r="K578" s="15"/>
      <c r="L578" s="15"/>
      <c r="N578" s="15"/>
      <c r="Q578" s="15"/>
      <c r="R578" s="15"/>
      <c r="S578" s="14">
        <v>12.899999999999999</v>
      </c>
      <c r="T578" s="15"/>
      <c r="U578" s="15"/>
      <c r="V578" s="15"/>
      <c r="W578" s="15"/>
      <c r="X578" s="15"/>
      <c r="Y578" s="15"/>
      <c r="Z578" s="15"/>
      <c r="AA578" s="15"/>
      <c r="AB578" s="6"/>
      <c r="AC578" s="6"/>
      <c r="AD578" s="6"/>
      <c r="AE578" s="6"/>
      <c r="AF578" s="6"/>
      <c r="AG578" s="6"/>
      <c r="AH578" s="6"/>
      <c r="AI578" s="6"/>
      <c r="AJ578" s="7"/>
      <c r="AK578" s="7"/>
      <c r="AL578" s="4"/>
      <c r="AM578" s="4"/>
      <c r="AN578" s="4"/>
      <c r="AO578" s="4"/>
      <c r="AP578" s="4"/>
      <c r="AQ578" s="4"/>
      <c r="AR578" s="7"/>
      <c r="AS578" s="7"/>
      <c r="AT578" s="7"/>
      <c r="AU578" s="7"/>
      <c r="AV578" s="4"/>
      <c r="AW578" s="4"/>
      <c r="AX578" s="4"/>
      <c r="AY578" s="4"/>
      <c r="AZ578" s="4"/>
      <c r="BA578" s="4"/>
      <c r="BB578" s="7"/>
      <c r="BC578" s="7"/>
      <c r="BD578" s="7"/>
      <c r="BE578" s="7"/>
      <c r="BF578" s="4"/>
      <c r="BG578" s="4"/>
      <c r="BH578" s="4"/>
      <c r="BI578" s="4"/>
      <c r="BJ578" s="4"/>
      <c r="BK578" s="4"/>
      <c r="BL578" s="7"/>
      <c r="BM578" s="7"/>
      <c r="BN578" s="7"/>
      <c r="BO578" s="7"/>
      <c r="BP578" s="4"/>
      <c r="BQ578" s="4"/>
      <c r="BR578" s="4"/>
      <c r="BS578" s="4"/>
      <c r="BT578" s="4"/>
      <c r="BU578" s="4"/>
      <c r="BV578" s="7"/>
      <c r="BW578" s="7"/>
    </row>
    <row r="579" spans="1:135" x14ac:dyDescent="0.3">
      <c r="A579" s="10">
        <v>43674.999999945343</v>
      </c>
      <c r="B579" s="11">
        <v>19.5</v>
      </c>
      <c r="C579" s="19">
        <v>13.283687499999999</v>
      </c>
      <c r="D579" s="19">
        <v>0.23178428840605689</v>
      </c>
      <c r="E579" s="19">
        <v>12.850041666666671</v>
      </c>
      <c r="F579" s="19">
        <v>0.15291150797877517</v>
      </c>
      <c r="G579" s="19">
        <v>10.167208333333335</v>
      </c>
      <c r="H579" s="19">
        <v>0.20242094967306595</v>
      </c>
      <c r="I579" s="7">
        <f t="shared" si="22"/>
        <v>8.6398085916666663</v>
      </c>
      <c r="J579" s="7">
        <f t="shared" si="23"/>
        <v>0.20242094967306595</v>
      </c>
      <c r="K579" s="15"/>
      <c r="L579" s="15"/>
      <c r="N579" s="15"/>
      <c r="Q579" s="15"/>
      <c r="R579" s="15"/>
      <c r="T579" s="15"/>
      <c r="U579" s="15"/>
      <c r="V579" s="15"/>
      <c r="W579" s="15"/>
      <c r="X579" s="15"/>
      <c r="Y579" s="15"/>
      <c r="Z579" s="15"/>
      <c r="AA579" s="15"/>
      <c r="AB579" s="6"/>
      <c r="AC579" s="6"/>
      <c r="AD579" s="6"/>
      <c r="AE579" s="6"/>
      <c r="AF579" s="6"/>
      <c r="AG579" s="6"/>
      <c r="AH579" s="6"/>
      <c r="AI579" s="6"/>
      <c r="AJ579" s="7"/>
      <c r="AK579" s="7"/>
      <c r="AL579" s="4"/>
      <c r="AM579" s="4"/>
      <c r="AN579" s="4"/>
      <c r="AO579" s="4"/>
      <c r="AP579" s="4"/>
      <c r="AQ579" s="4"/>
      <c r="AR579" s="7"/>
      <c r="AS579" s="7"/>
      <c r="AT579" s="7"/>
      <c r="AU579" s="7"/>
      <c r="AV579" s="4"/>
      <c r="AW579" s="4"/>
      <c r="AX579" s="4"/>
      <c r="AY579" s="4"/>
      <c r="AZ579" s="4"/>
      <c r="BA579" s="4"/>
      <c r="BB579" s="7"/>
      <c r="BC579" s="7"/>
      <c r="BD579" s="7"/>
      <c r="BE579" s="7"/>
      <c r="BF579" s="4"/>
      <c r="BG579" s="4"/>
      <c r="BH579" s="4"/>
      <c r="BI579" s="4"/>
      <c r="BJ579" s="4"/>
      <c r="BK579" s="4"/>
      <c r="BL579" s="7"/>
      <c r="BM579" s="7"/>
      <c r="BN579" s="7"/>
      <c r="BO579" s="7"/>
      <c r="BP579" s="4"/>
      <c r="BQ579" s="4"/>
      <c r="BR579" s="4"/>
      <c r="BS579" s="4"/>
      <c r="BT579" s="4"/>
      <c r="BU579" s="4"/>
      <c r="BV579" s="7"/>
      <c r="BW579" s="7"/>
    </row>
    <row r="580" spans="1:135" x14ac:dyDescent="0.3">
      <c r="A580" s="10">
        <v>43675.999999945285</v>
      </c>
      <c r="B580" s="11">
        <v>16.8</v>
      </c>
      <c r="C580" s="19">
        <v>12.842999999999998</v>
      </c>
      <c r="D580" s="19">
        <v>0.38988380956865787</v>
      </c>
      <c r="E580" s="19">
        <v>12.536638888888888</v>
      </c>
      <c r="F580" s="19">
        <v>0.25732809554870328</v>
      </c>
      <c r="G580" s="19">
        <v>9.9532291666666683</v>
      </c>
      <c r="H580" s="19">
        <v>0.16567292779107987</v>
      </c>
      <c r="I580" s="7">
        <f t="shared" si="22"/>
        <v>8.4520632708333334</v>
      </c>
      <c r="J580" s="7">
        <f t="shared" si="23"/>
        <v>0.16567292779107987</v>
      </c>
      <c r="K580" s="15"/>
      <c r="L580" s="15"/>
      <c r="N580" s="15"/>
      <c r="Q580" s="15"/>
      <c r="R580" s="15"/>
      <c r="S580" s="14">
        <v>13.799999999999999</v>
      </c>
      <c r="T580" s="15"/>
      <c r="U580" s="15"/>
      <c r="V580" s="15"/>
      <c r="W580" s="15"/>
      <c r="X580" s="15"/>
      <c r="Y580" s="15"/>
      <c r="Z580" s="15"/>
      <c r="AA580" s="15"/>
      <c r="AB580" s="6"/>
      <c r="AC580" s="6"/>
      <c r="AD580" s="6"/>
      <c r="AE580" s="6"/>
      <c r="AF580" s="6"/>
      <c r="AG580" s="6"/>
      <c r="AH580" s="6"/>
      <c r="AI580" s="6"/>
      <c r="AJ580" s="7"/>
      <c r="AK580" s="7"/>
      <c r="AL580" s="4"/>
      <c r="AM580" s="4"/>
      <c r="AN580" s="4"/>
      <c r="AO580" s="4"/>
      <c r="AP580" s="4"/>
      <c r="AQ580" s="4"/>
      <c r="AR580" s="7"/>
      <c r="AS580" s="7"/>
      <c r="AT580" s="7"/>
      <c r="AU580" s="7"/>
      <c r="AV580" s="4"/>
      <c r="AW580" s="4"/>
      <c r="AX580" s="4"/>
      <c r="AY580" s="4"/>
      <c r="AZ580" s="4"/>
      <c r="BA580" s="4"/>
      <c r="BB580" s="7"/>
      <c r="BC580" s="7"/>
      <c r="BD580" s="7"/>
      <c r="BE580" s="7"/>
      <c r="BF580" s="4"/>
      <c r="BG580" s="4"/>
      <c r="BH580" s="4"/>
      <c r="BI580" s="4"/>
      <c r="BJ580" s="4"/>
      <c r="BK580" s="4"/>
      <c r="BL580" s="7"/>
      <c r="BM580" s="7"/>
      <c r="BN580" s="7"/>
      <c r="BO580" s="7"/>
      <c r="BP580" s="4"/>
      <c r="BQ580" s="4"/>
      <c r="BR580" s="4"/>
      <c r="BS580" s="4"/>
      <c r="BT580" s="4"/>
      <c r="BU580" s="4"/>
      <c r="BV580" s="7"/>
      <c r="BW580" s="7"/>
    </row>
    <row r="581" spans="1:135" x14ac:dyDescent="0.3">
      <c r="A581" s="10">
        <v>43676.999999945227</v>
      </c>
      <c r="B581" s="11">
        <v>17.600000000000001</v>
      </c>
      <c r="C581" s="19">
        <v>13.940270833333336</v>
      </c>
      <c r="D581" s="19">
        <v>0.12824678633699521</v>
      </c>
      <c r="E581" s="19">
        <v>13.47763888888889</v>
      </c>
      <c r="F581" s="19">
        <v>5.7430287211168191E-2</v>
      </c>
      <c r="G581" s="19">
        <v>9.6432708333333341</v>
      </c>
      <c r="H581" s="19">
        <v>4.2182112287926683E-2</v>
      </c>
      <c r="I581" s="7">
        <f t="shared" si="22"/>
        <v>8.1801058291666653</v>
      </c>
      <c r="J581" s="7">
        <f t="shared" si="23"/>
        <v>4.2182112287926683E-2</v>
      </c>
      <c r="K581" s="15">
        <v>-33.5833333333333</v>
      </c>
      <c r="L581" s="15">
        <v>0.95709735844132071</v>
      </c>
      <c r="M581" s="15">
        <v>-39</v>
      </c>
      <c r="N581" s="15">
        <v>0.87038827977848932</v>
      </c>
      <c r="O581" s="15">
        <v>-42.416666666666664</v>
      </c>
      <c r="P581" s="15">
        <v>2.0280544988991447</v>
      </c>
      <c r="Q581" s="15">
        <v>-33.833333333333336</v>
      </c>
      <c r="R581" s="15">
        <v>1.4293107754891128</v>
      </c>
      <c r="S581" s="14">
        <v>15.1</v>
      </c>
      <c r="T581" s="15">
        <v>-0.83333333333333337</v>
      </c>
      <c r="U581" s="15">
        <v>3.0046260628866577</v>
      </c>
      <c r="V581" s="15">
        <v>-3.6666666666666665</v>
      </c>
      <c r="W581" s="15">
        <v>2.6666666666666665</v>
      </c>
      <c r="X581" s="15">
        <v>12.416666666666666</v>
      </c>
      <c r="Y581" s="15">
        <v>0.87955165346391839</v>
      </c>
      <c r="Z581" s="15">
        <v>8.1666666666666661</v>
      </c>
      <c r="AA581" s="15">
        <v>2.1200104821543793</v>
      </c>
      <c r="AB581" s="6">
        <v>49.688166666666667</v>
      </c>
      <c r="AC581" s="6">
        <v>8.6979072834281385E-2</v>
      </c>
      <c r="AD581" s="6">
        <v>52.263058333333333</v>
      </c>
      <c r="AE581" s="6">
        <v>2.6873913830936358</v>
      </c>
      <c r="AF581" s="6">
        <v>49.404222222222216</v>
      </c>
      <c r="AG581" s="6">
        <v>2.1294774203609572</v>
      </c>
      <c r="AH581" s="6">
        <v>50.072527777777772</v>
      </c>
      <c r="AI581" s="6">
        <v>1.562266228614029</v>
      </c>
      <c r="AJ581" s="7">
        <v>0.94408174925881461</v>
      </c>
      <c r="AK581" s="7">
        <v>2.1225650679819966E-2</v>
      </c>
      <c r="AL581" s="4">
        <v>0.97823212443794638</v>
      </c>
      <c r="AM581" s="4">
        <v>1.7546691584357798E-2</v>
      </c>
      <c r="AN581" s="4">
        <v>1.0114366875095739</v>
      </c>
      <c r="AO581" s="4">
        <v>1.7546691584357798E-2</v>
      </c>
      <c r="AP581" s="4">
        <v>1.5144526249999999</v>
      </c>
      <c r="AQ581" s="4">
        <v>3.6822762267941109E-2</v>
      </c>
      <c r="AR581" s="7">
        <v>1.5580892499999999</v>
      </c>
      <c r="AS581" s="7">
        <v>2.9276345610717396E-2</v>
      </c>
      <c r="AT581" s="7">
        <v>17.410545403990167</v>
      </c>
      <c r="AU581" s="7">
        <v>3.0848224696581972</v>
      </c>
      <c r="AV581" s="4">
        <v>24.51028259790689</v>
      </c>
      <c r="AW581" s="4">
        <v>3.6443959597038531</v>
      </c>
      <c r="AX581" s="4">
        <v>28.753700116343595</v>
      </c>
      <c r="AY581" s="4">
        <v>3.6443959597038531</v>
      </c>
      <c r="AZ581" s="4">
        <v>15.459729166666667</v>
      </c>
      <c r="BA581" s="4">
        <v>0.77664937279109181</v>
      </c>
      <c r="BB581" s="7">
        <v>19.243200000000002</v>
      </c>
      <c r="BC581" s="7">
        <v>4.4847560977370264</v>
      </c>
      <c r="BD581" s="7">
        <v>18.35462715324898</v>
      </c>
      <c r="BE581" s="7">
        <v>3.0796074049694662</v>
      </c>
      <c r="BF581" s="4">
        <v>25.488514722344835</v>
      </c>
      <c r="BG581" s="4">
        <v>3.6501197338544507</v>
      </c>
      <c r="BH581" s="4">
        <v>29.765136803853167</v>
      </c>
      <c r="BI581" s="4">
        <v>3.6501197338544507</v>
      </c>
      <c r="BJ581" s="4">
        <v>16.974181791666666</v>
      </c>
      <c r="BK581" s="4">
        <v>0.77752180939047466</v>
      </c>
      <c r="BL581" s="7">
        <v>20.80128925</v>
      </c>
      <c r="BM581" s="7">
        <v>4.4848516542469676</v>
      </c>
      <c r="BN581" s="7">
        <v>698.08324360133952</v>
      </c>
      <c r="BO581" s="7">
        <v>54.433132930352741</v>
      </c>
      <c r="BP581" s="4">
        <v>612.27423550232459</v>
      </c>
      <c r="BQ581" s="4">
        <v>26.361511879986832</v>
      </c>
      <c r="BR581" s="4">
        <v>672.8640198504313</v>
      </c>
      <c r="BS581" s="4">
        <v>26.361511879986832</v>
      </c>
      <c r="BT581" s="4">
        <v>527.93347999999992</v>
      </c>
      <c r="BU581" s="4">
        <v>14.124094995715801</v>
      </c>
      <c r="BV581" s="7">
        <v>534.42311406249996</v>
      </c>
      <c r="BW581" s="7">
        <v>2.1189951674536305</v>
      </c>
      <c r="BX581" s="1">
        <v>0.70367924105758151</v>
      </c>
      <c r="BY581" s="1">
        <v>0.29307998600057217</v>
      </c>
      <c r="BZ581" s="1">
        <v>5.7173938335928511</v>
      </c>
      <c r="CA581" s="1">
        <v>1.3780321481198525</v>
      </c>
      <c r="CB581" s="1">
        <v>5.4316121018183408</v>
      </c>
      <c r="CC581" s="1">
        <v>1.2995916906470384</v>
      </c>
      <c r="CD581" s="2">
        <v>19.356539383398992</v>
      </c>
      <c r="CE581" s="2">
        <v>16.430881109709798</v>
      </c>
      <c r="CF581" s="2">
        <v>45.404228183281589</v>
      </c>
      <c r="CG581" s="2">
        <v>11.723456360912346</v>
      </c>
      <c r="CH581" s="3">
        <v>0.52071823233784775</v>
      </c>
      <c r="CI581" s="3">
        <v>1.5315242127583324E-2</v>
      </c>
      <c r="CJ581" s="3">
        <v>1.0490940857394886</v>
      </c>
      <c r="CK581" s="3">
        <v>0.46928577638014324</v>
      </c>
      <c r="CL581" s="3">
        <v>0.83615861681862724</v>
      </c>
      <c r="CM581" s="3">
        <v>0.28023158572282292</v>
      </c>
      <c r="CN581" s="5">
        <v>4.2865418417566046</v>
      </c>
      <c r="CO581" s="5">
        <v>1.0708531211452113</v>
      </c>
      <c r="CP581" s="5">
        <v>3.6697732314319125</v>
      </c>
      <c r="CQ581" s="5">
        <v>0.56611833081914831</v>
      </c>
      <c r="CR581" s="1">
        <v>0.60734220210326972</v>
      </c>
      <c r="CS581" s="1">
        <v>0.278153642990079</v>
      </c>
      <c r="CT581" s="1">
        <v>1.8429694408650943</v>
      </c>
      <c r="CU581" s="1">
        <v>0.24206872959236686</v>
      </c>
      <c r="CV581" s="1">
        <v>1.7725386882556702</v>
      </c>
      <c r="CW581" s="1">
        <v>0.22882075289153925</v>
      </c>
      <c r="CX581" s="2">
        <v>6.1716502381851841</v>
      </c>
      <c r="CY581" s="2">
        <v>0.98073960266970228</v>
      </c>
      <c r="CZ581" s="2">
        <v>4.6754926046857461</v>
      </c>
      <c r="DA581" s="2">
        <v>0.93509852093714974</v>
      </c>
      <c r="DB581" s="3">
        <v>0.42882677957234616</v>
      </c>
      <c r="DC581" s="3">
        <v>0.1225219370206702</v>
      </c>
      <c r="DD581" s="3">
        <v>0.6049520640395597</v>
      </c>
      <c r="DE581" s="3">
        <v>0.12148054174675481</v>
      </c>
      <c r="DF581" s="3">
        <v>0.53397357439927262</v>
      </c>
      <c r="DG581" s="3">
        <v>8.7736746461684015E-2</v>
      </c>
      <c r="DH581" s="5">
        <v>1.4185678037467904</v>
      </c>
      <c r="DI581" s="5">
        <v>0.2008053111356275</v>
      </c>
      <c r="DJ581" s="5">
        <v>1.9736595530390122</v>
      </c>
      <c r="DK581" s="5">
        <v>0.28929012100313323</v>
      </c>
      <c r="DL581" s="1">
        <v>1.3110214431608513</v>
      </c>
      <c r="DM581" s="1">
        <v>0.33043253675167811</v>
      </c>
      <c r="DN581" s="1">
        <v>7.560363274457945</v>
      </c>
      <c r="DO581" s="1">
        <v>1.3015933766659724</v>
      </c>
      <c r="DP581" s="1">
        <v>7.2041507900740109</v>
      </c>
      <c r="DQ581" s="1">
        <v>1.2275470558233605</v>
      </c>
      <c r="DR581" s="2">
        <v>25.528189621584175</v>
      </c>
      <c r="DS581" s="2">
        <v>15.624169034000902</v>
      </c>
      <c r="DT581" s="2">
        <v>50.079720787967325</v>
      </c>
      <c r="DU581" s="2">
        <v>11.175276218855146</v>
      </c>
      <c r="DV581" s="3">
        <v>0.94954501191019391</v>
      </c>
      <c r="DW581" s="3">
        <v>0.10720669489308712</v>
      </c>
      <c r="DX581" s="3">
        <v>1.6540461497790508</v>
      </c>
      <c r="DY581" s="3">
        <v>0.55867405899285572</v>
      </c>
      <c r="DZ581" s="3">
        <v>1.3701321912179014</v>
      </c>
      <c r="EA581" s="3">
        <v>0.3363150513930378</v>
      </c>
      <c r="EB581" s="5">
        <v>5.7051096455033941</v>
      </c>
      <c r="EC581" s="5">
        <v>1.0438706238151187</v>
      </c>
      <c r="ED581" s="5">
        <v>5.6434327844709236</v>
      </c>
      <c r="EE581" s="5">
        <v>0.66327721908381698</v>
      </c>
    </row>
    <row r="582" spans="1:135" x14ac:dyDescent="0.3">
      <c r="A582" s="10">
        <v>43677.999999945168</v>
      </c>
      <c r="B582" s="11">
        <v>18.8</v>
      </c>
      <c r="C582" s="19">
        <v>13.377291666666666</v>
      </c>
      <c r="D582" s="19">
        <v>0.40865032902228726</v>
      </c>
      <c r="E582" s="19">
        <v>12.893847222222222</v>
      </c>
      <c r="F582" s="19">
        <v>0.27809283846083971</v>
      </c>
      <c r="G582" s="19">
        <v>9.9796666666666685</v>
      </c>
      <c r="H582" s="19">
        <v>0.14027629202350886</v>
      </c>
      <c r="I582" s="7">
        <f t="shared" si="22"/>
        <v>8.4752595333333343</v>
      </c>
      <c r="J582" s="7">
        <f t="shared" si="23"/>
        <v>0.14027629202350886</v>
      </c>
      <c r="K582" s="15"/>
      <c r="L582" s="15"/>
      <c r="N582" s="15"/>
      <c r="Q582" s="15"/>
      <c r="R582" s="15"/>
      <c r="T582" s="15"/>
      <c r="U582" s="15"/>
      <c r="V582" s="15"/>
      <c r="W582" s="15"/>
      <c r="X582" s="15"/>
      <c r="Y582" s="15"/>
      <c r="Z582" s="15"/>
      <c r="AA582" s="15"/>
      <c r="AB582" s="6"/>
      <c r="AC582" s="6"/>
      <c r="AD582" s="6"/>
      <c r="AE582" s="6"/>
      <c r="AF582" s="6"/>
      <c r="AG582" s="6"/>
      <c r="AH582" s="6"/>
      <c r="AI582" s="6"/>
      <c r="AJ582" s="7"/>
      <c r="AK582" s="7"/>
      <c r="AL582" s="4"/>
      <c r="AM582" s="4"/>
      <c r="AN582" s="4"/>
      <c r="AO582" s="4"/>
      <c r="AP582" s="4"/>
      <c r="AQ582" s="4"/>
      <c r="AR582" s="7"/>
      <c r="AS582" s="7"/>
      <c r="AT582" s="7"/>
      <c r="AU582" s="7"/>
      <c r="AV582" s="4"/>
      <c r="AW582" s="4"/>
      <c r="AX582" s="4"/>
      <c r="AY582" s="4"/>
      <c r="AZ582" s="4"/>
      <c r="BA582" s="4"/>
      <c r="BB582" s="7"/>
      <c r="BC582" s="7"/>
      <c r="BD582" s="7"/>
      <c r="BE582" s="7"/>
      <c r="BF582" s="4"/>
      <c r="BG582" s="4"/>
      <c r="BH582" s="4"/>
      <c r="BI582" s="4"/>
      <c r="BJ582" s="4"/>
      <c r="BK582" s="4"/>
      <c r="BL582" s="7"/>
      <c r="BM582" s="7"/>
      <c r="BN582" s="7"/>
      <c r="BO582" s="7"/>
      <c r="BP582" s="4"/>
      <c r="BQ582" s="4"/>
      <c r="BR582" s="4"/>
      <c r="BS582" s="4"/>
      <c r="BT582" s="4"/>
      <c r="BU582" s="4"/>
      <c r="BV582" s="7"/>
      <c r="BW582" s="7"/>
    </row>
    <row r="583" spans="1:135" x14ac:dyDescent="0.3">
      <c r="A583" s="10">
        <v>43678.99999994511</v>
      </c>
      <c r="B583" s="11">
        <v>17.100000000000001</v>
      </c>
      <c r="C583" s="19">
        <v>12.554125000000001</v>
      </c>
      <c r="D583" s="19">
        <v>0.44233998401493319</v>
      </c>
      <c r="E583" s="19">
        <v>12.140569444444445</v>
      </c>
      <c r="F583" s="19">
        <v>0.31094177984077381</v>
      </c>
      <c r="G583" s="19">
        <v>10.176229166666667</v>
      </c>
      <c r="H583" s="19">
        <v>0.18833639052403547</v>
      </c>
      <c r="I583" s="7">
        <f t="shared" si="22"/>
        <v>8.6477234708333324</v>
      </c>
      <c r="J583" s="7">
        <f t="shared" si="23"/>
        <v>0.18833639052403547</v>
      </c>
      <c r="K583" s="15"/>
      <c r="L583" s="15"/>
      <c r="N583" s="15"/>
      <c r="Q583" s="15"/>
      <c r="R583" s="15"/>
      <c r="S583" s="14">
        <v>2.2000000000000002</v>
      </c>
      <c r="T583" s="15"/>
      <c r="U583" s="15"/>
      <c r="V583" s="15"/>
      <c r="W583" s="15"/>
      <c r="X583" s="15"/>
      <c r="Y583" s="15"/>
      <c r="Z583" s="15"/>
      <c r="AA583" s="15"/>
      <c r="AB583" s="6"/>
      <c r="AC583" s="6"/>
      <c r="AD583" s="6"/>
      <c r="AE583" s="6"/>
      <c r="AF583" s="6"/>
      <c r="AG583" s="6"/>
      <c r="AH583" s="6"/>
      <c r="AI583" s="6"/>
      <c r="AJ583" s="7"/>
      <c r="AK583" s="7"/>
      <c r="AL583" s="4"/>
      <c r="AM583" s="4"/>
      <c r="AN583" s="4"/>
      <c r="AO583" s="4"/>
      <c r="AP583" s="4"/>
      <c r="AQ583" s="4"/>
      <c r="AR583" s="7"/>
      <c r="AS583" s="7"/>
      <c r="AT583" s="7"/>
      <c r="AU583" s="7"/>
      <c r="AV583" s="4"/>
      <c r="AW583" s="4"/>
      <c r="AX583" s="4"/>
      <c r="AY583" s="4"/>
      <c r="AZ583" s="4"/>
      <c r="BA583" s="4"/>
      <c r="BB583" s="7"/>
      <c r="BC583" s="7"/>
      <c r="BD583" s="7"/>
      <c r="BE583" s="7"/>
      <c r="BF583" s="4"/>
      <c r="BG583" s="4"/>
      <c r="BH583" s="4"/>
      <c r="BI583" s="4"/>
      <c r="BJ583" s="4"/>
      <c r="BK583" s="4"/>
      <c r="BL583" s="7"/>
      <c r="BM583" s="7"/>
      <c r="BN583" s="7"/>
      <c r="BO583" s="7"/>
      <c r="BP583" s="4"/>
      <c r="BQ583" s="4"/>
      <c r="BR583" s="4"/>
      <c r="BS583" s="4"/>
      <c r="BT583" s="4"/>
      <c r="BU583" s="4"/>
      <c r="BV583" s="7"/>
      <c r="BW583" s="7"/>
    </row>
    <row r="584" spans="1:135" x14ac:dyDescent="0.3">
      <c r="A584" s="10">
        <v>43679.999999945052</v>
      </c>
      <c r="B584" s="11">
        <v>19</v>
      </c>
      <c r="C584" s="19">
        <v>14.4029375</v>
      </c>
      <c r="D584" s="19">
        <v>0.25390019170587286</v>
      </c>
      <c r="E584" s="19">
        <v>13.70575</v>
      </c>
      <c r="F584" s="19">
        <v>0.15203939342744111</v>
      </c>
      <c r="G584" s="19">
        <v>10.5401875</v>
      </c>
      <c r="H584" s="19">
        <v>0.13140186801229112</v>
      </c>
      <c r="I584" s="7">
        <f t="shared" si="22"/>
        <v>8.967060512499998</v>
      </c>
      <c r="J584" s="7">
        <f t="shared" si="23"/>
        <v>0.13140186801229112</v>
      </c>
      <c r="K584" s="15"/>
      <c r="L584" s="15"/>
      <c r="N584" s="15"/>
      <c r="Q584" s="15"/>
      <c r="R584" s="15"/>
      <c r="S584" s="14">
        <v>12.3</v>
      </c>
      <c r="T584" s="15"/>
      <c r="U584" s="15"/>
      <c r="V584" s="15"/>
      <c r="W584" s="15"/>
      <c r="X584" s="15"/>
      <c r="Y584" s="15"/>
      <c r="Z584" s="15"/>
      <c r="AA584" s="15"/>
      <c r="AB584" s="6"/>
      <c r="AC584" s="6"/>
      <c r="AD584" s="6"/>
      <c r="AE584" s="6"/>
      <c r="AF584" s="6"/>
      <c r="AG584" s="6"/>
      <c r="AH584" s="6"/>
      <c r="AI584" s="6"/>
      <c r="AJ584" s="7"/>
      <c r="AK584" s="7"/>
      <c r="AL584" s="4"/>
      <c r="AM584" s="4"/>
      <c r="AN584" s="4"/>
      <c r="AO584" s="4"/>
      <c r="AP584" s="4"/>
      <c r="AQ584" s="4"/>
      <c r="AR584" s="7"/>
      <c r="AS584" s="7"/>
      <c r="AT584" s="7"/>
      <c r="AU584" s="7"/>
      <c r="AV584" s="4"/>
      <c r="AW584" s="4"/>
      <c r="AX584" s="4"/>
      <c r="AY584" s="4"/>
      <c r="AZ584" s="4"/>
      <c r="BA584" s="4"/>
      <c r="BB584" s="7"/>
      <c r="BC584" s="7"/>
      <c r="BD584" s="7"/>
      <c r="BE584" s="7"/>
      <c r="BF584" s="4"/>
      <c r="BG584" s="4"/>
      <c r="BH584" s="4"/>
      <c r="BI584" s="4"/>
      <c r="BJ584" s="4"/>
      <c r="BK584" s="4"/>
      <c r="BL584" s="7"/>
      <c r="BM584" s="7"/>
      <c r="BN584" s="7"/>
      <c r="BO584" s="7"/>
      <c r="BP584" s="4"/>
      <c r="BQ584" s="4"/>
      <c r="BR584" s="4"/>
      <c r="BS584" s="4"/>
      <c r="BT584" s="4"/>
      <c r="BU584" s="4"/>
      <c r="BV584" s="7"/>
      <c r="BW584" s="7"/>
    </row>
    <row r="585" spans="1:135" x14ac:dyDescent="0.3">
      <c r="A585" s="10">
        <v>43680.999999944994</v>
      </c>
      <c r="B585" s="11">
        <v>18.899999999999999</v>
      </c>
      <c r="C585" s="19">
        <v>13.103874999999997</v>
      </c>
      <c r="D585" s="19">
        <v>0.49926806957677039</v>
      </c>
      <c r="E585" s="19">
        <v>12.596694444444445</v>
      </c>
      <c r="F585" s="19">
        <v>0.36975176527146214</v>
      </c>
      <c r="G585" s="19">
        <v>10.714833333333333</v>
      </c>
      <c r="H585" s="19">
        <v>0.22300236331907727</v>
      </c>
      <c r="I585" s="7">
        <f t="shared" si="22"/>
        <v>9.1202947666666656</v>
      </c>
      <c r="J585" s="7">
        <f t="shared" si="23"/>
        <v>0.22300236331907727</v>
      </c>
      <c r="K585" s="15">
        <v>-34.8333333333333</v>
      </c>
      <c r="L585" s="15">
        <v>1.0576799462440725</v>
      </c>
      <c r="M585" s="15">
        <v>-40.1666666666667</v>
      </c>
      <c r="N585" s="15">
        <v>0.78656650620711566</v>
      </c>
      <c r="O585" s="15">
        <v>-48.583333333333336</v>
      </c>
      <c r="P585" s="15">
        <v>2.4816243865580474</v>
      </c>
      <c r="Q585" s="15">
        <v>-38.916666666666664</v>
      </c>
      <c r="R585" s="15">
        <v>1.4273217838831873</v>
      </c>
      <c r="S585" s="14">
        <v>2.4000000000000004</v>
      </c>
      <c r="T585" s="15">
        <v>-4.5</v>
      </c>
      <c r="U585" s="15">
        <v>3.3291640592396967</v>
      </c>
      <c r="V585" s="15">
        <v>-10</v>
      </c>
      <c r="W585" s="15">
        <v>5.0332229568471671</v>
      </c>
      <c r="X585" s="15">
        <v>9.6666666666666661</v>
      </c>
      <c r="Y585" s="15">
        <v>0.66666666666666763</v>
      </c>
      <c r="Z585" s="15">
        <v>11</v>
      </c>
      <c r="AA585" s="15">
        <v>1.7701224063135674</v>
      </c>
      <c r="AB585" s="6">
        <v>49.850155555555567</v>
      </c>
      <c r="AC585" s="6">
        <v>9.2853352186906268E-2</v>
      </c>
      <c r="AD585" s="6">
        <v>52.122577777777778</v>
      </c>
      <c r="AE585" s="6">
        <v>2.2744040338102538</v>
      </c>
      <c r="AF585" s="6">
        <v>50.849944444444446</v>
      </c>
      <c r="AG585" s="6">
        <v>1.3852922157748591</v>
      </c>
      <c r="AH585" s="6">
        <v>50.727194444444443</v>
      </c>
      <c r="AI585" s="6">
        <v>1.1922261358147432</v>
      </c>
      <c r="AJ585" s="7"/>
      <c r="AK585" s="7"/>
      <c r="AL585" s="4"/>
      <c r="AM585" s="4"/>
      <c r="AN585" s="4"/>
      <c r="AO585" s="4"/>
      <c r="AP585" s="4"/>
      <c r="AQ585" s="4"/>
      <c r="AR585" s="7"/>
      <c r="AS585" s="7"/>
      <c r="AT585" s="7"/>
      <c r="AU585" s="7"/>
      <c r="AV585" s="4"/>
      <c r="AW585" s="4"/>
      <c r="AX585" s="4"/>
      <c r="AY585" s="4"/>
      <c r="AZ585" s="4"/>
      <c r="BA585" s="4"/>
      <c r="BB585" s="7"/>
      <c r="BC585" s="7"/>
      <c r="BD585" s="7"/>
      <c r="BE585" s="7"/>
      <c r="BF585" s="4"/>
      <c r="BG585" s="4"/>
      <c r="BH585" s="4"/>
      <c r="BI585" s="4"/>
      <c r="BJ585" s="4"/>
      <c r="BK585" s="4"/>
      <c r="BL585" s="7"/>
      <c r="BM585" s="7"/>
      <c r="BN585" s="7"/>
      <c r="BO585" s="7"/>
      <c r="BP585" s="4"/>
      <c r="BQ585" s="4"/>
      <c r="BR585" s="4"/>
      <c r="BS585" s="4"/>
      <c r="BT585" s="4"/>
      <c r="BU585" s="4"/>
      <c r="BV585" s="7"/>
      <c r="BW585" s="7"/>
      <c r="BX585" s="1">
        <v>0.54631412920319145</v>
      </c>
      <c r="BY585" s="1">
        <v>0.76892382420231908</v>
      </c>
      <c r="BZ585" s="1">
        <v>4.2592268221211782</v>
      </c>
      <c r="CA585" s="1">
        <v>0.64989749023990029</v>
      </c>
      <c r="CB585" s="1">
        <v>4.0475907986248529</v>
      </c>
      <c r="CC585" s="1">
        <v>0.61441855391303235</v>
      </c>
      <c r="CD585" s="2">
        <v>12.304989046924792</v>
      </c>
      <c r="CE585" s="2">
        <v>10.498763634953027</v>
      </c>
      <c r="CF585" s="2">
        <v>61.072670605522795</v>
      </c>
      <c r="CG585" s="2">
        <v>26.974949229674035</v>
      </c>
      <c r="CH585" s="3">
        <v>0.63736648407039032</v>
      </c>
      <c r="CI585" s="3">
        <v>0.13657853230079736</v>
      </c>
      <c r="CJ585" s="3">
        <v>0.84982197876052001</v>
      </c>
      <c r="CK585" s="3">
        <v>5.5412698527478071E-2</v>
      </c>
      <c r="CL585" s="3">
        <v>0.76420241440039782</v>
      </c>
      <c r="CM585" s="3">
        <v>6.4217643995595722E-2</v>
      </c>
      <c r="CN585" s="5">
        <v>8.4528568611321138</v>
      </c>
      <c r="CO585" s="5">
        <v>1.8504124370397508</v>
      </c>
      <c r="CP585" s="5">
        <v>8.078560616358736</v>
      </c>
      <c r="CQ585" s="5">
        <v>1.7284063241604113</v>
      </c>
      <c r="CR585" s="1">
        <v>0.32374170619448389</v>
      </c>
      <c r="CS585" s="1">
        <v>0.22825727488645797</v>
      </c>
      <c r="CT585" s="1">
        <v>1.4163699646008669</v>
      </c>
      <c r="CU585" s="1">
        <v>0.19029509194360639</v>
      </c>
      <c r="CV585" s="1">
        <v>1.3540901538717032</v>
      </c>
      <c r="CW585" s="1">
        <v>0.17991931417234308</v>
      </c>
      <c r="CX585" s="2">
        <v>4.3044068148938432</v>
      </c>
      <c r="CY585" s="2">
        <v>1.1018983090009944</v>
      </c>
      <c r="CZ585" s="2">
        <v>4.3044068148938432</v>
      </c>
      <c r="DA585" s="2">
        <v>1.5010788347699093</v>
      </c>
      <c r="DB585" s="3">
        <v>0.5918403066367911</v>
      </c>
      <c r="DC585" s="3">
        <v>0.10622774734506492</v>
      </c>
      <c r="DD585" s="3">
        <v>0.7663573201322551</v>
      </c>
      <c r="DE585" s="3">
        <v>0.30936344339456145</v>
      </c>
      <c r="DF585" s="3">
        <v>0.69602696369358319</v>
      </c>
      <c r="DG585" s="3">
        <v>0.18958656222631257</v>
      </c>
      <c r="DH585" s="5">
        <v>2.6200737134136429</v>
      </c>
      <c r="DI585" s="5">
        <v>0.35508859593953035</v>
      </c>
      <c r="DJ585" s="5">
        <v>2.2457774686402652</v>
      </c>
      <c r="DK585" s="5">
        <v>0.21610003767657571</v>
      </c>
      <c r="DL585" s="1">
        <v>0.87005583539767528</v>
      </c>
      <c r="DM585" s="1">
        <v>0.84860707895598098</v>
      </c>
      <c r="DN585" s="1">
        <v>5.6755967867220454</v>
      </c>
      <c r="DO585" s="1">
        <v>0.70488205188921971</v>
      </c>
      <c r="DP585" s="1">
        <v>5.4016809524965561</v>
      </c>
      <c r="DQ585" s="1">
        <v>0.66646141950696081</v>
      </c>
      <c r="DR585" s="2">
        <v>16.609395861818633</v>
      </c>
      <c r="DS585" s="2">
        <v>11.497652970460893</v>
      </c>
      <c r="DT585" s="2">
        <v>65.37707742041664</v>
      </c>
      <c r="DU585" s="2">
        <v>26.637416086372049</v>
      </c>
      <c r="DV585" s="3">
        <v>1.2292067907071815</v>
      </c>
      <c r="DW585" s="3">
        <v>0.24280627964586318</v>
      </c>
      <c r="DX585" s="3">
        <v>1.6161792988927752</v>
      </c>
      <c r="DY585" s="3">
        <v>0.3450247099998463</v>
      </c>
      <c r="DZ585" s="3">
        <v>1.460229378093981</v>
      </c>
      <c r="EA585" s="3">
        <v>0.22804048504314628</v>
      </c>
      <c r="EB585" s="5">
        <v>11.072930574545756</v>
      </c>
      <c r="EC585" s="5">
        <v>1.8307491325715486</v>
      </c>
      <c r="ED585" s="5">
        <v>10.324338084998994</v>
      </c>
      <c r="EE585" s="5">
        <v>1.7538862424162402</v>
      </c>
    </row>
    <row r="586" spans="1:135" x14ac:dyDescent="0.3">
      <c r="A586" s="10">
        <v>43681.999999944936</v>
      </c>
      <c r="B586" s="11">
        <v>14.6</v>
      </c>
      <c r="C586" s="19">
        <v>11.602562499999999</v>
      </c>
      <c r="D586" s="19">
        <v>0.28612149243850227</v>
      </c>
      <c r="E586" s="19">
        <v>11.678597222222221</v>
      </c>
      <c r="F586" s="19">
        <v>0.18171401233324702</v>
      </c>
      <c r="G586" s="19">
        <v>10.526312500000001</v>
      </c>
      <c r="H586" s="19">
        <v>0.25553561752310766</v>
      </c>
      <c r="I586" s="7">
        <f t="shared" si="22"/>
        <v>8.954886587499999</v>
      </c>
      <c r="J586" s="7">
        <f t="shared" si="23"/>
        <v>0.25553561752310766</v>
      </c>
      <c r="K586" s="15"/>
      <c r="L586" s="15"/>
      <c r="N586" s="15"/>
      <c r="Q586" s="15"/>
      <c r="R586" s="15"/>
      <c r="T586" s="15"/>
      <c r="U586" s="15"/>
      <c r="V586" s="15"/>
      <c r="W586" s="15"/>
      <c r="X586" s="15"/>
      <c r="Y586" s="15"/>
      <c r="Z586" s="15"/>
      <c r="AA586" s="15"/>
      <c r="AB586" s="6"/>
      <c r="AC586" s="6"/>
      <c r="AD586" s="6"/>
      <c r="AE586" s="6"/>
      <c r="AF586" s="6"/>
      <c r="AG586" s="6"/>
      <c r="AH586" s="6"/>
      <c r="AI586" s="6"/>
      <c r="AJ586" s="7"/>
      <c r="AK586" s="7"/>
      <c r="AL586" s="4"/>
      <c r="AM586" s="4"/>
      <c r="AN586" s="4"/>
      <c r="AO586" s="4"/>
      <c r="AP586" s="4"/>
      <c r="AQ586" s="4"/>
      <c r="AR586" s="7"/>
      <c r="AS586" s="7"/>
      <c r="AT586" s="7"/>
      <c r="AU586" s="7"/>
      <c r="AV586" s="4"/>
      <c r="AW586" s="4"/>
      <c r="AX586" s="4"/>
      <c r="AY586" s="4"/>
      <c r="AZ586" s="4"/>
      <c r="BA586" s="4"/>
      <c r="BB586" s="7"/>
      <c r="BC586" s="7"/>
      <c r="BD586" s="7"/>
      <c r="BE586" s="7"/>
      <c r="BF586" s="4"/>
      <c r="BG586" s="4"/>
      <c r="BH586" s="4"/>
      <c r="BI586" s="4"/>
      <c r="BJ586" s="4"/>
      <c r="BK586" s="4"/>
      <c r="BL586" s="7"/>
      <c r="BM586" s="7"/>
      <c r="BN586" s="7"/>
      <c r="BO586" s="7"/>
      <c r="BP586" s="4"/>
      <c r="BQ586" s="4"/>
      <c r="BR586" s="4"/>
      <c r="BS586" s="4"/>
      <c r="BT586" s="4"/>
      <c r="BU586" s="4"/>
      <c r="BV586" s="7"/>
      <c r="BW586" s="7"/>
    </row>
    <row r="587" spans="1:135" x14ac:dyDescent="0.3">
      <c r="A587" s="10">
        <v>43682.999999944877</v>
      </c>
      <c r="B587" s="11">
        <v>12.1</v>
      </c>
      <c r="C587" s="19">
        <v>9.4933958333333344</v>
      </c>
      <c r="D587" s="19">
        <v>0.45487890566799072</v>
      </c>
      <c r="E587" s="19">
        <v>9.5143750000000011</v>
      </c>
      <c r="F587" s="19">
        <v>0.31710635335286891</v>
      </c>
      <c r="G587" s="19">
        <v>9.260645833333335</v>
      </c>
      <c r="H587" s="19">
        <v>0.31484516910140126</v>
      </c>
      <c r="I587" s="7">
        <f t="shared" si="22"/>
        <v>7.8443906541666673</v>
      </c>
      <c r="J587" s="7">
        <f t="shared" si="23"/>
        <v>0.31484516910140126</v>
      </c>
      <c r="K587" s="15"/>
      <c r="L587" s="15"/>
      <c r="N587" s="15"/>
      <c r="Q587" s="15"/>
      <c r="R587" s="15"/>
      <c r="S587" s="14">
        <v>0.1</v>
      </c>
      <c r="T587" s="15"/>
      <c r="U587" s="15"/>
      <c r="V587" s="15"/>
      <c r="W587" s="15"/>
      <c r="X587" s="15"/>
      <c r="Y587" s="15"/>
      <c r="Z587" s="15"/>
      <c r="AA587" s="15"/>
      <c r="AB587" s="6"/>
      <c r="AC587" s="6"/>
      <c r="AD587" s="6"/>
      <c r="AE587" s="6"/>
      <c r="AF587" s="6"/>
      <c r="AG587" s="6"/>
      <c r="AH587" s="6"/>
      <c r="AI587" s="6"/>
      <c r="AJ587" s="7"/>
      <c r="AK587" s="7"/>
      <c r="AL587" s="4"/>
      <c r="AM587" s="4"/>
      <c r="AN587" s="4"/>
      <c r="AO587" s="4"/>
      <c r="AP587" s="4"/>
      <c r="AQ587" s="4"/>
      <c r="AR587" s="7"/>
      <c r="AS587" s="7"/>
      <c r="AT587" s="7"/>
      <c r="AU587" s="7"/>
      <c r="AV587" s="4"/>
      <c r="AW587" s="4"/>
      <c r="AX587" s="4"/>
      <c r="AY587" s="4"/>
      <c r="AZ587" s="4"/>
      <c r="BA587" s="4"/>
      <c r="BB587" s="7"/>
      <c r="BC587" s="7"/>
      <c r="BD587" s="7"/>
      <c r="BE587" s="7"/>
      <c r="BF587" s="4"/>
      <c r="BG587" s="4"/>
      <c r="BH587" s="4"/>
      <c r="BI587" s="4"/>
      <c r="BJ587" s="4"/>
      <c r="BK587" s="4"/>
      <c r="BL587" s="7"/>
      <c r="BM587" s="7"/>
      <c r="BN587" s="7"/>
      <c r="BO587" s="7"/>
      <c r="BP587" s="4"/>
      <c r="BQ587" s="4"/>
      <c r="BR587" s="4"/>
      <c r="BS587" s="4"/>
      <c r="BT587" s="4"/>
      <c r="BU587" s="4"/>
      <c r="BV587" s="7"/>
      <c r="BW587" s="7"/>
    </row>
    <row r="588" spans="1:135" x14ac:dyDescent="0.3">
      <c r="A588" s="10">
        <v>43683.999999944819</v>
      </c>
      <c r="B588" s="11">
        <v>14.2</v>
      </c>
      <c r="C588" s="19">
        <v>10.017479166666666</v>
      </c>
      <c r="D588" s="19">
        <v>0.53251279453157385</v>
      </c>
      <c r="E588" s="19">
        <v>9.9945277777777779</v>
      </c>
      <c r="F588" s="19">
        <v>0.388173719512795</v>
      </c>
      <c r="G588" s="19">
        <v>9.7028958333333346</v>
      </c>
      <c r="H588" s="19">
        <v>0.36913531818738421</v>
      </c>
      <c r="I588" s="7">
        <f t="shared" ref="I588:I651" si="24">0.8774*G588 - 0.2809</f>
        <v>8.2324208041666669</v>
      </c>
      <c r="J588" s="7">
        <f t="shared" si="23"/>
        <v>0.36913531818738421</v>
      </c>
      <c r="K588" s="15"/>
      <c r="L588" s="15"/>
      <c r="N588" s="15"/>
      <c r="Q588" s="15"/>
      <c r="R588" s="15"/>
      <c r="S588" s="14">
        <v>0.1</v>
      </c>
      <c r="T588" s="15"/>
      <c r="U588" s="15"/>
      <c r="V588" s="15"/>
      <c r="W588" s="15"/>
      <c r="X588" s="15"/>
      <c r="Y588" s="15"/>
      <c r="Z588" s="15"/>
      <c r="AA588" s="15"/>
      <c r="AB588" s="6"/>
      <c r="AC588" s="6"/>
      <c r="AD588" s="6"/>
      <c r="AE588" s="6"/>
      <c r="AF588" s="6"/>
      <c r="AG588" s="6"/>
      <c r="AH588" s="6"/>
      <c r="AI588" s="6"/>
      <c r="AJ588" s="7"/>
      <c r="AK588" s="7"/>
      <c r="AL588" s="4"/>
      <c r="AM588" s="4"/>
      <c r="AN588" s="4"/>
      <c r="AO588" s="4"/>
      <c r="AP588" s="4"/>
      <c r="AQ588" s="4"/>
      <c r="AR588" s="7"/>
      <c r="AS588" s="7"/>
      <c r="AT588" s="7"/>
      <c r="AU588" s="7"/>
      <c r="AV588" s="4"/>
      <c r="AW588" s="4"/>
      <c r="AX588" s="4"/>
      <c r="AY588" s="4"/>
      <c r="AZ588" s="4"/>
      <c r="BA588" s="4"/>
      <c r="BB588" s="7"/>
      <c r="BC588" s="7"/>
      <c r="BD588" s="7"/>
      <c r="BE588" s="7"/>
      <c r="BF588" s="4"/>
      <c r="BG588" s="4"/>
      <c r="BH588" s="4"/>
      <c r="BI588" s="4"/>
      <c r="BJ588" s="4"/>
      <c r="BK588" s="4"/>
      <c r="BL588" s="7"/>
      <c r="BM588" s="7"/>
      <c r="BN588" s="7"/>
      <c r="BO588" s="7"/>
      <c r="BP588" s="4"/>
      <c r="BQ588" s="4"/>
      <c r="BR588" s="4"/>
      <c r="BS588" s="4"/>
      <c r="BT588" s="4"/>
      <c r="BU588" s="4"/>
      <c r="BV588" s="7"/>
      <c r="BW588" s="7"/>
    </row>
    <row r="589" spans="1:135" x14ac:dyDescent="0.3">
      <c r="A589" s="10">
        <v>43684.999999944761</v>
      </c>
      <c r="B589" s="11">
        <v>15</v>
      </c>
      <c r="C589" s="19">
        <v>10.268625</v>
      </c>
      <c r="D589" s="19">
        <v>0.54984343971485483</v>
      </c>
      <c r="E589" s="19">
        <v>10.272819444444442</v>
      </c>
      <c r="F589" s="19">
        <v>0.39817240345616961</v>
      </c>
      <c r="G589" s="19">
        <v>9.4969583333333318</v>
      </c>
      <c r="H589" s="19">
        <v>0.32326629541386642</v>
      </c>
      <c r="I589" s="7">
        <f t="shared" si="24"/>
        <v>8.0517312416666638</v>
      </c>
      <c r="J589" s="7">
        <f t="shared" si="23"/>
        <v>0.32326629541386642</v>
      </c>
      <c r="K589" s="15">
        <v>-39.3333333333333</v>
      </c>
      <c r="L589" s="15">
        <v>1.6483845780556572</v>
      </c>
      <c r="M589" s="15">
        <v>-42</v>
      </c>
      <c r="N589" s="15">
        <v>0.71774056256527341</v>
      </c>
      <c r="O589" s="15">
        <v>-47.833333333333336</v>
      </c>
      <c r="P589" s="15">
        <v>2.3252022829348991</v>
      </c>
      <c r="Q589" s="15">
        <v>-41.583333333333336</v>
      </c>
      <c r="R589" s="15">
        <v>1.2995239998794312</v>
      </c>
      <c r="S589" s="14">
        <v>0.1</v>
      </c>
      <c r="T589" s="15">
        <v>-12.333333333333334</v>
      </c>
      <c r="U589" s="15">
        <v>4.666666666666667</v>
      </c>
      <c r="V589" s="15">
        <v>-13</v>
      </c>
      <c r="W589" s="15">
        <v>3.0138568866708546</v>
      </c>
      <c r="X589" s="15">
        <v>7.166666666666667</v>
      </c>
      <c r="Y589" s="15">
        <v>1.1948965552623279</v>
      </c>
      <c r="Z589" s="15">
        <v>6.166666666666667</v>
      </c>
      <c r="AA589" s="15">
        <v>1.9902540318037576</v>
      </c>
      <c r="AB589" s="6">
        <v>49.255311111111119</v>
      </c>
      <c r="AC589" s="6">
        <v>0.21516555928222866</v>
      </c>
      <c r="AD589" s="6">
        <v>52.184389222222215</v>
      </c>
      <c r="AE589" s="6">
        <v>2.0835080226612606</v>
      </c>
      <c r="AF589" s="6">
        <v>49.911588888888879</v>
      </c>
      <c r="AG589" s="6">
        <v>1.7222714523788079</v>
      </c>
      <c r="AH589" s="6">
        <v>50.288022222222224</v>
      </c>
      <c r="AI589" s="6">
        <v>1.2205676294755068</v>
      </c>
      <c r="AJ589" s="7">
        <v>0.37490746547348308</v>
      </c>
      <c r="AK589" s="7">
        <v>6.2925901225674473E-3</v>
      </c>
      <c r="AL589" s="4">
        <v>1.0252811533849482</v>
      </c>
      <c r="AM589" s="4">
        <v>0.28844853157303008</v>
      </c>
      <c r="AN589" s="4">
        <v>1.8782540283172304</v>
      </c>
      <c r="AO589" s="4">
        <v>0.28844853157303008</v>
      </c>
      <c r="AP589" s="4">
        <v>1.5696984999999997</v>
      </c>
      <c r="AQ589" s="4">
        <v>0.13411070671506767</v>
      </c>
      <c r="AR589" s="7">
        <v>1.5957501250000001</v>
      </c>
      <c r="AS589" s="7">
        <v>8.2577116959722849E-2</v>
      </c>
      <c r="AT589" s="7">
        <v>11.460556462162614</v>
      </c>
      <c r="AU589" s="7">
        <v>2.1887239672055965</v>
      </c>
      <c r="AV589" s="4">
        <v>53.754062374201354</v>
      </c>
      <c r="AW589" s="4">
        <v>6.7512237586440298</v>
      </c>
      <c r="AX589" s="4">
        <v>71.509930182210283</v>
      </c>
      <c r="AY589" s="4">
        <v>6.7512237586440298</v>
      </c>
      <c r="AZ589" s="4">
        <v>12.044708333333334</v>
      </c>
      <c r="BA589" s="4">
        <v>1.4702174638784626</v>
      </c>
      <c r="BB589" s="7">
        <v>21.29064</v>
      </c>
      <c r="BC589" s="7">
        <v>2.7553296969417604</v>
      </c>
      <c r="BD589" s="7">
        <v>11.835463927636098</v>
      </c>
      <c r="BE589" s="7">
        <v>2.1840080074487296</v>
      </c>
      <c r="BF589" s="4">
        <v>54.779343527586306</v>
      </c>
      <c r="BG589" s="4">
        <v>6.9980023113046395</v>
      </c>
      <c r="BH589" s="4">
        <v>73.388184210527513</v>
      </c>
      <c r="BI589" s="4">
        <v>6.9980023113046395</v>
      </c>
      <c r="BJ589" s="4">
        <v>13.614406833333334</v>
      </c>
      <c r="BK589" s="4">
        <v>1.4763214666016455</v>
      </c>
      <c r="BL589" s="7">
        <v>22.886390124999998</v>
      </c>
      <c r="BM589" s="7">
        <v>2.756566835593607</v>
      </c>
      <c r="BN589" s="7">
        <v>430.49462050073208</v>
      </c>
      <c r="BO589" s="7">
        <v>48.715495134191279</v>
      </c>
      <c r="BP589" s="4">
        <v>333.49026764832797</v>
      </c>
      <c r="BQ589" s="4">
        <v>20.756416356923243</v>
      </c>
      <c r="BR589" s="4">
        <v>380.25476731383253</v>
      </c>
      <c r="BS589" s="4">
        <v>20.756416356923243</v>
      </c>
      <c r="BT589" s="4">
        <v>526.98145999999986</v>
      </c>
      <c r="BU589" s="4">
        <v>11.823885663125559</v>
      </c>
      <c r="BV589" s="7">
        <v>526.205978125</v>
      </c>
      <c r="BW589" s="7">
        <v>3.8965281800554963</v>
      </c>
      <c r="BX589" s="1">
        <v>0.41323084337499916</v>
      </c>
      <c r="BY589" s="1">
        <v>0.35413402675992661</v>
      </c>
      <c r="BZ589" s="1">
        <v>2.9675646350214406</v>
      </c>
      <c r="CA589" s="1">
        <v>0.30198366181290182</v>
      </c>
      <c r="CB589" s="1">
        <v>2.8219676088975936</v>
      </c>
      <c r="CC589" s="1">
        <v>0.28548511472864813</v>
      </c>
      <c r="CD589" s="2">
        <v>9.8795472271900522</v>
      </c>
      <c r="CE589" s="2">
        <v>7.6023682611532557</v>
      </c>
      <c r="CF589" s="2">
        <v>29.900005364829145</v>
      </c>
      <c r="CG589" s="2">
        <v>4.6308334497401189</v>
      </c>
      <c r="CH589" s="3">
        <v>0.65326934798253533</v>
      </c>
      <c r="CI589" s="3">
        <v>0.6228847271461383</v>
      </c>
      <c r="CJ589" s="3">
        <v>1.1394232813648872</v>
      </c>
      <c r="CK589" s="3">
        <v>0.35292841246238565</v>
      </c>
      <c r="CL589" s="3">
        <v>0.94350324621179948</v>
      </c>
      <c r="CM589" s="3">
        <v>0.32772866189773509</v>
      </c>
      <c r="CN589" s="5">
        <v>6.0218192622872762</v>
      </c>
      <c r="CO589" s="5">
        <v>1.1681430458740745</v>
      </c>
      <c r="CP589" s="5">
        <v>5.7709101263586335</v>
      </c>
      <c r="CQ589" s="5">
        <v>0.91246100857117041</v>
      </c>
      <c r="CR589" s="1">
        <v>0.58743600283700859</v>
      </c>
      <c r="CS589" s="1">
        <v>0.17123560326019321</v>
      </c>
      <c r="CT589" s="1">
        <v>1.8473849468529377</v>
      </c>
      <c r="CU589" s="1">
        <v>0.19344610127715078</v>
      </c>
      <c r="CV589" s="1">
        <v>1.7755678570440299</v>
      </c>
      <c r="CW589" s="1">
        <v>0.18268060450751361</v>
      </c>
      <c r="CX589" s="2">
        <v>2.493409538290821</v>
      </c>
      <c r="CY589" s="2">
        <v>0.90371383293261609</v>
      </c>
      <c r="CZ589" s="2">
        <v>2.8854550631793159</v>
      </c>
      <c r="DA589" s="2">
        <v>0.33192158767063573</v>
      </c>
      <c r="DB589" s="3">
        <v>0.6380770375643372</v>
      </c>
      <c r="DC589" s="3">
        <v>0.27346158752757288</v>
      </c>
      <c r="DD589" s="3">
        <v>0.75961552090992512</v>
      </c>
      <c r="DE589" s="3">
        <v>0.40500165544396993</v>
      </c>
      <c r="DF589" s="3">
        <v>0.71063551212165321</v>
      </c>
      <c r="DG589" s="3">
        <v>0.2657171626401541</v>
      </c>
      <c r="DH589" s="5">
        <v>1.6309093835361359</v>
      </c>
      <c r="DI589" s="5">
        <v>0.49471112387879279</v>
      </c>
      <c r="DJ589" s="5">
        <v>1.8504548774736929</v>
      </c>
      <c r="DK589" s="5">
        <v>0.41061224515971978</v>
      </c>
      <c r="DL589" s="1">
        <v>1.0006668462120079</v>
      </c>
      <c r="DM589" s="1">
        <v>0.35193733902661628</v>
      </c>
      <c r="DN589" s="1">
        <v>4.8149495818743784</v>
      </c>
      <c r="DO589" s="1">
        <v>0.3623860556172312</v>
      </c>
      <c r="DP589" s="1">
        <v>4.5975354659416228</v>
      </c>
      <c r="DQ589" s="1">
        <v>0.34231834330503785</v>
      </c>
      <c r="DR589" s="2">
        <v>12.372956765480874</v>
      </c>
      <c r="DS589" s="2">
        <v>7.4829896838357692</v>
      </c>
      <c r="DT589" s="2">
        <v>32.785460428008463</v>
      </c>
      <c r="DU589" s="2">
        <v>4.6568173092202345</v>
      </c>
      <c r="DV589" s="3">
        <v>1.2913463855468728</v>
      </c>
      <c r="DW589" s="3">
        <v>0.89634631467371151</v>
      </c>
      <c r="DX589" s="3">
        <v>1.899038802274813</v>
      </c>
      <c r="DY589" s="3">
        <v>0.75713004394345773</v>
      </c>
      <c r="DZ589" s="3">
        <v>1.654138758333453</v>
      </c>
      <c r="EA589" s="3">
        <v>0.57861502986086688</v>
      </c>
      <c r="EB589" s="5">
        <v>7.6527286458234087</v>
      </c>
      <c r="EC589" s="5">
        <v>1.5794326534434835</v>
      </c>
      <c r="ED589" s="5">
        <v>7.6213650038323264</v>
      </c>
      <c r="EE589" s="5">
        <v>0.70703972971230578</v>
      </c>
    </row>
    <row r="590" spans="1:135" x14ac:dyDescent="0.3">
      <c r="A590" s="10">
        <v>43685.999999944703</v>
      </c>
      <c r="B590" s="11">
        <v>15.5</v>
      </c>
      <c r="C590" s="19">
        <v>10.620541666666666</v>
      </c>
      <c r="D590" s="19">
        <v>0.56405220692296076</v>
      </c>
      <c r="E590" s="19">
        <v>10.648305555555558</v>
      </c>
      <c r="F590" s="19">
        <v>0.40634879470920154</v>
      </c>
      <c r="G590" s="19">
        <v>9.7643958333333334</v>
      </c>
      <c r="H590" s="19">
        <v>0.39161693560990279</v>
      </c>
      <c r="I590" s="7">
        <f t="shared" si="24"/>
        <v>8.2863809041666663</v>
      </c>
      <c r="J590" s="7">
        <f t="shared" si="23"/>
        <v>0.39161693560990279</v>
      </c>
      <c r="K590" s="15"/>
      <c r="L590" s="15"/>
      <c r="N590" s="15"/>
      <c r="Q590" s="15"/>
      <c r="R590" s="15"/>
      <c r="S590" s="14">
        <v>0.1</v>
      </c>
      <c r="T590" s="15"/>
      <c r="U590" s="15"/>
      <c r="V590" s="15"/>
      <c r="W590" s="15"/>
      <c r="X590" s="15"/>
      <c r="Y590" s="15"/>
      <c r="Z590" s="15"/>
      <c r="AA590" s="15"/>
      <c r="AB590" s="6"/>
      <c r="AC590" s="6"/>
      <c r="AD590" s="6"/>
      <c r="AE590" s="6"/>
      <c r="AF590" s="6"/>
      <c r="AG590" s="6"/>
      <c r="AH590" s="6"/>
      <c r="AI590" s="6"/>
      <c r="AJ590" s="7"/>
      <c r="AK590" s="7"/>
      <c r="AL590" s="4"/>
      <c r="AM590" s="4"/>
      <c r="AN590" s="4"/>
      <c r="AO590" s="4"/>
      <c r="AP590" s="4"/>
      <c r="AQ590" s="4"/>
      <c r="AR590" s="7"/>
      <c r="AS590" s="7"/>
      <c r="AT590" s="7"/>
      <c r="AU590" s="7"/>
      <c r="AV590" s="4"/>
      <c r="AW590" s="4"/>
      <c r="AX590" s="4"/>
      <c r="AY590" s="4"/>
      <c r="AZ590" s="4"/>
      <c r="BA590" s="4"/>
      <c r="BB590" s="7"/>
      <c r="BC590" s="7"/>
      <c r="BD590" s="7"/>
      <c r="BE590" s="7"/>
      <c r="BF590" s="4"/>
      <c r="BG590" s="4"/>
      <c r="BH590" s="4"/>
      <c r="BI590" s="4"/>
      <c r="BJ590" s="4"/>
      <c r="BK590" s="4"/>
      <c r="BL590" s="7"/>
      <c r="BM590" s="7"/>
      <c r="BN590" s="7"/>
      <c r="BO590" s="7"/>
      <c r="BP590" s="4"/>
      <c r="BQ590" s="4"/>
      <c r="BR590" s="4"/>
      <c r="BS590" s="4"/>
      <c r="BT590" s="4"/>
      <c r="BU590" s="4"/>
      <c r="BV590" s="7"/>
      <c r="BW590" s="7"/>
    </row>
    <row r="591" spans="1:135" x14ac:dyDescent="0.3">
      <c r="A591" s="10">
        <v>43686.999999944645</v>
      </c>
      <c r="B591" s="11">
        <v>17.2</v>
      </c>
      <c r="C591" s="19">
        <v>10.773687499999999</v>
      </c>
      <c r="D591" s="19">
        <v>0.47963551871022236</v>
      </c>
      <c r="E591" s="19">
        <v>11.018000000000001</v>
      </c>
      <c r="F591" s="19">
        <v>0.32012259313844349</v>
      </c>
      <c r="G591" s="19">
        <v>10.157749999999998</v>
      </c>
      <c r="H591" s="19">
        <v>0.31204474665189386</v>
      </c>
      <c r="I591" s="7">
        <f t="shared" si="24"/>
        <v>8.6315098499999969</v>
      </c>
      <c r="J591" s="7">
        <f t="shared" si="23"/>
        <v>0.31204474665189386</v>
      </c>
      <c r="K591" s="15"/>
      <c r="L591" s="15"/>
      <c r="N591" s="15"/>
      <c r="Q591" s="15"/>
      <c r="R591" s="15"/>
      <c r="T591" s="15"/>
      <c r="U591" s="15"/>
      <c r="V591" s="15"/>
      <c r="W591" s="15"/>
      <c r="X591" s="15"/>
      <c r="Y591" s="15"/>
      <c r="Z591" s="15"/>
      <c r="AA591" s="15"/>
      <c r="AB591" s="6"/>
      <c r="AC591" s="6"/>
      <c r="AD591" s="6"/>
      <c r="AE591" s="6"/>
      <c r="AF591" s="6"/>
      <c r="AG591" s="6"/>
      <c r="AH591" s="6"/>
      <c r="AI591" s="6"/>
      <c r="AJ591" s="7"/>
      <c r="AK591" s="7"/>
      <c r="AL591" s="4"/>
      <c r="AM591" s="4"/>
      <c r="AN591" s="4"/>
      <c r="AO591" s="4"/>
      <c r="AP591" s="4"/>
      <c r="AQ591" s="4"/>
      <c r="AR591" s="7"/>
      <c r="AS591" s="7"/>
      <c r="AT591" s="7"/>
      <c r="AU591" s="7"/>
      <c r="AV591" s="4"/>
      <c r="AW591" s="4"/>
      <c r="AX591" s="4"/>
      <c r="AY591" s="4"/>
      <c r="AZ591" s="4"/>
      <c r="BA591" s="4"/>
      <c r="BB591" s="7"/>
      <c r="BC591" s="7"/>
      <c r="BD591" s="7"/>
      <c r="BE591" s="7"/>
      <c r="BF591" s="4"/>
      <c r="BG591" s="4"/>
      <c r="BH591" s="4"/>
      <c r="BI591" s="4"/>
      <c r="BJ591" s="4"/>
      <c r="BK591" s="4"/>
      <c r="BL591" s="7"/>
      <c r="BM591" s="7"/>
      <c r="BN591" s="7"/>
      <c r="BO591" s="7"/>
      <c r="BP591" s="4"/>
      <c r="BQ591" s="4"/>
      <c r="BR591" s="4"/>
      <c r="BS591" s="4"/>
      <c r="BT591" s="4"/>
      <c r="BU591" s="4"/>
      <c r="BV591" s="7"/>
      <c r="BW591" s="7"/>
    </row>
    <row r="592" spans="1:135" x14ac:dyDescent="0.3">
      <c r="A592" s="10">
        <v>43687.999999944586</v>
      </c>
      <c r="B592" s="11">
        <v>17.5</v>
      </c>
      <c r="C592" s="19">
        <v>11.191895833333334</v>
      </c>
      <c r="D592" s="19">
        <v>0.45506787196754639</v>
      </c>
      <c r="E592" s="19">
        <v>11.535791666666666</v>
      </c>
      <c r="F592" s="19">
        <v>0.30003259069653254</v>
      </c>
      <c r="G592" s="19">
        <v>10.838291666666665</v>
      </c>
      <c r="H592" s="19">
        <v>0.35813375329701019</v>
      </c>
      <c r="I592" s="7">
        <f t="shared" si="24"/>
        <v>9.2286171083333297</v>
      </c>
      <c r="J592" s="7">
        <f t="shared" si="23"/>
        <v>0.35813375329701019</v>
      </c>
      <c r="K592" s="15"/>
      <c r="L592" s="15"/>
      <c r="N592" s="15"/>
      <c r="Q592" s="15"/>
      <c r="R592" s="15"/>
      <c r="T592" s="15"/>
      <c r="U592" s="15"/>
      <c r="V592" s="15"/>
      <c r="W592" s="15"/>
      <c r="X592" s="15"/>
      <c r="Y592" s="15"/>
      <c r="Z592" s="15"/>
      <c r="AA592" s="15"/>
      <c r="AB592" s="6"/>
      <c r="AC592" s="6"/>
      <c r="AD592" s="6"/>
      <c r="AE592" s="6"/>
      <c r="AF592" s="6"/>
      <c r="AG592" s="6"/>
      <c r="AH592" s="6"/>
      <c r="AI592" s="6"/>
      <c r="AJ592" s="7"/>
      <c r="AK592" s="7"/>
      <c r="AL592" s="4"/>
      <c r="AM592" s="4"/>
      <c r="AN592" s="4"/>
      <c r="AO592" s="4"/>
      <c r="AP592" s="4"/>
      <c r="AQ592" s="4"/>
      <c r="AR592" s="7"/>
      <c r="AS592" s="7"/>
      <c r="AT592" s="7"/>
      <c r="AU592" s="7"/>
      <c r="AV592" s="4"/>
      <c r="AW592" s="4"/>
      <c r="AX592" s="4"/>
      <c r="AY592" s="4"/>
      <c r="AZ592" s="4"/>
      <c r="BA592" s="4"/>
      <c r="BB592" s="7"/>
      <c r="BC592" s="7"/>
      <c r="BD592" s="7"/>
      <c r="BE592" s="7"/>
      <c r="BF592" s="4"/>
      <c r="BG592" s="4"/>
      <c r="BH592" s="4"/>
      <c r="BI592" s="4"/>
      <c r="BJ592" s="4"/>
      <c r="BK592" s="4"/>
      <c r="BL592" s="7"/>
      <c r="BM592" s="7"/>
      <c r="BN592" s="7"/>
      <c r="BO592" s="7"/>
      <c r="BP592" s="4"/>
      <c r="BQ592" s="4"/>
      <c r="BR592" s="4"/>
      <c r="BS592" s="4"/>
      <c r="BT592" s="4"/>
      <c r="BU592" s="4"/>
      <c r="BV592" s="7"/>
      <c r="BW592" s="7"/>
    </row>
    <row r="593" spans="1:135" x14ac:dyDescent="0.3">
      <c r="A593" s="10">
        <v>43688.999999944528</v>
      </c>
      <c r="B593" s="11">
        <v>16.600000000000001</v>
      </c>
      <c r="C593" s="19">
        <v>10.559999999999999</v>
      </c>
      <c r="D593" s="19">
        <v>0.63771980368124692</v>
      </c>
      <c r="E593" s="19">
        <v>10.986430555555556</v>
      </c>
      <c r="F593" s="19">
        <v>0.44166102789180101</v>
      </c>
      <c r="G593" s="19">
        <v>10.575062500000001</v>
      </c>
      <c r="H593" s="19">
        <v>0.39034720274245355</v>
      </c>
      <c r="I593" s="7">
        <f t="shared" si="24"/>
        <v>8.9976598375000005</v>
      </c>
      <c r="J593" s="7">
        <f t="shared" si="23"/>
        <v>0.39034720274245355</v>
      </c>
      <c r="K593" s="15">
        <v>-41</v>
      </c>
      <c r="L593" s="15">
        <v>1.0660035817780522</v>
      </c>
      <c r="M593" s="15">
        <v>-42.4166666666667</v>
      </c>
      <c r="N593" s="15">
        <v>1.0034662148993583</v>
      </c>
      <c r="O593" s="15">
        <v>-47.166666666666664</v>
      </c>
      <c r="P593" s="15">
        <v>1.894302995400643</v>
      </c>
      <c r="Q593" s="15">
        <v>-42.916666666666664</v>
      </c>
      <c r="R593" s="15">
        <v>1.0184534720582352</v>
      </c>
      <c r="T593" s="15">
        <v>-15.333333333333334</v>
      </c>
      <c r="U593" s="15">
        <v>5.1747248987533405</v>
      </c>
      <c r="V593" s="15">
        <v>-11.333333333333334</v>
      </c>
      <c r="W593" s="15">
        <v>3.1797973380564861</v>
      </c>
      <c r="X593" s="15">
        <v>5.666666666666667</v>
      </c>
      <c r="Y593" s="15">
        <v>0.8027729719194866</v>
      </c>
      <c r="Z593" s="15">
        <v>2.3333333333333335</v>
      </c>
      <c r="AA593" s="15">
        <v>1.584648576533962</v>
      </c>
      <c r="AB593" s="6">
        <v>45.418033333333334</v>
      </c>
      <c r="AC593" s="6">
        <v>0.97829455656637965</v>
      </c>
      <c r="AD593" s="6">
        <v>52.650784666666667</v>
      </c>
      <c r="AE593" s="6">
        <v>1.7725434987087973</v>
      </c>
      <c r="AF593" s="6">
        <v>50.167999999999999</v>
      </c>
      <c r="AG593" s="6">
        <v>2.3839779028151873</v>
      </c>
      <c r="AH593" s="6">
        <v>50.642633333333329</v>
      </c>
      <c r="AI593" s="6">
        <v>1.3454023856851924</v>
      </c>
      <c r="AJ593" s="7"/>
      <c r="AK593" s="7"/>
      <c r="AL593" s="4"/>
      <c r="AM593" s="4"/>
      <c r="AN593" s="4"/>
      <c r="AO593" s="4"/>
      <c r="AP593" s="4"/>
      <c r="AQ593" s="4"/>
      <c r="AR593" s="7"/>
      <c r="AS593" s="7"/>
      <c r="AT593" s="7"/>
      <c r="AU593" s="7"/>
      <c r="AV593" s="4"/>
      <c r="AW593" s="4"/>
      <c r="AX593" s="4"/>
      <c r="AY593" s="4"/>
      <c r="AZ593" s="4"/>
      <c r="BA593" s="4"/>
      <c r="BB593" s="7"/>
      <c r="BC593" s="7"/>
      <c r="BD593" s="7"/>
      <c r="BE593" s="7"/>
      <c r="BF593" s="4"/>
      <c r="BG593" s="4"/>
      <c r="BH593" s="4"/>
      <c r="BI593" s="4"/>
      <c r="BJ593" s="4"/>
      <c r="BK593" s="4"/>
      <c r="BL593" s="7"/>
      <c r="BM593" s="7"/>
      <c r="BN593" s="7"/>
      <c r="BO593" s="7"/>
      <c r="BP593" s="4"/>
      <c r="BQ593" s="4"/>
      <c r="BR593" s="4"/>
      <c r="BS593" s="4"/>
      <c r="BT593" s="4"/>
      <c r="BU593" s="4"/>
      <c r="BV593" s="7"/>
      <c r="BW593" s="7"/>
      <c r="BX593" s="1">
        <v>0.43309652440915103</v>
      </c>
      <c r="BY593" s="1">
        <v>0.31863687597786766</v>
      </c>
      <c r="BZ593" s="1">
        <v>3.1379447254644517</v>
      </c>
      <c r="CA593" s="1">
        <v>0.33721667270971611</v>
      </c>
      <c r="CB593" s="1">
        <v>2.9837683780042994</v>
      </c>
      <c r="CC593" s="1">
        <v>0.31851356997404429</v>
      </c>
      <c r="CD593" s="2">
        <v>14.515046702065652</v>
      </c>
      <c r="CE593" s="2">
        <v>11.520267449692037</v>
      </c>
      <c r="CF593" s="2">
        <v>56.478221350288003</v>
      </c>
      <c r="CG593" s="2">
        <v>17.93957873377051</v>
      </c>
      <c r="CH593" s="3">
        <v>0.63159909809667936</v>
      </c>
      <c r="CI593" s="3">
        <v>9.0228442585239571E-2</v>
      </c>
      <c r="CJ593" s="3">
        <v>1.6316310034164214</v>
      </c>
      <c r="CK593" s="3">
        <v>0.3663810980677748</v>
      </c>
      <c r="CL593" s="3">
        <v>1.2286181455725653</v>
      </c>
      <c r="CM593" s="3">
        <v>0.22173137024425962</v>
      </c>
      <c r="CN593" s="5">
        <v>14.299324139614564</v>
      </c>
      <c r="CO593" s="5">
        <v>3.4889993422693069</v>
      </c>
      <c r="CP593" s="5">
        <v>14.299324139614564</v>
      </c>
      <c r="CQ593" s="5">
        <v>3.4889993422693069</v>
      </c>
      <c r="CR593" s="1">
        <v>0.36091377034095934</v>
      </c>
      <c r="CS593" s="1">
        <v>0.43857582424032776</v>
      </c>
      <c r="CT593" s="1">
        <v>1.5800002834926441</v>
      </c>
      <c r="CU593" s="1">
        <v>0.39487791534488176</v>
      </c>
      <c r="CV593" s="1">
        <v>1.510512352242998</v>
      </c>
      <c r="CW593" s="1">
        <v>0.3732080710408347</v>
      </c>
      <c r="CX593" s="2">
        <v>2.5424444860306079</v>
      </c>
      <c r="CY593" s="2">
        <v>0.40913072286646873</v>
      </c>
      <c r="CZ593" s="2">
        <v>3.6364660527468069</v>
      </c>
      <c r="DA593" s="2">
        <v>0.16307092926604622</v>
      </c>
      <c r="DB593" s="3">
        <v>0.15038073764206633</v>
      </c>
      <c r="DC593" s="3">
        <v>0.12030459011365309</v>
      </c>
      <c r="DD593" s="3">
        <v>0.87220827832398518</v>
      </c>
      <c r="DE593" s="3">
        <v>0.61759936648306868</v>
      </c>
      <c r="DF593" s="3">
        <v>0.58131177942917178</v>
      </c>
      <c r="DG593" s="3">
        <v>0.37188075705052764</v>
      </c>
      <c r="DH593" s="5">
        <v>1.7874155174518211</v>
      </c>
      <c r="DI593" s="5">
        <v>0.48374655156485508</v>
      </c>
      <c r="DJ593" s="5">
        <v>1.7874155174518211</v>
      </c>
      <c r="DK593" s="5">
        <v>0.48374655156485508</v>
      </c>
      <c r="DL593" s="1">
        <v>0.79401029475011042</v>
      </c>
      <c r="DM593" s="1">
        <v>0.62725894958113459</v>
      </c>
      <c r="DN593" s="1">
        <v>4.7179450089570958</v>
      </c>
      <c r="DO593" s="1">
        <v>0.51441057304207105</v>
      </c>
      <c r="DP593" s="1">
        <v>4.4942807302472971</v>
      </c>
      <c r="DQ593" s="1">
        <v>0.48640501085188842</v>
      </c>
      <c r="DR593" s="2">
        <v>17.05749118809625</v>
      </c>
      <c r="DS593" s="2">
        <v>11.819077167982444</v>
      </c>
      <c r="DT593" s="2">
        <v>60.114687403034793</v>
      </c>
      <c r="DU593" s="2">
        <v>18.025172413345366</v>
      </c>
      <c r="DV593" s="3">
        <v>0.78197983573874552</v>
      </c>
      <c r="DW593" s="3">
        <v>0.21053303269889309</v>
      </c>
      <c r="DX593" s="3">
        <v>2.5038392817404063</v>
      </c>
      <c r="DY593" s="3">
        <v>0.4527059687863737</v>
      </c>
      <c r="DZ593" s="3">
        <v>1.8099299250017369</v>
      </c>
      <c r="EA593" s="3">
        <v>0.28327029996385239</v>
      </c>
      <c r="EB593" s="5">
        <v>16.086739657066385</v>
      </c>
      <c r="EC593" s="5">
        <v>3.3007839549938174</v>
      </c>
      <c r="ED593" s="5">
        <v>16.086739657066385</v>
      </c>
      <c r="EE593" s="5">
        <v>3.3007839549938174</v>
      </c>
    </row>
    <row r="594" spans="1:135" x14ac:dyDescent="0.3">
      <c r="A594" s="10">
        <v>43689.99999994447</v>
      </c>
      <c r="B594" s="11">
        <v>18.399999999999999</v>
      </c>
      <c r="C594" s="19">
        <v>11.229729166666665</v>
      </c>
      <c r="D594" s="19">
        <v>0.5426949150438608</v>
      </c>
      <c r="E594" s="19">
        <v>11.715236111111111</v>
      </c>
      <c r="F594" s="19">
        <v>0.35493446157361186</v>
      </c>
      <c r="G594" s="19">
        <v>10.887604166666668</v>
      </c>
      <c r="H594" s="19">
        <v>0.32311261186294948</v>
      </c>
      <c r="I594" s="7">
        <f t="shared" si="24"/>
        <v>9.2718838958333336</v>
      </c>
      <c r="J594" s="7">
        <f t="shared" si="23"/>
        <v>0.32311261186294948</v>
      </c>
      <c r="Q594" s="15"/>
      <c r="R594" s="15"/>
      <c r="S594" s="14">
        <v>0.2</v>
      </c>
      <c r="T594" s="12"/>
      <c r="U594" s="12"/>
      <c r="V594" s="12"/>
      <c r="W594" s="12"/>
      <c r="X594" s="12"/>
      <c r="Y594" s="12"/>
      <c r="Z594" s="12"/>
      <c r="AA594" s="12"/>
      <c r="AB594" s="6"/>
      <c r="AC594" s="6"/>
      <c r="AD594" s="6"/>
      <c r="AE594" s="6"/>
      <c r="AF594" s="6"/>
      <c r="AG594" s="6"/>
      <c r="AH594" s="6"/>
      <c r="AI594" s="6"/>
      <c r="AJ594" s="7"/>
      <c r="AK594" s="7"/>
      <c r="AL594" s="4"/>
      <c r="AM594" s="4"/>
      <c r="AN594" s="4"/>
      <c r="AO594" s="4"/>
      <c r="AP594" s="4"/>
      <c r="AQ594" s="4"/>
      <c r="AR594" s="7"/>
      <c r="AS594" s="7"/>
      <c r="AT594" s="7"/>
      <c r="AU594" s="7"/>
      <c r="AV594" s="4"/>
      <c r="AW594" s="4"/>
      <c r="AX594" s="4"/>
      <c r="AY594" s="4"/>
      <c r="AZ594" s="4"/>
      <c r="BA594" s="4"/>
      <c r="BB594" s="7"/>
      <c r="BC594" s="7"/>
      <c r="BD594" s="7"/>
      <c r="BE594" s="7"/>
      <c r="BF594" s="4"/>
      <c r="BG594" s="4"/>
      <c r="BH594" s="4"/>
      <c r="BI594" s="4"/>
      <c r="BJ594" s="4"/>
      <c r="BK594" s="4"/>
      <c r="BL594" s="7"/>
      <c r="BM594" s="7"/>
      <c r="BN594" s="7"/>
      <c r="BO594" s="7"/>
      <c r="BP594" s="4"/>
      <c r="BQ594" s="4"/>
      <c r="BR594" s="4"/>
      <c r="BS594" s="4"/>
      <c r="BT594" s="4"/>
      <c r="BU594" s="4"/>
      <c r="BV594" s="7"/>
      <c r="BW594" s="7"/>
    </row>
    <row r="595" spans="1:135" x14ac:dyDescent="0.3">
      <c r="A595" s="10">
        <v>43690.999999944412</v>
      </c>
      <c r="B595" s="11">
        <v>15.6</v>
      </c>
      <c r="C595" s="19">
        <v>10.939729166666666</v>
      </c>
      <c r="D595" s="19">
        <v>0.43607485477454033</v>
      </c>
      <c r="E595" s="19">
        <v>11.493166666666669</v>
      </c>
      <c r="F595" s="19">
        <v>0.25290142275129068</v>
      </c>
      <c r="G595" s="19">
        <v>11.070145833333335</v>
      </c>
      <c r="H595" s="19">
        <v>0.29993204314725808</v>
      </c>
      <c r="I595" s="7">
        <f t="shared" si="24"/>
        <v>9.4320459541666661</v>
      </c>
      <c r="J595" s="7">
        <f t="shared" si="23"/>
        <v>0.29993204314725808</v>
      </c>
      <c r="Q595" s="15"/>
      <c r="R595" s="15"/>
      <c r="S595" s="14">
        <v>0.1</v>
      </c>
      <c r="T595" s="12"/>
      <c r="U595" s="12"/>
      <c r="V595" s="12"/>
      <c r="W595" s="12"/>
      <c r="X595" s="12"/>
      <c r="Y595" s="12"/>
      <c r="Z595" s="12"/>
      <c r="AA595" s="12"/>
      <c r="AB595" s="6"/>
      <c r="AC595" s="6"/>
      <c r="AD595" s="6"/>
      <c r="AE595" s="6"/>
      <c r="AF595" s="6"/>
      <c r="AG595" s="6"/>
      <c r="AH595" s="6"/>
      <c r="AI595" s="6"/>
      <c r="AJ595" s="7"/>
      <c r="AK595" s="7"/>
      <c r="AL595" s="4"/>
      <c r="AM595" s="4"/>
      <c r="AN595" s="4"/>
      <c r="AO595" s="4"/>
      <c r="AP595" s="4"/>
      <c r="AQ595" s="4"/>
      <c r="AR595" s="7"/>
      <c r="AS595" s="7"/>
      <c r="AT595" s="7"/>
      <c r="AU595" s="7"/>
      <c r="AV595" s="4"/>
      <c r="AW595" s="4"/>
      <c r="AX595" s="4"/>
      <c r="AY595" s="4"/>
      <c r="AZ595" s="4"/>
      <c r="BA595" s="4"/>
      <c r="BB595" s="7"/>
      <c r="BC595" s="7"/>
      <c r="BD595" s="7"/>
      <c r="BE595" s="7"/>
      <c r="BF595" s="4"/>
      <c r="BG595" s="4"/>
      <c r="BH595" s="4"/>
      <c r="BI595" s="4"/>
      <c r="BJ595" s="4"/>
      <c r="BK595" s="4"/>
      <c r="BL595" s="7"/>
      <c r="BM595" s="7"/>
      <c r="BN595" s="7"/>
      <c r="BO595" s="7"/>
      <c r="BP595" s="4"/>
      <c r="BQ595" s="4"/>
      <c r="BR595" s="4"/>
      <c r="BS595" s="4"/>
      <c r="BT595" s="4"/>
      <c r="BU595" s="4"/>
      <c r="BV595" s="7"/>
      <c r="BW595" s="7"/>
    </row>
    <row r="596" spans="1:135" x14ac:dyDescent="0.3">
      <c r="A596" s="10">
        <v>43691.999999944353</v>
      </c>
      <c r="B596" s="11">
        <v>14.3</v>
      </c>
      <c r="C596" s="19">
        <v>9.6697708333333345</v>
      </c>
      <c r="D596" s="19">
        <v>0.55985026707066854</v>
      </c>
      <c r="E596" s="19">
        <v>10.330680555555558</v>
      </c>
      <c r="F596" s="19">
        <v>0.36694388756051027</v>
      </c>
      <c r="G596" s="19">
        <v>10.223979166666666</v>
      </c>
      <c r="H596" s="19">
        <v>0.34128917129213965</v>
      </c>
      <c r="I596" s="7">
        <f t="shared" si="24"/>
        <v>8.6896193208333319</v>
      </c>
      <c r="J596" s="7">
        <f t="shared" si="23"/>
        <v>0.34128917129213965</v>
      </c>
      <c r="Q596" s="15"/>
      <c r="R596" s="15"/>
      <c r="S596" s="14">
        <v>0.1</v>
      </c>
      <c r="T596" s="12"/>
      <c r="U596" s="12"/>
      <c r="V596" s="12"/>
      <c r="W596" s="12"/>
      <c r="X596" s="12"/>
      <c r="Y596" s="12"/>
      <c r="Z596" s="12"/>
      <c r="AA596" s="12"/>
      <c r="AB596" s="6"/>
      <c r="AC596" s="6"/>
      <c r="AD596" s="6"/>
      <c r="AE596" s="6"/>
      <c r="AF596" s="6"/>
      <c r="AG596" s="6"/>
      <c r="AH596" s="6"/>
      <c r="AI596" s="6"/>
      <c r="AJ596" s="7"/>
      <c r="AK596" s="7"/>
      <c r="AL596" s="4"/>
      <c r="AM596" s="4"/>
      <c r="AN596" s="4"/>
      <c r="AO596" s="4"/>
      <c r="AP596" s="4"/>
      <c r="AQ596" s="4"/>
      <c r="AR596" s="7"/>
      <c r="AS596" s="7"/>
      <c r="AT596" s="7"/>
      <c r="AU596" s="7"/>
      <c r="AV596" s="4"/>
      <c r="AW596" s="4"/>
      <c r="AX596" s="4"/>
      <c r="AY596" s="4"/>
      <c r="AZ596" s="4"/>
      <c r="BA596" s="4"/>
      <c r="BB596" s="7"/>
      <c r="BC596" s="7"/>
      <c r="BD596" s="7"/>
      <c r="BE596" s="7"/>
      <c r="BF596" s="4"/>
      <c r="BG596" s="4"/>
      <c r="BH596" s="4"/>
      <c r="BI596" s="4"/>
      <c r="BJ596" s="4"/>
      <c r="BK596" s="4"/>
      <c r="BL596" s="7"/>
      <c r="BM596" s="7"/>
      <c r="BN596" s="7"/>
      <c r="BO596" s="7"/>
      <c r="BP596" s="4"/>
      <c r="BQ596" s="4"/>
      <c r="BR596" s="4"/>
      <c r="BS596" s="4"/>
      <c r="BT596" s="4"/>
      <c r="BU596" s="4"/>
      <c r="BV596" s="7"/>
      <c r="BW596" s="7"/>
    </row>
    <row r="597" spans="1:135" x14ac:dyDescent="0.3">
      <c r="A597" s="10">
        <v>43692.999999944295</v>
      </c>
      <c r="B597" s="11">
        <v>15.2</v>
      </c>
      <c r="C597" s="19">
        <v>10.306875</v>
      </c>
      <c r="D597" s="19">
        <v>0.544678644163335</v>
      </c>
      <c r="E597" s="19">
        <v>10.780638888888889</v>
      </c>
      <c r="F597" s="19">
        <v>0.34391342867613728</v>
      </c>
      <c r="G597" s="19">
        <v>10.551937499999999</v>
      </c>
      <c r="H597" s="19">
        <v>0.3451920586402305</v>
      </c>
      <c r="I597" s="7">
        <f t="shared" si="24"/>
        <v>8.9773699624999974</v>
      </c>
      <c r="J597" s="7">
        <f t="shared" si="23"/>
        <v>0.3451920586402305</v>
      </c>
      <c r="Q597" s="15"/>
      <c r="R597" s="15"/>
      <c r="S597" s="14">
        <v>0.1</v>
      </c>
      <c r="T597" s="12"/>
      <c r="U597" s="12"/>
      <c r="V597" s="12"/>
      <c r="W597" s="12"/>
      <c r="X597" s="12"/>
      <c r="Y597" s="12"/>
      <c r="Z597" s="12"/>
      <c r="AA597" s="12"/>
      <c r="AB597" s="6"/>
      <c r="AC597" s="6"/>
      <c r="AD597" s="6"/>
      <c r="AE597" s="6"/>
      <c r="AF597" s="6"/>
      <c r="AG597" s="6"/>
      <c r="AH597" s="6"/>
      <c r="AI597" s="6"/>
      <c r="AJ597" s="7"/>
      <c r="AK597" s="7"/>
      <c r="AL597" s="4"/>
      <c r="AM597" s="4"/>
      <c r="AN597" s="4"/>
      <c r="AO597" s="4"/>
      <c r="AP597" s="4"/>
      <c r="AQ597" s="4"/>
      <c r="AR597" s="7"/>
      <c r="AS597" s="7"/>
      <c r="AT597" s="7"/>
      <c r="AU597" s="7"/>
      <c r="AV597" s="4"/>
      <c r="AW597" s="4"/>
      <c r="AX597" s="4"/>
      <c r="AY597" s="4"/>
      <c r="AZ597" s="4"/>
      <c r="BA597" s="4"/>
      <c r="BB597" s="7"/>
      <c r="BC597" s="7"/>
      <c r="BD597" s="7"/>
      <c r="BE597" s="7"/>
      <c r="BF597" s="4"/>
      <c r="BG597" s="4"/>
      <c r="BH597" s="4"/>
      <c r="BI597" s="4"/>
      <c r="BJ597" s="4"/>
      <c r="BK597" s="4"/>
      <c r="BL597" s="7"/>
      <c r="BM597" s="7"/>
      <c r="BN597" s="7"/>
      <c r="BO597" s="7"/>
      <c r="BP597" s="4"/>
      <c r="BQ597" s="4"/>
      <c r="BR597" s="4"/>
      <c r="BS597" s="4"/>
      <c r="BT597" s="4"/>
      <c r="BU597" s="4"/>
      <c r="BV597" s="7"/>
      <c r="BW597" s="7"/>
    </row>
    <row r="598" spans="1:135" x14ac:dyDescent="0.3">
      <c r="A598" s="10">
        <v>43693.999999944237</v>
      </c>
      <c r="B598" s="11">
        <v>16</v>
      </c>
      <c r="C598" s="19">
        <v>10.336916666666665</v>
      </c>
      <c r="D598" s="19">
        <v>0.2288017060962631</v>
      </c>
      <c r="E598" s="19">
        <v>10.923833333333334</v>
      </c>
      <c r="F598" s="19">
        <v>0.11456836134068543</v>
      </c>
      <c r="G598" s="19">
        <v>10.639979166666668</v>
      </c>
      <c r="H598" s="19">
        <v>0.14106178135365177</v>
      </c>
      <c r="I598" s="7">
        <f t="shared" si="24"/>
        <v>9.0546177208333329</v>
      </c>
      <c r="J598" s="7">
        <f t="shared" si="23"/>
        <v>0.14106178135365177</v>
      </c>
      <c r="K598" s="15">
        <v>-40.8333333333333</v>
      </c>
      <c r="L598" s="15">
        <v>0.83333333333333337</v>
      </c>
      <c r="M598" s="15">
        <v>-42.5</v>
      </c>
      <c r="N598" s="15">
        <v>0.62158156050806102</v>
      </c>
      <c r="Q598" s="15"/>
      <c r="R598" s="15"/>
      <c r="T598" s="15">
        <f>1.1937*V598 + 1.6915</f>
        <v>-12.234999999999999</v>
      </c>
      <c r="U598" s="15">
        <f>W598</f>
        <v>3.3829638550307406</v>
      </c>
      <c r="V598" s="15">
        <v>-11.666666666666666</v>
      </c>
      <c r="W598" s="15">
        <v>3.3829638550307406</v>
      </c>
      <c r="X598" s="12"/>
      <c r="Y598" s="12"/>
      <c r="Z598" s="12"/>
      <c r="AA598" s="12"/>
      <c r="AB598" s="6">
        <v>44.28145555555556</v>
      </c>
      <c r="AC598" s="6">
        <v>0.639264537062458</v>
      </c>
      <c r="AD598" s="6">
        <v>51.965239555555556</v>
      </c>
      <c r="AE598" s="6">
        <v>2.237276705873009</v>
      </c>
      <c r="AF598" s="6">
        <v>50.200733333333325</v>
      </c>
      <c r="AG598" s="6">
        <v>1.4174894007050332</v>
      </c>
      <c r="AH598" s="6">
        <v>50.3262111111111</v>
      </c>
      <c r="AI598" s="6">
        <v>1.1857847977157701</v>
      </c>
      <c r="AJ598" s="7">
        <v>0.32935238512073994</v>
      </c>
      <c r="AK598" s="7">
        <v>6.7855874498381388E-2</v>
      </c>
      <c r="AL598" s="4">
        <v>1.1063815802707528</v>
      </c>
      <c r="AM598" s="4">
        <v>0.13129006091545484</v>
      </c>
      <c r="AN598" s="4">
        <v>1.370797117204285</v>
      </c>
      <c r="AO598" s="4">
        <v>0.13129006091545484</v>
      </c>
      <c r="AP598" s="4"/>
      <c r="AQ598" s="4"/>
      <c r="AR598" s="7"/>
      <c r="AS598" s="7"/>
      <c r="AT598" s="7">
        <v>13.548440109341156</v>
      </c>
      <c r="AU598" s="7">
        <v>0.24721122314523192</v>
      </c>
      <c r="AV598" s="4">
        <v>15.975697716062371</v>
      </c>
      <c r="AW598" s="4">
        <v>1.6767905560212184</v>
      </c>
      <c r="AX598" s="4">
        <v>20.046678701490212</v>
      </c>
      <c r="AY598" s="4">
        <v>1.6767905560212184</v>
      </c>
      <c r="AZ598" s="4"/>
      <c r="BA598" s="4"/>
      <c r="BB598" s="7"/>
      <c r="BC598" s="7"/>
      <c r="BD598" s="7">
        <v>13.877792494461897</v>
      </c>
      <c r="BE598" s="7">
        <v>0.27351745942660088</v>
      </c>
      <c r="BF598" s="4">
        <v>17.082079296333124</v>
      </c>
      <c r="BG598" s="4">
        <v>1.7820841264198857</v>
      </c>
      <c r="BH598" s="4">
        <v>21.417475818694498</v>
      </c>
      <c r="BI598" s="4">
        <v>1.7820841264198857</v>
      </c>
      <c r="BJ598" s="4"/>
      <c r="BK598" s="4"/>
      <c r="BL598" s="7"/>
      <c r="BM598" s="7"/>
      <c r="BN598" s="7">
        <v>338.46084313504525</v>
      </c>
      <c r="BO598" s="7">
        <v>76.378661073429413</v>
      </c>
      <c r="BP598" s="4">
        <v>232.1993326015849</v>
      </c>
      <c r="BQ598" s="4">
        <v>22.728777853440903</v>
      </c>
      <c r="BR598" s="4">
        <v>296.02605431887883</v>
      </c>
      <c r="BS598" s="4">
        <v>22.728777853440903</v>
      </c>
      <c r="BT598" s="4"/>
      <c r="BU598" s="4"/>
      <c r="BV598" s="7"/>
      <c r="BW598" s="7"/>
      <c r="CD598" s="2">
        <v>11.717866224799163</v>
      </c>
      <c r="CE598" s="2">
        <v>8.4414553159871577</v>
      </c>
      <c r="CF598" s="2">
        <v>45.130843059505757</v>
      </c>
      <c r="CG598" s="2">
        <v>15.324856975255482</v>
      </c>
      <c r="CX598" s="2">
        <v>1.7858780075228677</v>
      </c>
      <c r="CY598" s="2">
        <v>0.41050638887300323</v>
      </c>
      <c r="CZ598" s="2">
        <v>2.0887462076290841</v>
      </c>
      <c r="DA598" s="2">
        <v>0.36418534551036064</v>
      </c>
      <c r="DR598" s="2">
        <v>13.503744232322035</v>
      </c>
      <c r="DS598" s="2">
        <v>8.7929083050343486</v>
      </c>
      <c r="DT598" s="2">
        <v>47.219589267134843</v>
      </c>
      <c r="DU598" s="2">
        <v>15.096618624878559</v>
      </c>
    </row>
    <row r="599" spans="1:135" x14ac:dyDescent="0.3">
      <c r="A599" s="10">
        <v>43694.999999944179</v>
      </c>
      <c r="B599" s="11">
        <v>13.9</v>
      </c>
      <c r="C599" s="19">
        <v>9.7879791666666662</v>
      </c>
      <c r="D599" s="19">
        <v>0.26299059138810443</v>
      </c>
      <c r="E599" s="19">
        <v>10.298722222222223</v>
      </c>
      <c r="F599" s="19">
        <v>0.12916531971662776</v>
      </c>
      <c r="G599" s="19">
        <v>10.313541666666666</v>
      </c>
      <c r="H599" s="19">
        <v>0.15893441564130015</v>
      </c>
      <c r="I599" s="7">
        <f t="shared" si="24"/>
        <v>8.7682014583333316</v>
      </c>
      <c r="J599" s="7">
        <f t="shared" si="23"/>
        <v>0.15893441564130015</v>
      </c>
      <c r="Q599" s="15"/>
      <c r="R599" s="15"/>
      <c r="T599" s="12"/>
      <c r="U599" s="12"/>
      <c r="V599" s="12"/>
      <c r="W599" s="12"/>
      <c r="X599" s="12"/>
      <c r="Y599" s="12"/>
      <c r="Z599" s="12"/>
      <c r="AA599" s="12"/>
      <c r="AB599" s="6"/>
      <c r="AC599" s="6"/>
      <c r="AD599" s="6"/>
      <c r="AE599" s="6"/>
      <c r="AF599" s="6"/>
      <c r="AG599" s="6"/>
      <c r="AH599" s="6"/>
      <c r="AI599" s="6"/>
      <c r="AJ599" s="7"/>
      <c r="AK599" s="7"/>
      <c r="AL599" s="4"/>
      <c r="AM599" s="4"/>
      <c r="AN599" s="4"/>
      <c r="AO599" s="4"/>
      <c r="AP599" s="4"/>
      <c r="AQ599" s="4"/>
      <c r="AR599" s="7"/>
      <c r="AS599" s="7"/>
      <c r="AT599" s="7"/>
      <c r="AU599" s="7"/>
      <c r="AV599" s="4"/>
      <c r="AW599" s="4"/>
      <c r="AX599" s="4"/>
      <c r="AY599" s="4"/>
      <c r="AZ599" s="4"/>
      <c r="BA599" s="4"/>
      <c r="BB599" s="7"/>
      <c r="BC599" s="7"/>
      <c r="BD599" s="7"/>
      <c r="BE599" s="7"/>
      <c r="BF599" s="4"/>
      <c r="BG599" s="4"/>
      <c r="BH599" s="4"/>
      <c r="BI599" s="4"/>
      <c r="BJ599" s="4"/>
      <c r="BK599" s="4"/>
      <c r="BL599" s="7"/>
      <c r="BM599" s="7"/>
      <c r="BN599" s="7"/>
      <c r="BO599" s="7"/>
      <c r="BP599" s="4"/>
      <c r="BQ599" s="4"/>
      <c r="BR599" s="4"/>
      <c r="BS599" s="4"/>
      <c r="BT599" s="4"/>
      <c r="BU599" s="4"/>
      <c r="BV599" s="7"/>
      <c r="BW599" s="7"/>
    </row>
    <row r="600" spans="1:135" x14ac:dyDescent="0.3">
      <c r="A600" s="10">
        <v>43695.999999944121</v>
      </c>
      <c r="B600" s="11">
        <v>13.5</v>
      </c>
      <c r="C600" s="19">
        <v>8.7525624999999998</v>
      </c>
      <c r="D600" s="19">
        <v>0.51773548194861962</v>
      </c>
      <c r="E600" s="19">
        <v>9.2960277777777769</v>
      </c>
      <c r="F600" s="19">
        <v>0.32418913953912093</v>
      </c>
      <c r="G600" s="19">
        <v>9.4281250000000014</v>
      </c>
      <c r="H600" s="19">
        <v>0.30524882082942162</v>
      </c>
      <c r="I600" s="7">
        <f t="shared" si="24"/>
        <v>7.9913368750000009</v>
      </c>
      <c r="J600" s="7">
        <f t="shared" si="23"/>
        <v>0.30524882082942162</v>
      </c>
      <c r="O600" s="15">
        <v>-48.25</v>
      </c>
      <c r="P600" s="15">
        <v>0.68672476953355133</v>
      </c>
      <c r="Q600" s="15">
        <v>-43.4166666666667</v>
      </c>
      <c r="R600" s="15">
        <v>0.72256208009828449</v>
      </c>
      <c r="T600" s="12"/>
      <c r="U600" s="12"/>
      <c r="V600" s="12"/>
      <c r="W600" s="12"/>
      <c r="X600" s="15">
        <v>1.5833333333333333</v>
      </c>
      <c r="Y600" s="15">
        <v>0.3270236145058098</v>
      </c>
      <c r="Z600" s="15">
        <v>-2</v>
      </c>
      <c r="AA600" s="15">
        <v>0.85634883857767541</v>
      </c>
      <c r="AB600" s="6"/>
      <c r="AC600" s="6"/>
      <c r="AD600" s="6"/>
      <c r="AE600" s="6"/>
      <c r="AF600" s="6"/>
      <c r="AG600" s="6"/>
      <c r="AH600" s="6"/>
      <c r="AI600" s="6"/>
      <c r="AJ600" s="7"/>
      <c r="AK600" s="7"/>
      <c r="AL600" s="4"/>
      <c r="AM600" s="4"/>
      <c r="AN600" s="4"/>
      <c r="AO600" s="4"/>
      <c r="AP600" s="4">
        <v>1.5857376249999999</v>
      </c>
      <c r="AQ600" s="4">
        <v>5.5725172238769466E-2</v>
      </c>
      <c r="AR600" s="7">
        <v>1.8217153749999997</v>
      </c>
      <c r="AS600" s="7">
        <v>8.9322075752639368E-2</v>
      </c>
      <c r="AT600" s="7"/>
      <c r="AU600" s="7"/>
      <c r="AV600" s="4"/>
      <c r="AW600" s="4"/>
      <c r="AX600" s="4"/>
      <c r="AY600" s="4"/>
      <c r="AZ600" s="4">
        <v>21.01285</v>
      </c>
      <c r="BA600" s="4">
        <v>1.7686296960024586</v>
      </c>
      <c r="BB600" s="7">
        <v>44.782319999999991</v>
      </c>
      <c r="BC600" s="7">
        <v>2.1452800000000019</v>
      </c>
      <c r="BD600" s="7"/>
      <c r="BE600" s="7"/>
      <c r="BF600" s="4"/>
      <c r="BG600" s="4"/>
      <c r="BH600" s="4"/>
      <c r="BI600" s="4"/>
      <c r="BJ600" s="4">
        <v>22.598587625</v>
      </c>
      <c r="BK600" s="4">
        <v>1.7695073598046405</v>
      </c>
      <c r="BL600" s="7">
        <v>46.604035374999988</v>
      </c>
      <c r="BM600" s="7">
        <v>2.1471387266818063</v>
      </c>
      <c r="BN600" s="7"/>
      <c r="BO600" s="7"/>
      <c r="BP600" s="4"/>
      <c r="BQ600" s="4"/>
      <c r="BR600" s="4"/>
      <c r="BS600" s="4"/>
      <c r="BT600" s="4">
        <v>604.53625999999997</v>
      </c>
      <c r="BU600" s="4">
        <v>17.816881725018192</v>
      </c>
      <c r="BV600" s="7">
        <v>560.96193125000002</v>
      </c>
      <c r="BW600" s="7">
        <v>14.282234395919966</v>
      </c>
      <c r="CH600" s="3">
        <v>0.96194134906758011</v>
      </c>
      <c r="CI600" s="3">
        <v>0.80925224604098045</v>
      </c>
      <c r="CJ600" s="3">
        <v>1.0917270866401898</v>
      </c>
      <c r="CK600" s="3">
        <v>0.3596846699738625</v>
      </c>
      <c r="CL600" s="3">
        <v>1.0394234343984281</v>
      </c>
      <c r="CM600" s="3">
        <v>0.39047358848074748</v>
      </c>
      <c r="CN600" s="5">
        <v>8.5847469133555467</v>
      </c>
      <c r="CO600" s="5">
        <v>0.72914896099848558</v>
      </c>
      <c r="CP600" s="5">
        <v>7.5821487336935869</v>
      </c>
      <c r="CQ600" s="5">
        <v>1.0177575311021132</v>
      </c>
      <c r="DB600" s="3">
        <v>0.32064711635586007</v>
      </c>
      <c r="DC600" s="3">
        <v>0.10688237211861998</v>
      </c>
      <c r="DD600" s="3">
        <v>1.0153825351268906</v>
      </c>
      <c r="DE600" s="3">
        <v>0.38453713103692172</v>
      </c>
      <c r="DF600" s="3">
        <v>0.73540416136216535</v>
      </c>
      <c r="DG600" s="3">
        <v>0.2335746297065924</v>
      </c>
      <c r="DH600" s="5">
        <v>0.84594221408977877</v>
      </c>
      <c r="DI600" s="5">
        <v>6.4209838656480278E-2</v>
      </c>
      <c r="DJ600" s="5">
        <v>1.1592541452341414</v>
      </c>
      <c r="DK600" s="5">
        <v>0.30473511517832957</v>
      </c>
      <c r="DV600" s="3">
        <v>1.2825884654234407</v>
      </c>
      <c r="DW600" s="3">
        <v>0.9161346181596004</v>
      </c>
      <c r="DX600" s="3">
        <v>2.1071096217670799</v>
      </c>
      <c r="DY600" s="3">
        <v>0.59971386783820302</v>
      </c>
      <c r="DZ600" s="3">
        <v>1.7748275957605935</v>
      </c>
      <c r="EA600" s="3">
        <v>0.51429096367467875</v>
      </c>
      <c r="EB600" s="5">
        <v>9.4306891274453282</v>
      </c>
      <c r="EC600" s="5">
        <v>0.67329268754355853</v>
      </c>
      <c r="ED600" s="5">
        <v>8.7414028789277278</v>
      </c>
      <c r="EE600" s="5">
        <v>0.94835748697454392</v>
      </c>
    </row>
    <row r="601" spans="1:135" x14ac:dyDescent="0.3">
      <c r="A601" s="10">
        <v>43696.999999944062</v>
      </c>
      <c r="B601" s="11">
        <v>14.7</v>
      </c>
      <c r="C601" s="19">
        <v>9.4701250000000012</v>
      </c>
      <c r="D601" s="19">
        <v>0.45459059285307019</v>
      </c>
      <c r="E601" s="19">
        <v>9.9486805555555566</v>
      </c>
      <c r="F601" s="19">
        <v>0.28158884703736359</v>
      </c>
      <c r="G601" s="19">
        <v>9.6897291666666643</v>
      </c>
      <c r="H601" s="19">
        <v>0.25889339298330305</v>
      </c>
      <c r="I601" s="7">
        <f t="shared" si="24"/>
        <v>8.2208683708333297</v>
      </c>
      <c r="J601" s="7">
        <f t="shared" si="23"/>
        <v>0.25889339298330305</v>
      </c>
      <c r="Q601" s="15"/>
      <c r="R601" s="15"/>
      <c r="S601" s="14">
        <v>0.1</v>
      </c>
      <c r="T601" s="12"/>
      <c r="U601" s="12"/>
      <c r="V601" s="12"/>
      <c r="W601" s="12"/>
      <c r="X601" s="12"/>
      <c r="Y601" s="12"/>
      <c r="Z601" s="12"/>
      <c r="AA601" s="12"/>
      <c r="AB601" s="6"/>
      <c r="AC601" s="6"/>
      <c r="AD601" s="6"/>
      <c r="AE601" s="6"/>
      <c r="AF601" s="6"/>
      <c r="AG601" s="6"/>
      <c r="AH601" s="6"/>
      <c r="AI601" s="6"/>
      <c r="AJ601" s="7"/>
      <c r="AK601" s="7"/>
      <c r="AL601" s="4"/>
      <c r="AM601" s="4"/>
      <c r="AN601" s="4"/>
      <c r="AO601" s="4"/>
      <c r="AP601" s="4"/>
      <c r="AQ601" s="4"/>
      <c r="AR601" s="7"/>
      <c r="AS601" s="7"/>
      <c r="AT601" s="7"/>
      <c r="AU601" s="7"/>
      <c r="AV601" s="4"/>
      <c r="AW601" s="4"/>
      <c r="AX601" s="4"/>
      <c r="AY601" s="4"/>
      <c r="AZ601" s="4"/>
      <c r="BA601" s="4"/>
      <c r="BB601" s="7"/>
      <c r="BC601" s="7"/>
      <c r="BD601" s="7"/>
      <c r="BE601" s="7"/>
      <c r="BF601" s="4"/>
      <c r="BG601" s="4"/>
      <c r="BH601" s="4"/>
      <c r="BI601" s="4"/>
      <c r="BJ601" s="4"/>
      <c r="BK601" s="4"/>
      <c r="BL601" s="7"/>
      <c r="BM601" s="7"/>
      <c r="BN601" s="7"/>
      <c r="BO601" s="7"/>
      <c r="BP601" s="4"/>
      <c r="BQ601" s="4"/>
      <c r="BR601" s="4"/>
      <c r="BS601" s="4"/>
      <c r="BT601" s="4"/>
      <c r="BU601" s="4"/>
      <c r="BV601" s="7"/>
      <c r="BW601" s="7"/>
    </row>
    <row r="602" spans="1:135" x14ac:dyDescent="0.3">
      <c r="A602" s="10">
        <v>43697.999999944004</v>
      </c>
      <c r="B602" s="11">
        <v>14</v>
      </c>
      <c r="C602" s="19">
        <v>9.9707500000000007</v>
      </c>
      <c r="D602" s="19">
        <v>4.7234431144105513E-2</v>
      </c>
      <c r="E602" s="19">
        <v>10.328805555555556</v>
      </c>
      <c r="F602" s="19">
        <v>2.2167056375444159E-2</v>
      </c>
      <c r="G602" s="19">
        <v>9.9904166666666647</v>
      </c>
      <c r="H602" s="19">
        <v>3.3741607473255095E-2</v>
      </c>
      <c r="I602" s="7">
        <f t="shared" si="24"/>
        <v>8.4846915833333298</v>
      </c>
      <c r="J602" s="7">
        <f t="shared" si="23"/>
        <v>3.3741607473255095E-2</v>
      </c>
      <c r="Q602" s="15"/>
      <c r="R602" s="15"/>
      <c r="S602" s="14">
        <v>5.5</v>
      </c>
      <c r="T602" s="12"/>
      <c r="U602" s="12"/>
      <c r="V602" s="12"/>
      <c r="W602" s="12"/>
      <c r="X602" s="12"/>
      <c r="Y602" s="12"/>
      <c r="Z602" s="12"/>
      <c r="AA602" s="12"/>
      <c r="AB602" s="6"/>
      <c r="AC602" s="6"/>
      <c r="AD602" s="6"/>
      <c r="AE602" s="6"/>
      <c r="AF602" s="6"/>
      <c r="AG602" s="6"/>
      <c r="AH602" s="6"/>
      <c r="AI602" s="6"/>
      <c r="AJ602" s="7"/>
      <c r="AK602" s="7"/>
      <c r="AL602" s="4"/>
      <c r="AM602" s="4"/>
      <c r="AN602" s="4"/>
      <c r="AO602" s="4"/>
      <c r="AP602" s="4"/>
      <c r="AQ602" s="4"/>
      <c r="AR602" s="7"/>
      <c r="AS602" s="7"/>
      <c r="AT602" s="7"/>
      <c r="AU602" s="7"/>
      <c r="AV602" s="4"/>
      <c r="AW602" s="4"/>
      <c r="AX602" s="4"/>
      <c r="AY602" s="4"/>
      <c r="AZ602" s="4"/>
      <c r="BA602" s="4"/>
      <c r="BB602" s="7"/>
      <c r="BC602" s="7"/>
      <c r="BD602" s="7"/>
      <c r="BE602" s="7"/>
      <c r="BF602" s="4"/>
      <c r="BG602" s="4"/>
      <c r="BH602" s="4"/>
      <c r="BI602" s="4"/>
      <c r="BJ602" s="4"/>
      <c r="BK602" s="4"/>
      <c r="BL602" s="7"/>
      <c r="BM602" s="7"/>
      <c r="BN602" s="7"/>
      <c r="BO602" s="7"/>
      <c r="BP602" s="4"/>
      <c r="BQ602" s="4"/>
      <c r="BR602" s="4"/>
      <c r="BS602" s="4"/>
      <c r="BT602" s="4"/>
      <c r="BU602" s="4"/>
      <c r="BV602" s="7"/>
      <c r="BW602" s="7"/>
    </row>
    <row r="603" spans="1:135" x14ac:dyDescent="0.3">
      <c r="A603" s="10">
        <v>43698.999999943946</v>
      </c>
      <c r="B603" s="11">
        <v>16.399999999999999</v>
      </c>
      <c r="C603" s="19">
        <v>11.187208333333336</v>
      </c>
      <c r="D603" s="19">
        <v>0.29411925899449615</v>
      </c>
      <c r="E603" s="19">
        <v>11.108708333333333</v>
      </c>
      <c r="F603" s="19">
        <v>0.18447776565083659</v>
      </c>
      <c r="G603" s="19">
        <v>10.355666666666664</v>
      </c>
      <c r="H603" s="19">
        <v>0.19383900402312312</v>
      </c>
      <c r="I603" s="7">
        <f t="shared" si="24"/>
        <v>8.8051619333333306</v>
      </c>
      <c r="J603" s="7">
        <f t="shared" si="23"/>
        <v>0.19383900402312312</v>
      </c>
      <c r="Q603" s="15"/>
      <c r="R603" s="15"/>
      <c r="S603" s="14">
        <v>0.1</v>
      </c>
      <c r="T603" s="12"/>
      <c r="U603" s="12"/>
      <c r="V603" s="12"/>
      <c r="W603" s="12"/>
      <c r="X603" s="12"/>
      <c r="Y603" s="12"/>
      <c r="Z603" s="12"/>
      <c r="AA603" s="12"/>
      <c r="AB603" s="6"/>
      <c r="AC603" s="6"/>
      <c r="AD603" s="6"/>
      <c r="AE603" s="6"/>
      <c r="AF603" s="6"/>
      <c r="AG603" s="6"/>
      <c r="AH603" s="6"/>
      <c r="AI603" s="6"/>
      <c r="AJ603" s="7"/>
      <c r="AK603" s="7"/>
      <c r="AL603" s="4"/>
      <c r="AM603" s="4"/>
      <c r="AN603" s="4"/>
      <c r="AO603" s="4"/>
      <c r="AP603" s="4"/>
      <c r="AQ603" s="4"/>
      <c r="AR603" s="7"/>
      <c r="AS603" s="7"/>
      <c r="AT603" s="7"/>
      <c r="AU603" s="7"/>
      <c r="AV603" s="4"/>
      <c r="AW603" s="4"/>
      <c r="AX603" s="4"/>
      <c r="AY603" s="4"/>
      <c r="AZ603" s="4"/>
      <c r="BA603" s="4"/>
      <c r="BB603" s="7"/>
      <c r="BC603" s="7"/>
      <c r="BD603" s="7"/>
      <c r="BE603" s="7"/>
      <c r="BF603" s="4"/>
      <c r="BG603" s="4"/>
      <c r="BH603" s="4"/>
      <c r="BI603" s="4"/>
      <c r="BJ603" s="4"/>
      <c r="BK603" s="4"/>
      <c r="BL603" s="7"/>
      <c r="BM603" s="7"/>
      <c r="BN603" s="7"/>
      <c r="BO603" s="7"/>
      <c r="BP603" s="4"/>
      <c r="BQ603" s="4"/>
      <c r="BR603" s="4"/>
      <c r="BS603" s="4"/>
      <c r="BT603" s="4"/>
      <c r="BU603" s="4"/>
      <c r="BV603" s="7"/>
      <c r="BW603" s="7"/>
    </row>
    <row r="604" spans="1:135" x14ac:dyDescent="0.3">
      <c r="A604" s="10">
        <v>43699.999999943888</v>
      </c>
      <c r="B604" s="11">
        <v>15</v>
      </c>
      <c r="C604" s="19">
        <v>11.231333333333332</v>
      </c>
      <c r="D604" s="19">
        <v>0.50880436331939205</v>
      </c>
      <c r="E604" s="19">
        <v>11.283055555555558</v>
      </c>
      <c r="F604" s="19">
        <v>0.32529449228292484</v>
      </c>
      <c r="G604" s="19">
        <v>10.692812499999997</v>
      </c>
      <c r="H604" s="19">
        <v>0.29949352448254329</v>
      </c>
      <c r="I604" s="7">
        <f t="shared" si="24"/>
        <v>9.1009736874999962</v>
      </c>
      <c r="J604" s="7">
        <f t="shared" si="23"/>
        <v>0.29949352448254329</v>
      </c>
      <c r="K604" s="15">
        <v>-45.5</v>
      </c>
      <c r="L604" s="15">
        <v>1.0905933886623096</v>
      </c>
      <c r="M604" s="15">
        <v>-40.8333333333333</v>
      </c>
      <c r="N604" s="15">
        <v>0.5050252518939079</v>
      </c>
      <c r="O604" s="15">
        <v>-50.583333333333336</v>
      </c>
      <c r="P604" s="15">
        <v>2.0650714762497233</v>
      </c>
      <c r="Q604" s="15">
        <v>-45.25</v>
      </c>
      <c r="R604" s="15">
        <v>1.5673032233551345</v>
      </c>
      <c r="S604" s="14">
        <v>4.5999999999999996</v>
      </c>
      <c r="T604" s="15">
        <f>1.1937*V604 + 1.6915</f>
        <v>-13.826600000000001</v>
      </c>
      <c r="U604" s="15">
        <f>W604</f>
        <v>4.0414518843273806</v>
      </c>
      <c r="V604" s="15">
        <v>-13</v>
      </c>
      <c r="W604" s="15">
        <v>4.0414518843273806</v>
      </c>
      <c r="X604" s="15">
        <v>2.8333333333333335</v>
      </c>
      <c r="Y604" s="15">
        <v>0.60092521257733167</v>
      </c>
      <c r="Z604" s="15">
        <v>-0.33333333333333331</v>
      </c>
      <c r="AA604" s="15">
        <v>2.0923139768633625</v>
      </c>
      <c r="AB604" s="6">
        <v>47.176011111111116</v>
      </c>
      <c r="AC604" s="6">
        <v>0.54003841610037129</v>
      </c>
      <c r="AD604" s="6">
        <v>49.835554333333327</v>
      </c>
      <c r="AE604" s="6">
        <v>4.5760079997420995</v>
      </c>
      <c r="AF604" s="6">
        <v>49.900677777777766</v>
      </c>
      <c r="AG604" s="6">
        <v>1.2703715342128354</v>
      </c>
      <c r="AH604" s="6">
        <v>49.142355555555554</v>
      </c>
      <c r="AI604" s="6">
        <v>2.1507554784939189</v>
      </c>
      <c r="AJ604" s="7">
        <v>0.15100175665319135</v>
      </c>
      <c r="AK604" s="7">
        <v>1.9646816203471033E-2</v>
      </c>
      <c r="AL604" s="4">
        <v>2.9462416405345619</v>
      </c>
      <c r="AM604" s="4">
        <v>0.8952187355228548</v>
      </c>
      <c r="AN604" s="4">
        <v>4.7344557316434219</v>
      </c>
      <c r="AO604" s="4">
        <v>0.8952187355228548</v>
      </c>
      <c r="AP604" s="4"/>
      <c r="AQ604" s="4"/>
      <c r="AR604" s="7"/>
      <c r="AS604" s="7"/>
      <c r="AT604" s="7">
        <v>9.1425104661389476</v>
      </c>
      <c r="AU604" s="7">
        <v>0.17266277544139561</v>
      </c>
      <c r="AV604" s="4">
        <v>44.481447666312349</v>
      </c>
      <c r="AW604" s="4">
        <v>5.2063029775497807</v>
      </c>
      <c r="AX604" s="4">
        <v>56.232504302056554</v>
      </c>
      <c r="AY604" s="4">
        <v>5.2063029775497807</v>
      </c>
      <c r="AZ604" s="4"/>
      <c r="BA604" s="4"/>
      <c r="BB604" s="7"/>
      <c r="BC604" s="7"/>
      <c r="BD604" s="7">
        <v>9.2935122227921383</v>
      </c>
      <c r="BE604" s="7">
        <v>0.16306618128971118</v>
      </c>
      <c r="BF604" s="4">
        <v>47.427689306846915</v>
      </c>
      <c r="BG604" s="4">
        <v>6.0382726496397714</v>
      </c>
      <c r="BH604" s="4">
        <v>60.966960033699976</v>
      </c>
      <c r="BI604" s="4">
        <v>6.0382726496397714</v>
      </c>
      <c r="BJ604" s="4"/>
      <c r="BK604" s="4"/>
      <c r="BL604" s="7"/>
      <c r="BM604" s="7"/>
      <c r="BN604" s="7">
        <v>289.83484641291614</v>
      </c>
      <c r="BO604" s="7">
        <v>23.534799553154965</v>
      </c>
      <c r="BP604" s="4">
        <v>209.00517826050799</v>
      </c>
      <c r="BQ604" s="4">
        <v>10.229486618222912</v>
      </c>
      <c r="BR604" s="4">
        <v>230.21411752001069</v>
      </c>
      <c r="BS604" s="4">
        <v>10.229486618222912</v>
      </c>
      <c r="BT604" s="4"/>
      <c r="BU604" s="4"/>
      <c r="BV604" s="7"/>
      <c r="BW604" s="7"/>
      <c r="BX604" s="1">
        <v>0.47205293248348018</v>
      </c>
      <c r="BY604" s="1">
        <v>0.48210999035340563</v>
      </c>
      <c r="BZ604" s="1">
        <v>3.510137190261776</v>
      </c>
      <c r="CA604" s="1">
        <v>0.39531241578427539</v>
      </c>
      <c r="CB604" s="1">
        <v>3.3369663875684128</v>
      </c>
      <c r="CC604" s="1">
        <v>0.37379112002927434</v>
      </c>
      <c r="CD604" s="2">
        <v>18.757874635794408</v>
      </c>
      <c r="CE604" s="2">
        <v>11.209079198429992</v>
      </c>
      <c r="CF604" s="2">
        <v>55.089572020073938</v>
      </c>
      <c r="CG604" s="2">
        <v>12.064281832717345</v>
      </c>
      <c r="CH604" s="3">
        <v>0.63545587065083897</v>
      </c>
      <c r="CI604" s="3">
        <v>0.60519606728651343</v>
      </c>
      <c r="CJ604" s="3">
        <v>1.7867548874724672</v>
      </c>
      <c r="CK604" s="3">
        <v>0.33216940227471625</v>
      </c>
      <c r="CL604" s="3">
        <v>1.3227813836933509</v>
      </c>
      <c r="CM604" s="3">
        <v>0.31433933327925212</v>
      </c>
      <c r="CN604" s="5">
        <v>8.0598619697544081</v>
      </c>
      <c r="CO604" s="5">
        <v>1.60120738386955</v>
      </c>
      <c r="CP604" s="5">
        <v>7.9767706092414734</v>
      </c>
      <c r="CR604" s="1">
        <v>0.18155882018595404</v>
      </c>
      <c r="CS604" s="1">
        <v>0.71130493699770392</v>
      </c>
      <c r="CT604" s="1">
        <v>1.9769738198026094</v>
      </c>
      <c r="CU604" s="1">
        <v>0.59284850791213328</v>
      </c>
      <c r="CV604" s="1">
        <v>1.8746351648244599</v>
      </c>
      <c r="CW604" s="1">
        <v>0.56052441324746627</v>
      </c>
      <c r="CX604" s="2">
        <v>3.6144741823125437</v>
      </c>
      <c r="CY604" s="2">
        <v>0.74955131569830002</v>
      </c>
      <c r="CZ604" s="2">
        <v>0.9140049656422532</v>
      </c>
      <c r="DA604" s="2">
        <v>0.43967815203046046</v>
      </c>
      <c r="DB604" s="3">
        <v>0.56737131308110578</v>
      </c>
      <c r="DC604" s="3">
        <v>0.31016298448433788</v>
      </c>
      <c r="DD604" s="3">
        <v>0.87753429756544366</v>
      </c>
      <c r="DE604" s="3">
        <v>0.20597422350949962</v>
      </c>
      <c r="DF604" s="3">
        <v>0.75253861481825557</v>
      </c>
      <c r="DG604" s="3">
        <v>0.17534168994647026</v>
      </c>
      <c r="DH604" s="5">
        <v>2.3265580943620967</v>
      </c>
      <c r="DI604" s="5">
        <v>0.56538771218033068</v>
      </c>
      <c r="DJ604" s="5">
        <v>2.4927408153879607</v>
      </c>
      <c r="DL604" s="1">
        <v>0.65361175266943428</v>
      </c>
      <c r="DM604" s="1">
        <v>0.8371854625698536</v>
      </c>
      <c r="DN604" s="1">
        <v>5.4871110100643854</v>
      </c>
      <c r="DO604" s="1">
        <v>0.70098612271556726</v>
      </c>
      <c r="DP604" s="1">
        <v>5.2116015523928727</v>
      </c>
      <c r="DQ604" s="1">
        <v>0.66275010699742809</v>
      </c>
      <c r="DR604" s="2">
        <v>22.372348818106946</v>
      </c>
      <c r="DS604" s="2">
        <v>10.472045898941923</v>
      </c>
      <c r="DT604" s="2">
        <v>56.003576985716172</v>
      </c>
      <c r="DU604" s="2">
        <v>12.094574759104775</v>
      </c>
      <c r="DV604" s="3">
        <v>1.2028271837319449</v>
      </c>
      <c r="DW604" s="3">
        <v>0.29503308280217561</v>
      </c>
      <c r="DX604" s="3">
        <v>2.6642891850379109</v>
      </c>
      <c r="DY604" s="3">
        <v>0.37327238798191081</v>
      </c>
      <c r="DZ604" s="3">
        <v>2.0753199985116066</v>
      </c>
      <c r="EA604" s="3">
        <v>0.25257887968931053</v>
      </c>
      <c r="EB604" s="5">
        <v>10.386420064116502</v>
      </c>
      <c r="EC604" s="5">
        <v>1.9574144854346458</v>
      </c>
      <c r="ED604" s="5">
        <v>10.469511424629435</v>
      </c>
    </row>
    <row r="605" spans="1:135" x14ac:dyDescent="0.3">
      <c r="A605" s="10">
        <v>43700.99999994383</v>
      </c>
      <c r="B605" s="11">
        <v>15.8</v>
      </c>
      <c r="C605" s="19">
        <v>11.307104166666669</v>
      </c>
      <c r="D605" s="19">
        <v>0.41356340091372995</v>
      </c>
      <c r="E605" s="19">
        <v>11.318277777777775</v>
      </c>
      <c r="F605" s="19">
        <v>0.26742071956128155</v>
      </c>
      <c r="G605" s="19">
        <v>10.725104166666668</v>
      </c>
      <c r="H605" s="19">
        <v>0.23030601487667438</v>
      </c>
      <c r="I605" s="7">
        <f t="shared" si="24"/>
        <v>9.1293063958333338</v>
      </c>
      <c r="J605" s="7">
        <f t="shared" si="23"/>
        <v>0.23030601487667438</v>
      </c>
      <c r="Q605" s="15"/>
      <c r="R605" s="15"/>
      <c r="S605" s="14">
        <v>1.8000000000000003</v>
      </c>
      <c r="T605" s="12"/>
      <c r="U605" s="12"/>
      <c r="V605" s="12"/>
      <c r="W605" s="12"/>
      <c r="X605" s="12"/>
      <c r="Y605" s="12"/>
      <c r="Z605" s="12"/>
      <c r="AA605" s="12"/>
      <c r="AB605" s="6"/>
      <c r="AC605" s="6"/>
      <c r="AD605" s="6"/>
      <c r="AE605" s="6"/>
      <c r="AF605" s="6"/>
      <c r="AG605" s="6"/>
      <c r="AH605" s="6"/>
      <c r="AI605" s="6"/>
      <c r="AJ605" s="7"/>
      <c r="AK605" s="7"/>
      <c r="AL605" s="4"/>
      <c r="AM605" s="4"/>
      <c r="AN605" s="4"/>
      <c r="AO605" s="4"/>
      <c r="AP605" s="4"/>
      <c r="AQ605" s="4"/>
      <c r="AR605" s="7"/>
      <c r="AS605" s="7"/>
      <c r="AT605" s="7"/>
      <c r="AU605" s="7"/>
      <c r="AV605" s="4"/>
      <c r="AW605" s="4"/>
      <c r="AX605" s="4"/>
      <c r="AY605" s="4"/>
      <c r="AZ605" s="4"/>
      <c r="BA605" s="4"/>
      <c r="BB605" s="7"/>
      <c r="BC605" s="7"/>
      <c r="BD605" s="7"/>
      <c r="BE605" s="7"/>
      <c r="BF605" s="4"/>
      <c r="BG605" s="4"/>
      <c r="BH605" s="4"/>
      <c r="BI605" s="4"/>
      <c r="BJ605" s="4"/>
      <c r="BK605" s="4"/>
      <c r="BL605" s="7"/>
      <c r="BM605" s="7"/>
      <c r="BN605" s="7"/>
      <c r="BO605" s="7"/>
      <c r="BP605" s="4"/>
      <c r="BQ605" s="4"/>
      <c r="BR605" s="4"/>
      <c r="BS605" s="4"/>
      <c r="BT605" s="4"/>
      <c r="BU605" s="4"/>
      <c r="BV605" s="7"/>
      <c r="BW605" s="7"/>
    </row>
    <row r="606" spans="1:135" x14ac:dyDescent="0.3">
      <c r="A606" s="10">
        <v>43701.999999943771</v>
      </c>
      <c r="B606" s="11">
        <v>15.4</v>
      </c>
      <c r="C606" s="19">
        <v>11.288437500000001</v>
      </c>
      <c r="D606" s="19">
        <v>0.51307568701815265</v>
      </c>
      <c r="E606" s="19">
        <v>11.311374999999998</v>
      </c>
      <c r="F606" s="19">
        <v>0.33991307695388956</v>
      </c>
      <c r="G606" s="19">
        <v>10.724791666666667</v>
      </c>
      <c r="H606" s="19">
        <v>0.30196482320545787</v>
      </c>
      <c r="I606" s="7">
        <f t="shared" si="24"/>
        <v>9.1290322083333315</v>
      </c>
      <c r="J606" s="7">
        <f t="shared" si="23"/>
        <v>0.30196482320545787</v>
      </c>
      <c r="Q606" s="15"/>
      <c r="R606" s="15"/>
      <c r="S606" s="14">
        <v>0.2</v>
      </c>
      <c r="T606" s="12"/>
      <c r="U606" s="12"/>
      <c r="V606" s="12"/>
      <c r="W606" s="12"/>
      <c r="X606" s="12"/>
      <c r="Y606" s="12"/>
      <c r="Z606" s="12"/>
      <c r="AA606" s="12"/>
      <c r="AB606" s="6"/>
      <c r="AC606" s="6"/>
      <c r="AD606" s="6"/>
      <c r="AE606" s="6"/>
      <c r="AF606" s="6"/>
      <c r="AG606" s="6"/>
      <c r="AH606" s="6"/>
      <c r="AI606" s="6"/>
      <c r="AJ606" s="7"/>
      <c r="AK606" s="7"/>
      <c r="AL606" s="4"/>
      <c r="AM606" s="4"/>
      <c r="AN606" s="4"/>
      <c r="AO606" s="4"/>
      <c r="AP606" s="4"/>
      <c r="AQ606" s="4"/>
      <c r="AR606" s="7"/>
      <c r="AS606" s="7"/>
      <c r="AT606" s="7"/>
      <c r="AU606" s="7"/>
      <c r="AV606" s="4"/>
      <c r="AW606" s="4"/>
      <c r="AX606" s="4"/>
      <c r="AY606" s="4"/>
      <c r="AZ606" s="4"/>
      <c r="BA606" s="4"/>
      <c r="BB606" s="7"/>
      <c r="BC606" s="7"/>
      <c r="BD606" s="7"/>
      <c r="BE606" s="7"/>
      <c r="BF606" s="4"/>
      <c r="BG606" s="4"/>
      <c r="BH606" s="4"/>
      <c r="BI606" s="4"/>
      <c r="BJ606" s="4"/>
      <c r="BK606" s="4"/>
      <c r="BL606" s="7"/>
      <c r="BM606" s="7"/>
      <c r="BN606" s="7"/>
      <c r="BO606" s="7"/>
      <c r="BP606" s="4"/>
      <c r="BQ606" s="4"/>
      <c r="BR606" s="4"/>
      <c r="BS606" s="4"/>
      <c r="BT606" s="4"/>
      <c r="BU606" s="4"/>
      <c r="BV606" s="7"/>
      <c r="BW606" s="7"/>
    </row>
    <row r="607" spans="1:135" x14ac:dyDescent="0.3">
      <c r="A607" s="10">
        <v>43702.999999943713</v>
      </c>
      <c r="B607" s="11">
        <v>15.5</v>
      </c>
      <c r="C607" s="19">
        <v>10.879541666666668</v>
      </c>
      <c r="D607" s="19">
        <v>0.56776833335375387</v>
      </c>
      <c r="E607" s="19">
        <v>11.217097222222222</v>
      </c>
      <c r="F607" s="19">
        <v>0.36928761853188702</v>
      </c>
      <c r="G607" s="19">
        <v>10.532749999999998</v>
      </c>
      <c r="H607" s="19">
        <v>0.30555314387498045</v>
      </c>
      <c r="I607" s="7">
        <f t="shared" si="24"/>
        <v>8.9605348499999966</v>
      </c>
      <c r="J607" s="7">
        <f t="shared" si="23"/>
        <v>0.30555314387498045</v>
      </c>
      <c r="Q607" s="15"/>
      <c r="R607" s="15"/>
      <c r="S607" s="14">
        <v>0.1</v>
      </c>
      <c r="T607" s="12"/>
      <c r="U607" s="12"/>
      <c r="V607" s="12"/>
      <c r="W607" s="12"/>
      <c r="X607" s="12"/>
      <c r="Y607" s="12"/>
      <c r="Z607" s="12"/>
      <c r="AA607" s="12"/>
      <c r="AB607" s="6"/>
      <c r="AC607" s="6"/>
      <c r="AD607" s="6"/>
      <c r="AE607" s="6"/>
      <c r="AF607" s="6"/>
      <c r="AG607" s="6"/>
      <c r="AH607" s="6"/>
      <c r="AI607" s="6"/>
      <c r="AJ607" s="7"/>
      <c r="AK607" s="7"/>
      <c r="AL607" s="4"/>
      <c r="AM607" s="4"/>
      <c r="AN607" s="4"/>
      <c r="AO607" s="4"/>
      <c r="AP607" s="4"/>
      <c r="AQ607" s="4"/>
      <c r="AR607" s="7"/>
      <c r="AS607" s="7"/>
      <c r="AT607" s="7"/>
      <c r="AU607" s="7"/>
      <c r="AV607" s="4"/>
      <c r="AW607" s="4"/>
      <c r="AX607" s="4"/>
      <c r="AY607" s="4"/>
      <c r="AZ607" s="4"/>
      <c r="BA607" s="4"/>
      <c r="BB607" s="7"/>
      <c r="BC607" s="7"/>
      <c r="BD607" s="7"/>
      <c r="BE607" s="7"/>
      <c r="BF607" s="4"/>
      <c r="BG607" s="4"/>
      <c r="BH607" s="4"/>
      <c r="BI607" s="4"/>
      <c r="BJ607" s="4"/>
      <c r="BK607" s="4"/>
      <c r="BL607" s="7"/>
      <c r="BM607" s="7"/>
      <c r="BN607" s="7"/>
      <c r="BO607" s="7"/>
      <c r="BP607" s="4"/>
      <c r="BQ607" s="4"/>
      <c r="BR607" s="4"/>
      <c r="BS607" s="4"/>
      <c r="BT607" s="4"/>
      <c r="BU607" s="4"/>
      <c r="BV607" s="7"/>
      <c r="BW607" s="7"/>
    </row>
    <row r="608" spans="1:135" x14ac:dyDescent="0.3">
      <c r="A608" s="10">
        <v>43703.999999943655</v>
      </c>
      <c r="B608" s="11">
        <v>14.9</v>
      </c>
      <c r="C608" s="19">
        <v>10.326500000000001</v>
      </c>
      <c r="D608" s="19">
        <v>0.20169886031810691</v>
      </c>
      <c r="E608" s="19">
        <v>10.965611111111111</v>
      </c>
      <c r="F608" s="19">
        <v>0.12085046632935942</v>
      </c>
      <c r="G608" s="19">
        <v>10.207645833333332</v>
      </c>
      <c r="H608" s="19">
        <v>0.10134937187967463</v>
      </c>
      <c r="I608" s="7">
        <f t="shared" si="24"/>
        <v>8.6752884541666653</v>
      </c>
      <c r="J608" s="7">
        <f t="shared" si="23"/>
        <v>0.10134937187967463</v>
      </c>
      <c r="Q608" s="15"/>
      <c r="R608" s="15"/>
      <c r="T608" s="12"/>
      <c r="U608" s="12"/>
      <c r="V608" s="12"/>
      <c r="W608" s="12"/>
      <c r="X608" s="12"/>
      <c r="Y608" s="12"/>
      <c r="Z608" s="12"/>
      <c r="AA608" s="12"/>
      <c r="AB608" s="6"/>
      <c r="AC608" s="6"/>
      <c r="AD608" s="6"/>
      <c r="AE608" s="6"/>
      <c r="AF608" s="6"/>
      <c r="AG608" s="6"/>
      <c r="AH608" s="6"/>
      <c r="AI608" s="6"/>
      <c r="AJ608" s="7"/>
      <c r="AK608" s="7"/>
      <c r="AL608" s="4"/>
      <c r="AM608" s="4"/>
      <c r="AN608" s="4"/>
      <c r="AO608" s="4"/>
      <c r="AP608" s="4"/>
      <c r="AQ608" s="4"/>
      <c r="AR608" s="7"/>
      <c r="AS608" s="7"/>
      <c r="AT608" s="7"/>
      <c r="AU608" s="7"/>
      <c r="AV608" s="4"/>
      <c r="AW608" s="4"/>
      <c r="AX608" s="4"/>
      <c r="AY608" s="4"/>
      <c r="AZ608" s="4"/>
      <c r="BA608" s="4"/>
      <c r="BB608" s="7"/>
      <c r="BC608" s="7"/>
      <c r="BD608" s="7"/>
      <c r="BE608" s="7"/>
      <c r="BF608" s="4"/>
      <c r="BG608" s="4"/>
      <c r="BH608" s="4"/>
      <c r="BI608" s="4"/>
      <c r="BJ608" s="4"/>
      <c r="BK608" s="4"/>
      <c r="BL608" s="7"/>
      <c r="BM608" s="7"/>
      <c r="BN608" s="7"/>
      <c r="BO608" s="7"/>
      <c r="BP608" s="4"/>
      <c r="BQ608" s="4"/>
      <c r="BR608" s="4"/>
      <c r="BS608" s="4"/>
      <c r="BT608" s="4"/>
      <c r="BU608" s="4"/>
      <c r="BV608" s="7"/>
      <c r="BW608" s="7"/>
    </row>
    <row r="609" spans="1:135" x14ac:dyDescent="0.3">
      <c r="A609" s="10">
        <v>43704.999999943597</v>
      </c>
      <c r="B609" s="11">
        <v>15.5</v>
      </c>
      <c r="C609" s="19">
        <v>10.489812499999999</v>
      </c>
      <c r="D609" s="19">
        <v>0.40492670634489242</v>
      </c>
      <c r="E609" s="19">
        <v>10.967583333333332</v>
      </c>
      <c r="F609" s="19">
        <v>0.22674533148499784</v>
      </c>
      <c r="G609" s="19">
        <v>10.372604166666667</v>
      </c>
      <c r="H609" s="19">
        <v>0.24696880116574471</v>
      </c>
      <c r="I609" s="7">
        <f t="shared" si="24"/>
        <v>8.8200228958333327</v>
      </c>
      <c r="J609" s="7">
        <f t="shared" ref="J609:J672" si="25">H609</f>
        <v>0.24696880116574471</v>
      </c>
      <c r="K609" s="15">
        <v>-48.1666666666667</v>
      </c>
      <c r="L609" s="15">
        <v>1.445124160196569</v>
      </c>
      <c r="M609" s="15">
        <v>-41.5833333333333</v>
      </c>
      <c r="N609" s="15">
        <v>0.59617891016815838</v>
      </c>
      <c r="O609" s="15">
        <v>-52.166666666666664</v>
      </c>
      <c r="P609" s="15">
        <v>2.1910054884698624</v>
      </c>
      <c r="Q609" s="15">
        <v>-46.833333333333336</v>
      </c>
      <c r="R609" s="15">
        <v>1.5707233101892026</v>
      </c>
      <c r="T609" s="15">
        <f>1.1937*V609 + 1.6915</f>
        <v>-9.4497000000000018</v>
      </c>
      <c r="U609" s="15">
        <f>W609</f>
        <v>2.3333333333333339</v>
      </c>
      <c r="V609" s="15">
        <v>-9.3333333333333339</v>
      </c>
      <c r="W609" s="15">
        <v>2.3333333333333339</v>
      </c>
      <c r="X609" s="15">
        <v>4.166666666666667</v>
      </c>
      <c r="Y609" s="15">
        <v>0.74907350180814103</v>
      </c>
      <c r="Z609" s="15">
        <v>1.1666666666666667</v>
      </c>
      <c r="AA609" s="15">
        <v>1.8514258769331757</v>
      </c>
      <c r="AB609" s="6">
        <v>46.727222222222224</v>
      </c>
      <c r="AC609" s="6">
        <v>0.65619309746483412</v>
      </c>
      <c r="AD609" s="6">
        <v>50.408714999999994</v>
      </c>
      <c r="AE609" s="6">
        <v>3.7725432934707288</v>
      </c>
      <c r="AF609" s="6">
        <v>47.712999999999994</v>
      </c>
      <c r="AG609" s="6">
        <v>2.337646670462822</v>
      </c>
      <c r="AH609" s="6">
        <v>48.326749999999997</v>
      </c>
      <c r="AI609" s="6">
        <v>2.0036648382170617</v>
      </c>
      <c r="AJ609" s="7"/>
      <c r="AK609" s="7"/>
      <c r="AL609" s="4"/>
      <c r="AM609" s="4"/>
      <c r="AN609" s="4"/>
      <c r="AO609" s="4"/>
      <c r="AP609" s="4"/>
      <c r="AQ609" s="4"/>
      <c r="AR609" s="7"/>
      <c r="AS609" s="7"/>
      <c r="AT609" s="7"/>
      <c r="AU609" s="7"/>
      <c r="AV609" s="4"/>
      <c r="AW609" s="4"/>
      <c r="AX609" s="4"/>
      <c r="AY609" s="4"/>
      <c r="AZ609" s="4"/>
      <c r="BA609" s="4"/>
      <c r="BB609" s="7"/>
      <c r="BC609" s="7"/>
      <c r="BD609" s="7"/>
      <c r="BE609" s="7"/>
      <c r="BF609" s="4"/>
      <c r="BG609" s="4"/>
      <c r="BH609" s="4"/>
      <c r="BI609" s="4"/>
      <c r="BJ609" s="4"/>
      <c r="BK609" s="4"/>
      <c r="BL609" s="7"/>
      <c r="BM609" s="7"/>
      <c r="BN609" s="7"/>
      <c r="BO609" s="7"/>
      <c r="BP609" s="4"/>
      <c r="BQ609" s="4"/>
      <c r="BR609" s="4"/>
      <c r="BS609" s="4"/>
      <c r="BT609" s="4"/>
      <c r="BU609" s="4"/>
      <c r="BV609" s="7"/>
      <c r="BW609" s="7"/>
      <c r="BX609" s="1">
        <v>0.48376160688118153</v>
      </c>
      <c r="BY609" s="1">
        <v>0.33191226600062573</v>
      </c>
      <c r="BZ609" s="1">
        <v>3.4318131086442798</v>
      </c>
      <c r="CA609" s="1">
        <v>0.31120423148924692</v>
      </c>
      <c r="CB609" s="1">
        <v>3.263774173043783</v>
      </c>
      <c r="CC609" s="1">
        <v>0.29407478847413993</v>
      </c>
      <c r="CD609" s="2">
        <v>26.28116596150814</v>
      </c>
      <c r="CE609" s="2">
        <v>16.050738402961212</v>
      </c>
      <c r="CF609" s="2">
        <v>85.425927680637201</v>
      </c>
      <c r="CG609" s="2">
        <v>32.163098205967273</v>
      </c>
      <c r="CH609" s="3">
        <v>0.43414503181644515</v>
      </c>
      <c r="CI609" s="3">
        <v>3.1010359415459581E-2</v>
      </c>
      <c r="CJ609" s="3">
        <v>1.6279597781630724</v>
      </c>
      <c r="CK609" s="3">
        <v>8.6213075077731322E-2</v>
      </c>
      <c r="CL609" s="3">
        <v>1.1468524353853815</v>
      </c>
      <c r="CM609" s="3">
        <v>5.2964691323356836E-2</v>
      </c>
      <c r="CN609" s="5">
        <v>9.509495522097561</v>
      </c>
      <c r="CO609" s="5">
        <v>1.208507774942903</v>
      </c>
      <c r="CP609" s="5">
        <v>10.092134197412074</v>
      </c>
      <c r="CQ609" s="5">
        <v>0.86344092624278135</v>
      </c>
      <c r="CR609" s="1">
        <v>0.47549217770372576</v>
      </c>
      <c r="CS609" s="1">
        <v>0.56653134462758148</v>
      </c>
      <c r="CT609" s="1">
        <v>2.6710256243183199</v>
      </c>
      <c r="CU609" s="1">
        <v>0.47838218951501726</v>
      </c>
      <c r="CV609" s="1">
        <v>2.5458802178612876</v>
      </c>
      <c r="CW609" s="1">
        <v>0.45226872312370026</v>
      </c>
      <c r="CX609" s="2">
        <v>1.1548730885698353</v>
      </c>
      <c r="CY609" s="2">
        <v>0.30315527370939571</v>
      </c>
      <c r="CZ609" s="2">
        <v>2.5802569906785511</v>
      </c>
      <c r="DA609" s="2">
        <v>1.2004192108085066</v>
      </c>
      <c r="DB609" s="3">
        <v>0.48066057093963566</v>
      </c>
      <c r="DC609" s="3">
        <v>1.5505179707730158E-2</v>
      </c>
      <c r="DD609" s="3">
        <v>1.0853625795411126</v>
      </c>
      <c r="DE609" s="3">
        <v>0.54921322210429513</v>
      </c>
      <c r="DF609" s="3">
        <v>0.84166767007471732</v>
      </c>
      <c r="DG609" s="3">
        <v>0.32793982950161066</v>
      </c>
      <c r="DH609" s="5">
        <v>1.7895330741802855</v>
      </c>
      <c r="DI609" s="5">
        <v>0.25108569219176452</v>
      </c>
      <c r="DJ609" s="5">
        <v>1.3733625918127774</v>
      </c>
      <c r="DK609" s="5">
        <v>0.18796905479460427</v>
      </c>
      <c r="DL609" s="1">
        <v>0.95925378458490729</v>
      </c>
      <c r="DM609" s="1">
        <v>0.69219123436353891</v>
      </c>
      <c r="DN609" s="1">
        <v>6.1028387329625993</v>
      </c>
      <c r="DO609" s="1">
        <v>0.62850721907001184</v>
      </c>
      <c r="DP609" s="1">
        <v>5.8096543909050702</v>
      </c>
      <c r="DQ609" s="1">
        <v>0.59399411350976494</v>
      </c>
      <c r="DR609" s="2">
        <v>27.43603905007798</v>
      </c>
      <c r="DS609" s="2">
        <v>15.804676804971562</v>
      </c>
      <c r="DT609" s="2">
        <v>88.006184671315737</v>
      </c>
      <c r="DU609" s="2">
        <v>32.244488031558028</v>
      </c>
      <c r="DV609" s="3">
        <v>0.9148056027560808</v>
      </c>
      <c r="DW609" s="3">
        <v>4.6515539123190668E-2</v>
      </c>
      <c r="DX609" s="3">
        <v>2.7133223577041852</v>
      </c>
      <c r="DY609" s="3">
        <v>0.52799254003219176</v>
      </c>
      <c r="DZ609" s="3">
        <v>1.9885201054600989</v>
      </c>
      <c r="EA609" s="3">
        <v>0.31576846357156096</v>
      </c>
      <c r="EB609" s="5">
        <v>11.29902859627785</v>
      </c>
      <c r="EC609" s="5">
        <v>1.1603994326860829</v>
      </c>
      <c r="ED609" s="5">
        <v>11.465496789224856</v>
      </c>
      <c r="EE609" s="5">
        <v>0.88012923786065633</v>
      </c>
    </row>
    <row r="610" spans="1:135" x14ac:dyDescent="0.3">
      <c r="A610" s="10">
        <v>43705.999999943539</v>
      </c>
      <c r="B610" s="11">
        <v>12.2</v>
      </c>
      <c r="C610" s="19">
        <v>9.1107916666666675</v>
      </c>
      <c r="D610" s="19">
        <v>0.5275263661216395</v>
      </c>
      <c r="E610" s="19">
        <v>9.7174861111111124</v>
      </c>
      <c r="F610" s="19">
        <v>0.33116067961686046</v>
      </c>
      <c r="G610" s="19">
        <v>9.4974791666666665</v>
      </c>
      <c r="H610" s="19">
        <v>0.28135979898477198</v>
      </c>
      <c r="I610" s="7">
        <f t="shared" si="24"/>
        <v>8.0521882208333313</v>
      </c>
      <c r="J610" s="7">
        <f t="shared" si="25"/>
        <v>0.28135979898477198</v>
      </c>
      <c r="Q610" s="15"/>
      <c r="R610" s="15"/>
      <c r="T610" s="12"/>
      <c r="U610" s="12"/>
      <c r="V610" s="12"/>
      <c r="W610" s="12"/>
      <c r="X610" s="12"/>
      <c r="Y610" s="12"/>
      <c r="Z610" s="12"/>
      <c r="AA610" s="12"/>
      <c r="AB610" s="6"/>
      <c r="AC610" s="6"/>
      <c r="AD610" s="6"/>
      <c r="AE610" s="6"/>
      <c r="AF610" s="6"/>
      <c r="AG610" s="6"/>
      <c r="AH610" s="6"/>
      <c r="AI610" s="6"/>
      <c r="AJ610" s="7"/>
      <c r="AK610" s="7"/>
      <c r="AL610" s="4"/>
      <c r="AM610" s="4"/>
      <c r="AN610" s="4"/>
      <c r="AO610" s="4"/>
      <c r="AP610" s="4"/>
      <c r="AQ610" s="4"/>
      <c r="AR610" s="7"/>
      <c r="AS610" s="7"/>
      <c r="AT610" s="7"/>
      <c r="AU610" s="7"/>
      <c r="AV610" s="4"/>
      <c r="AW610" s="4"/>
      <c r="AX610" s="4"/>
      <c r="AY610" s="4"/>
      <c r="AZ610" s="4"/>
      <c r="BA610" s="4"/>
      <c r="BB610" s="7"/>
      <c r="BC610" s="7"/>
      <c r="BD610" s="7"/>
      <c r="BE610" s="7"/>
      <c r="BF610" s="4"/>
      <c r="BG610" s="4"/>
      <c r="BH610" s="4"/>
      <c r="BI610" s="4"/>
      <c r="BJ610" s="4"/>
      <c r="BK610" s="4"/>
      <c r="BL610" s="7"/>
      <c r="BM610" s="7"/>
      <c r="BN610" s="7"/>
      <c r="BO610" s="7"/>
      <c r="BP610" s="4"/>
      <c r="BQ610" s="4"/>
      <c r="BR610" s="4"/>
      <c r="BS610" s="4"/>
      <c r="BT610" s="4"/>
      <c r="BU610" s="4"/>
      <c r="BV610" s="7"/>
      <c r="BW610" s="7"/>
    </row>
    <row r="611" spans="1:135" x14ac:dyDescent="0.3">
      <c r="A611" s="10">
        <v>43706.99999994348</v>
      </c>
      <c r="B611" s="11">
        <v>13.5</v>
      </c>
      <c r="C611" s="19">
        <v>9.2218750000000007</v>
      </c>
      <c r="D611" s="19">
        <v>0.43520696834829414</v>
      </c>
      <c r="E611" s="19">
        <v>9.9151805555555566</v>
      </c>
      <c r="F611" s="19">
        <v>0.2442361354236624</v>
      </c>
      <c r="G611" s="19">
        <v>9.5284999999999993</v>
      </c>
      <c r="H611" s="19">
        <v>0.24921969710987543</v>
      </c>
      <c r="I611" s="7">
        <f t="shared" si="24"/>
        <v>8.0794058999999976</v>
      </c>
      <c r="J611" s="7">
        <f t="shared" si="25"/>
        <v>0.24921969710987543</v>
      </c>
      <c r="Q611" s="15"/>
      <c r="R611" s="15"/>
      <c r="S611" s="14">
        <v>0.1</v>
      </c>
      <c r="T611" s="12"/>
      <c r="U611" s="12"/>
      <c r="V611" s="12"/>
      <c r="W611" s="12"/>
      <c r="X611" s="12"/>
      <c r="Y611" s="12"/>
      <c r="Z611" s="12"/>
      <c r="AA611" s="12"/>
      <c r="AB611" s="6"/>
      <c r="AC611" s="6"/>
      <c r="AD611" s="6"/>
      <c r="AE611" s="6"/>
      <c r="AF611" s="6"/>
      <c r="AG611" s="6"/>
      <c r="AH611" s="6"/>
      <c r="AI611" s="6"/>
      <c r="AJ611" s="7"/>
      <c r="AK611" s="7"/>
      <c r="AL611" s="4"/>
      <c r="AM611" s="4"/>
      <c r="AN611" s="4"/>
      <c r="AO611" s="4"/>
      <c r="AP611" s="4"/>
      <c r="AQ611" s="4"/>
      <c r="AR611" s="7"/>
      <c r="AS611" s="7"/>
      <c r="AT611" s="7"/>
      <c r="AU611" s="7"/>
      <c r="AV611" s="4"/>
      <c r="AW611" s="4"/>
      <c r="AX611" s="4"/>
      <c r="AY611" s="4"/>
      <c r="AZ611" s="4"/>
      <c r="BA611" s="4"/>
      <c r="BB611" s="7"/>
      <c r="BC611" s="7"/>
      <c r="BD611" s="7"/>
      <c r="BE611" s="7"/>
      <c r="BF611" s="4"/>
      <c r="BG611" s="4"/>
      <c r="BH611" s="4"/>
      <c r="BI611" s="4"/>
      <c r="BJ611" s="4"/>
      <c r="BK611" s="4"/>
      <c r="BL611" s="7"/>
      <c r="BM611" s="7"/>
      <c r="BN611" s="7"/>
      <c r="BO611" s="7"/>
      <c r="BP611" s="4"/>
      <c r="BQ611" s="4"/>
      <c r="BR611" s="4"/>
      <c r="BS611" s="4"/>
      <c r="BT611" s="4"/>
      <c r="BU611" s="4"/>
      <c r="BV611" s="7"/>
      <c r="BW611" s="7"/>
    </row>
    <row r="612" spans="1:135" x14ac:dyDescent="0.3">
      <c r="A612" s="10">
        <v>43707.999999943422</v>
      </c>
      <c r="B612" s="11">
        <v>8.5</v>
      </c>
      <c r="C612" s="19">
        <v>6.5622083333333334</v>
      </c>
      <c r="D612" s="19">
        <v>0.29779976359943494</v>
      </c>
      <c r="E612" s="19">
        <v>7.6731111111111092</v>
      </c>
      <c r="F612" s="19">
        <v>0.18641292133597098</v>
      </c>
      <c r="G612" s="19">
        <v>7.4129999999999994</v>
      </c>
      <c r="H612" s="19">
        <v>0.1343664818668531</v>
      </c>
      <c r="I612" s="7">
        <f t="shared" si="24"/>
        <v>6.2232661999999994</v>
      </c>
      <c r="J612" s="7">
        <f t="shared" si="25"/>
        <v>0.1343664818668531</v>
      </c>
      <c r="Q612" s="15"/>
      <c r="R612" s="15"/>
      <c r="S612" s="14">
        <v>0.1</v>
      </c>
      <c r="T612" s="12"/>
      <c r="U612" s="12"/>
      <c r="V612" s="12"/>
      <c r="W612" s="12"/>
      <c r="X612" s="12"/>
      <c r="Y612" s="12"/>
      <c r="Z612" s="12"/>
      <c r="AA612" s="12"/>
      <c r="AB612" s="6"/>
      <c r="AC612" s="6"/>
      <c r="AD612" s="6"/>
      <c r="AE612" s="6"/>
      <c r="AF612" s="6"/>
      <c r="AG612" s="6"/>
      <c r="AH612" s="6"/>
      <c r="AI612" s="6"/>
      <c r="AJ612" s="7"/>
      <c r="AK612" s="7"/>
      <c r="AL612" s="4"/>
      <c r="AM612" s="4"/>
      <c r="AN612" s="4"/>
      <c r="AO612" s="4"/>
      <c r="AP612" s="4"/>
      <c r="AQ612" s="4"/>
      <c r="AR612" s="7"/>
      <c r="AS612" s="7"/>
      <c r="AT612" s="7"/>
      <c r="AU612" s="7"/>
      <c r="AV612" s="4"/>
      <c r="AW612" s="4"/>
      <c r="AX612" s="4"/>
      <c r="AY612" s="4"/>
      <c r="AZ612" s="4"/>
      <c r="BA612" s="4"/>
      <c r="BB612" s="7"/>
      <c r="BC612" s="7"/>
      <c r="BD612" s="7"/>
      <c r="BE612" s="7"/>
      <c r="BF612" s="4"/>
      <c r="BG612" s="4"/>
      <c r="BH612" s="4"/>
      <c r="BI612" s="4"/>
      <c r="BJ612" s="4"/>
      <c r="BK612" s="4"/>
      <c r="BL612" s="7"/>
      <c r="BM612" s="7"/>
      <c r="BN612" s="7"/>
      <c r="BO612" s="7"/>
      <c r="BP612" s="4"/>
      <c r="BQ612" s="4"/>
      <c r="BR612" s="4"/>
      <c r="BS612" s="4"/>
      <c r="BT612" s="4"/>
      <c r="BU612" s="4"/>
      <c r="BV612" s="7"/>
      <c r="BW612" s="7"/>
    </row>
    <row r="613" spans="1:135" x14ac:dyDescent="0.3">
      <c r="A613" s="10">
        <v>43708.999999943364</v>
      </c>
      <c r="B613" s="11">
        <v>11.5</v>
      </c>
      <c r="C613" s="19">
        <v>8.3151875000000004</v>
      </c>
      <c r="D613" s="19">
        <v>0.41177423396528851</v>
      </c>
      <c r="E613" s="19">
        <v>8.8189722222222215</v>
      </c>
      <c r="F613" s="19">
        <v>0.23234490690254775</v>
      </c>
      <c r="G613" s="19">
        <v>8.1498333333333317</v>
      </c>
      <c r="H613" s="19">
        <v>0.25590414565474628</v>
      </c>
      <c r="I613" s="7">
        <f t="shared" si="24"/>
        <v>6.8697637666666651</v>
      </c>
      <c r="J613" s="7">
        <f t="shared" si="25"/>
        <v>0.25590414565474628</v>
      </c>
      <c r="K613" s="15">
        <v>-47.6666666666667</v>
      </c>
      <c r="L613" s="15">
        <v>1.4633571475938985</v>
      </c>
      <c r="M613" s="15">
        <v>-44.0833333333333</v>
      </c>
      <c r="N613" s="15">
        <v>1.4378979466744206</v>
      </c>
      <c r="O613" s="15">
        <v>-49.666666666666664</v>
      </c>
      <c r="P613" s="15">
        <v>1.7851802953395761</v>
      </c>
      <c r="Q613" s="15">
        <v>-46.75</v>
      </c>
      <c r="R613" s="15">
        <v>1.503153251325259</v>
      </c>
      <c r="T613" s="15">
        <f>1.1937*V613 + 1.6915</f>
        <v>-14.025549999999999</v>
      </c>
      <c r="U613" s="15">
        <f>W613</f>
        <v>2.8333333333333326</v>
      </c>
      <c r="V613" s="15">
        <v>-13.166666666666666</v>
      </c>
      <c r="W613" s="15">
        <v>2.8333333333333326</v>
      </c>
      <c r="X613" s="15">
        <v>3.8333333333333335</v>
      </c>
      <c r="Y613" s="15">
        <v>1.077548658349641</v>
      </c>
      <c r="Z613" s="15">
        <v>0.83333333333333337</v>
      </c>
      <c r="AA613" s="15">
        <v>2.0069324297987161</v>
      </c>
      <c r="AB613" s="6">
        <v>47.940811111111124</v>
      </c>
      <c r="AC613" s="6">
        <v>0.34883125482914923</v>
      </c>
      <c r="AD613" s="6">
        <v>50.403095777777772</v>
      </c>
      <c r="AE613" s="6">
        <v>4.1709033461693181</v>
      </c>
      <c r="AF613" s="6">
        <v>48.498599999999989</v>
      </c>
      <c r="AG613" s="6">
        <v>2.1140260179204109</v>
      </c>
      <c r="AH613" s="6">
        <v>48.71682222222222</v>
      </c>
      <c r="AI613" s="6">
        <v>2.0934737479033476</v>
      </c>
      <c r="AJ613" s="7">
        <v>0.69317273668686386</v>
      </c>
      <c r="AK613" s="7">
        <v>0.15538671236456239</v>
      </c>
      <c r="AL613" s="4">
        <v>1.8137892282790973</v>
      </c>
      <c r="AM613" s="4">
        <v>0.11546844100798971</v>
      </c>
      <c r="AN613" s="4">
        <v>2.0408271415907846</v>
      </c>
      <c r="AO613" s="4">
        <v>0.11546844100798971</v>
      </c>
      <c r="AP613" s="4">
        <v>2.0793862499999998</v>
      </c>
      <c r="AQ613" s="4">
        <v>0.33220894635352721</v>
      </c>
      <c r="AR613" s="7">
        <v>1.99567275</v>
      </c>
      <c r="AS613" s="7">
        <v>0.30261602674051941</v>
      </c>
      <c r="AT613" s="7">
        <v>8.0942413342678527</v>
      </c>
      <c r="AU613" s="7">
        <v>0.39131212272957933</v>
      </c>
      <c r="AV613" s="4">
        <v>17.005832902812184</v>
      </c>
      <c r="AW613" s="4">
        <v>1.6460282399055868</v>
      </c>
      <c r="AX613" s="4">
        <v>21.587631452793158</v>
      </c>
      <c r="AY613" s="4">
        <v>1.6460282399055868</v>
      </c>
      <c r="AZ613" s="4">
        <v>32.475441666666661</v>
      </c>
      <c r="BA613" s="4">
        <v>1.8735396038684025</v>
      </c>
      <c r="BB613" s="7">
        <v>36.197439999999993</v>
      </c>
      <c r="BC613" s="7">
        <v>3.5495700158145351</v>
      </c>
      <c r="BD613" s="7">
        <v>8.7874140709547159</v>
      </c>
      <c r="BE613" s="7">
        <v>0.23854935480385281</v>
      </c>
      <c r="BF613" s="4">
        <v>18.819622131091283</v>
      </c>
      <c r="BG613" s="4">
        <v>1.6721282336930507</v>
      </c>
      <c r="BH613" s="4">
        <v>23.628458594383943</v>
      </c>
      <c r="BI613" s="4">
        <v>1.6721282336930507</v>
      </c>
      <c r="BJ613" s="4">
        <v>34.55482791666666</v>
      </c>
      <c r="BK613" s="4">
        <v>1.9027646810104215</v>
      </c>
      <c r="BL613" s="7">
        <v>38.19311274999999</v>
      </c>
      <c r="BM613" s="7">
        <v>3.5624463163407554</v>
      </c>
      <c r="BN613" s="7">
        <v>257.16644225674059</v>
      </c>
      <c r="BO613" s="7">
        <v>38.84112063688368</v>
      </c>
      <c r="BP613" s="4">
        <v>262.17349511201724</v>
      </c>
      <c r="BQ613" s="4">
        <v>33.732419723000966</v>
      </c>
      <c r="BR613" s="4">
        <v>337.46642066068455</v>
      </c>
      <c r="BS613" s="4">
        <v>33.732419723000966</v>
      </c>
      <c r="BT613" s="4">
        <v>706.7971399999999</v>
      </c>
      <c r="BU613" s="4">
        <v>38.501911479779523</v>
      </c>
      <c r="BV613" s="7">
        <v>626.74505312499991</v>
      </c>
      <c r="BW613" s="7">
        <v>61.017940601181913</v>
      </c>
      <c r="BX613" s="1">
        <v>0.35433088191616818</v>
      </c>
      <c r="BY613" s="1">
        <v>0.75212852357907922</v>
      </c>
      <c r="BZ613" s="1">
        <v>3.7647656203592863</v>
      </c>
      <c r="CA613" s="1">
        <v>0.70585976733234512</v>
      </c>
      <c r="CB613" s="1">
        <v>3.5703708402680281</v>
      </c>
      <c r="CC613" s="1">
        <v>0.66700495031633644</v>
      </c>
      <c r="CD613" s="2">
        <v>18.761466439442756</v>
      </c>
      <c r="CE613" s="2">
        <v>8.968547698157165</v>
      </c>
      <c r="CF613" s="2">
        <v>53.337683120494894</v>
      </c>
      <c r="CG613" s="2">
        <v>19.777071971124546</v>
      </c>
      <c r="CH613" s="3">
        <v>0.34800354473909284</v>
      </c>
      <c r="CI613" s="3">
        <v>9.4910057656116542E-2</v>
      </c>
      <c r="CJ613" s="3">
        <v>1.6010970318220688</v>
      </c>
      <c r="CK613" s="3">
        <v>0.27398173668280856</v>
      </c>
      <c r="CL613" s="3">
        <v>1.0961003565276295</v>
      </c>
      <c r="CM613" s="3">
        <v>0.16797964840874444</v>
      </c>
      <c r="CN613" s="5">
        <v>8.6705534166464275</v>
      </c>
      <c r="CO613" s="5">
        <v>1.3744339370732115</v>
      </c>
      <c r="CP613" s="5">
        <v>7.6529823555241068</v>
      </c>
      <c r="CQ613" s="5">
        <v>0.93378471394783424</v>
      </c>
      <c r="CR613" s="1">
        <v>0.78037158517251337</v>
      </c>
      <c r="CS613" s="1">
        <v>0.12269161993754089</v>
      </c>
      <c r="CT613" s="1">
        <v>2.2187862367607676</v>
      </c>
      <c r="CU613" s="1">
        <v>0.17321707490566038</v>
      </c>
      <c r="CV613" s="1">
        <v>2.1367966016202367</v>
      </c>
      <c r="CW613" s="1">
        <v>0.16349334182204098</v>
      </c>
      <c r="CX613" s="2">
        <v>2.1623385048849286</v>
      </c>
      <c r="CY613" s="2">
        <v>0.28912122960793402</v>
      </c>
      <c r="CZ613" s="2">
        <v>2.7983204180863783</v>
      </c>
      <c r="DA613" s="2">
        <v>0.89339803074230861</v>
      </c>
      <c r="DB613" s="3">
        <v>0.2847301729683494</v>
      </c>
      <c r="DC613" s="3">
        <v>0</v>
      </c>
      <c r="DD613" s="3">
        <v>0.44291360239520999</v>
      </c>
      <c r="DE613" s="3">
        <v>0.14382229013172443</v>
      </c>
      <c r="DF613" s="3">
        <v>0.37916568033618514</v>
      </c>
      <c r="DG613" s="3">
        <v>8.5861907208639482E-2</v>
      </c>
      <c r="DH613" s="5">
        <v>1.7171511656439129</v>
      </c>
      <c r="DI613" s="5">
        <v>0.40055081357386624</v>
      </c>
      <c r="DJ613" s="5">
        <v>1.6959517685371981</v>
      </c>
      <c r="DK613" s="5">
        <v>0.13804047289827515</v>
      </c>
      <c r="DL613" s="1">
        <v>1.1347024670886816</v>
      </c>
      <c r="DM613" s="1">
        <v>0.77094910087499158</v>
      </c>
      <c r="DN613" s="1">
        <v>5.9835518571200534</v>
      </c>
      <c r="DO613" s="1">
        <v>0.79728912036114763</v>
      </c>
      <c r="DP613" s="1">
        <v>5.7071674418882647</v>
      </c>
      <c r="DQ613" s="1">
        <v>0.7531267778907329</v>
      </c>
      <c r="DR613" s="2">
        <v>20.923804944327685</v>
      </c>
      <c r="DS613" s="2">
        <v>8.8311457039401713</v>
      </c>
      <c r="DT613" s="2">
        <v>56.136003538581271</v>
      </c>
      <c r="DU613" s="2">
        <v>19.092219875590487</v>
      </c>
      <c r="DV613" s="3">
        <v>0.63273371770744324</v>
      </c>
      <c r="DW613" s="3">
        <v>9.4910057656116917E-2</v>
      </c>
      <c r="DX613" s="3">
        <v>2.0440106342172788</v>
      </c>
      <c r="DY613" s="3">
        <v>0.28119301486873155</v>
      </c>
      <c r="DZ613" s="3">
        <v>1.4752660368638151</v>
      </c>
      <c r="EA613" s="3">
        <v>0.1721744832657171</v>
      </c>
      <c r="EB613" s="5">
        <v>10.387704582290342</v>
      </c>
      <c r="EC613" s="5">
        <v>1.2225271587886584</v>
      </c>
      <c r="ED613" s="5">
        <v>9.3489341240613069</v>
      </c>
      <c r="EE613" s="5">
        <v>0.97466519296900378</v>
      </c>
    </row>
    <row r="614" spans="1:135" x14ac:dyDescent="0.3">
      <c r="A614" s="10">
        <v>43709.999999943306</v>
      </c>
      <c r="B614" s="11">
        <v>11.8</v>
      </c>
      <c r="C614" s="19">
        <v>7.9698750000000009</v>
      </c>
      <c r="D614" s="19">
        <v>0.70511090019019618</v>
      </c>
      <c r="E614" s="19">
        <v>8.3891111111111112</v>
      </c>
      <c r="F614" s="19">
        <v>0.45589770349211284</v>
      </c>
      <c r="G614" s="19">
        <v>7.628375000000001</v>
      </c>
      <c r="H614" s="19">
        <v>0.34324169302096502</v>
      </c>
      <c r="I614" s="7">
        <f t="shared" si="24"/>
        <v>6.4122362250000009</v>
      </c>
      <c r="J614" s="7">
        <f t="shared" si="25"/>
        <v>0.34324169302096502</v>
      </c>
      <c r="Q614" s="15"/>
      <c r="R614" s="15"/>
      <c r="S614" s="14">
        <v>14.499999999999998</v>
      </c>
      <c r="T614" s="12"/>
      <c r="U614" s="12"/>
      <c r="V614" s="12"/>
      <c r="W614" s="12"/>
      <c r="X614" s="12"/>
      <c r="Y614" s="12"/>
      <c r="Z614" s="12"/>
      <c r="AA614" s="12"/>
      <c r="AB614" s="6"/>
      <c r="AC614" s="6"/>
      <c r="AD614" s="6"/>
      <c r="AE614" s="6"/>
      <c r="AF614" s="6"/>
      <c r="AG614" s="6"/>
      <c r="AH614" s="6"/>
      <c r="AI614" s="6"/>
      <c r="AJ614" s="7"/>
      <c r="AK614" s="7"/>
      <c r="AL614" s="4"/>
      <c r="AM614" s="4"/>
      <c r="AN614" s="4"/>
      <c r="AO614" s="4"/>
      <c r="AP614" s="4"/>
      <c r="AQ614" s="4"/>
      <c r="AR614" s="7"/>
      <c r="AS614" s="7"/>
      <c r="AT614" s="7"/>
      <c r="AU614" s="7"/>
      <c r="AV614" s="4"/>
      <c r="AW614" s="4"/>
      <c r="AX614" s="4"/>
      <c r="AY614" s="4"/>
      <c r="AZ614" s="4"/>
      <c r="BA614" s="4"/>
      <c r="BB614" s="7"/>
      <c r="BC614" s="7"/>
      <c r="BD614" s="7"/>
      <c r="BE614" s="7"/>
      <c r="BF614" s="4"/>
      <c r="BG614" s="4"/>
      <c r="BH614" s="4"/>
      <c r="BI614" s="4"/>
      <c r="BJ614" s="4"/>
      <c r="BK614" s="4"/>
      <c r="BL614" s="7"/>
      <c r="BM614" s="7"/>
      <c r="BN614" s="7"/>
      <c r="BO614" s="7"/>
      <c r="BP614" s="4"/>
      <c r="BQ614" s="4"/>
      <c r="BR614" s="4"/>
      <c r="BS614" s="4"/>
      <c r="BT614" s="4"/>
      <c r="BU614" s="4"/>
      <c r="BV614" s="7"/>
      <c r="BW614" s="7"/>
    </row>
    <row r="615" spans="1:135" x14ac:dyDescent="0.3">
      <c r="A615" s="10">
        <v>43710.999999943248</v>
      </c>
      <c r="B615" s="11">
        <v>15.6</v>
      </c>
      <c r="C615" s="19">
        <v>11.813145833333332</v>
      </c>
      <c r="D615" s="19">
        <v>0.35744887959117411</v>
      </c>
      <c r="E615" s="19">
        <v>11.396611111111111</v>
      </c>
      <c r="F615" s="19">
        <v>0.22490858016319706</v>
      </c>
      <c r="G615" s="19">
        <v>9.6508124999999989</v>
      </c>
      <c r="H615" s="19">
        <v>0.22945294071786845</v>
      </c>
      <c r="I615" s="7">
        <f t="shared" si="24"/>
        <v>8.1867228874999984</v>
      </c>
      <c r="J615" s="7">
        <f t="shared" si="25"/>
        <v>0.22945294071786845</v>
      </c>
      <c r="Q615" s="15"/>
      <c r="R615" s="15"/>
      <c r="S615" s="14">
        <v>5.8</v>
      </c>
      <c r="T615" s="12"/>
      <c r="U615" s="12"/>
      <c r="V615" s="12"/>
      <c r="W615" s="12"/>
      <c r="X615" s="12"/>
      <c r="Y615" s="12"/>
      <c r="Z615" s="12"/>
      <c r="AA615" s="12"/>
      <c r="AB615" s="6"/>
      <c r="AC615" s="6"/>
      <c r="AD615" s="6"/>
      <c r="AE615" s="6"/>
      <c r="AF615" s="6"/>
      <c r="AG615" s="6"/>
      <c r="AH615" s="6"/>
      <c r="AI615" s="6"/>
      <c r="AJ615" s="7"/>
      <c r="AK615" s="7"/>
      <c r="AL615" s="4"/>
      <c r="AM615" s="4"/>
      <c r="AN615" s="4"/>
      <c r="AO615" s="4"/>
      <c r="AP615" s="4"/>
      <c r="AQ615" s="4"/>
      <c r="AR615" s="7"/>
      <c r="AS615" s="7"/>
      <c r="AT615" s="7"/>
      <c r="AU615" s="7"/>
      <c r="AV615" s="4"/>
      <c r="AW615" s="4"/>
      <c r="AX615" s="4"/>
      <c r="AY615" s="4"/>
      <c r="AZ615" s="4"/>
      <c r="BA615" s="4"/>
      <c r="BB615" s="7"/>
      <c r="BC615" s="7"/>
      <c r="BD615" s="7"/>
      <c r="BE615" s="7"/>
      <c r="BF615" s="4"/>
      <c r="BG615" s="4"/>
      <c r="BH615" s="4"/>
      <c r="BI615" s="4"/>
      <c r="BJ615" s="4"/>
      <c r="BK615" s="4"/>
      <c r="BL615" s="7"/>
      <c r="BM615" s="7"/>
      <c r="BN615" s="7"/>
      <c r="BO615" s="7"/>
      <c r="BP615" s="4"/>
      <c r="BQ615" s="4"/>
      <c r="BR615" s="4"/>
      <c r="BS615" s="4"/>
      <c r="BT615" s="4"/>
      <c r="BU615" s="4"/>
      <c r="BV615" s="7"/>
      <c r="BW615" s="7"/>
    </row>
    <row r="616" spans="1:135" x14ac:dyDescent="0.3">
      <c r="A616" s="10">
        <v>43711.999999943189</v>
      </c>
      <c r="B616" s="11">
        <v>15.3</v>
      </c>
      <c r="C616" s="19">
        <v>12.248895833333336</v>
      </c>
      <c r="D616" s="19">
        <v>0.29077641720051228</v>
      </c>
      <c r="E616" s="19">
        <v>11.998680555555557</v>
      </c>
      <c r="F616" s="19">
        <v>0.20392737478440709</v>
      </c>
      <c r="G616" s="19">
        <v>9.8354166666666654</v>
      </c>
      <c r="H616" s="19">
        <v>0.11937133660312033</v>
      </c>
      <c r="I616" s="7">
        <f t="shared" si="24"/>
        <v>8.3486945833333301</v>
      </c>
      <c r="J616" s="7">
        <f t="shared" si="25"/>
        <v>0.11937133660312033</v>
      </c>
      <c r="Q616" s="15"/>
      <c r="R616" s="15"/>
      <c r="S616" s="14">
        <v>6.8999999999999995</v>
      </c>
      <c r="T616" s="12"/>
      <c r="U616" s="12"/>
      <c r="V616" s="12"/>
      <c r="W616" s="12"/>
      <c r="X616" s="12"/>
      <c r="Y616" s="12"/>
      <c r="Z616" s="12"/>
      <c r="AA616" s="12"/>
      <c r="AB616" s="6"/>
      <c r="AC616" s="6"/>
      <c r="AD616" s="6"/>
      <c r="AE616" s="6"/>
      <c r="AF616" s="6"/>
      <c r="AG616" s="6"/>
      <c r="AH616" s="6"/>
      <c r="AI616" s="6"/>
      <c r="AJ616" s="7"/>
      <c r="AK616" s="7"/>
      <c r="AL616" s="4"/>
      <c r="AM616" s="4"/>
      <c r="AN616" s="4"/>
      <c r="AO616" s="4"/>
      <c r="AP616" s="4"/>
      <c r="AQ616" s="4"/>
      <c r="AR616" s="7"/>
      <c r="AS616" s="7"/>
      <c r="AT616" s="7"/>
      <c r="AU616" s="7"/>
      <c r="AV616" s="4"/>
      <c r="AW616" s="4"/>
      <c r="AX616" s="4"/>
      <c r="AY616" s="4"/>
      <c r="AZ616" s="4"/>
      <c r="BA616" s="4"/>
      <c r="BB616" s="7"/>
      <c r="BC616" s="7"/>
      <c r="BD616" s="7"/>
      <c r="BE616" s="7"/>
      <c r="BF616" s="4"/>
      <c r="BG616" s="4"/>
      <c r="BH616" s="4"/>
      <c r="BI616" s="4"/>
      <c r="BJ616" s="4"/>
      <c r="BK616" s="4"/>
      <c r="BL616" s="7"/>
      <c r="BM616" s="7"/>
      <c r="BN616" s="7"/>
      <c r="BO616" s="7"/>
      <c r="BP616" s="4"/>
      <c r="BQ616" s="4"/>
      <c r="BR616" s="4"/>
      <c r="BS616" s="4"/>
      <c r="BT616" s="4"/>
      <c r="BU616" s="4"/>
      <c r="BV616" s="7"/>
      <c r="BW616" s="7"/>
    </row>
    <row r="617" spans="1:135" x14ac:dyDescent="0.3">
      <c r="A617" s="10">
        <v>43712.999999943131</v>
      </c>
      <c r="B617" s="11">
        <v>15.9</v>
      </c>
      <c r="C617" s="19">
        <v>12.290291666666667</v>
      </c>
      <c r="D617" s="19">
        <v>0.2455872636990436</v>
      </c>
      <c r="E617" s="19">
        <v>12.051249999999998</v>
      </c>
      <c r="F617" s="19">
        <v>0.12908172093814937</v>
      </c>
      <c r="G617" s="19">
        <v>10.055812500000002</v>
      </c>
      <c r="H617" s="19">
        <v>0.16958096216472465</v>
      </c>
      <c r="I617" s="7">
        <f t="shared" si="24"/>
        <v>8.5420698875000003</v>
      </c>
      <c r="J617" s="7">
        <f t="shared" si="25"/>
        <v>0.16958096216472465</v>
      </c>
      <c r="Q617" s="15"/>
      <c r="R617" s="15"/>
      <c r="S617" s="14">
        <v>1.9</v>
      </c>
      <c r="T617" s="12"/>
      <c r="U617" s="12"/>
      <c r="V617" s="12"/>
      <c r="W617" s="12"/>
      <c r="X617" s="12"/>
      <c r="Y617" s="12"/>
      <c r="Z617" s="12"/>
      <c r="AA617" s="12"/>
      <c r="AB617" s="6"/>
      <c r="AC617" s="6"/>
      <c r="AD617" s="6"/>
      <c r="AE617" s="6"/>
      <c r="AF617" s="6"/>
      <c r="AG617" s="6"/>
      <c r="AH617" s="6"/>
      <c r="AI617" s="6"/>
      <c r="AJ617" s="7"/>
      <c r="AK617" s="7"/>
      <c r="AL617" s="4"/>
      <c r="AM617" s="4"/>
      <c r="AN617" s="4"/>
      <c r="AO617" s="4"/>
      <c r="AP617" s="4"/>
      <c r="AQ617" s="4"/>
      <c r="AR617" s="7"/>
      <c r="AS617" s="7"/>
      <c r="AT617" s="7"/>
      <c r="AU617" s="7"/>
      <c r="AV617" s="4"/>
      <c r="AW617" s="4"/>
      <c r="AX617" s="4"/>
      <c r="AY617" s="4"/>
      <c r="AZ617" s="4"/>
      <c r="BA617" s="4"/>
      <c r="BB617" s="7"/>
      <c r="BC617" s="7"/>
      <c r="BD617" s="7"/>
      <c r="BE617" s="7"/>
      <c r="BF617" s="4"/>
      <c r="BG617" s="4"/>
      <c r="BH617" s="4"/>
      <c r="BI617" s="4"/>
      <c r="BJ617" s="4"/>
      <c r="BK617" s="4"/>
      <c r="BL617" s="7"/>
      <c r="BM617" s="7"/>
      <c r="BN617" s="7"/>
      <c r="BO617" s="7"/>
      <c r="BP617" s="4"/>
      <c r="BQ617" s="4"/>
      <c r="BR617" s="4"/>
      <c r="BS617" s="4"/>
      <c r="BT617" s="4"/>
      <c r="BU617" s="4"/>
      <c r="BV617" s="7"/>
      <c r="BW617" s="7"/>
    </row>
    <row r="618" spans="1:135" x14ac:dyDescent="0.3">
      <c r="A618" s="10">
        <v>43713.999999943073</v>
      </c>
      <c r="B618" s="11">
        <v>14.5</v>
      </c>
      <c r="C618" s="19">
        <v>10.870354166666665</v>
      </c>
      <c r="D618" s="19">
        <v>0.47630195566495459</v>
      </c>
      <c r="E618" s="19">
        <v>10.812486111111113</v>
      </c>
      <c r="F618" s="19">
        <v>0.32377368165437842</v>
      </c>
      <c r="G618" s="19">
        <v>9.2048541666666672</v>
      </c>
      <c r="H618" s="19">
        <v>0.21970520738348004</v>
      </c>
      <c r="I618" s="7">
        <f t="shared" si="24"/>
        <v>7.7954390458333327</v>
      </c>
      <c r="J618" s="7">
        <f t="shared" si="25"/>
        <v>0.21970520738348004</v>
      </c>
      <c r="K618" s="15">
        <v>-47.0833333333333</v>
      </c>
      <c r="L618" s="15">
        <v>1.2337325316274836</v>
      </c>
      <c r="M618" s="15">
        <v>-46.8333333333333</v>
      </c>
      <c r="N618" s="15">
        <v>0.89470947826937142</v>
      </c>
      <c r="O618" s="15">
        <v>-51.083333333333336</v>
      </c>
      <c r="P618" s="15">
        <v>1.8026005344692142</v>
      </c>
      <c r="Q618" s="15">
        <v>-47.833333333333336</v>
      </c>
      <c r="R618" s="15">
        <v>1.5658927811380354</v>
      </c>
      <c r="S618" s="14">
        <v>0.4</v>
      </c>
      <c r="T618" s="15">
        <v>-6</v>
      </c>
      <c r="U618" s="15">
        <v>4.1633319989322652</v>
      </c>
      <c r="V618" s="15">
        <v>-7.333333333333333</v>
      </c>
      <c r="W618" s="15">
        <v>4.2557151116012353</v>
      </c>
      <c r="X618" s="15">
        <v>8.1666666666666661</v>
      </c>
      <c r="Y618" s="15">
        <v>1.0461569884316808</v>
      </c>
      <c r="Z618" s="15">
        <v>8</v>
      </c>
      <c r="AA618" s="15">
        <v>2.2656860623955239</v>
      </c>
      <c r="AB618" s="6">
        <v>49.358877777777785</v>
      </c>
      <c r="AC618" s="6">
        <v>6.55228400475832E-2</v>
      </c>
      <c r="AD618" s="6">
        <v>53.926348111111103</v>
      </c>
      <c r="AE618" s="6">
        <v>0.60018550043988261</v>
      </c>
      <c r="AF618" s="6">
        <v>52.241111111111103</v>
      </c>
      <c r="AG618" s="6">
        <v>0.3137300221370658</v>
      </c>
      <c r="AH618" s="6">
        <v>52.298394444444433</v>
      </c>
      <c r="AI618" s="6">
        <v>0.30395083221013686</v>
      </c>
      <c r="AJ618" s="7"/>
      <c r="AK618" s="7"/>
      <c r="AL618" s="4"/>
      <c r="AM618" s="4"/>
      <c r="AN618" s="4"/>
      <c r="AO618" s="4"/>
      <c r="AP618" s="4"/>
      <c r="AQ618" s="4"/>
      <c r="AR618" s="7"/>
      <c r="AS618" s="7"/>
      <c r="AT618" s="7"/>
      <c r="AU618" s="7"/>
      <c r="AV618" s="4"/>
      <c r="AW618" s="4"/>
      <c r="AX618" s="4"/>
      <c r="AY618" s="4"/>
      <c r="AZ618" s="4"/>
      <c r="BA618" s="4"/>
      <c r="BB618" s="7"/>
      <c r="BC618" s="7"/>
      <c r="BD618" s="7"/>
      <c r="BE618" s="7"/>
      <c r="BF618" s="4"/>
      <c r="BG618" s="4"/>
      <c r="BH618" s="4"/>
      <c r="BI618" s="4"/>
      <c r="BJ618" s="4"/>
      <c r="BK618" s="4"/>
      <c r="BL618" s="7"/>
      <c r="BM618" s="7"/>
      <c r="BN618" s="7"/>
      <c r="BO618" s="7"/>
      <c r="BP618" s="4"/>
      <c r="BQ618" s="4"/>
      <c r="BR618" s="4"/>
      <c r="BS618" s="4"/>
      <c r="BT618" s="4"/>
      <c r="BU618" s="4"/>
      <c r="BV618" s="7"/>
      <c r="BW618" s="7"/>
      <c r="BX618" s="1">
        <v>0.57862246449817167</v>
      </c>
      <c r="BY618" s="1">
        <v>0.19118043656670139</v>
      </c>
      <c r="BZ618" s="1">
        <v>4.0147174620072414</v>
      </c>
      <c r="CA618" s="1">
        <v>0.65005418793834935</v>
      </c>
      <c r="CB618" s="1">
        <v>3.8188600471492244</v>
      </c>
      <c r="CC618" s="1">
        <v>0.61309795177440163</v>
      </c>
      <c r="CD618" s="2">
        <v>22.633366430345415</v>
      </c>
      <c r="CE618" s="2">
        <v>12.207352177608755</v>
      </c>
      <c r="CF618" s="2">
        <v>40.27930262009567</v>
      </c>
      <c r="CG618" s="2">
        <v>9.8451345492657918</v>
      </c>
      <c r="CH618" s="3">
        <v>0.67610777101688502</v>
      </c>
      <c r="CI618" s="3">
        <v>0.14151092881748714</v>
      </c>
      <c r="CJ618" s="3">
        <v>1.1556725853428156</v>
      </c>
      <c r="CK618" s="3">
        <v>0.25332956333790191</v>
      </c>
      <c r="CL618" s="3">
        <v>0.96240796516946558</v>
      </c>
      <c r="CM618" s="3">
        <v>0.16163277125747649</v>
      </c>
      <c r="CN618" s="5">
        <v>6.8585958879834594</v>
      </c>
      <c r="CO618" s="5">
        <v>1.3333924721683768</v>
      </c>
      <c r="CP618" s="5">
        <v>6.8585958879834594</v>
      </c>
      <c r="CQ618" s="5">
        <v>1.3333924721683768</v>
      </c>
      <c r="CR618" s="1">
        <v>0.64990204345809133</v>
      </c>
      <c r="CS618" s="1">
        <v>0.24472052798537353</v>
      </c>
      <c r="CT618" s="1">
        <v>2.0125998765153796</v>
      </c>
      <c r="CU618" s="1">
        <v>0.22965548991657936</v>
      </c>
      <c r="CV618" s="1">
        <v>1.934926100031114</v>
      </c>
      <c r="CW618" s="1">
        <v>0.21701389537375854</v>
      </c>
      <c r="CX618" s="2">
        <v>1.4244776075042562</v>
      </c>
      <c r="CY618" s="2">
        <v>0.35953234549606761</v>
      </c>
      <c r="CZ618" s="2">
        <v>2.0259237084504975</v>
      </c>
      <c r="DA618" s="2">
        <v>1.2683108992884653</v>
      </c>
      <c r="DB618" s="3">
        <v>0.44025622298773925</v>
      </c>
      <c r="DC618" s="3">
        <v>9.4340619211658414E-2</v>
      </c>
      <c r="DD618" s="3">
        <v>0.56604371526995056</v>
      </c>
      <c r="DE618" s="3">
        <v>9.6925772352851894E-2</v>
      </c>
      <c r="DF618" s="3">
        <v>0.51535135588021941</v>
      </c>
      <c r="DG618" s="3">
        <v>6.9237177537523967E-2</v>
      </c>
      <c r="DH618" s="5">
        <v>0.65420453085380659</v>
      </c>
      <c r="DI618" s="5">
        <v>0.21292455230846688</v>
      </c>
      <c r="DJ618" s="5">
        <v>0.65420453085380659</v>
      </c>
      <c r="DK618" s="5">
        <v>0.21292455230846688</v>
      </c>
      <c r="DL618" s="1">
        <v>1.228524507956263</v>
      </c>
      <c r="DM618" s="1">
        <v>0.42730735038965639</v>
      </c>
      <c r="DN618" s="1">
        <v>6.0273173385226215</v>
      </c>
      <c r="DO618" s="1">
        <v>0.62439621070752671</v>
      </c>
      <c r="DP618" s="1">
        <v>5.7537861471803389</v>
      </c>
      <c r="DQ618" s="1">
        <v>0.58930917695783702</v>
      </c>
      <c r="DR618" s="2">
        <v>24.057844037849669</v>
      </c>
      <c r="DS618" s="2">
        <v>11.856977943433295</v>
      </c>
      <c r="DT618" s="2">
        <v>42.305226328546162</v>
      </c>
      <c r="DU618" s="2">
        <v>8.6512614943065334</v>
      </c>
      <c r="DV618" s="3">
        <v>1.116363994004625</v>
      </c>
      <c r="DW618" s="3">
        <v>4.7170309605829457E-2</v>
      </c>
      <c r="DX618" s="3">
        <v>1.7217163006127651</v>
      </c>
      <c r="DY618" s="3">
        <v>0.31482885325731846</v>
      </c>
      <c r="DZ618" s="3">
        <v>1.4777593210496849</v>
      </c>
      <c r="EA618" s="3">
        <v>0.18891170103504087</v>
      </c>
      <c r="EB618" s="5">
        <v>7.5128004188372657</v>
      </c>
      <c r="EC618" s="5">
        <v>1.1722538471731556</v>
      </c>
      <c r="ED618" s="5">
        <v>7.5128004188372657</v>
      </c>
      <c r="EE618" s="5">
        <v>1.1722538471731556</v>
      </c>
    </row>
    <row r="619" spans="1:135" x14ac:dyDescent="0.3">
      <c r="A619" s="10">
        <v>43714.999999943015</v>
      </c>
      <c r="B619" s="11">
        <v>16.399999999999999</v>
      </c>
      <c r="C619" s="19">
        <v>11.212312500000003</v>
      </c>
      <c r="D619" s="19">
        <v>0.29155334208243516</v>
      </c>
      <c r="E619" s="19">
        <v>11.393666666666668</v>
      </c>
      <c r="F619" s="19">
        <v>0.19550718961620417</v>
      </c>
      <c r="G619" s="19">
        <v>9.2923750000000016</v>
      </c>
      <c r="H619" s="19">
        <v>0.16849907605754513</v>
      </c>
      <c r="I619" s="7">
        <f t="shared" si="24"/>
        <v>7.8722298250000007</v>
      </c>
      <c r="J619" s="7">
        <f t="shared" si="25"/>
        <v>0.16849907605754513</v>
      </c>
      <c r="S619" s="14">
        <v>2.2000000000000002</v>
      </c>
      <c r="T619" s="12"/>
      <c r="U619" s="12"/>
      <c r="V619" s="12"/>
      <c r="W619" s="12"/>
      <c r="X619" s="12"/>
      <c r="Y619" s="12"/>
      <c r="Z619" s="12"/>
      <c r="AA619" s="12"/>
      <c r="AB619" s="6"/>
      <c r="AC619" s="6"/>
      <c r="AD619" s="6"/>
      <c r="AE619" s="6"/>
      <c r="AF619" s="6"/>
      <c r="AG619" s="6"/>
      <c r="AH619" s="6"/>
      <c r="AI619" s="6"/>
      <c r="AJ619" s="7"/>
      <c r="AK619" s="7"/>
      <c r="AL619" s="4"/>
      <c r="AM619" s="4"/>
      <c r="AN619" s="4"/>
      <c r="AO619" s="4"/>
      <c r="AP619" s="4"/>
      <c r="AQ619" s="4"/>
      <c r="AR619" s="7"/>
      <c r="AS619" s="7"/>
      <c r="AT619" s="7"/>
      <c r="AU619" s="7"/>
      <c r="AV619" s="4"/>
      <c r="AW619" s="4"/>
      <c r="AX619" s="4"/>
      <c r="AY619" s="4"/>
      <c r="AZ619" s="4"/>
      <c r="BA619" s="4"/>
      <c r="BB619" s="7"/>
      <c r="BC619" s="7"/>
      <c r="BD619" s="7"/>
      <c r="BE619" s="7"/>
      <c r="BF619" s="4"/>
      <c r="BG619" s="4"/>
      <c r="BH619" s="4"/>
      <c r="BI619" s="4"/>
      <c r="BJ619" s="4"/>
      <c r="BK619" s="4"/>
      <c r="BL619" s="7"/>
      <c r="BM619" s="7"/>
      <c r="BN619" s="7"/>
      <c r="BO619" s="7"/>
      <c r="BP619" s="4"/>
      <c r="BQ619" s="4"/>
      <c r="BR619" s="4"/>
      <c r="BS619" s="4"/>
      <c r="BT619" s="4"/>
      <c r="BU619" s="4"/>
      <c r="BV619" s="7"/>
      <c r="BW619" s="7"/>
    </row>
    <row r="620" spans="1:135" x14ac:dyDescent="0.3">
      <c r="A620" s="10">
        <v>43715.999999942956</v>
      </c>
      <c r="B620" s="11">
        <v>13.6</v>
      </c>
      <c r="C620" s="19">
        <v>10.961937499999999</v>
      </c>
      <c r="D620" s="19">
        <v>0.20759378514514273</v>
      </c>
      <c r="E620" s="19">
        <v>11.138819444444444</v>
      </c>
      <c r="F620" s="19">
        <v>0.12636245884797331</v>
      </c>
      <c r="G620" s="19">
        <v>9.5902083333333348</v>
      </c>
      <c r="H620" s="19">
        <v>9.8861164345870736E-2</v>
      </c>
      <c r="I620" s="7">
        <f t="shared" si="24"/>
        <v>8.1335487916666676</v>
      </c>
      <c r="J620" s="7">
        <f t="shared" si="25"/>
        <v>9.8861164345870736E-2</v>
      </c>
      <c r="S620" s="14">
        <v>0.1</v>
      </c>
      <c r="T620" s="12"/>
      <c r="U620" s="12"/>
      <c r="V620" s="12"/>
      <c r="W620" s="12"/>
      <c r="X620" s="12"/>
      <c r="Y620" s="12"/>
      <c r="Z620" s="12"/>
      <c r="AA620" s="12"/>
      <c r="AB620" s="6"/>
      <c r="AC620" s="6"/>
      <c r="AD620" s="6"/>
      <c r="AE620" s="6"/>
      <c r="AF620" s="6"/>
      <c r="AG620" s="6"/>
      <c r="AH620" s="6"/>
      <c r="AI620" s="6"/>
      <c r="AJ620" s="7"/>
      <c r="AK620" s="7"/>
      <c r="AL620" s="4"/>
      <c r="AM620" s="4"/>
      <c r="AN620" s="4"/>
      <c r="AO620" s="4"/>
      <c r="AP620" s="4"/>
      <c r="AQ620" s="4"/>
      <c r="AR620" s="7"/>
      <c r="AS620" s="7"/>
      <c r="AT620" s="7"/>
      <c r="AU620" s="7"/>
      <c r="AV620" s="4"/>
      <c r="AW620" s="4"/>
      <c r="AX620" s="4"/>
      <c r="AY620" s="4"/>
      <c r="AZ620" s="4"/>
      <c r="BA620" s="4"/>
      <c r="BB620" s="7"/>
      <c r="BC620" s="7"/>
      <c r="BD620" s="7"/>
      <c r="BE620" s="7"/>
      <c r="BF620" s="4"/>
      <c r="BG620" s="4"/>
      <c r="BH620" s="4"/>
      <c r="BI620" s="4"/>
      <c r="BJ620" s="4"/>
      <c r="BK620" s="4"/>
      <c r="BL620" s="7"/>
      <c r="BM620" s="7"/>
      <c r="BN620" s="7"/>
      <c r="BO620" s="7"/>
      <c r="BP620" s="4"/>
      <c r="BQ620" s="4"/>
      <c r="BR620" s="4"/>
      <c r="BS620" s="4"/>
      <c r="BT620" s="4"/>
      <c r="BU620" s="4"/>
      <c r="BV620" s="7"/>
      <c r="BW620" s="7"/>
    </row>
    <row r="621" spans="1:135" x14ac:dyDescent="0.3">
      <c r="A621" s="10">
        <v>43716.999999942898</v>
      </c>
      <c r="B621" s="11">
        <v>7.7</v>
      </c>
      <c r="C621" s="19">
        <v>7.6542500000000002</v>
      </c>
      <c r="D621" s="19">
        <v>0.10328334900243805</v>
      </c>
      <c r="E621" s="19">
        <v>8.092680555555555</v>
      </c>
      <c r="F621" s="19">
        <v>9.0179563400246299E-2</v>
      </c>
      <c r="G621" s="19">
        <v>7.5756041666666674</v>
      </c>
      <c r="H621" s="19">
        <v>8.0862442348586708E-2</v>
      </c>
      <c r="I621" s="7">
        <f t="shared" si="24"/>
        <v>6.3659350958333336</v>
      </c>
      <c r="J621" s="7">
        <f t="shared" si="25"/>
        <v>8.0862442348586708E-2</v>
      </c>
      <c r="S621" s="14">
        <v>16.3</v>
      </c>
      <c r="T621" s="12"/>
      <c r="U621" s="12"/>
      <c r="V621" s="12"/>
      <c r="W621" s="12"/>
      <c r="X621" s="12"/>
      <c r="Y621" s="12"/>
      <c r="Z621" s="12"/>
      <c r="AA621" s="12"/>
      <c r="AB621" s="6"/>
      <c r="AC621" s="6"/>
      <c r="AD621" s="6"/>
      <c r="AE621" s="6"/>
      <c r="AF621" s="6"/>
      <c r="AG621" s="6"/>
      <c r="AH621" s="6"/>
      <c r="AI621" s="6"/>
      <c r="AJ621" s="7"/>
      <c r="AK621" s="7"/>
      <c r="AL621" s="4"/>
      <c r="AM621" s="4"/>
      <c r="AN621" s="4"/>
      <c r="AO621" s="4"/>
      <c r="AP621" s="4"/>
      <c r="AQ621" s="4"/>
      <c r="AR621" s="7"/>
      <c r="AS621" s="7"/>
      <c r="AT621" s="7"/>
      <c r="AU621" s="7"/>
      <c r="AV621" s="4"/>
      <c r="AW621" s="4"/>
      <c r="AX621" s="4"/>
      <c r="AY621" s="4"/>
      <c r="AZ621" s="4"/>
      <c r="BA621" s="4"/>
      <c r="BB621" s="7"/>
      <c r="BC621" s="7"/>
      <c r="BD621" s="7"/>
      <c r="BE621" s="7"/>
      <c r="BF621" s="4"/>
      <c r="BG621" s="4"/>
      <c r="BH621" s="4"/>
      <c r="BI621" s="4"/>
      <c r="BJ621" s="4"/>
      <c r="BK621" s="4"/>
      <c r="BL621" s="7"/>
      <c r="BM621" s="7"/>
      <c r="BN621" s="7"/>
      <c r="BO621" s="7"/>
      <c r="BP621" s="4"/>
      <c r="BQ621" s="4"/>
      <c r="BR621" s="4"/>
      <c r="BS621" s="4"/>
      <c r="BT621" s="4"/>
      <c r="BU621" s="4"/>
      <c r="BV621" s="7"/>
      <c r="BW621" s="7"/>
    </row>
    <row r="622" spans="1:135" x14ac:dyDescent="0.3">
      <c r="A622" s="10">
        <v>43717.99999994284</v>
      </c>
      <c r="B622" s="11">
        <v>8.1999999999999993</v>
      </c>
      <c r="C622" s="19">
        <v>6.3691874999999998</v>
      </c>
      <c r="D622" s="19">
        <v>0.38979386369046803</v>
      </c>
      <c r="E622" s="19">
        <v>7.221055555555556</v>
      </c>
      <c r="F622" s="19">
        <v>0.26422106197662376</v>
      </c>
      <c r="G622" s="19">
        <v>6.2538958333333348</v>
      </c>
      <c r="H622" s="19">
        <v>0.20886647141099274</v>
      </c>
      <c r="I622" s="7">
        <f t="shared" si="24"/>
        <v>5.2062682041666681</v>
      </c>
      <c r="J622" s="7">
        <f t="shared" si="25"/>
        <v>0.20886647141099274</v>
      </c>
      <c r="S622" s="14">
        <v>0.4</v>
      </c>
      <c r="T622" s="12"/>
      <c r="U622" s="12"/>
      <c r="V622" s="12"/>
      <c r="W622" s="12"/>
      <c r="X622" s="12"/>
      <c r="Y622" s="12"/>
      <c r="Z622" s="12"/>
      <c r="AA622" s="12"/>
      <c r="AB622" s="6"/>
      <c r="AC622" s="6"/>
      <c r="AD622" s="6"/>
      <c r="AE622" s="6"/>
      <c r="AF622" s="6"/>
      <c r="AG622" s="6"/>
      <c r="AH622" s="6"/>
      <c r="AI622" s="6"/>
      <c r="AJ622" s="7"/>
      <c r="AK622" s="7"/>
      <c r="AL622" s="4"/>
      <c r="AM622" s="4"/>
      <c r="AN622" s="4"/>
      <c r="AO622" s="4"/>
      <c r="AP622" s="4"/>
      <c r="AQ622" s="4"/>
      <c r="AR622" s="7"/>
      <c r="AS622" s="7"/>
      <c r="AT622" s="7"/>
      <c r="AU622" s="7"/>
      <c r="AV622" s="4"/>
      <c r="AW622" s="4"/>
      <c r="AX622" s="4"/>
      <c r="AY622" s="4"/>
      <c r="AZ622" s="4"/>
      <c r="BA622" s="4"/>
      <c r="BB622" s="7"/>
      <c r="BC622" s="7"/>
      <c r="BD622" s="7"/>
      <c r="BE622" s="7"/>
      <c r="BF622" s="4"/>
      <c r="BG622" s="4"/>
      <c r="BH622" s="4"/>
      <c r="BI622" s="4"/>
      <c r="BJ622" s="4"/>
      <c r="BK622" s="4"/>
      <c r="BL622" s="7"/>
      <c r="BM622" s="7"/>
      <c r="BN622" s="7"/>
      <c r="BO622" s="7"/>
      <c r="BP622" s="4"/>
      <c r="BQ622" s="4"/>
      <c r="BR622" s="4"/>
      <c r="BS622" s="4"/>
      <c r="BT622" s="4"/>
      <c r="BU622" s="4"/>
      <c r="BV622" s="7"/>
      <c r="BW622" s="7"/>
    </row>
    <row r="623" spans="1:135" x14ac:dyDescent="0.3">
      <c r="A623" s="10">
        <v>43718.999999942782</v>
      </c>
      <c r="B623" s="11">
        <v>8.1</v>
      </c>
      <c r="C623" s="19">
        <v>6.5857500000000009</v>
      </c>
      <c r="D623" s="19">
        <v>0.47667155351199175</v>
      </c>
      <c r="E623" s="19">
        <v>6.9716805555555545</v>
      </c>
      <c r="F623" s="19">
        <v>0.3178108970692507</v>
      </c>
      <c r="G623" s="19">
        <v>6.0623333333333314</v>
      </c>
      <c r="H623" s="19">
        <v>0.27287331108220758</v>
      </c>
      <c r="I623" s="7">
        <f t="shared" si="24"/>
        <v>5.0381912666666651</v>
      </c>
      <c r="J623" s="7">
        <f t="shared" si="25"/>
        <v>0.27287331108220758</v>
      </c>
      <c r="K623" s="15">
        <v>-47.9166666666667</v>
      </c>
      <c r="L623" s="15">
        <v>1.5198601078634693</v>
      </c>
      <c r="M623" s="15">
        <v>-49.3333333333333</v>
      </c>
      <c r="N623" s="15">
        <v>1.4633571475938951</v>
      </c>
      <c r="O623" s="15">
        <v>-49.333333333333336</v>
      </c>
      <c r="P623" s="15">
        <v>1.4477429315868189</v>
      </c>
      <c r="Q623" s="15">
        <v>-47.4166666666667</v>
      </c>
      <c r="R623" s="15">
        <v>1.1642290551817083</v>
      </c>
      <c r="S623" s="14">
        <v>0.2</v>
      </c>
      <c r="T623" s="15">
        <v>-3.6666666666666665</v>
      </c>
      <c r="U623" s="15">
        <v>3.1797973380564857</v>
      </c>
      <c r="V623" s="15">
        <v>-9.1666666666666661</v>
      </c>
      <c r="W623" s="15">
        <v>2.5873624493766703</v>
      </c>
      <c r="X623" s="15">
        <v>9.8333333333333339</v>
      </c>
      <c r="Y623" s="15">
        <v>0.74907350180814192</v>
      </c>
      <c r="Z623" s="15">
        <v>11.166666666666666</v>
      </c>
      <c r="AA623" s="15">
        <v>2.0069324297987166</v>
      </c>
      <c r="AB623" s="6">
        <v>49.608499999999999</v>
      </c>
      <c r="AC623" s="6">
        <v>0.1654818132560758</v>
      </c>
      <c r="AD623" s="6">
        <v>53.201468444444444</v>
      </c>
      <c r="AE623" s="6">
        <v>1.618131021149074</v>
      </c>
      <c r="AF623" s="6">
        <v>52.464788888888883</v>
      </c>
      <c r="AG623" s="6">
        <v>0.50155518781062547</v>
      </c>
      <c r="AH623" s="6">
        <v>52.058349999999997</v>
      </c>
      <c r="AI623" s="6">
        <v>0.77911464861417323</v>
      </c>
      <c r="AJ623" s="7">
        <v>0.59931905116658968</v>
      </c>
      <c r="AK623" s="7">
        <v>0.17213453290627656</v>
      </c>
      <c r="AL623" s="4">
        <v>0.58178916541424752</v>
      </c>
      <c r="AM623" s="4">
        <v>2.4185628693565414E-2</v>
      </c>
      <c r="AN623" s="4">
        <v>0.64941964497463267</v>
      </c>
      <c r="AO623" s="4">
        <v>2.4185628693565414E-2</v>
      </c>
      <c r="AP623" s="4">
        <v>2.0758220000000001</v>
      </c>
      <c r="AQ623" s="4">
        <v>0.20996903396833153</v>
      </c>
      <c r="AR623" s="7">
        <v>2.3238603749999998</v>
      </c>
      <c r="AS623" s="7">
        <v>0.11687330376332443</v>
      </c>
      <c r="AT623" s="7">
        <v>10.370536414547932</v>
      </c>
      <c r="AU623" s="7">
        <v>1.2368457312411483</v>
      </c>
      <c r="AV623" s="4">
        <v>14.57421457058418</v>
      </c>
      <c r="AW623" s="4">
        <v>3.5476380117041568</v>
      </c>
      <c r="AX623" s="4">
        <v>25.02436428646589</v>
      </c>
      <c r="AY623" s="4">
        <v>3.5476380117041568</v>
      </c>
      <c r="AZ623" s="4">
        <v>13.677979166666667</v>
      </c>
      <c r="BA623" s="4">
        <v>1.2316483827002289</v>
      </c>
      <c r="BB623" s="7">
        <v>56.2408</v>
      </c>
      <c r="BC623" s="7">
        <v>4.2294609448100928</v>
      </c>
      <c r="BD623" s="7">
        <v>10.96985546571452</v>
      </c>
      <c r="BE623" s="7">
        <v>1.1756295218116952</v>
      </c>
      <c r="BF623" s="4">
        <v>15.156003735998425</v>
      </c>
      <c r="BG623" s="4">
        <v>3.5355352513895686</v>
      </c>
      <c r="BH623" s="4">
        <v>25.673783931440521</v>
      </c>
      <c r="BI623" s="4">
        <v>3.5355352513895686</v>
      </c>
      <c r="BJ623" s="4">
        <v>15.753801166666667</v>
      </c>
      <c r="BK623" s="4">
        <v>1.249417757931143</v>
      </c>
      <c r="BL623" s="7">
        <v>58.564660375000003</v>
      </c>
      <c r="BM623" s="7">
        <v>4.2310754250906983</v>
      </c>
      <c r="BN623" s="7">
        <v>527.97087085893702</v>
      </c>
      <c r="BO623" s="7">
        <v>23.720359122105528</v>
      </c>
      <c r="BP623" s="4">
        <v>546.24455564618836</v>
      </c>
      <c r="BQ623" s="4">
        <v>115.3868652684726</v>
      </c>
      <c r="BR623" s="4">
        <v>842.07744325208512</v>
      </c>
      <c r="BS623" s="4">
        <v>115.3868652684726</v>
      </c>
      <c r="BT623" s="4">
        <v>576.09175999999991</v>
      </c>
      <c r="BU623" s="4">
        <v>12.026648703249162</v>
      </c>
      <c r="BV623" s="7">
        <v>557.67047343749994</v>
      </c>
      <c r="BW623" s="7">
        <v>23.82520096374477</v>
      </c>
      <c r="BX623" s="1">
        <v>0.32042093687100998</v>
      </c>
      <c r="BY623" s="1">
        <v>0.46229535043765208</v>
      </c>
      <c r="BZ623" s="1">
        <v>2.9905954107960944</v>
      </c>
      <c r="CA623" s="1">
        <v>0.43798675819931832</v>
      </c>
      <c r="CB623" s="1">
        <v>2.8383954657823645</v>
      </c>
      <c r="CC623" s="1">
        <v>0.41386125294569659</v>
      </c>
      <c r="CD623" s="2">
        <v>10.340215778004541</v>
      </c>
      <c r="CE623" s="2">
        <v>5.443151746129006</v>
      </c>
      <c r="CF623" s="2">
        <v>32.799493731268136</v>
      </c>
      <c r="CG623" s="2">
        <v>8.87120837418591</v>
      </c>
      <c r="CH623" s="3">
        <v>0.40052617108876309</v>
      </c>
      <c r="CI623" s="3">
        <v>1.6021046843549963E-2</v>
      </c>
      <c r="CJ623" s="3">
        <v>1.6007892566331434</v>
      </c>
      <c r="CK623" s="3">
        <v>0.19108078983579349</v>
      </c>
      <c r="CL623" s="3">
        <v>1.1170832331587581</v>
      </c>
      <c r="CM623" s="3">
        <v>0.11425779889054652</v>
      </c>
      <c r="CN623" s="5">
        <v>5.5620267632464655</v>
      </c>
      <c r="CO623" s="5">
        <v>0.63422207085197402</v>
      </c>
      <c r="CP623" s="5">
        <v>4.6171264636988036</v>
      </c>
      <c r="CQ623" s="5">
        <v>0.65567384437670961</v>
      </c>
      <c r="CR623" s="1">
        <v>0.49131210320221547</v>
      </c>
      <c r="CS623" s="1">
        <v>0.21957603070092815</v>
      </c>
      <c r="CT623" s="1">
        <v>1.9481592961757412</v>
      </c>
      <c r="CU623" s="1">
        <v>0.35603750383573107</v>
      </c>
      <c r="CV623" s="1">
        <v>1.8651190061762501</v>
      </c>
      <c r="CW623" s="1">
        <v>0.3359765676146087</v>
      </c>
      <c r="CX623" s="2">
        <v>3.3178885518207726</v>
      </c>
      <c r="CY623" s="2">
        <v>0.93564265892670562</v>
      </c>
      <c r="CZ623" s="2">
        <v>1.6321005174005101</v>
      </c>
      <c r="DA623" s="2">
        <v>0.227270109668505</v>
      </c>
      <c r="DB623" s="3">
        <v>0.19225256212260597</v>
      </c>
      <c r="DC623" s="3">
        <v>6.408418737420199E-2</v>
      </c>
      <c r="DD623" s="3">
        <v>0.48864192872829021</v>
      </c>
      <c r="DE623" s="3">
        <v>0.1555362306025041</v>
      </c>
      <c r="DF623" s="3">
        <v>0.36919701398619947</v>
      </c>
      <c r="DG623" s="3">
        <v>9.6379736655693285E-2</v>
      </c>
      <c r="DH623" s="5">
        <v>1.4603004629372978</v>
      </c>
      <c r="DI623" s="5">
        <v>0.39034923223796175</v>
      </c>
      <c r="DJ623" s="5">
        <v>1.1811253744345789</v>
      </c>
      <c r="DK623" s="5">
        <v>0.15032504765531035</v>
      </c>
      <c r="DL623" s="1">
        <v>0.81173304007322544</v>
      </c>
      <c r="DM623" s="1">
        <v>0.49829319130162603</v>
      </c>
      <c r="DN623" s="1">
        <v>4.9387547069718352</v>
      </c>
      <c r="DO623" s="1">
        <v>0.66796644021042573</v>
      </c>
      <c r="DP623" s="1">
        <v>4.7035144719586146</v>
      </c>
      <c r="DQ623" s="1">
        <v>0.63053238660721245</v>
      </c>
      <c r="DR623" s="2">
        <v>13.658104329825314</v>
      </c>
      <c r="DS623" s="2">
        <v>5.0030774621996956</v>
      </c>
      <c r="DT623" s="2">
        <v>34.431594248668638</v>
      </c>
      <c r="DU623" s="2">
        <v>8.810559022273603</v>
      </c>
      <c r="DV623" s="3">
        <v>0.59277873321136887</v>
      </c>
      <c r="DW623" s="3">
        <v>4.8063140530651409E-2</v>
      </c>
      <c r="DX623" s="3">
        <v>2.0894311853614336</v>
      </c>
      <c r="DY623" s="3">
        <v>0.24577211872386079</v>
      </c>
      <c r="DZ623" s="3">
        <v>1.4862802471449574</v>
      </c>
      <c r="EA623" s="3">
        <v>0.14799892316860341</v>
      </c>
      <c r="EB623" s="5">
        <v>7.0223272261837613</v>
      </c>
      <c r="EC623" s="5">
        <v>0.70003252055073606</v>
      </c>
      <c r="ED623" s="5">
        <v>5.7982518381333792</v>
      </c>
      <c r="EE623" s="5">
        <v>0.79498143198703342</v>
      </c>
    </row>
    <row r="624" spans="1:135" x14ac:dyDescent="0.3">
      <c r="A624" s="10">
        <v>43719.999999942724</v>
      </c>
      <c r="B624" s="11">
        <v>15.3</v>
      </c>
      <c r="C624" s="19">
        <v>8.3029375000000005</v>
      </c>
      <c r="D624" s="19">
        <v>0.66605309331099793</v>
      </c>
      <c r="E624" s="19">
        <v>8.6602499999999996</v>
      </c>
      <c r="F624" s="19">
        <v>0.48027735137015481</v>
      </c>
      <c r="G624" s="19">
        <v>6.6333125000000015</v>
      </c>
      <c r="H624" s="19">
        <v>0.34611409697853085</v>
      </c>
      <c r="I624" s="7">
        <f t="shared" si="24"/>
        <v>5.5391683875000011</v>
      </c>
      <c r="J624" s="7">
        <f t="shared" si="25"/>
        <v>0.34611409697853085</v>
      </c>
      <c r="T624" s="12"/>
      <c r="U624" s="12"/>
      <c r="V624" s="12"/>
      <c r="W624" s="12"/>
      <c r="X624" s="12"/>
      <c r="Y624" s="12"/>
      <c r="Z624" s="12"/>
      <c r="AA624" s="12"/>
      <c r="AB624" s="6"/>
      <c r="AC624" s="6"/>
      <c r="AD624" s="6"/>
      <c r="AE624" s="6"/>
      <c r="AF624" s="6"/>
      <c r="AG624" s="6"/>
      <c r="AH624" s="6"/>
      <c r="AI624" s="6"/>
      <c r="AJ624" s="7"/>
      <c r="AK624" s="7"/>
      <c r="AL624" s="4"/>
      <c r="AM624" s="4"/>
      <c r="AN624" s="4"/>
      <c r="AO624" s="4"/>
      <c r="AP624" s="4"/>
      <c r="AQ624" s="4"/>
      <c r="AR624" s="7"/>
      <c r="AS624" s="7"/>
      <c r="AT624" s="7"/>
      <c r="AU624" s="7"/>
      <c r="AV624" s="4"/>
      <c r="AW624" s="4"/>
      <c r="AX624" s="4"/>
      <c r="AY624" s="4"/>
      <c r="AZ624" s="4"/>
      <c r="BA624" s="4"/>
      <c r="BB624" s="7"/>
      <c r="BC624" s="7"/>
      <c r="BD624" s="7"/>
      <c r="BE624" s="7"/>
      <c r="BF624" s="4"/>
      <c r="BG624" s="4"/>
      <c r="BH624" s="4"/>
      <c r="BI624" s="4"/>
      <c r="BJ624" s="4"/>
      <c r="BK624" s="4"/>
      <c r="BL624" s="7"/>
      <c r="BM624" s="7"/>
      <c r="BN624" s="7"/>
      <c r="BO624" s="7"/>
      <c r="BP624" s="4"/>
      <c r="BQ624" s="4"/>
      <c r="BR624" s="4"/>
      <c r="BS624" s="4"/>
      <c r="BT624" s="4"/>
      <c r="BU624" s="4"/>
      <c r="BV624" s="7"/>
      <c r="BW624" s="7"/>
    </row>
    <row r="625" spans="1:135" x14ac:dyDescent="0.3">
      <c r="A625" s="10">
        <v>43720.999999942665</v>
      </c>
      <c r="B625" s="11">
        <v>12.5</v>
      </c>
      <c r="C625" s="19">
        <v>9.5906874999999996</v>
      </c>
      <c r="D625" s="19">
        <v>0.1594140448407288</v>
      </c>
      <c r="E625" s="19">
        <v>9.5444444444444443</v>
      </c>
      <c r="F625" s="19">
        <v>0.11974440147853919</v>
      </c>
      <c r="G625" s="19">
        <v>8.3093958333333351</v>
      </c>
      <c r="H625" s="19">
        <v>9.3082308224053154E-2</v>
      </c>
      <c r="I625" s="7">
        <f t="shared" si="24"/>
        <v>7.0097639041666682</v>
      </c>
      <c r="J625" s="7">
        <f t="shared" si="25"/>
        <v>9.3082308224053154E-2</v>
      </c>
      <c r="S625" s="14">
        <v>8.4999999999999982</v>
      </c>
      <c r="T625" s="12"/>
      <c r="U625" s="12"/>
      <c r="V625" s="12"/>
      <c r="W625" s="12"/>
      <c r="X625" s="12"/>
      <c r="Y625" s="12"/>
      <c r="Z625" s="12"/>
      <c r="AA625" s="12"/>
      <c r="AB625" s="6"/>
      <c r="AC625" s="6"/>
      <c r="AD625" s="6"/>
      <c r="AE625" s="6"/>
      <c r="AF625" s="6"/>
      <c r="AG625" s="6"/>
      <c r="AH625" s="6"/>
      <c r="AI625" s="6"/>
      <c r="AJ625" s="7"/>
      <c r="AK625" s="7"/>
      <c r="AL625" s="4"/>
      <c r="AM625" s="4"/>
      <c r="AN625" s="4"/>
      <c r="AO625" s="4"/>
      <c r="AP625" s="4"/>
      <c r="AQ625" s="4"/>
      <c r="AR625" s="7"/>
      <c r="AS625" s="7"/>
      <c r="AT625" s="7"/>
      <c r="AU625" s="7"/>
      <c r="AV625" s="4"/>
      <c r="AW625" s="4"/>
      <c r="AX625" s="4"/>
      <c r="AY625" s="4"/>
      <c r="AZ625" s="4"/>
      <c r="BA625" s="4"/>
      <c r="BB625" s="7"/>
      <c r="BC625" s="7"/>
      <c r="BD625" s="7"/>
      <c r="BE625" s="7"/>
      <c r="BF625" s="4"/>
      <c r="BG625" s="4"/>
      <c r="BH625" s="4"/>
      <c r="BI625" s="4"/>
      <c r="BJ625" s="4"/>
      <c r="BK625" s="4"/>
      <c r="BL625" s="7"/>
      <c r="BM625" s="7"/>
      <c r="BN625" s="7"/>
      <c r="BO625" s="7"/>
      <c r="BP625" s="4"/>
      <c r="BQ625" s="4"/>
      <c r="BR625" s="4"/>
      <c r="BS625" s="4"/>
      <c r="BT625" s="4"/>
      <c r="BU625" s="4"/>
      <c r="BV625" s="7"/>
      <c r="BW625" s="7"/>
    </row>
    <row r="626" spans="1:135" x14ac:dyDescent="0.3">
      <c r="A626" s="10">
        <v>43721.999999942607</v>
      </c>
      <c r="B626" s="11">
        <v>7.3</v>
      </c>
      <c r="C626" s="19">
        <v>6.3693333333333335</v>
      </c>
      <c r="D626" s="19">
        <v>0.33766328131126977</v>
      </c>
      <c r="E626" s="19">
        <v>6.9411805555555555</v>
      </c>
      <c r="F626" s="19">
        <v>0.21196675442993751</v>
      </c>
      <c r="G626" s="19">
        <v>6.0581249999999995</v>
      </c>
      <c r="H626" s="19">
        <v>0.18556316615170859</v>
      </c>
      <c r="I626" s="7">
        <f t="shared" si="24"/>
        <v>5.0344988749999997</v>
      </c>
      <c r="J626" s="7">
        <f t="shared" si="25"/>
        <v>0.18556316615170859</v>
      </c>
      <c r="S626" s="14">
        <v>0.1</v>
      </c>
      <c r="T626" s="12"/>
      <c r="U626" s="12"/>
      <c r="V626" s="12"/>
      <c r="W626" s="12"/>
      <c r="X626" s="12"/>
      <c r="Y626" s="12"/>
      <c r="Z626" s="12"/>
      <c r="AA626" s="12"/>
      <c r="AB626" s="6"/>
      <c r="AC626" s="6"/>
      <c r="AD626" s="6"/>
      <c r="AE626" s="6"/>
      <c r="AF626" s="6"/>
      <c r="AG626" s="6"/>
      <c r="AH626" s="6"/>
      <c r="AI626" s="6"/>
      <c r="AJ626" s="7"/>
      <c r="AK626" s="7"/>
      <c r="AL626" s="4"/>
      <c r="AM626" s="4"/>
      <c r="AN626" s="4"/>
      <c r="AO626" s="4"/>
      <c r="AP626" s="4"/>
      <c r="AQ626" s="4"/>
      <c r="AR626" s="7"/>
      <c r="AS626" s="7"/>
      <c r="AT626" s="7"/>
      <c r="AU626" s="7"/>
      <c r="AV626" s="4"/>
      <c r="AW626" s="4"/>
      <c r="AX626" s="4"/>
      <c r="AY626" s="4"/>
      <c r="AZ626" s="4"/>
      <c r="BA626" s="4"/>
      <c r="BB626" s="7"/>
      <c r="BC626" s="7"/>
      <c r="BD626" s="7"/>
      <c r="BE626" s="7"/>
      <c r="BF626" s="4"/>
      <c r="BG626" s="4"/>
      <c r="BH626" s="4"/>
      <c r="BI626" s="4"/>
      <c r="BJ626" s="4"/>
      <c r="BK626" s="4"/>
      <c r="BL626" s="7"/>
      <c r="BM626" s="7"/>
      <c r="BN626" s="7"/>
      <c r="BO626" s="7"/>
      <c r="BP626" s="4"/>
      <c r="BQ626" s="4"/>
      <c r="BR626" s="4"/>
      <c r="BS626" s="4"/>
      <c r="BT626" s="4"/>
      <c r="BU626" s="4"/>
      <c r="BV626" s="7"/>
      <c r="BW626" s="7"/>
    </row>
    <row r="627" spans="1:135" x14ac:dyDescent="0.3">
      <c r="A627" s="10">
        <v>43722.999999942549</v>
      </c>
      <c r="B627" s="11">
        <v>2.8</v>
      </c>
      <c r="C627" s="19">
        <v>3.3684999999999996</v>
      </c>
      <c r="D627" s="19">
        <v>0.1472349620775282</v>
      </c>
      <c r="E627" s="19">
        <v>4.362708333333333</v>
      </c>
      <c r="F627" s="19">
        <v>0.1117934807219286</v>
      </c>
      <c r="G627" s="19">
        <v>3.8303750000000001</v>
      </c>
      <c r="H627" s="19">
        <v>0.11159314141987588</v>
      </c>
      <c r="I627" s="7">
        <f t="shared" si="24"/>
        <v>3.0798710250000001</v>
      </c>
      <c r="J627" s="7">
        <f t="shared" si="25"/>
        <v>0.11159314141987588</v>
      </c>
      <c r="S627" s="14">
        <v>1</v>
      </c>
      <c r="T627" s="12"/>
      <c r="U627" s="12"/>
      <c r="V627" s="12"/>
      <c r="W627" s="12"/>
      <c r="X627" s="12"/>
      <c r="Y627" s="12"/>
      <c r="Z627" s="12"/>
      <c r="AA627" s="12"/>
      <c r="AB627" s="6"/>
      <c r="AC627" s="6"/>
      <c r="AD627" s="6"/>
      <c r="AE627" s="6"/>
      <c r="AF627" s="6"/>
      <c r="AG627" s="6"/>
      <c r="AH627" s="6"/>
      <c r="AI627" s="6"/>
      <c r="AJ627" s="7"/>
      <c r="AK627" s="7"/>
      <c r="AL627" s="4"/>
      <c r="AM627" s="4"/>
      <c r="AN627" s="4"/>
      <c r="AO627" s="4"/>
      <c r="AP627" s="4"/>
      <c r="AQ627" s="4"/>
      <c r="AR627" s="7"/>
      <c r="AS627" s="7"/>
      <c r="AT627" s="7"/>
      <c r="AU627" s="7"/>
      <c r="AV627" s="4"/>
      <c r="AW627" s="4"/>
      <c r="AX627" s="4"/>
      <c r="AY627" s="4"/>
      <c r="AZ627" s="4"/>
      <c r="BA627" s="4"/>
      <c r="BB627" s="7"/>
      <c r="BC627" s="7"/>
      <c r="BD627" s="7"/>
      <c r="BE627" s="7"/>
      <c r="BF627" s="4"/>
      <c r="BG627" s="4"/>
      <c r="BH627" s="4"/>
      <c r="BI627" s="4"/>
      <c r="BJ627" s="4"/>
      <c r="BK627" s="4"/>
      <c r="BL627" s="7"/>
      <c r="BM627" s="7"/>
      <c r="BN627" s="7"/>
      <c r="BO627" s="7"/>
      <c r="BP627" s="4"/>
      <c r="BQ627" s="4"/>
      <c r="BR627" s="4"/>
      <c r="BS627" s="4"/>
      <c r="BT627" s="4"/>
      <c r="BU627" s="4"/>
      <c r="BV627" s="7"/>
      <c r="BW627" s="7"/>
    </row>
    <row r="628" spans="1:135" x14ac:dyDescent="0.3">
      <c r="A628" s="10">
        <v>43723.999999942491</v>
      </c>
      <c r="B628" s="11">
        <v>4.4000000000000004</v>
      </c>
      <c r="C628" s="19">
        <v>2.7927916666666666</v>
      </c>
      <c r="D628" s="19">
        <v>0.27454463107753985</v>
      </c>
      <c r="E628" s="19">
        <v>3.6459722222222219</v>
      </c>
      <c r="F628" s="19">
        <v>0.2026766618878954</v>
      </c>
      <c r="G628" s="19">
        <v>2.7439166666666668</v>
      </c>
      <c r="H628" s="19">
        <v>0.16389054060413916</v>
      </c>
      <c r="I628" s="7">
        <f t="shared" si="24"/>
        <v>2.1266124833333335</v>
      </c>
      <c r="J628" s="7">
        <f t="shared" si="25"/>
        <v>0.16389054060413916</v>
      </c>
      <c r="K628" s="15">
        <v>-48.9166666666667</v>
      </c>
      <c r="L628" s="15">
        <v>0.90836460885828363</v>
      </c>
      <c r="M628" s="15">
        <v>-49.6666666666667</v>
      </c>
      <c r="N628" s="15">
        <v>1.1370704872299224</v>
      </c>
      <c r="O628" s="15">
        <v>-49</v>
      </c>
      <c r="P628" s="15">
        <v>1.6143297699232975</v>
      </c>
      <c r="Q628" s="15">
        <v>-47.416666666666664</v>
      </c>
      <c r="R628" s="15">
        <v>1.2759923846389387</v>
      </c>
      <c r="T628" s="15">
        <v>-3.3333333333333335</v>
      </c>
      <c r="U628" s="15">
        <v>3.1666666666666665</v>
      </c>
      <c r="V628" s="15">
        <v>-10</v>
      </c>
      <c r="W628" s="15">
        <v>4</v>
      </c>
      <c r="X628" s="15">
        <v>8.1666666666666661</v>
      </c>
      <c r="Y628" s="15">
        <v>1.1080513425729772</v>
      </c>
      <c r="Z628" s="15">
        <v>7.5</v>
      </c>
      <c r="AA628" s="15">
        <v>2.1408720964441885</v>
      </c>
      <c r="AB628" s="6">
        <v>49.696133333333336</v>
      </c>
      <c r="AC628" s="6">
        <v>8.3580420797820312E-2</v>
      </c>
      <c r="AD628" s="6">
        <v>51.184167666666674</v>
      </c>
      <c r="AE628" s="6">
        <v>3.1915139885733312</v>
      </c>
      <c r="AF628" s="6">
        <v>48.902311111111111</v>
      </c>
      <c r="AG628" s="6">
        <v>2.1540326903820599</v>
      </c>
      <c r="AH628" s="6">
        <v>49.29783888888889</v>
      </c>
      <c r="AI628" s="6">
        <v>1.7310147655920014</v>
      </c>
      <c r="AJ628" s="7"/>
      <c r="AK628" s="7"/>
      <c r="AL628" s="4"/>
      <c r="AM628" s="4"/>
      <c r="AN628" s="4"/>
      <c r="AO628" s="4"/>
      <c r="AP628" s="4"/>
      <c r="AQ628" s="4"/>
      <c r="AR628" s="7"/>
      <c r="AS628" s="7"/>
      <c r="AT628" s="7"/>
      <c r="AU628" s="7"/>
      <c r="AV628" s="4"/>
      <c r="AW628" s="4"/>
      <c r="AX628" s="4"/>
      <c r="AY628" s="4"/>
      <c r="AZ628" s="4"/>
      <c r="BA628" s="4"/>
      <c r="BB628" s="7"/>
      <c r="BC628" s="7"/>
      <c r="BD628" s="7"/>
      <c r="BE628" s="7"/>
      <c r="BF628" s="4"/>
      <c r="BG628" s="4"/>
      <c r="BH628" s="4"/>
      <c r="BI628" s="4"/>
      <c r="BJ628" s="4"/>
      <c r="BK628" s="4"/>
      <c r="BL628" s="7"/>
      <c r="BM628" s="7"/>
      <c r="BN628" s="7"/>
      <c r="BO628" s="7"/>
      <c r="BP628" s="4"/>
      <c r="BQ628" s="4"/>
      <c r="BR628" s="4"/>
      <c r="BS628" s="4"/>
      <c r="BT628" s="4"/>
      <c r="BU628" s="4"/>
      <c r="BV628" s="7"/>
      <c r="BW628" s="7"/>
      <c r="BX628" s="1">
        <v>0.10271583517700381</v>
      </c>
      <c r="BY628" s="1">
        <v>0.32834944677544864</v>
      </c>
      <c r="BZ628" s="1">
        <v>1.4230422998480734</v>
      </c>
      <c r="CA628" s="1">
        <v>0.29109899700943315</v>
      </c>
      <c r="CB628" s="1">
        <v>1.3477836913618224</v>
      </c>
      <c r="CC628" s="1">
        <v>0.27514364264720287</v>
      </c>
      <c r="CD628" s="2">
        <v>8.1875044374647032</v>
      </c>
      <c r="CE628" s="2">
        <v>6.5385272719825291</v>
      </c>
      <c r="CF628" s="2">
        <v>40.488054442622996</v>
      </c>
      <c r="CG628" s="2">
        <v>19.181056011270179</v>
      </c>
      <c r="CH628" s="3">
        <v>0.31839958983934602</v>
      </c>
      <c r="CI628" s="3">
        <v>9.5519876951804639E-2</v>
      </c>
      <c r="CJ628" s="3">
        <v>1.2547196718714764</v>
      </c>
      <c r="CK628" s="3">
        <v>0.1293345247937599</v>
      </c>
      <c r="CL628" s="3">
        <v>0.87738267881252785</v>
      </c>
      <c r="CM628" s="3">
        <v>8.6276474884024276E-2</v>
      </c>
      <c r="CN628" s="5">
        <v>2.7050016484079689</v>
      </c>
      <c r="CO628" s="5">
        <v>0.21447475322725087</v>
      </c>
      <c r="CP628" s="5">
        <v>2.3563100296678798</v>
      </c>
      <c r="CQ628" s="5">
        <v>0.10786025141595056</v>
      </c>
      <c r="CR628" s="1">
        <v>0.70617136684190152</v>
      </c>
      <c r="CS628" s="1">
        <v>0.21808225213915736</v>
      </c>
      <c r="CT628" s="1">
        <v>2.182711497511332</v>
      </c>
      <c r="CU628" s="1">
        <v>0.19665092397393377</v>
      </c>
      <c r="CV628" s="1">
        <v>2.0985487100631746</v>
      </c>
      <c r="CW628" s="1">
        <v>0.1858579863853394</v>
      </c>
      <c r="CX628" s="2">
        <v>2.4594874990012539</v>
      </c>
      <c r="CY628" s="2">
        <v>0.4325664124570589</v>
      </c>
      <c r="CZ628" s="2">
        <v>2.588934209475005</v>
      </c>
      <c r="DA628" s="2">
        <v>0.22420827941319463</v>
      </c>
      <c r="DB628" s="3">
        <v>0.15919979491967351</v>
      </c>
      <c r="DC628" s="3">
        <v>9.5519876951804195E-2</v>
      </c>
      <c r="DD628" s="3">
        <v>0.54923929247287351</v>
      </c>
      <c r="DE628" s="3">
        <v>7.731167786303865E-2</v>
      </c>
      <c r="DF628" s="3">
        <v>0.39205337495893389</v>
      </c>
      <c r="DG628" s="3">
        <v>6.0100898279508291E-2</v>
      </c>
      <c r="DH628" s="5">
        <v>0.73964888823655406</v>
      </c>
      <c r="DI628" s="5">
        <v>8.2931195278738781E-2</v>
      </c>
      <c r="DJ628" s="5">
        <v>0.8558794278165841</v>
      </c>
      <c r="DK628" s="5">
        <v>8.3065714743109434E-2</v>
      </c>
      <c r="DL628" s="1">
        <v>0.80888720201890529</v>
      </c>
      <c r="DM628" s="1">
        <v>0.28666851457357673</v>
      </c>
      <c r="DN628" s="1">
        <v>3.6057537973594052</v>
      </c>
      <c r="DO628" s="1">
        <v>0.23597334661524616</v>
      </c>
      <c r="DP628" s="1">
        <v>3.4463324014249963</v>
      </c>
      <c r="DQ628" s="1">
        <v>0.2231219954911538</v>
      </c>
      <c r="DR628" s="2">
        <v>10.646991936465955</v>
      </c>
      <c r="DS628" s="2">
        <v>6.5630407734879324</v>
      </c>
      <c r="DT628" s="2">
        <v>43.076988652098002</v>
      </c>
      <c r="DU628" s="2">
        <v>18.970087712361231</v>
      </c>
      <c r="DV628" s="3">
        <v>0.47759938475901992</v>
      </c>
      <c r="DW628" s="3">
        <v>0</v>
      </c>
      <c r="DX628" s="3">
        <v>1.8039589643443499</v>
      </c>
      <c r="DY628" s="3">
        <v>0.18169014433909758</v>
      </c>
      <c r="DZ628" s="3">
        <v>1.2694360537714617</v>
      </c>
      <c r="EA628" s="3">
        <v>0.10846901617044125</v>
      </c>
      <c r="EB628" s="5">
        <v>3.4446505366445219</v>
      </c>
      <c r="EC628" s="5">
        <v>0.20159430564951525</v>
      </c>
      <c r="ED628" s="5">
        <v>3.2121894574844654</v>
      </c>
      <c r="EE628" s="5">
        <v>0.16010817626182672</v>
      </c>
    </row>
    <row r="629" spans="1:135" x14ac:dyDescent="0.3">
      <c r="A629" s="10">
        <v>43724.999999942433</v>
      </c>
      <c r="B629" s="11">
        <v>2.7</v>
      </c>
      <c r="C629" s="19">
        <v>1.7793541666666666</v>
      </c>
      <c r="D629" s="19">
        <v>9.2505343946528207E-2</v>
      </c>
      <c r="E629" s="19">
        <v>2.5682638888888891</v>
      </c>
      <c r="F629" s="19">
        <v>8.5011432354151137E-2</v>
      </c>
      <c r="G629" s="19">
        <v>2.0326249999999995</v>
      </c>
      <c r="H629" s="19">
        <v>7.1273523004842548E-2</v>
      </c>
      <c r="I629" s="7">
        <f t="shared" si="24"/>
        <v>1.5025251749999995</v>
      </c>
      <c r="J629" s="7">
        <f t="shared" si="25"/>
        <v>7.1273523004842548E-2</v>
      </c>
      <c r="S629" s="14">
        <v>15.399999999999999</v>
      </c>
      <c r="T629" s="12"/>
      <c r="U629" s="12"/>
      <c r="V629" s="12"/>
      <c r="W629" s="12"/>
      <c r="X629" s="12"/>
      <c r="Y629" s="12"/>
      <c r="Z629" s="12"/>
      <c r="AA629" s="12"/>
      <c r="AB629" s="6"/>
      <c r="AC629" s="6"/>
      <c r="AD629" s="6"/>
      <c r="AE629" s="6"/>
      <c r="AF629" s="6"/>
      <c r="AG629" s="6"/>
      <c r="AH629" s="6"/>
      <c r="AI629" s="6"/>
      <c r="AJ629" s="7"/>
      <c r="AK629" s="7"/>
      <c r="AL629" s="4"/>
      <c r="AM629" s="4"/>
      <c r="AN629" s="4"/>
      <c r="AO629" s="4"/>
      <c r="AP629" s="4"/>
      <c r="AQ629" s="4"/>
      <c r="AR629" s="7"/>
      <c r="AS629" s="7"/>
      <c r="AT629" s="7"/>
      <c r="AU629" s="7"/>
      <c r="AV629" s="4"/>
      <c r="AW629" s="4"/>
      <c r="AX629" s="4"/>
      <c r="AY629" s="4"/>
      <c r="AZ629" s="4"/>
      <c r="BA629" s="4"/>
      <c r="BB629" s="7"/>
      <c r="BC629" s="7"/>
      <c r="BD629" s="7"/>
      <c r="BE629" s="7"/>
      <c r="BF629" s="4"/>
      <c r="BG629" s="4"/>
      <c r="BH629" s="4"/>
      <c r="BI629" s="4"/>
      <c r="BJ629" s="4"/>
      <c r="BK629" s="4"/>
      <c r="BL629" s="7"/>
      <c r="BM629" s="7"/>
      <c r="BN629" s="7"/>
      <c r="BO629" s="7"/>
      <c r="BP629" s="4"/>
      <c r="BQ629" s="4"/>
      <c r="BR629" s="4"/>
      <c r="BS629" s="4"/>
      <c r="BT629" s="4"/>
      <c r="BU629" s="4"/>
      <c r="BV629" s="7"/>
      <c r="BW629" s="7"/>
    </row>
    <row r="630" spans="1:135" x14ac:dyDescent="0.3">
      <c r="A630" s="10">
        <v>43725.999999942374</v>
      </c>
      <c r="B630" s="11">
        <v>2.5</v>
      </c>
      <c r="C630" s="19">
        <v>0.83436363636363631</v>
      </c>
      <c r="D630" s="19">
        <v>6.3270346742052189E-2</v>
      </c>
      <c r="E630" s="19">
        <v>1.6410909090909092</v>
      </c>
      <c r="F630" s="19">
        <v>7.9059625764855229E-2</v>
      </c>
      <c r="G630" s="19">
        <v>1.7681041666666666</v>
      </c>
      <c r="H630" s="19">
        <v>0.1456961673124417</v>
      </c>
      <c r="I630" s="7">
        <f t="shared" si="24"/>
        <v>1.2704345958333332</v>
      </c>
      <c r="J630" s="7">
        <f t="shared" si="25"/>
        <v>0.1456961673124417</v>
      </c>
      <c r="T630" s="12"/>
      <c r="U630" s="12"/>
      <c r="V630" s="12"/>
      <c r="W630" s="12"/>
      <c r="X630" s="12"/>
      <c r="Y630" s="12"/>
      <c r="Z630" s="12"/>
      <c r="AA630" s="12"/>
      <c r="AB630" s="6"/>
      <c r="AC630" s="6"/>
      <c r="AD630" s="6"/>
      <c r="AE630" s="6"/>
      <c r="AF630" s="6"/>
      <c r="AG630" s="6"/>
      <c r="AH630" s="6"/>
      <c r="AI630" s="6"/>
      <c r="AJ630" s="7"/>
      <c r="AK630" s="7"/>
      <c r="AL630" s="4"/>
      <c r="AM630" s="4"/>
      <c r="AN630" s="4"/>
      <c r="AO630" s="4"/>
      <c r="AP630" s="4"/>
      <c r="AQ630" s="4"/>
      <c r="AR630" s="7"/>
      <c r="AS630" s="7"/>
      <c r="AT630" s="7"/>
      <c r="AU630" s="7"/>
      <c r="AV630" s="4"/>
      <c r="AW630" s="4"/>
      <c r="AX630" s="4"/>
      <c r="AY630" s="4"/>
      <c r="AZ630" s="4"/>
      <c r="BA630" s="4"/>
      <c r="BB630" s="7"/>
      <c r="BC630" s="7"/>
      <c r="BD630" s="7"/>
      <c r="BE630" s="7"/>
      <c r="BF630" s="4"/>
      <c r="BG630" s="4"/>
      <c r="BH630" s="4"/>
      <c r="BI630" s="4"/>
      <c r="BJ630" s="4"/>
      <c r="BK630" s="4"/>
      <c r="BL630" s="7"/>
      <c r="BM630" s="7"/>
      <c r="BN630" s="7"/>
      <c r="BO630" s="7"/>
      <c r="BP630" s="4"/>
      <c r="BQ630" s="4"/>
      <c r="BR630" s="4"/>
      <c r="BS630" s="4"/>
      <c r="BT630" s="4"/>
      <c r="BU630" s="4"/>
      <c r="BV630" s="7"/>
      <c r="BW630" s="7"/>
    </row>
    <row r="631" spans="1:135" x14ac:dyDescent="0.3">
      <c r="A631" s="10">
        <v>43726.999999942316</v>
      </c>
      <c r="B631" s="11">
        <v>5.4</v>
      </c>
      <c r="C631" s="27" t="e">
        <f>0.4968*#REF! + 0.8846</f>
        <v>#REF!</v>
      </c>
      <c r="D631" s="27" t="e">
        <f>0.4968*#REF!/3</f>
        <v>#REF!</v>
      </c>
      <c r="E631" s="27" t="e">
        <f>0.2555*#REF! + 1.8343</f>
        <v>#REF!</v>
      </c>
      <c r="F631" s="27" t="e">
        <f>0.2555*#REF!/3</f>
        <v>#REF!</v>
      </c>
      <c r="G631" s="19">
        <v>1.3309583333333337</v>
      </c>
      <c r="H631" s="19">
        <v>0.15319346049215146</v>
      </c>
      <c r="I631" s="7">
        <f t="shared" si="24"/>
        <v>0.88688284166666698</v>
      </c>
      <c r="J631" s="7">
        <f t="shared" si="25"/>
        <v>0.15319346049215146</v>
      </c>
      <c r="T631" s="12"/>
      <c r="U631" s="12"/>
      <c r="V631" s="12"/>
      <c r="W631" s="12"/>
      <c r="X631" s="12"/>
      <c r="Y631" s="12"/>
      <c r="Z631" s="12"/>
      <c r="AA631" s="12"/>
      <c r="AB631" s="6"/>
      <c r="AC631" s="6"/>
      <c r="AD631" s="6"/>
      <c r="AE631" s="6"/>
      <c r="AF631" s="6"/>
      <c r="AG631" s="6"/>
      <c r="AH631" s="6"/>
      <c r="AI631" s="6"/>
      <c r="AJ631" s="7"/>
      <c r="AK631" s="7"/>
      <c r="AL631" s="4"/>
      <c r="AM631" s="4"/>
      <c r="AN631" s="4"/>
      <c r="AO631" s="4"/>
      <c r="AP631" s="4"/>
      <c r="AQ631" s="4"/>
      <c r="AR631" s="7"/>
      <c r="AS631" s="7"/>
      <c r="AT631" s="7"/>
      <c r="AU631" s="7"/>
      <c r="AV631" s="4"/>
      <c r="AW631" s="4"/>
      <c r="AX631" s="4"/>
      <c r="AY631" s="4"/>
      <c r="AZ631" s="4"/>
      <c r="BA631" s="4"/>
      <c r="BB631" s="7"/>
      <c r="BC631" s="7"/>
      <c r="BD631" s="7"/>
      <c r="BE631" s="7"/>
      <c r="BF631" s="4"/>
      <c r="BG631" s="4"/>
      <c r="BH631" s="4"/>
      <c r="BI631" s="4"/>
      <c r="BJ631" s="4"/>
      <c r="BK631" s="4"/>
      <c r="BL631" s="7"/>
      <c r="BM631" s="7"/>
      <c r="BN631" s="7"/>
      <c r="BO631" s="7"/>
      <c r="BP631" s="4"/>
      <c r="BQ631" s="4"/>
      <c r="BR631" s="4"/>
      <c r="BS631" s="4"/>
      <c r="BT631" s="4"/>
      <c r="BU631" s="4"/>
      <c r="BV631" s="7"/>
      <c r="BW631" s="7"/>
    </row>
    <row r="632" spans="1:135" x14ac:dyDescent="0.3">
      <c r="A632" s="10">
        <v>43727.999999942258</v>
      </c>
      <c r="B632" s="11">
        <v>5.8</v>
      </c>
      <c r="C632" s="27" t="e">
        <f>0.4968*#REF! + 0.8846</f>
        <v>#REF!</v>
      </c>
      <c r="D632" s="27" t="e">
        <f>0.4968*#REF!/3</f>
        <v>#REF!</v>
      </c>
      <c r="E632" s="27" t="e">
        <f>0.2555*#REF! + 1.8343</f>
        <v>#REF!</v>
      </c>
      <c r="F632" s="27" t="e">
        <f>0.2555*#REF!/3</f>
        <v>#REF!</v>
      </c>
      <c r="G632" s="19">
        <v>1.8142500000000001</v>
      </c>
      <c r="H632" s="19">
        <v>0.11850914170082676</v>
      </c>
      <c r="I632" s="7">
        <f t="shared" si="24"/>
        <v>1.3109229500000001</v>
      </c>
      <c r="J632" s="7">
        <f t="shared" si="25"/>
        <v>0.11850914170082676</v>
      </c>
      <c r="T632" s="12"/>
      <c r="U632" s="12"/>
      <c r="V632" s="12"/>
      <c r="W632" s="12"/>
      <c r="X632" s="12"/>
      <c r="Y632" s="12"/>
      <c r="Z632" s="12"/>
      <c r="AA632" s="12"/>
      <c r="AB632" s="6"/>
      <c r="AC632" s="6"/>
      <c r="AD632" s="6"/>
      <c r="AE632" s="6"/>
      <c r="AF632" s="6"/>
      <c r="AG632" s="6"/>
      <c r="AH632" s="6"/>
      <c r="AI632" s="6"/>
      <c r="AJ632" s="7"/>
      <c r="AK632" s="7"/>
      <c r="AL632" s="4"/>
      <c r="AM632" s="4"/>
      <c r="AN632" s="4"/>
      <c r="AO632" s="4"/>
      <c r="AP632" s="4"/>
      <c r="AQ632" s="4"/>
      <c r="AR632" s="7"/>
      <c r="AS632" s="7"/>
      <c r="AT632" s="7"/>
      <c r="AU632" s="7"/>
      <c r="AV632" s="4"/>
      <c r="AW632" s="4"/>
      <c r="AX632" s="4"/>
      <c r="AY632" s="4"/>
      <c r="AZ632" s="4"/>
      <c r="BA632" s="4"/>
      <c r="BB632" s="7"/>
      <c r="BC632" s="7"/>
      <c r="BD632" s="7"/>
      <c r="BE632" s="7"/>
      <c r="BF632" s="4"/>
      <c r="BG632" s="4"/>
      <c r="BH632" s="4"/>
      <c r="BI632" s="4"/>
      <c r="BJ632" s="4"/>
      <c r="BK632" s="4"/>
      <c r="BL632" s="7"/>
      <c r="BM632" s="7"/>
      <c r="BN632" s="7"/>
      <c r="BO632" s="7"/>
      <c r="BP632" s="4"/>
      <c r="BQ632" s="4"/>
      <c r="BR632" s="4"/>
      <c r="BS632" s="4"/>
      <c r="BT632" s="4"/>
      <c r="BU632" s="4"/>
      <c r="BV632" s="7"/>
      <c r="BW632" s="7"/>
    </row>
    <row r="633" spans="1:135" x14ac:dyDescent="0.3">
      <c r="A633" s="10">
        <v>43728.9999999422</v>
      </c>
      <c r="B633" s="11">
        <v>4.5</v>
      </c>
      <c r="C633" s="27" t="e">
        <f>0.4968*#REF! + 0.8846</f>
        <v>#REF!</v>
      </c>
      <c r="D633" s="27" t="e">
        <f>0.4968*#REF!/3</f>
        <v>#REF!</v>
      </c>
      <c r="E633" s="27" t="e">
        <f>0.2555*#REF! + 1.8343</f>
        <v>#REF!</v>
      </c>
      <c r="F633" s="27" t="e">
        <f>0.2555*#REF!/3</f>
        <v>#REF!</v>
      </c>
      <c r="G633" s="19">
        <v>0.78456249999999994</v>
      </c>
      <c r="H633" s="19">
        <v>7.1738920093976963E-2</v>
      </c>
      <c r="I633" s="7">
        <f t="shared" si="24"/>
        <v>0.40747513749999992</v>
      </c>
      <c r="J633" s="7">
        <f t="shared" si="25"/>
        <v>7.1738920093976963E-2</v>
      </c>
      <c r="K633" s="15">
        <v>-51.9166666666667</v>
      </c>
      <c r="L633" s="15">
        <v>1.3621414364629294</v>
      </c>
      <c r="M633" s="15">
        <v>-50.9166666666667</v>
      </c>
      <c r="N633" s="15">
        <v>1.3732196922678919</v>
      </c>
      <c r="O633" s="15">
        <v>-50.833333333333336</v>
      </c>
      <c r="P633" s="15">
        <v>1.60412977131912</v>
      </c>
      <c r="Q633" s="15">
        <v>-48.166666666666664</v>
      </c>
      <c r="R633" s="15">
        <v>1.7004158730775689</v>
      </c>
      <c r="T633" s="15">
        <v>-6</v>
      </c>
      <c r="U633" s="15">
        <v>3.6855573979159968</v>
      </c>
      <c r="V633" s="15">
        <v>-10</v>
      </c>
      <c r="W633" s="15">
        <v>3.2787192621510006</v>
      </c>
      <c r="X633" s="15">
        <v>8</v>
      </c>
      <c r="Y633" s="15">
        <v>1.2909944487358058</v>
      </c>
      <c r="Z633" s="15">
        <v>6.666666666666667</v>
      </c>
      <c r="AA633" s="15">
        <v>2.2607766610417559</v>
      </c>
      <c r="AB633" s="6">
        <v>49.76517777777778</v>
      </c>
      <c r="AC633" s="6">
        <v>0.12213823548709497</v>
      </c>
      <c r="AD633" s="6">
        <v>53.195849222222215</v>
      </c>
      <c r="AE633" s="6">
        <v>1.7808942281829399</v>
      </c>
      <c r="AF633" s="6">
        <v>51.766477777777773</v>
      </c>
      <c r="AG633" s="6">
        <v>1.0000793748745074</v>
      </c>
      <c r="AH633" s="6">
        <v>51.706466666666664</v>
      </c>
      <c r="AI633" s="6">
        <v>0.9138210264030352</v>
      </c>
      <c r="AJ633" s="7">
        <v>0.3557680347784366</v>
      </c>
      <c r="AK633" s="7">
        <v>2.1370051750986684E-2</v>
      </c>
      <c r="AL633" s="4">
        <v>0.5047451846756309</v>
      </c>
      <c r="AM633" s="4">
        <v>3.9596979625946611E-2</v>
      </c>
      <c r="AN633" s="4">
        <v>0.60300285419938904</v>
      </c>
      <c r="AO633" s="4">
        <v>3.9596979625946611E-2</v>
      </c>
      <c r="AP633" s="4">
        <v>1.8298887499999996</v>
      </c>
      <c r="AQ633" s="4">
        <v>0.19512474504506824</v>
      </c>
      <c r="AR633" s="7">
        <v>1.8719298749999997</v>
      </c>
      <c r="AS633" s="7">
        <v>7.8303974409479907E-2</v>
      </c>
      <c r="AT633" s="7">
        <v>11.301067779748971</v>
      </c>
      <c r="AU633" s="7">
        <v>2.3884916870534112</v>
      </c>
      <c r="AV633" s="4">
        <v>31.834870843539338</v>
      </c>
      <c r="AW633" s="4">
        <v>3.5969943724742555</v>
      </c>
      <c r="AX633" s="4">
        <v>42.61220169675682</v>
      </c>
      <c r="AY633" s="4">
        <v>3.5969943724742555</v>
      </c>
      <c r="AZ633" s="4">
        <v>18.696574999999999</v>
      </c>
      <c r="BA633" s="4">
        <v>1.3637910071723101</v>
      </c>
      <c r="BB633" s="7">
        <v>25.924320000000002</v>
      </c>
      <c r="BC633" s="7">
        <v>2.3319345546186594</v>
      </c>
      <c r="BD633" s="7">
        <v>11.656835814527406</v>
      </c>
      <c r="BE633" s="7">
        <v>2.3700542293880642</v>
      </c>
      <c r="BF633" s="4">
        <v>32.339616028214976</v>
      </c>
      <c r="BG633" s="4">
        <v>3.6308177869185441</v>
      </c>
      <c r="BH633" s="4">
        <v>43.215204550956209</v>
      </c>
      <c r="BI633" s="4">
        <v>3.6308177869185441</v>
      </c>
      <c r="BJ633" s="4">
        <v>20.526463749999998</v>
      </c>
      <c r="BK633" s="4">
        <v>1.3776790545598663</v>
      </c>
      <c r="BL633" s="7">
        <v>27.796249875000001</v>
      </c>
      <c r="BM633" s="7">
        <v>2.3332488678734733</v>
      </c>
      <c r="BN633" s="7">
        <v>658.26042806466285</v>
      </c>
      <c r="BO633" s="7">
        <v>26.107630945753137</v>
      </c>
      <c r="BP633" s="4">
        <v>560.24185141022599</v>
      </c>
      <c r="BQ633" s="4">
        <v>59.553616588343161</v>
      </c>
      <c r="BR633" s="4">
        <v>708.44162949150063</v>
      </c>
      <c r="BS633" s="4">
        <v>59.553616588343161</v>
      </c>
      <c r="BT633" s="4">
        <v>604.35050000000001</v>
      </c>
      <c r="BU633" s="4">
        <v>20.12927826484383</v>
      </c>
      <c r="BV633" s="7">
        <v>599.90701249999995</v>
      </c>
      <c r="BW633" s="7">
        <v>38.007692868378655</v>
      </c>
      <c r="CH633" s="3">
        <v>0.20475905199562261</v>
      </c>
      <c r="CI633" s="3">
        <v>0.14175626676620043</v>
      </c>
      <c r="CJ633" s="3">
        <v>1.0827757633721569</v>
      </c>
      <c r="CK633" s="3">
        <v>0.21538753257592214</v>
      </c>
      <c r="CL633" s="3">
        <v>0.72893502868741356</v>
      </c>
      <c r="CM633" s="3">
        <v>0.14070548648672696</v>
      </c>
      <c r="CN633" s="5">
        <v>1.6403177359011725</v>
      </c>
      <c r="CO633" s="5">
        <v>0.32238052726097705</v>
      </c>
      <c r="CP633" s="5">
        <v>1.8225752621124141</v>
      </c>
      <c r="CQ633" s="5">
        <v>0.15814883440760144</v>
      </c>
      <c r="DB633" s="3">
        <v>0.55127437075744568</v>
      </c>
      <c r="DC633" s="3">
        <v>4.7252088922066726E-2</v>
      </c>
      <c r="DD633" s="3">
        <v>0.70090598567732387</v>
      </c>
      <c r="DE633" s="3">
        <v>0.28186706093801761</v>
      </c>
      <c r="DF633" s="3">
        <v>0.64060444486461288</v>
      </c>
      <c r="DG633" s="3">
        <v>0.16934867349964028</v>
      </c>
      <c r="DH633" s="5">
        <v>0.58965670244813406</v>
      </c>
      <c r="DI633" s="5">
        <v>5.6119246511352777E-2</v>
      </c>
      <c r="DJ633" s="5">
        <v>0.4502833000513024</v>
      </c>
      <c r="DK633" s="5">
        <v>3.7138740642316079E-2</v>
      </c>
      <c r="DV633" s="3">
        <v>0.75603342275306806</v>
      </c>
      <c r="DW633" s="3">
        <v>0.18900835568826699</v>
      </c>
      <c r="DX633" s="3">
        <v>1.7836817490494807</v>
      </c>
      <c r="DY633" s="3">
        <v>0.47798021942810637</v>
      </c>
      <c r="DZ633" s="3">
        <v>1.3695394735520263</v>
      </c>
      <c r="EA633" s="3">
        <v>0.29534545735718643</v>
      </c>
      <c r="EB633" s="5">
        <v>2.2299744383493065</v>
      </c>
      <c r="EC633" s="5">
        <v>0.35648032485016229</v>
      </c>
      <c r="ED633" s="5">
        <v>2.2728585621637167</v>
      </c>
      <c r="EE633" s="5">
        <v>0.12391953610711401</v>
      </c>
    </row>
    <row r="634" spans="1:135" x14ac:dyDescent="0.3">
      <c r="A634" s="10">
        <v>43729.999999942142</v>
      </c>
      <c r="B634" s="11">
        <v>12.3</v>
      </c>
      <c r="C634" s="27" t="e">
        <f>0.4968*#REF! + 0.8846</f>
        <v>#REF!</v>
      </c>
      <c r="D634" s="27" t="e">
        <f>0.4968*#REF!/3</f>
        <v>#REF!</v>
      </c>
      <c r="E634" s="27" t="e">
        <f>0.2555*#REF! + 1.8343</f>
        <v>#REF!</v>
      </c>
      <c r="F634" s="27" t="e">
        <f>0.2555*#REF!/3</f>
        <v>#REF!</v>
      </c>
      <c r="G634" s="27" t="e">
        <f>0.5072*#REF! + 0.6166</f>
        <v>#REF!</v>
      </c>
      <c r="H634" s="27" t="e">
        <f>0.5072*#REF!/3</f>
        <v>#REF!</v>
      </c>
      <c r="I634" s="7" t="e">
        <f t="shared" si="24"/>
        <v>#REF!</v>
      </c>
      <c r="J634" s="7" t="e">
        <f t="shared" si="25"/>
        <v>#REF!</v>
      </c>
      <c r="S634" s="14">
        <v>1.1000000000000001</v>
      </c>
      <c r="T634" s="12"/>
      <c r="U634" s="12"/>
      <c r="V634" s="12"/>
      <c r="W634" s="12"/>
      <c r="X634" s="12"/>
      <c r="Y634" s="12"/>
      <c r="Z634" s="12"/>
      <c r="AA634" s="12"/>
      <c r="AB634" s="6"/>
      <c r="AC634" s="6"/>
      <c r="AD634" s="6"/>
      <c r="AE634" s="6"/>
      <c r="AF634" s="6"/>
      <c r="AG634" s="6"/>
      <c r="AH634" s="6"/>
      <c r="AI634" s="6"/>
      <c r="AJ634" s="7"/>
      <c r="AK634" s="7"/>
      <c r="AL634" s="4"/>
      <c r="AM634" s="4"/>
      <c r="AN634" s="4"/>
      <c r="AO634" s="4"/>
      <c r="AP634" s="4"/>
      <c r="AQ634" s="4"/>
      <c r="AR634" s="7"/>
      <c r="AS634" s="7"/>
      <c r="AT634" s="7"/>
      <c r="AU634" s="7"/>
      <c r="AV634" s="4"/>
      <c r="AW634" s="4"/>
      <c r="AX634" s="4"/>
      <c r="AY634" s="4"/>
      <c r="AZ634" s="4"/>
      <c r="BA634" s="4"/>
      <c r="BB634" s="7"/>
      <c r="BC634" s="7"/>
      <c r="BD634" s="7"/>
      <c r="BE634" s="7"/>
      <c r="BF634" s="4"/>
      <c r="BG634" s="4"/>
      <c r="BH634" s="4"/>
      <c r="BI634" s="4"/>
      <c r="BJ634" s="4"/>
      <c r="BK634" s="4"/>
      <c r="BL634" s="7"/>
      <c r="BM634" s="7"/>
      <c r="BN634" s="7"/>
      <c r="BO634" s="7"/>
      <c r="BP634" s="4"/>
      <c r="BQ634" s="4"/>
      <c r="BR634" s="4"/>
      <c r="BS634" s="4"/>
      <c r="BT634" s="4"/>
      <c r="BU634" s="4"/>
      <c r="BV634" s="7"/>
      <c r="BW634" s="7"/>
    </row>
    <row r="635" spans="1:135" x14ac:dyDescent="0.3">
      <c r="A635" s="10">
        <v>43730.999999942083</v>
      </c>
      <c r="B635" s="11">
        <v>9</v>
      </c>
      <c r="C635" s="27" t="e">
        <f>0.4968*#REF! + 0.8846</f>
        <v>#REF!</v>
      </c>
      <c r="D635" s="27" t="e">
        <f>0.4968*#REF!/3</f>
        <v>#REF!</v>
      </c>
      <c r="E635" s="27" t="e">
        <f>0.2555*#REF! + 1.8343</f>
        <v>#REF!</v>
      </c>
      <c r="F635" s="27" t="e">
        <f>0.2555*#REF!/3</f>
        <v>#REF!</v>
      </c>
      <c r="G635" s="27" t="e">
        <f>0.5072*#REF! + 0.6166</f>
        <v>#REF!</v>
      </c>
      <c r="H635" s="27" t="e">
        <f>0.5072*#REF!/3</f>
        <v>#REF!</v>
      </c>
      <c r="I635" s="7" t="e">
        <f t="shared" si="24"/>
        <v>#REF!</v>
      </c>
      <c r="J635" s="7" t="e">
        <f t="shared" si="25"/>
        <v>#REF!</v>
      </c>
      <c r="S635" s="14">
        <v>2.7</v>
      </c>
      <c r="T635" s="12"/>
      <c r="U635" s="12"/>
      <c r="V635" s="12"/>
      <c r="W635" s="12"/>
      <c r="X635" s="12"/>
      <c r="Y635" s="12"/>
      <c r="Z635" s="12"/>
      <c r="AA635" s="12"/>
      <c r="AB635" s="6"/>
      <c r="AC635" s="6"/>
      <c r="AD635" s="6"/>
      <c r="AE635" s="6"/>
      <c r="AF635" s="6"/>
      <c r="AG635" s="6"/>
      <c r="AH635" s="6"/>
      <c r="AI635" s="6"/>
      <c r="AJ635" s="7"/>
      <c r="AK635" s="7"/>
      <c r="AL635" s="4"/>
      <c r="AM635" s="4"/>
      <c r="AN635" s="4"/>
      <c r="AO635" s="4"/>
      <c r="AP635" s="4"/>
      <c r="AQ635" s="4"/>
      <c r="AR635" s="7"/>
      <c r="AS635" s="7"/>
      <c r="AT635" s="7"/>
      <c r="AU635" s="7"/>
      <c r="AV635" s="4"/>
      <c r="AW635" s="4"/>
      <c r="AX635" s="4"/>
      <c r="AY635" s="4"/>
      <c r="AZ635" s="4"/>
      <c r="BA635" s="4"/>
      <c r="BB635" s="7"/>
      <c r="BC635" s="7"/>
      <c r="BD635" s="7"/>
      <c r="BE635" s="7"/>
      <c r="BF635" s="4"/>
      <c r="BG635" s="4"/>
      <c r="BH635" s="4"/>
      <c r="BI635" s="4"/>
      <c r="BJ635" s="4"/>
      <c r="BK635" s="4"/>
      <c r="BL635" s="7"/>
      <c r="BM635" s="7"/>
      <c r="BN635" s="7"/>
      <c r="BO635" s="7"/>
      <c r="BP635" s="4"/>
      <c r="BQ635" s="4"/>
      <c r="BR635" s="4"/>
      <c r="BS635" s="4"/>
      <c r="BT635" s="4"/>
      <c r="BU635" s="4"/>
      <c r="BV635" s="7"/>
      <c r="BW635" s="7"/>
    </row>
    <row r="636" spans="1:135" x14ac:dyDescent="0.3">
      <c r="A636" s="10">
        <v>43731.999999942025</v>
      </c>
      <c r="B636" s="11">
        <v>3.9</v>
      </c>
      <c r="C636" s="27" t="e">
        <f>0.4968*#REF! + 0.8846</f>
        <v>#REF!</v>
      </c>
      <c r="D636" s="27" t="e">
        <f>0.4968*#REF!/3</f>
        <v>#REF!</v>
      </c>
      <c r="E636" s="27" t="e">
        <f>0.2555*#REF! + 1.8343</f>
        <v>#REF!</v>
      </c>
      <c r="F636" s="27" t="e">
        <f>0.2555*#REF!/3</f>
        <v>#REF!</v>
      </c>
      <c r="G636" s="27" t="e">
        <f>0.5072*#REF! + 0.6166</f>
        <v>#REF!</v>
      </c>
      <c r="H636" s="27" t="e">
        <f>0.5072*#REF!/3</f>
        <v>#REF!</v>
      </c>
      <c r="I636" s="7" t="e">
        <f t="shared" si="24"/>
        <v>#REF!</v>
      </c>
      <c r="J636" s="7" t="e">
        <f t="shared" si="25"/>
        <v>#REF!</v>
      </c>
      <c r="T636" s="12"/>
      <c r="U636" s="12"/>
      <c r="V636" s="12"/>
      <c r="W636" s="12"/>
      <c r="X636" s="12"/>
      <c r="Y636" s="12"/>
      <c r="Z636" s="12"/>
      <c r="AA636" s="12"/>
      <c r="AB636" s="6"/>
      <c r="AC636" s="6"/>
      <c r="AD636" s="6"/>
      <c r="AE636" s="6"/>
      <c r="AF636" s="6"/>
      <c r="AG636" s="6"/>
      <c r="AH636" s="6"/>
      <c r="AI636" s="6"/>
      <c r="AJ636" s="7"/>
      <c r="AK636" s="7"/>
      <c r="AL636" s="4"/>
      <c r="AM636" s="4"/>
      <c r="AN636" s="4"/>
      <c r="AO636" s="4"/>
      <c r="AP636" s="4"/>
      <c r="AQ636" s="4"/>
      <c r="AR636" s="7"/>
      <c r="AS636" s="7"/>
      <c r="AT636" s="7"/>
      <c r="AU636" s="7"/>
      <c r="AV636" s="4"/>
      <c r="AW636" s="4"/>
      <c r="AX636" s="4"/>
      <c r="AY636" s="4"/>
      <c r="AZ636" s="4"/>
      <c r="BA636" s="4"/>
      <c r="BB636" s="7"/>
      <c r="BC636" s="7"/>
      <c r="BD636" s="7"/>
      <c r="BE636" s="7"/>
      <c r="BF636" s="4"/>
      <c r="BG636" s="4"/>
      <c r="BH636" s="4"/>
      <c r="BI636" s="4"/>
      <c r="BJ636" s="4"/>
      <c r="BK636" s="4"/>
      <c r="BL636" s="7"/>
      <c r="BM636" s="7"/>
      <c r="BN636" s="7"/>
      <c r="BO636" s="7"/>
      <c r="BP636" s="4"/>
      <c r="BQ636" s="4"/>
      <c r="BR636" s="4"/>
      <c r="BS636" s="4"/>
      <c r="BT636" s="4"/>
      <c r="BU636" s="4"/>
      <c r="BV636" s="7"/>
      <c r="BW636" s="7"/>
    </row>
    <row r="637" spans="1:135" x14ac:dyDescent="0.3">
      <c r="A637" s="10">
        <v>43732.999999941967</v>
      </c>
      <c r="B637" s="11">
        <v>4.5</v>
      </c>
      <c r="C637" s="27" t="e">
        <f>0.4968*#REF! + 0.8846</f>
        <v>#REF!</v>
      </c>
      <c r="D637" s="27" t="e">
        <f>0.4968*#REF!/3</f>
        <v>#REF!</v>
      </c>
      <c r="E637" s="27" t="e">
        <f>0.2555*#REF! + 1.8343</f>
        <v>#REF!</v>
      </c>
      <c r="F637" s="27" t="e">
        <f>0.2555*#REF!/3</f>
        <v>#REF!</v>
      </c>
      <c r="G637" s="27" t="e">
        <f>0.5072*#REF! + 0.6166</f>
        <v>#REF!</v>
      </c>
      <c r="H637" s="27" t="e">
        <f>0.5072*#REF!/3</f>
        <v>#REF!</v>
      </c>
      <c r="I637" s="7" t="e">
        <f t="shared" si="24"/>
        <v>#REF!</v>
      </c>
      <c r="J637" s="7" t="e">
        <f t="shared" si="25"/>
        <v>#REF!</v>
      </c>
      <c r="T637" s="12"/>
      <c r="U637" s="12"/>
      <c r="V637" s="12"/>
      <c r="W637" s="12"/>
      <c r="X637" s="12"/>
      <c r="Y637" s="12"/>
      <c r="Z637" s="12"/>
      <c r="AA637" s="12"/>
      <c r="AB637" s="6"/>
      <c r="AC637" s="6"/>
      <c r="AD637" s="6"/>
      <c r="AE637" s="6"/>
      <c r="AF637" s="6"/>
      <c r="AG637" s="6"/>
      <c r="AH637" s="6"/>
      <c r="AI637" s="6"/>
      <c r="AJ637" s="7"/>
      <c r="AK637" s="7"/>
      <c r="AL637" s="4"/>
      <c r="AM637" s="4"/>
      <c r="AN637" s="4"/>
      <c r="AO637" s="4"/>
      <c r="AP637" s="4"/>
      <c r="AQ637" s="4"/>
      <c r="AR637" s="7"/>
      <c r="AS637" s="7"/>
      <c r="AT637" s="7"/>
      <c r="AU637" s="7"/>
      <c r="AV637" s="4"/>
      <c r="AW637" s="4"/>
      <c r="AX637" s="4"/>
      <c r="AY637" s="4"/>
      <c r="AZ637" s="4"/>
      <c r="BA637" s="4"/>
      <c r="BB637" s="7"/>
      <c r="BC637" s="7"/>
      <c r="BD637" s="7"/>
      <c r="BE637" s="7"/>
      <c r="BF637" s="4"/>
      <c r="BG637" s="4"/>
      <c r="BH637" s="4"/>
      <c r="BI637" s="4"/>
      <c r="BJ637" s="4"/>
      <c r="BK637" s="4"/>
      <c r="BL637" s="7"/>
      <c r="BM637" s="7"/>
      <c r="BN637" s="7"/>
      <c r="BO637" s="7"/>
      <c r="BP637" s="4"/>
      <c r="BQ637" s="4"/>
      <c r="BR637" s="4"/>
      <c r="BS637" s="4"/>
      <c r="BT637" s="4"/>
      <c r="BU637" s="4"/>
      <c r="BV637" s="7"/>
      <c r="BW637" s="7"/>
    </row>
    <row r="638" spans="1:135" x14ac:dyDescent="0.3">
      <c r="A638" s="10">
        <v>43733.999999941909</v>
      </c>
      <c r="B638" s="11">
        <v>8</v>
      </c>
      <c r="C638" s="27" t="e">
        <f>0.4968*#REF! + 0.8846</f>
        <v>#REF!</v>
      </c>
      <c r="D638" s="27" t="e">
        <f>0.4968*#REF!/3</f>
        <v>#REF!</v>
      </c>
      <c r="E638" s="27" t="e">
        <f>0.2555*#REF! + 1.8343</f>
        <v>#REF!</v>
      </c>
      <c r="F638" s="27" t="e">
        <f>0.2555*#REF!/3</f>
        <v>#REF!</v>
      </c>
      <c r="G638" s="27" t="e">
        <f>0.5072*#REF! + 0.6166</f>
        <v>#REF!</v>
      </c>
      <c r="H638" s="27" t="e">
        <f>0.5072*#REF!/3</f>
        <v>#REF!</v>
      </c>
      <c r="I638" s="7" t="e">
        <f t="shared" si="24"/>
        <v>#REF!</v>
      </c>
      <c r="J638" s="7" t="e">
        <f t="shared" si="25"/>
        <v>#REF!</v>
      </c>
      <c r="T638" s="12"/>
      <c r="U638" s="12"/>
      <c r="V638" s="12"/>
      <c r="W638" s="12"/>
      <c r="X638" s="12"/>
      <c r="Y638" s="12"/>
      <c r="Z638" s="12"/>
      <c r="AA638" s="12"/>
      <c r="AB638" s="6"/>
      <c r="AC638" s="6"/>
      <c r="AD638" s="6"/>
      <c r="AE638" s="6"/>
      <c r="AF638" s="6"/>
      <c r="AG638" s="6"/>
      <c r="AH638" s="6"/>
      <c r="AI638" s="6"/>
      <c r="AJ638" s="7"/>
      <c r="AK638" s="7"/>
      <c r="AL638" s="4"/>
      <c r="AM638" s="4"/>
      <c r="AN638" s="4"/>
      <c r="AO638" s="4"/>
      <c r="AP638" s="4"/>
      <c r="AQ638" s="4"/>
      <c r="AR638" s="7"/>
      <c r="AS638" s="7"/>
      <c r="AT638" s="7"/>
      <c r="AU638" s="7"/>
      <c r="AV638" s="4"/>
      <c r="AW638" s="4"/>
      <c r="AX638" s="4"/>
      <c r="AY638" s="4"/>
      <c r="AZ638" s="4"/>
      <c r="BA638" s="4"/>
      <c r="BB638" s="7"/>
      <c r="BC638" s="7"/>
      <c r="BD638" s="7"/>
      <c r="BE638" s="7"/>
      <c r="BF638" s="4"/>
      <c r="BG638" s="4"/>
      <c r="BH638" s="4"/>
      <c r="BI638" s="4"/>
      <c r="BJ638" s="4"/>
      <c r="BK638" s="4"/>
      <c r="BL638" s="7"/>
      <c r="BM638" s="7"/>
      <c r="BN638" s="7"/>
      <c r="BO638" s="7"/>
      <c r="BP638" s="4"/>
      <c r="BQ638" s="4"/>
      <c r="BR638" s="4"/>
      <c r="BS638" s="4"/>
      <c r="BT638" s="4"/>
      <c r="BU638" s="4"/>
      <c r="BV638" s="7"/>
      <c r="BW638" s="7"/>
    </row>
    <row r="639" spans="1:135" x14ac:dyDescent="0.3">
      <c r="A639" s="10">
        <v>43734.999999941851</v>
      </c>
      <c r="B639" s="11">
        <v>12.3</v>
      </c>
      <c r="C639" s="27" t="e">
        <f>0.4968*#REF! + 0.8846</f>
        <v>#REF!</v>
      </c>
      <c r="D639" s="27" t="e">
        <f>0.4968*#REF!/3</f>
        <v>#REF!</v>
      </c>
      <c r="E639" s="27" t="e">
        <f>0.2555*#REF! + 1.8343</f>
        <v>#REF!</v>
      </c>
      <c r="F639" s="27" t="e">
        <f>0.2555*#REF!/3</f>
        <v>#REF!</v>
      </c>
      <c r="G639" s="27" t="e">
        <f>0.5072*#REF! + 0.6166</f>
        <v>#REF!</v>
      </c>
      <c r="H639" s="27" t="e">
        <f>0.5072*#REF!/3</f>
        <v>#REF!</v>
      </c>
      <c r="I639" s="7" t="e">
        <f t="shared" si="24"/>
        <v>#REF!</v>
      </c>
      <c r="J639" s="7" t="e">
        <f t="shared" si="25"/>
        <v>#REF!</v>
      </c>
      <c r="K639" s="15">
        <v>-51.5833333333333</v>
      </c>
      <c r="L639" s="15">
        <v>1.9519156609532999</v>
      </c>
      <c r="M639" s="15">
        <v>-52.5</v>
      </c>
      <c r="N639" s="15">
        <v>1.3055824196677337</v>
      </c>
      <c r="O639" s="15">
        <v>-47.833333333333336</v>
      </c>
      <c r="P639" s="15">
        <v>1.60412977131912</v>
      </c>
      <c r="Q639" s="15">
        <v>-50.5833333333333</v>
      </c>
      <c r="R639" s="15">
        <v>2.3053406227548998</v>
      </c>
      <c r="T639" s="15">
        <v>-6</v>
      </c>
      <c r="U639" s="15">
        <v>3.6055512754639896</v>
      </c>
      <c r="V639" s="15">
        <v>-11.066666666666668</v>
      </c>
      <c r="W639" s="15">
        <v>3.0338827341287349</v>
      </c>
      <c r="X639" s="15">
        <v>7.333333333333333</v>
      </c>
      <c r="Y639" s="15">
        <v>1.3824294235551813</v>
      </c>
      <c r="Z639" s="15">
        <v>6.666666666666667</v>
      </c>
      <c r="AA639" s="15">
        <v>1.6666666666666665</v>
      </c>
      <c r="AB639" s="6">
        <v>49.581944444444446</v>
      </c>
      <c r="AC639" s="6">
        <v>7.4582827269128973E-2</v>
      </c>
      <c r="AD639" s="6">
        <v>51.358363555555556</v>
      </c>
      <c r="AE639" s="6">
        <v>3.2760917729159988</v>
      </c>
      <c r="AF639" s="6">
        <v>51.253655555555547</v>
      </c>
      <c r="AG639" s="6">
        <v>1.5782687441123515</v>
      </c>
      <c r="AH639" s="6">
        <v>50.558072222222215</v>
      </c>
      <c r="AI639" s="6">
        <v>1.6557503257931723</v>
      </c>
      <c r="AJ639" s="7"/>
      <c r="AK639" s="7"/>
      <c r="AL639" s="4"/>
      <c r="AM639" s="4"/>
      <c r="AN639" s="4"/>
      <c r="AO639" s="4"/>
      <c r="AP639" s="4"/>
      <c r="AQ639" s="4"/>
      <c r="AR639" s="7"/>
      <c r="AS639" s="7"/>
      <c r="AT639" s="7"/>
      <c r="AU639" s="7"/>
      <c r="AV639" s="4"/>
      <c r="AW639" s="4"/>
      <c r="AX639" s="4"/>
      <c r="AY639" s="4"/>
      <c r="AZ639" s="4"/>
      <c r="BA639" s="4"/>
      <c r="BB639" s="7"/>
      <c r="BC639" s="7"/>
      <c r="BD639" s="7"/>
      <c r="BE639" s="7"/>
      <c r="BF639" s="4"/>
      <c r="BG639" s="4"/>
      <c r="BH639" s="4"/>
      <c r="BI639" s="4"/>
      <c r="BJ639" s="4"/>
      <c r="BK639" s="4"/>
      <c r="BL639" s="7"/>
      <c r="BM639" s="7"/>
      <c r="BN639" s="7"/>
      <c r="BO639" s="7"/>
      <c r="BP639" s="4"/>
      <c r="BQ639" s="4"/>
      <c r="BR639" s="4"/>
      <c r="BS639" s="4"/>
      <c r="BT639" s="4"/>
      <c r="BU639" s="4"/>
      <c r="BV639" s="7"/>
      <c r="BW639" s="7"/>
      <c r="BX639" s="1">
        <v>0.26167795299815305</v>
      </c>
      <c r="BY639" s="1">
        <v>0.36489247183136214</v>
      </c>
      <c r="BZ639" s="1">
        <v>2.0145048762556228</v>
      </c>
      <c r="CA639" s="1">
        <v>0.30081489075338569</v>
      </c>
      <c r="CB639" s="1">
        <v>1.914593741629947</v>
      </c>
      <c r="CC639" s="1">
        <v>0.28442991756510633</v>
      </c>
      <c r="CD639" s="2">
        <v>11.79694241518202</v>
      </c>
      <c r="CE639" s="2">
        <v>5.9692686659483627</v>
      </c>
      <c r="CF639" s="2">
        <v>38.217503986938034</v>
      </c>
      <c r="CG639" s="2">
        <v>13.003133203993224</v>
      </c>
      <c r="CH639" s="3">
        <v>0.31152137261684909</v>
      </c>
      <c r="CI639" s="3">
        <v>3.1152137261684781E-2</v>
      </c>
      <c r="CJ639" s="3">
        <v>0.8037333383014279</v>
      </c>
      <c r="CK639" s="3">
        <v>0.21521858596887575</v>
      </c>
      <c r="CL639" s="3">
        <v>0.60537191613054264</v>
      </c>
      <c r="CM639" s="3">
        <v>0.12909737940647881</v>
      </c>
      <c r="CN639" s="5">
        <v>1.6518184781968557</v>
      </c>
      <c r="CO639" s="5">
        <v>0.34658740622443834</v>
      </c>
      <c r="CP639" s="5">
        <v>1.7660952282607882</v>
      </c>
      <c r="CQ639" s="5">
        <v>0.35174933451066664</v>
      </c>
      <c r="CR639" s="1">
        <v>0.33228946412463894</v>
      </c>
      <c r="CS639" s="1">
        <v>0.13847817070565385</v>
      </c>
      <c r="CT639" s="1">
        <v>1.4703808787515271</v>
      </c>
      <c r="CU639" s="1">
        <v>0.20268848701747424</v>
      </c>
      <c r="CV639" s="1">
        <v>1.4055096681177943</v>
      </c>
      <c r="CW639" s="1">
        <v>0.19129815655441654</v>
      </c>
      <c r="CX639" s="2">
        <v>4.4434106709704153</v>
      </c>
      <c r="CY639" s="2">
        <v>0.57016053215122386</v>
      </c>
      <c r="CZ639" s="2">
        <v>4.2556609243096943</v>
      </c>
      <c r="DA639" s="2">
        <v>0.78166452806400943</v>
      </c>
      <c r="DB639" s="3">
        <v>0.49843419618695828</v>
      </c>
      <c r="DC639" s="3">
        <v>6.2304274523369764E-2</v>
      </c>
      <c r="DD639" s="3">
        <v>0.26479316672432168</v>
      </c>
      <c r="DE639" s="3">
        <v>8.9928474169329326E-3</v>
      </c>
      <c r="DF639" s="3">
        <v>0.3589505015977642</v>
      </c>
      <c r="DG639" s="3">
        <v>2.5676179453850978E-2</v>
      </c>
      <c r="DH639" s="5">
        <v>1.3297658189257704</v>
      </c>
      <c r="DI639" s="5">
        <v>0.14896243090687392</v>
      </c>
      <c r="DJ639" s="5">
        <v>2.1608694557543773</v>
      </c>
      <c r="DK639" s="5">
        <v>0.20839830473768106</v>
      </c>
      <c r="DL639" s="1">
        <v>0.593967417122792</v>
      </c>
      <c r="DM639" s="1">
        <v>0.34487540532167321</v>
      </c>
      <c r="DN639" s="1">
        <v>3.4848857550071499</v>
      </c>
      <c r="DO639" s="1">
        <v>0.35112818125406292</v>
      </c>
      <c r="DP639" s="1">
        <v>3.3201034097477415</v>
      </c>
      <c r="DQ639" s="1">
        <v>0.3316968964643594</v>
      </c>
      <c r="DR639" s="2">
        <v>16.240353086152432</v>
      </c>
      <c r="DS639" s="2">
        <v>5.7652217419391478</v>
      </c>
      <c r="DT639" s="2">
        <v>42.473164911247729</v>
      </c>
      <c r="DU639" s="2">
        <v>12.362651609817584</v>
      </c>
      <c r="DV639" s="3">
        <v>0.80995556880380759</v>
      </c>
      <c r="DW639" s="3">
        <v>9.3456411785054733E-2</v>
      </c>
      <c r="DX639" s="3">
        <v>1.0685265050257495</v>
      </c>
      <c r="DY639" s="3">
        <v>0.21142756124298831</v>
      </c>
      <c r="DZ639" s="3">
        <v>0.96432241772830696</v>
      </c>
      <c r="EA639" s="3">
        <v>0.13172150171548827</v>
      </c>
      <c r="EB639" s="5">
        <v>2.79458597883619</v>
      </c>
      <c r="EC639" s="5">
        <v>0.29387623637841181</v>
      </c>
      <c r="ED639" s="5">
        <v>3.9269646840151657</v>
      </c>
      <c r="EE639" s="5">
        <v>0.36523671762405474</v>
      </c>
    </row>
    <row r="640" spans="1:135" x14ac:dyDescent="0.3">
      <c r="A640" s="10">
        <v>43735.999999941792</v>
      </c>
      <c r="B640" s="11">
        <v>8</v>
      </c>
      <c r="C640" s="27" t="e">
        <f>0.4968*#REF! + 0.8846</f>
        <v>#REF!</v>
      </c>
      <c r="D640" s="27" t="e">
        <f>0.4968*#REF!/3</f>
        <v>#REF!</v>
      </c>
      <c r="E640" s="27" t="e">
        <f>0.2555*#REF! + 1.8343</f>
        <v>#REF!</v>
      </c>
      <c r="F640" s="27" t="e">
        <f>0.2555*#REF!/3</f>
        <v>#REF!</v>
      </c>
      <c r="G640" s="27" t="e">
        <f>0.5072*#REF! + 0.6166</f>
        <v>#REF!</v>
      </c>
      <c r="H640" s="27" t="e">
        <f>0.5072*#REF!/3</f>
        <v>#REF!</v>
      </c>
      <c r="I640" s="7" t="e">
        <f t="shared" si="24"/>
        <v>#REF!</v>
      </c>
      <c r="J640" s="7" t="e">
        <f t="shared" si="25"/>
        <v>#REF!</v>
      </c>
      <c r="T640" s="12"/>
      <c r="U640" s="12"/>
      <c r="V640" s="12"/>
      <c r="W640" s="12"/>
      <c r="X640" s="12"/>
      <c r="Y640" s="12"/>
      <c r="Z640" s="12"/>
      <c r="AA640" s="12"/>
      <c r="AB640" s="6"/>
      <c r="AC640" s="6"/>
      <c r="AD640" s="6"/>
      <c r="AE640" s="6"/>
      <c r="AF640" s="6"/>
      <c r="AG640" s="6"/>
      <c r="AH640" s="6"/>
      <c r="AI640" s="6"/>
      <c r="AJ640" s="7"/>
      <c r="AK640" s="7"/>
      <c r="AL640" s="4"/>
      <c r="AM640" s="4"/>
      <c r="AN640" s="4"/>
      <c r="AO640" s="4"/>
      <c r="AP640" s="4"/>
      <c r="AQ640" s="4"/>
      <c r="AR640" s="7"/>
      <c r="AS640" s="7"/>
      <c r="AT640" s="7"/>
      <c r="AU640" s="7"/>
      <c r="AV640" s="4"/>
      <c r="AW640" s="4"/>
      <c r="AX640" s="4"/>
      <c r="AY640" s="4"/>
      <c r="AZ640" s="4"/>
      <c r="BA640" s="4"/>
      <c r="BB640" s="7"/>
      <c r="BC640" s="7"/>
      <c r="BD640" s="7"/>
      <c r="BE640" s="7"/>
      <c r="BF640" s="4"/>
      <c r="BG640" s="4"/>
      <c r="BH640" s="4"/>
      <c r="BI640" s="4"/>
      <c r="BJ640" s="4"/>
      <c r="BK640" s="4"/>
      <c r="BL640" s="7"/>
      <c r="BM640" s="7"/>
      <c r="BN640" s="7"/>
      <c r="BO640" s="7"/>
      <c r="BP640" s="4"/>
      <c r="BQ640" s="4"/>
      <c r="BR640" s="4"/>
      <c r="BS640" s="4"/>
      <c r="BT640" s="4"/>
      <c r="BU640" s="4"/>
      <c r="BV640" s="7"/>
      <c r="BW640" s="7"/>
    </row>
    <row r="641" spans="1:135" x14ac:dyDescent="0.3">
      <c r="A641" s="10">
        <v>43736.999999941734</v>
      </c>
      <c r="B641" s="11">
        <v>2.4</v>
      </c>
      <c r="C641" s="27" t="e">
        <f>0.4968*#REF! + 0.8846</f>
        <v>#REF!</v>
      </c>
      <c r="D641" s="27" t="e">
        <f>0.4968*#REF!/3</f>
        <v>#REF!</v>
      </c>
      <c r="E641" s="27" t="e">
        <f>0.2555*#REF! + 1.8343</f>
        <v>#REF!</v>
      </c>
      <c r="F641" s="27" t="e">
        <f>0.2555*#REF!/3</f>
        <v>#REF!</v>
      </c>
      <c r="G641" s="27" t="e">
        <f>0.5072*#REF! + 0.6166</f>
        <v>#REF!</v>
      </c>
      <c r="H641" s="27" t="e">
        <f>0.5072*#REF!/3</f>
        <v>#REF!</v>
      </c>
      <c r="I641" s="7" t="e">
        <f t="shared" si="24"/>
        <v>#REF!</v>
      </c>
      <c r="J641" s="7" t="e">
        <f t="shared" si="25"/>
        <v>#REF!</v>
      </c>
      <c r="T641" s="12"/>
      <c r="U641" s="12"/>
      <c r="V641" s="12"/>
      <c r="W641" s="12"/>
      <c r="X641" s="12"/>
      <c r="Y641" s="12"/>
      <c r="Z641" s="12"/>
      <c r="AA641" s="12"/>
      <c r="AB641" s="6"/>
      <c r="AC641" s="6"/>
      <c r="AD641" s="6"/>
      <c r="AE641" s="6"/>
      <c r="AF641" s="6"/>
      <c r="AG641" s="6"/>
      <c r="AH641" s="6"/>
      <c r="AI641" s="6"/>
      <c r="AJ641" s="7"/>
      <c r="AK641" s="7"/>
      <c r="AL641" s="4"/>
      <c r="AM641" s="4"/>
      <c r="AN641" s="4"/>
      <c r="AO641" s="4"/>
      <c r="AP641" s="4"/>
      <c r="AQ641" s="4"/>
      <c r="AR641" s="7"/>
      <c r="AS641" s="7"/>
      <c r="AT641" s="7"/>
      <c r="AU641" s="7"/>
      <c r="AV641" s="4"/>
      <c r="AW641" s="4"/>
      <c r="AX641" s="4"/>
      <c r="AY641" s="4"/>
      <c r="AZ641" s="4"/>
      <c r="BA641" s="4"/>
      <c r="BB641" s="7"/>
      <c r="BC641" s="7"/>
      <c r="BD641" s="7"/>
      <c r="BE641" s="7"/>
      <c r="BF641" s="4"/>
      <c r="BG641" s="4"/>
      <c r="BH641" s="4"/>
      <c r="BI641" s="4"/>
      <c r="BJ641" s="4"/>
      <c r="BK641" s="4"/>
      <c r="BL641" s="7"/>
      <c r="BM641" s="7"/>
      <c r="BN641" s="7"/>
      <c r="BO641" s="7"/>
      <c r="BP641" s="4"/>
      <c r="BQ641" s="4"/>
      <c r="BR641" s="4"/>
      <c r="BS641" s="4"/>
      <c r="BT641" s="4"/>
      <c r="BU641" s="4"/>
      <c r="BV641" s="7"/>
      <c r="BW641" s="7"/>
    </row>
    <row r="642" spans="1:135" x14ac:dyDescent="0.3">
      <c r="A642" s="10">
        <v>43737.999999941676</v>
      </c>
      <c r="B642" s="11">
        <v>7.3</v>
      </c>
      <c r="C642" s="27" t="e">
        <f>0.4968*#REF! + 0.8846</f>
        <v>#REF!</v>
      </c>
      <c r="D642" s="27" t="e">
        <f>0.4968*#REF!/3</f>
        <v>#REF!</v>
      </c>
      <c r="E642" s="27" t="e">
        <f>0.2555*#REF! + 1.8343</f>
        <v>#REF!</v>
      </c>
      <c r="F642" s="27" t="e">
        <f>0.2555*#REF!/3</f>
        <v>#REF!</v>
      </c>
      <c r="G642" s="27" t="e">
        <f>0.5072*#REF! + 0.6166</f>
        <v>#REF!</v>
      </c>
      <c r="H642" s="27" t="e">
        <f>0.5072*#REF!/3</f>
        <v>#REF!</v>
      </c>
      <c r="I642" s="7" t="e">
        <f t="shared" si="24"/>
        <v>#REF!</v>
      </c>
      <c r="J642" s="7" t="e">
        <f t="shared" si="25"/>
        <v>#REF!</v>
      </c>
      <c r="S642" s="14">
        <v>1.9</v>
      </c>
      <c r="T642" s="12"/>
      <c r="U642" s="12"/>
      <c r="V642" s="12"/>
      <c r="W642" s="12"/>
      <c r="X642" s="12"/>
      <c r="Y642" s="12"/>
      <c r="Z642" s="12"/>
      <c r="AA642" s="12"/>
      <c r="AB642" s="6"/>
      <c r="AC642" s="6"/>
      <c r="AD642" s="6"/>
      <c r="AE642" s="6"/>
      <c r="AF642" s="6"/>
      <c r="AG642" s="6"/>
      <c r="AH642" s="6"/>
      <c r="AI642" s="6"/>
      <c r="AJ642" s="7"/>
      <c r="AK642" s="7"/>
      <c r="AL642" s="4"/>
      <c r="AM642" s="4"/>
      <c r="AN642" s="4"/>
      <c r="AO642" s="4"/>
      <c r="AP642" s="4"/>
      <c r="AQ642" s="4"/>
      <c r="AR642" s="7"/>
      <c r="AS642" s="7"/>
      <c r="AT642" s="7"/>
      <c r="AU642" s="7"/>
      <c r="AV642" s="4"/>
      <c r="AW642" s="4"/>
      <c r="AX642" s="4"/>
      <c r="AY642" s="4"/>
      <c r="AZ642" s="4"/>
      <c r="BA642" s="4"/>
      <c r="BB642" s="7"/>
      <c r="BC642" s="7"/>
      <c r="BD642" s="7"/>
      <c r="BE642" s="7"/>
      <c r="BF642" s="4"/>
      <c r="BG642" s="4"/>
      <c r="BH642" s="4"/>
      <c r="BI642" s="4"/>
      <c r="BJ642" s="4"/>
      <c r="BK642" s="4"/>
      <c r="BL642" s="7"/>
      <c r="BM642" s="7"/>
      <c r="BN642" s="7"/>
      <c r="BO642" s="7"/>
      <c r="BP642" s="4"/>
      <c r="BQ642" s="4"/>
      <c r="BR642" s="4"/>
      <c r="BS642" s="4"/>
      <c r="BT642" s="4"/>
      <c r="BU642" s="4"/>
      <c r="BV642" s="7"/>
      <c r="BW642" s="7"/>
    </row>
    <row r="643" spans="1:135" x14ac:dyDescent="0.3">
      <c r="A643" s="10">
        <v>43738.999999941618</v>
      </c>
      <c r="B643" s="11">
        <v>5</v>
      </c>
      <c r="C643" s="27" t="e">
        <f>0.4968*#REF! + 0.8846</f>
        <v>#REF!</v>
      </c>
      <c r="D643" s="27" t="e">
        <f>0.4968*#REF!/3</f>
        <v>#REF!</v>
      </c>
      <c r="E643" s="27" t="e">
        <f>0.2555*#REF! + 1.8343</f>
        <v>#REF!</v>
      </c>
      <c r="F643" s="27" t="e">
        <f>0.2555*#REF!/3</f>
        <v>#REF!</v>
      </c>
      <c r="G643" s="27" t="e">
        <f>0.5072*#REF! + 0.6166</f>
        <v>#REF!</v>
      </c>
      <c r="H643" s="27" t="e">
        <f>0.5072*#REF!/3</f>
        <v>#REF!</v>
      </c>
      <c r="I643" s="7" t="e">
        <f t="shared" si="24"/>
        <v>#REF!</v>
      </c>
      <c r="J643" s="7" t="e">
        <f t="shared" si="25"/>
        <v>#REF!</v>
      </c>
      <c r="K643" s="15">
        <v>-46.4166666666667</v>
      </c>
      <c r="L643" s="15">
        <v>1.7514424070035859</v>
      </c>
      <c r="M643" s="15">
        <v>-48.6666666666667</v>
      </c>
      <c r="N643" s="15">
        <v>1.9436506316151028</v>
      </c>
      <c r="O643" s="15">
        <v>-48</v>
      </c>
      <c r="P643" s="15">
        <v>2.0889318714683744</v>
      </c>
      <c r="Q643" s="15">
        <v>-48.25</v>
      </c>
      <c r="R643" s="15">
        <v>1.2500000000000002</v>
      </c>
      <c r="S643" s="14">
        <v>0.5</v>
      </c>
      <c r="T643" s="15">
        <v>-8.3333333333333339</v>
      </c>
      <c r="U643" s="15">
        <v>4.1766546953805559</v>
      </c>
      <c r="V643" s="15">
        <v>-10</v>
      </c>
      <c r="W643" s="15">
        <v>4.2720018726587661</v>
      </c>
      <c r="X643" s="15">
        <v>7.666666666666667</v>
      </c>
      <c r="Y643" s="15">
        <v>1.3080944580232388</v>
      </c>
      <c r="Z643" s="15">
        <v>6.5</v>
      </c>
      <c r="AA643" s="15">
        <v>2.0289570391377603</v>
      </c>
      <c r="AB643" s="6">
        <v>49.534144444444443</v>
      </c>
      <c r="AC643" s="6">
        <v>8.5573191833037354E-2</v>
      </c>
      <c r="AD643" s="6">
        <v>52.751930666666659</v>
      </c>
      <c r="AE643" s="6">
        <v>2.1306860626985356</v>
      </c>
      <c r="AF643" s="6">
        <v>50.413499999999999</v>
      </c>
      <c r="AG643" s="6">
        <v>2.308802455338653</v>
      </c>
      <c r="AH643" s="6">
        <v>50.814483333333328</v>
      </c>
      <c r="AI643" s="6">
        <v>1.4164165707281662</v>
      </c>
      <c r="AJ643" s="7"/>
      <c r="AK643" s="7"/>
      <c r="AL643" s="4"/>
      <c r="AM643" s="4"/>
      <c r="AN643" s="4"/>
      <c r="AO643" s="4"/>
      <c r="AP643" s="4"/>
      <c r="AQ643" s="4"/>
      <c r="AR643" s="7"/>
      <c r="AS643" s="7"/>
      <c r="AT643" s="7"/>
      <c r="AU643" s="7"/>
      <c r="AV643" s="4"/>
      <c r="AW643" s="4"/>
      <c r="AX643" s="4"/>
      <c r="AY643" s="4"/>
      <c r="AZ643" s="4"/>
      <c r="BA643" s="4"/>
      <c r="BB643" s="7"/>
      <c r="BC643" s="7"/>
      <c r="BD643" s="7"/>
      <c r="BE643" s="7"/>
      <c r="BF643" s="4"/>
      <c r="BG643" s="4"/>
      <c r="BH643" s="4"/>
      <c r="BI643" s="4"/>
      <c r="BJ643" s="4"/>
      <c r="BK643" s="4"/>
      <c r="BL643" s="7"/>
      <c r="BM643" s="7"/>
      <c r="BN643" s="7"/>
      <c r="BO643" s="7"/>
      <c r="BP643" s="4"/>
      <c r="BQ643" s="4"/>
      <c r="BR643" s="4"/>
      <c r="BS643" s="4"/>
      <c r="BT643" s="4"/>
      <c r="BU643" s="4"/>
      <c r="BV643" s="7"/>
      <c r="BW643" s="7"/>
      <c r="BX643" s="1">
        <v>0.50316932105073442</v>
      </c>
      <c r="BY643" s="1">
        <v>0.2703222582152206</v>
      </c>
      <c r="BZ643" s="1">
        <v>3.0856751098624091</v>
      </c>
      <c r="CA643" s="1">
        <v>0.24275501810664771</v>
      </c>
      <c r="CB643" s="1">
        <v>2.9384722799001435</v>
      </c>
      <c r="CC643" s="1">
        <v>0.22943596131306593</v>
      </c>
      <c r="CD643" s="2">
        <v>10.42733434364615</v>
      </c>
      <c r="CE643" s="2">
        <v>6.3165593126346105</v>
      </c>
      <c r="CF643" s="2">
        <v>45.860368906070185</v>
      </c>
      <c r="CG643" s="2">
        <v>15.303637266659582</v>
      </c>
      <c r="CH643" s="3">
        <v>0.59515768469026231</v>
      </c>
      <c r="CI643" s="3">
        <v>0.43430425639559683</v>
      </c>
      <c r="CJ643" s="3">
        <v>1.4396381832372556</v>
      </c>
      <c r="CK643" s="3">
        <v>0.58902159299498569</v>
      </c>
      <c r="CL643" s="3">
        <v>1.0993125423228172</v>
      </c>
      <c r="CM643" s="3">
        <v>0.3927956830724606</v>
      </c>
      <c r="CN643" s="5">
        <v>1.6078693940875672</v>
      </c>
      <c r="CO643" s="5">
        <v>0.28733439623383578</v>
      </c>
      <c r="CP643" s="5">
        <v>1.5862872545696132</v>
      </c>
      <c r="CQ643" s="5">
        <v>0.25339490653892283</v>
      </c>
      <c r="CR643" s="1">
        <v>0.36555036144711472</v>
      </c>
      <c r="CS643" s="1">
        <v>0.26550717020490494</v>
      </c>
      <c r="CT643" s="1">
        <v>1.3847907810114231</v>
      </c>
      <c r="CU643" s="1">
        <v>0.25118000588915218</v>
      </c>
      <c r="CV643" s="1">
        <v>1.3266940770962574</v>
      </c>
      <c r="CW643" s="1">
        <v>0.23734572973558821</v>
      </c>
      <c r="CX643" s="2">
        <v>4.3180679030436506</v>
      </c>
      <c r="CY643" s="2">
        <v>0.33189165502423151</v>
      </c>
      <c r="CZ643" s="2">
        <v>3.7956349962556537</v>
      </c>
      <c r="DA643" s="2">
        <v>0.42002999264767255</v>
      </c>
      <c r="DB643" s="3">
        <v>0.69166974166706141</v>
      </c>
      <c r="DC643" s="3">
        <v>0.56298699903132865</v>
      </c>
      <c r="DD643" s="3">
        <v>1.0696752981595257</v>
      </c>
      <c r="DE643" s="3">
        <v>0.4784995226925936</v>
      </c>
      <c r="DF643" s="3">
        <v>0.91733905889306255</v>
      </c>
      <c r="DG643" s="3">
        <v>0.36480170584450095</v>
      </c>
      <c r="DH643" s="5">
        <v>1.3380926501131432</v>
      </c>
      <c r="DI643" s="5">
        <v>8.6328558071815983E-2</v>
      </c>
      <c r="DJ643" s="5">
        <v>2.751722788539126</v>
      </c>
      <c r="DK643" s="5">
        <v>0.20043522484177334</v>
      </c>
      <c r="DL643" s="1">
        <v>0.86871968249784914</v>
      </c>
      <c r="DM643" s="1">
        <v>0.13895639588472686</v>
      </c>
      <c r="DN643" s="1">
        <v>4.4704658908738324</v>
      </c>
      <c r="DO643" s="1">
        <v>0.25460815105672346</v>
      </c>
      <c r="DP643" s="1">
        <v>4.2651663569964011</v>
      </c>
      <c r="DQ643" s="1">
        <v>0.24022609592414798</v>
      </c>
      <c r="DR643" s="2">
        <v>14.553488117665639</v>
      </c>
      <c r="DS643" s="2">
        <v>6.4439585985409886</v>
      </c>
      <c r="DT643" s="2">
        <v>49.656003902325843</v>
      </c>
      <c r="DU643" s="2">
        <v>15.180869396289308</v>
      </c>
      <c r="DV643" s="3">
        <v>1.2868274263573229</v>
      </c>
      <c r="DW643" s="3">
        <v>0.99729125542692487</v>
      </c>
      <c r="DX643" s="3">
        <v>2.5093134813967808</v>
      </c>
      <c r="DY643" s="3">
        <v>1.0589483427355346</v>
      </c>
      <c r="DZ643" s="3">
        <v>2.0166516012158793</v>
      </c>
      <c r="EA643" s="3">
        <v>0.7491310102972879</v>
      </c>
      <c r="EB643" s="5">
        <v>2.9459620442007122</v>
      </c>
      <c r="EC643" s="5">
        <v>0.3179613928714069</v>
      </c>
      <c r="ED643" s="5">
        <v>4.3380100431087394</v>
      </c>
      <c r="EE643" s="5">
        <v>0.42259129816231367</v>
      </c>
    </row>
    <row r="644" spans="1:135" x14ac:dyDescent="0.3">
      <c r="A644" s="10">
        <v>43739.99999994156</v>
      </c>
      <c r="B644" s="11">
        <v>3</v>
      </c>
      <c r="C644" s="27" t="e">
        <f>0.4968*#REF! + 0.8846</f>
        <v>#REF!</v>
      </c>
      <c r="D644" s="27" t="e">
        <f>0.4968*#REF!/3</f>
        <v>#REF!</v>
      </c>
      <c r="E644" s="27" t="e">
        <f>0.2555*#REF! + 1.8343</f>
        <v>#REF!</v>
      </c>
      <c r="F644" s="27" t="e">
        <f>0.2555*#REF!/3</f>
        <v>#REF!</v>
      </c>
      <c r="G644" s="27" t="e">
        <f>0.5072*#REF! + 0.6166</f>
        <v>#REF!</v>
      </c>
      <c r="H644" s="27" t="e">
        <f>0.5072*#REF!/3</f>
        <v>#REF!</v>
      </c>
      <c r="I644" s="7" t="e">
        <f t="shared" si="24"/>
        <v>#REF!</v>
      </c>
      <c r="J644" s="7" t="e">
        <f t="shared" si="25"/>
        <v>#REF!</v>
      </c>
      <c r="T644" s="12"/>
      <c r="U644" s="12"/>
      <c r="V644" s="12"/>
      <c r="W644" s="12"/>
      <c r="X644" s="12"/>
      <c r="Y644" s="12"/>
      <c r="Z644" s="12"/>
      <c r="AA644" s="12"/>
      <c r="AB644" s="6"/>
      <c r="AC644" s="6"/>
      <c r="AD644" s="6"/>
      <c r="AE644" s="6"/>
      <c r="AF644" s="6"/>
      <c r="AG644" s="6"/>
      <c r="AH644" s="6"/>
      <c r="AI644" s="6"/>
      <c r="AJ644" s="7"/>
      <c r="AK644" s="7"/>
      <c r="AL644" s="4"/>
      <c r="AM644" s="4"/>
      <c r="AN644" s="4"/>
      <c r="AO644" s="4"/>
      <c r="AP644" s="4"/>
      <c r="AQ644" s="4"/>
      <c r="AR644" s="7"/>
      <c r="AS644" s="7"/>
      <c r="AT644" s="7"/>
      <c r="AU644" s="7"/>
      <c r="AV644" s="4"/>
      <c r="AW644" s="4"/>
      <c r="AX644" s="4"/>
      <c r="AY644" s="4"/>
      <c r="AZ644" s="4"/>
      <c r="BA644" s="4"/>
      <c r="BB644" s="7"/>
      <c r="BC644" s="7"/>
      <c r="BD644" s="7"/>
      <c r="BE644" s="7"/>
      <c r="BF644" s="4"/>
      <c r="BG644" s="4"/>
      <c r="BH644" s="4"/>
      <c r="BI644" s="4"/>
      <c r="BJ644" s="4"/>
      <c r="BK644" s="4"/>
      <c r="BL644" s="7"/>
      <c r="BM644" s="7"/>
      <c r="BN644" s="7"/>
      <c r="BO644" s="7"/>
      <c r="BP644" s="4"/>
      <c r="BQ644" s="4"/>
      <c r="BR644" s="4"/>
      <c r="BS644" s="4"/>
      <c r="BT644" s="4"/>
      <c r="BU644" s="4"/>
      <c r="BV644" s="7"/>
      <c r="BW644" s="7"/>
    </row>
    <row r="645" spans="1:135" x14ac:dyDescent="0.3">
      <c r="A645" s="10">
        <v>43740.999999941501</v>
      </c>
      <c r="B645" s="11">
        <v>-2.4</v>
      </c>
      <c r="C645" s="27" t="e">
        <f>0.4968*#REF! + 0.8846</f>
        <v>#REF!</v>
      </c>
      <c r="D645" s="27" t="e">
        <f>0.4968*#REF!/3</f>
        <v>#REF!</v>
      </c>
      <c r="E645" s="27" t="e">
        <f>0.2555*#REF! + 1.8343</f>
        <v>#REF!</v>
      </c>
      <c r="F645" s="27" t="e">
        <f>0.2555*#REF!/3</f>
        <v>#REF!</v>
      </c>
      <c r="G645" s="27" t="e">
        <f>0.5072*#REF! + 0.6166</f>
        <v>#REF!</v>
      </c>
      <c r="H645" s="27" t="e">
        <f>0.5072*#REF!/3</f>
        <v>#REF!</v>
      </c>
      <c r="I645" s="7" t="e">
        <f t="shared" si="24"/>
        <v>#REF!</v>
      </c>
      <c r="J645" s="7" t="e">
        <f t="shared" si="25"/>
        <v>#REF!</v>
      </c>
      <c r="S645" s="14">
        <v>0.1</v>
      </c>
      <c r="T645" s="12"/>
      <c r="U645" s="12"/>
      <c r="V645" s="12"/>
      <c r="W645" s="12"/>
      <c r="X645" s="12"/>
      <c r="Y645" s="12"/>
      <c r="Z645" s="12"/>
      <c r="AA645" s="12"/>
      <c r="AB645" s="6"/>
      <c r="AC645" s="6"/>
      <c r="AD645" s="6"/>
      <c r="AE645" s="6"/>
      <c r="AF645" s="6"/>
      <c r="AG645" s="6"/>
      <c r="AH645" s="6"/>
      <c r="AI645" s="6"/>
      <c r="AJ645" s="7"/>
      <c r="AK645" s="7"/>
      <c r="AL645" s="4"/>
      <c r="AM645" s="4"/>
      <c r="AN645" s="4"/>
      <c r="AO645" s="4"/>
      <c r="AP645" s="4"/>
      <c r="AQ645" s="4"/>
      <c r="AR645" s="7"/>
      <c r="AS645" s="7"/>
      <c r="AT645" s="7"/>
      <c r="AU645" s="7"/>
      <c r="AV645" s="4"/>
      <c r="AW645" s="4"/>
      <c r="AX645" s="4"/>
      <c r="AY645" s="4"/>
      <c r="AZ645" s="4"/>
      <c r="BA645" s="4"/>
      <c r="BB645" s="7"/>
      <c r="BC645" s="7"/>
      <c r="BD645" s="7"/>
      <c r="BE645" s="7"/>
      <c r="BF645" s="4"/>
      <c r="BG645" s="4"/>
      <c r="BH645" s="4"/>
      <c r="BI645" s="4"/>
      <c r="BJ645" s="4"/>
      <c r="BK645" s="4"/>
      <c r="BL645" s="7"/>
      <c r="BM645" s="7"/>
      <c r="BN645" s="7"/>
      <c r="BO645" s="7"/>
      <c r="BP645" s="4"/>
      <c r="BQ645" s="4"/>
      <c r="BR645" s="4"/>
      <c r="BS645" s="4"/>
      <c r="BT645" s="4"/>
      <c r="BU645" s="4"/>
      <c r="BV645" s="7"/>
      <c r="BW645" s="7"/>
    </row>
    <row r="646" spans="1:135" x14ac:dyDescent="0.3">
      <c r="A646" s="10">
        <v>43741.999999941443</v>
      </c>
      <c r="B646" s="11">
        <v>-1.2</v>
      </c>
      <c r="C646" s="27" t="e">
        <f>0.4968*#REF! + 0.8846</f>
        <v>#REF!</v>
      </c>
      <c r="D646" s="27" t="e">
        <f>0.4968*#REF!/3</f>
        <v>#REF!</v>
      </c>
      <c r="E646" s="27" t="e">
        <f>0.2555*#REF! + 1.8343</f>
        <v>#REF!</v>
      </c>
      <c r="F646" s="27" t="e">
        <f>0.2555*#REF!/3</f>
        <v>#REF!</v>
      </c>
      <c r="G646" s="27" t="e">
        <f>0.5072*#REF! + 0.6166</f>
        <v>#REF!</v>
      </c>
      <c r="H646" s="27" t="e">
        <f>0.5072*#REF!/3</f>
        <v>#REF!</v>
      </c>
      <c r="I646" s="7" t="e">
        <f t="shared" si="24"/>
        <v>#REF!</v>
      </c>
      <c r="J646" s="7" t="e">
        <f t="shared" si="25"/>
        <v>#REF!</v>
      </c>
      <c r="T646" s="12"/>
      <c r="U646" s="12"/>
      <c r="V646" s="12"/>
      <c r="W646" s="12"/>
      <c r="X646" s="12"/>
      <c r="Y646" s="12"/>
      <c r="Z646" s="12"/>
      <c r="AA646" s="12"/>
      <c r="AB646" s="6"/>
      <c r="AC646" s="6"/>
      <c r="AD646" s="6"/>
      <c r="AE646" s="6"/>
      <c r="AF646" s="6"/>
      <c r="AG646" s="6"/>
      <c r="AH646" s="6"/>
      <c r="AI646" s="6"/>
      <c r="AJ646" s="7"/>
      <c r="AK646" s="7"/>
      <c r="AL646" s="4"/>
      <c r="AM646" s="4"/>
      <c r="AN646" s="4"/>
      <c r="AO646" s="4"/>
      <c r="AP646" s="4"/>
      <c r="AQ646" s="4"/>
      <c r="AR646" s="7"/>
      <c r="AS646" s="7"/>
      <c r="AT646" s="7"/>
      <c r="AU646" s="7"/>
      <c r="AV646" s="4"/>
      <c r="AW646" s="4"/>
      <c r="AX646" s="4"/>
      <c r="AY646" s="4"/>
      <c r="AZ646" s="4"/>
      <c r="BA646" s="4"/>
      <c r="BB646" s="7"/>
      <c r="BC646" s="7"/>
      <c r="BD646" s="7"/>
      <c r="BE646" s="7"/>
      <c r="BF646" s="4"/>
      <c r="BG646" s="4"/>
      <c r="BH646" s="4"/>
      <c r="BI646" s="4"/>
      <c r="BJ646" s="4"/>
      <c r="BK646" s="4"/>
      <c r="BL646" s="7"/>
      <c r="BM646" s="7"/>
      <c r="BN646" s="7"/>
      <c r="BO646" s="7"/>
      <c r="BP646" s="4"/>
      <c r="BQ646" s="4"/>
      <c r="BR646" s="4"/>
      <c r="BS646" s="4"/>
      <c r="BT646" s="4"/>
      <c r="BU646" s="4"/>
      <c r="BV646" s="7"/>
      <c r="BW646" s="7"/>
    </row>
    <row r="647" spans="1:135" x14ac:dyDescent="0.3">
      <c r="A647" s="10">
        <v>43742.999999941385</v>
      </c>
      <c r="B647" s="11">
        <v>1.4</v>
      </c>
      <c r="C647" s="27" t="e">
        <f>0.4968*#REF! + 0.8846</f>
        <v>#REF!</v>
      </c>
      <c r="D647" s="27" t="e">
        <f>0.4968*#REF!/3</f>
        <v>#REF!</v>
      </c>
      <c r="E647" s="27" t="e">
        <f>0.2555*#REF! + 1.8343</f>
        <v>#REF!</v>
      </c>
      <c r="F647" s="27" t="e">
        <f>0.2555*#REF!/3</f>
        <v>#REF!</v>
      </c>
      <c r="G647" s="27" t="e">
        <f>0.5072*#REF! + 0.6166</f>
        <v>#REF!</v>
      </c>
      <c r="H647" s="27" t="e">
        <f>0.5072*#REF!/3</f>
        <v>#REF!</v>
      </c>
      <c r="I647" s="7" t="e">
        <f t="shared" si="24"/>
        <v>#REF!</v>
      </c>
      <c r="J647" s="7" t="e">
        <f t="shared" si="25"/>
        <v>#REF!</v>
      </c>
      <c r="T647" s="12"/>
      <c r="U647" s="12"/>
      <c r="V647" s="12"/>
      <c r="W647" s="12"/>
      <c r="X647" s="12"/>
      <c r="Y647" s="12"/>
      <c r="Z647" s="12"/>
      <c r="AA647" s="12"/>
      <c r="AB647" s="6"/>
      <c r="AC647" s="6"/>
      <c r="AD647" s="6"/>
      <c r="AE647" s="6"/>
      <c r="AF647" s="6"/>
      <c r="AG647" s="6"/>
      <c r="AH647" s="6"/>
      <c r="AI647" s="6"/>
      <c r="AJ647" s="7"/>
      <c r="AK647" s="7"/>
      <c r="AL647" s="4"/>
      <c r="AM647" s="4"/>
      <c r="AN647" s="4"/>
      <c r="AO647" s="4"/>
      <c r="AP647" s="4"/>
      <c r="AQ647" s="4"/>
      <c r="AR647" s="7"/>
      <c r="AS647" s="7"/>
      <c r="AT647" s="7"/>
      <c r="AU647" s="7"/>
      <c r="AV647" s="4"/>
      <c r="AW647" s="4"/>
      <c r="AX647" s="4"/>
      <c r="AY647" s="4"/>
      <c r="AZ647" s="4"/>
      <c r="BA647" s="4"/>
      <c r="BB647" s="7"/>
      <c r="BC647" s="7"/>
      <c r="BD647" s="7"/>
      <c r="BE647" s="7"/>
      <c r="BF647" s="4"/>
      <c r="BG647" s="4"/>
      <c r="BH647" s="4"/>
      <c r="BI647" s="4"/>
      <c r="BJ647" s="4"/>
      <c r="BK647" s="4"/>
      <c r="BL647" s="7"/>
      <c r="BM647" s="7"/>
      <c r="BN647" s="7"/>
      <c r="BO647" s="7"/>
      <c r="BP647" s="4"/>
      <c r="BQ647" s="4"/>
      <c r="BR647" s="4"/>
      <c r="BS647" s="4"/>
      <c r="BT647" s="4"/>
      <c r="BU647" s="4"/>
      <c r="BV647" s="7"/>
      <c r="BW647" s="7"/>
    </row>
    <row r="648" spans="1:135" x14ac:dyDescent="0.3">
      <c r="A648" s="10">
        <v>43743.999999941327</v>
      </c>
      <c r="B648" s="11">
        <v>3</v>
      </c>
      <c r="C648" s="27" t="e">
        <f>0.4968*#REF! + 0.8846</f>
        <v>#REF!</v>
      </c>
      <c r="D648" s="27" t="e">
        <f>0.4968*#REF!/3</f>
        <v>#REF!</v>
      </c>
      <c r="E648" s="27" t="e">
        <f>0.2555*#REF! + 1.8343</f>
        <v>#REF!</v>
      </c>
      <c r="F648" s="27" t="e">
        <f>0.2555*#REF!/3</f>
        <v>#REF!</v>
      </c>
      <c r="G648" s="27" t="e">
        <f>0.5072*#REF! + 0.6166</f>
        <v>#REF!</v>
      </c>
      <c r="H648" s="27" t="e">
        <f>0.5072*#REF!/3</f>
        <v>#REF!</v>
      </c>
      <c r="I648" s="7" t="e">
        <f t="shared" si="24"/>
        <v>#REF!</v>
      </c>
      <c r="J648" s="7" t="e">
        <f t="shared" si="25"/>
        <v>#REF!</v>
      </c>
      <c r="T648" s="12"/>
      <c r="U648" s="12"/>
      <c r="V648" s="12"/>
      <c r="W648" s="12"/>
      <c r="X648" s="12"/>
      <c r="Y648" s="12"/>
      <c r="Z648" s="12"/>
      <c r="AA648" s="12"/>
      <c r="AB648" s="6"/>
      <c r="AC648" s="6"/>
      <c r="AD648" s="6"/>
      <c r="AE648" s="6"/>
      <c r="AF648" s="6"/>
      <c r="AG648" s="6"/>
      <c r="AH648" s="6"/>
      <c r="AI648" s="6"/>
      <c r="AJ648" s="7"/>
      <c r="AK648" s="7"/>
      <c r="AL648" s="4"/>
      <c r="AM648" s="4"/>
      <c r="AN648" s="4"/>
      <c r="AO648" s="4"/>
      <c r="AP648" s="4"/>
      <c r="AQ648" s="4"/>
      <c r="AR648" s="7"/>
      <c r="AS648" s="7"/>
      <c r="AT648" s="7"/>
      <c r="AU648" s="7"/>
      <c r="AV648" s="4"/>
      <c r="AW648" s="4"/>
      <c r="AX648" s="4"/>
      <c r="AY648" s="4"/>
      <c r="AZ648" s="4"/>
      <c r="BA648" s="4"/>
      <c r="BB648" s="7"/>
      <c r="BC648" s="7"/>
      <c r="BD648" s="7"/>
      <c r="BE648" s="7"/>
      <c r="BF648" s="4"/>
      <c r="BG648" s="4"/>
      <c r="BH648" s="4"/>
      <c r="BI648" s="4"/>
      <c r="BJ648" s="4"/>
      <c r="BK648" s="4"/>
      <c r="BL648" s="7"/>
      <c r="BM648" s="7"/>
      <c r="BN648" s="7"/>
      <c r="BO648" s="7"/>
      <c r="BP648" s="4"/>
      <c r="BQ648" s="4"/>
      <c r="BR648" s="4"/>
      <c r="BS648" s="4"/>
      <c r="BT648" s="4"/>
      <c r="BU648" s="4"/>
      <c r="BV648" s="7"/>
      <c r="BW648" s="7"/>
    </row>
    <row r="649" spans="1:135" x14ac:dyDescent="0.3">
      <c r="A649" s="10">
        <v>43744.999999941268</v>
      </c>
      <c r="B649" s="11">
        <v>2.8</v>
      </c>
      <c r="C649" s="27" t="e">
        <f>0.4968*#REF! + 0.8846</f>
        <v>#REF!</v>
      </c>
      <c r="D649" s="27" t="e">
        <f>0.4968*#REF!/3</f>
        <v>#REF!</v>
      </c>
      <c r="E649" s="27" t="e">
        <f>0.2555*#REF! + 1.8343</f>
        <v>#REF!</v>
      </c>
      <c r="F649" s="27" t="e">
        <f>0.2555*#REF!/3</f>
        <v>#REF!</v>
      </c>
      <c r="G649" s="27" t="e">
        <f>0.5072*#REF! + 0.6166</f>
        <v>#REF!</v>
      </c>
      <c r="H649" s="27" t="e">
        <f>0.5072*#REF!/3</f>
        <v>#REF!</v>
      </c>
      <c r="I649" s="7" t="e">
        <f t="shared" si="24"/>
        <v>#REF!</v>
      </c>
      <c r="J649" s="7" t="e">
        <f t="shared" si="25"/>
        <v>#REF!</v>
      </c>
      <c r="S649" s="14">
        <v>0.9</v>
      </c>
      <c r="T649" s="12"/>
      <c r="U649" s="12"/>
      <c r="V649" s="12"/>
      <c r="W649" s="12"/>
      <c r="X649" s="12"/>
      <c r="Y649" s="12"/>
      <c r="Z649" s="12"/>
      <c r="AA649" s="12"/>
      <c r="AB649" s="6"/>
      <c r="AC649" s="6"/>
      <c r="AD649" s="6"/>
      <c r="AE649" s="6"/>
      <c r="AF649" s="6"/>
      <c r="AG649" s="6"/>
      <c r="AH649" s="6"/>
      <c r="AI649" s="6"/>
      <c r="AJ649" s="7"/>
      <c r="AK649" s="7"/>
      <c r="AL649" s="4"/>
      <c r="AM649" s="4"/>
      <c r="AN649" s="4"/>
      <c r="AO649" s="4"/>
      <c r="AP649" s="4"/>
      <c r="AQ649" s="4"/>
      <c r="AR649" s="7"/>
      <c r="AS649" s="7"/>
      <c r="AT649" s="7"/>
      <c r="AU649" s="7"/>
      <c r="AV649" s="4"/>
      <c r="AW649" s="4"/>
      <c r="AX649" s="4"/>
      <c r="AY649" s="4"/>
      <c r="AZ649" s="4"/>
      <c r="BA649" s="4"/>
      <c r="BB649" s="7"/>
      <c r="BC649" s="7"/>
      <c r="BD649" s="7"/>
      <c r="BE649" s="7"/>
      <c r="BF649" s="4"/>
      <c r="BG649" s="4"/>
      <c r="BH649" s="4"/>
      <c r="BI649" s="4"/>
      <c r="BJ649" s="4"/>
      <c r="BK649" s="4"/>
      <c r="BL649" s="7"/>
      <c r="BM649" s="7"/>
      <c r="BN649" s="7"/>
      <c r="BO649" s="7"/>
      <c r="BP649" s="4"/>
      <c r="BQ649" s="4"/>
      <c r="BR649" s="4"/>
      <c r="BS649" s="4"/>
      <c r="BT649" s="4"/>
      <c r="BU649" s="4"/>
      <c r="BV649" s="7"/>
      <c r="BW649" s="7"/>
    </row>
    <row r="650" spans="1:135" x14ac:dyDescent="0.3">
      <c r="A650" s="10">
        <v>43745.99999994121</v>
      </c>
      <c r="B650" s="11">
        <v>0.3</v>
      </c>
      <c r="C650" s="27" t="e">
        <f>0.4968*#REF! + 0.8846</f>
        <v>#REF!</v>
      </c>
      <c r="D650" s="27" t="e">
        <f>0.4968*#REF!/3</f>
        <v>#REF!</v>
      </c>
      <c r="E650" s="27" t="e">
        <f>0.2555*#REF! + 1.8343</f>
        <v>#REF!</v>
      </c>
      <c r="F650" s="27" t="e">
        <f>0.2555*#REF!/3</f>
        <v>#REF!</v>
      </c>
      <c r="G650" s="27" t="e">
        <f>0.5072*#REF! + 0.6166</f>
        <v>#REF!</v>
      </c>
      <c r="H650" s="27" t="e">
        <f>0.5072*#REF!/3</f>
        <v>#REF!</v>
      </c>
      <c r="I650" s="7" t="e">
        <f t="shared" si="24"/>
        <v>#REF!</v>
      </c>
      <c r="J650" s="7" t="e">
        <f t="shared" si="25"/>
        <v>#REF!</v>
      </c>
      <c r="K650" s="15">
        <v>-49.9166666666667</v>
      </c>
      <c r="L650" s="15">
        <v>0.92489420634432185</v>
      </c>
      <c r="M650" s="15">
        <v>-45.3333333333333</v>
      </c>
      <c r="N650" s="15">
        <v>1.1699089146967248</v>
      </c>
      <c r="O650" s="15">
        <v>-49.833333333333336</v>
      </c>
      <c r="P650" s="15">
        <v>1.8415792520046892</v>
      </c>
      <c r="Q650" s="15">
        <v>-47.333333333333336</v>
      </c>
      <c r="R650" s="15">
        <v>1.6252427946045942</v>
      </c>
      <c r="S650" s="14">
        <v>0.1</v>
      </c>
      <c r="T650" s="15">
        <v>-14.333333333333334</v>
      </c>
      <c r="U650" s="15">
        <v>4.7022453265552944</v>
      </c>
      <c r="V650" s="15">
        <v>-14</v>
      </c>
      <c r="W650" s="15">
        <v>5.0000000000000009</v>
      </c>
      <c r="X650" s="15">
        <v>6.666666666666667</v>
      </c>
      <c r="Y650" s="15">
        <v>1.4757295747452435</v>
      </c>
      <c r="Z650" s="15">
        <v>3.25</v>
      </c>
      <c r="AA650" s="15">
        <v>1.611159003119597</v>
      </c>
      <c r="AB650" s="6">
        <v>51.706666666666671</v>
      </c>
      <c r="AC650" s="6">
        <v>3.589309744845719</v>
      </c>
      <c r="AD650" s="6">
        <v>52.390000000000008</v>
      </c>
      <c r="AE650" s="6">
        <v>0.76000000000000512</v>
      </c>
      <c r="AF650" s="6">
        <v>48.912500000000001</v>
      </c>
      <c r="AG650" s="6">
        <v>4.9800000000000031</v>
      </c>
      <c r="AH650" s="6">
        <f>0.5611*AB650 + 22.989</f>
        <v>52.001610666666672</v>
      </c>
      <c r="AI650" s="6">
        <f>AC650</f>
        <v>3.589309744845719</v>
      </c>
      <c r="AJ650" s="7">
        <v>0.21647396840540412</v>
      </c>
      <c r="AK650" s="7">
        <v>0.13369323231768096</v>
      </c>
      <c r="AL650" s="4">
        <v>1.7382532363334531</v>
      </c>
      <c r="AM650" s="4">
        <v>0.5211906416659734</v>
      </c>
      <c r="AN650" s="4">
        <v>3.2489463414998792</v>
      </c>
      <c r="AO650" s="4">
        <v>0.5211906416659734</v>
      </c>
      <c r="AP650" s="4">
        <v>1.6748438749999999</v>
      </c>
      <c r="AQ650" s="4">
        <v>6.4958503228999237E-2</v>
      </c>
      <c r="AR650" s="7">
        <v>1.7984014999999998</v>
      </c>
      <c r="AS650" s="7">
        <v>4.5846697453093402E-2</v>
      </c>
      <c r="AT650" s="7">
        <v>11.394743077661406</v>
      </c>
      <c r="AU650" s="7">
        <v>1.6763591644669931</v>
      </c>
      <c r="AV650" s="4">
        <v>12.95707495004064</v>
      </c>
      <c r="AW650" s="4">
        <v>0.96649124546882592</v>
      </c>
      <c r="AX650" s="4">
        <v>15.171316573470287</v>
      </c>
      <c r="AY650" s="4">
        <v>0.96649124546882592</v>
      </c>
      <c r="AZ650" s="4">
        <v>14.123416666666667</v>
      </c>
      <c r="BA650" s="4">
        <v>1.0638288313250897</v>
      </c>
      <c r="BB650" s="7">
        <v>13.17272</v>
      </c>
      <c r="BC650" s="7">
        <v>1.7985483942258376</v>
      </c>
      <c r="BD650" s="7">
        <v>11.611217046066809</v>
      </c>
      <c r="BE650" s="7">
        <v>1.7146140056276484</v>
      </c>
      <c r="BF650" s="4">
        <v>14.695328186374095</v>
      </c>
      <c r="BG650" s="4">
        <v>1.3353623867497098</v>
      </c>
      <c r="BH650" s="4">
        <v>18.420262914970166</v>
      </c>
      <c r="BI650" s="4">
        <v>1.3353623867497098</v>
      </c>
      <c r="BJ650" s="4">
        <v>15.798260541666668</v>
      </c>
      <c r="BK650" s="4">
        <v>1.0658102033196426</v>
      </c>
      <c r="BL650" s="7">
        <v>14.971121499999999</v>
      </c>
      <c r="BM650" s="7">
        <v>1.7991326371448255</v>
      </c>
      <c r="BN650" s="7">
        <v>342.85356657242806</v>
      </c>
      <c r="BO650" s="7">
        <v>16.215433258093444</v>
      </c>
      <c r="BP650" s="4">
        <v>273.57860081094373</v>
      </c>
      <c r="BQ650" s="4">
        <v>27.982859863316175</v>
      </c>
      <c r="BR650" s="4">
        <v>336.30170647130683</v>
      </c>
      <c r="BS650" s="4">
        <v>27.982859863316175</v>
      </c>
      <c r="BT650" s="4">
        <v>496.84190000000001</v>
      </c>
      <c r="BU650" s="4">
        <v>15.895150272699439</v>
      </c>
      <c r="BV650" s="7">
        <v>484.8671093750001</v>
      </c>
      <c r="BW650" s="7">
        <v>62.879401909370671</v>
      </c>
      <c r="BX650" s="1">
        <v>0.22426673917435549</v>
      </c>
      <c r="BY650" s="1">
        <v>0.58217651266590431</v>
      </c>
      <c r="BZ650" s="1">
        <v>2.3306151325962419</v>
      </c>
      <c r="CA650" s="1">
        <v>0.53333615884181751</v>
      </c>
      <c r="CB650" s="1">
        <v>2.2105532741711942</v>
      </c>
      <c r="CC650" s="1">
        <v>0.50402956241675612</v>
      </c>
      <c r="CD650" s="2">
        <v>12.05857359218934</v>
      </c>
      <c r="CE650" s="2">
        <v>3.7831407739506187</v>
      </c>
      <c r="CF650" s="2">
        <v>37.793022654055115</v>
      </c>
      <c r="CG650" s="2">
        <v>9.9439702396029936</v>
      </c>
      <c r="CH650" s="3">
        <v>9.865469916836922E-2</v>
      </c>
      <c r="CI650" s="3">
        <v>9.8654699168369206E-2</v>
      </c>
      <c r="CJ650" s="3">
        <v>0.7795216476437129</v>
      </c>
      <c r="CK650" s="3">
        <v>6.0785196814202032E-2</v>
      </c>
      <c r="CL650" s="3">
        <v>0.50513226740814932</v>
      </c>
      <c r="CM650" s="3">
        <v>5.3828992415541274E-2</v>
      </c>
      <c r="CN650" s="5">
        <v>1.1437358304425629</v>
      </c>
      <c r="CO650" s="5">
        <v>0.27294977678881827</v>
      </c>
      <c r="CP650" s="5">
        <v>1.5946316866747272</v>
      </c>
      <c r="CQ650" s="5">
        <v>0.26581113124205685</v>
      </c>
      <c r="CR650" s="1">
        <v>0.57166031554247432</v>
      </c>
      <c r="CS650" s="1">
        <v>0.26955301075345722</v>
      </c>
      <c r="CT650" s="1">
        <v>2.2426673917435522</v>
      </c>
      <c r="CU650" s="1">
        <v>0.2225464536697685</v>
      </c>
      <c r="CV650" s="1">
        <v>2.1474199884000904</v>
      </c>
      <c r="CW650" s="1">
        <v>0.210422993517632</v>
      </c>
      <c r="CX650" s="2">
        <v>4.1071435940699388</v>
      </c>
      <c r="CY650" s="2">
        <v>0.3323827175678567</v>
      </c>
      <c r="CZ650" s="2">
        <v>3.8114292552969036</v>
      </c>
      <c r="DA650" s="2">
        <v>0.60704267766700282</v>
      </c>
      <c r="DB650" s="3">
        <v>0.11509714902976402</v>
      </c>
      <c r="DC650" s="3">
        <v>8.221224930697428E-2</v>
      </c>
      <c r="DD650" s="3">
        <v>0.24663674792092283</v>
      </c>
      <c r="DE650" s="3">
        <v>0.16415022903415905</v>
      </c>
      <c r="DF650" s="3">
        <v>0.19362628956778583</v>
      </c>
      <c r="DG650" s="3">
        <v>0.10344682360520427</v>
      </c>
      <c r="DH650" s="5">
        <v>0.96777647191293781</v>
      </c>
      <c r="DI650" s="5">
        <v>0.10316531854197185</v>
      </c>
      <c r="DJ650" s="5">
        <v>1.2537104295235784</v>
      </c>
      <c r="DK650" s="5">
        <v>0.1495007498132358</v>
      </c>
      <c r="DL650" s="1">
        <v>0.79592705471682978</v>
      </c>
      <c r="DM650" s="1">
        <v>0.57541115883751215</v>
      </c>
      <c r="DN650" s="1">
        <v>4.5732825243397937</v>
      </c>
      <c r="DO650" s="1">
        <v>0.51416061330999485</v>
      </c>
      <c r="DP650" s="1">
        <v>4.357973262571285</v>
      </c>
      <c r="DQ650" s="1">
        <v>0.48596153498277134</v>
      </c>
      <c r="DR650" s="2">
        <v>16.165717186259279</v>
      </c>
      <c r="DS650" s="2">
        <v>3.9552510737058624</v>
      </c>
      <c r="DT650" s="2">
        <v>41.604451909352015</v>
      </c>
      <c r="DU650" s="2">
        <v>9.4580687778258827</v>
      </c>
      <c r="DV650" s="3">
        <v>0.21375184819813284</v>
      </c>
      <c r="DW650" s="3">
        <v>1.6442449861394787E-2</v>
      </c>
      <c r="DX650" s="3">
        <v>1.0261583955646358</v>
      </c>
      <c r="DY650" s="3">
        <v>0.1322229260809559</v>
      </c>
      <c r="DZ650" s="3">
        <v>0.69875855697593514</v>
      </c>
      <c r="EA650" s="3">
        <v>7.921471853090517E-2</v>
      </c>
      <c r="EB650" s="5">
        <v>2.1115123023555005</v>
      </c>
      <c r="EC650" s="5">
        <v>0.36381485645383094</v>
      </c>
      <c r="ED650" s="5">
        <v>2.8483421161983054</v>
      </c>
      <c r="EE650" s="5">
        <v>0.16901775702699795</v>
      </c>
    </row>
    <row r="651" spans="1:135" x14ac:dyDescent="0.3">
      <c r="A651" s="10">
        <v>43746.999999941152</v>
      </c>
      <c r="B651" s="11">
        <v>0.1</v>
      </c>
      <c r="C651" s="27" t="e">
        <f>0.4968*#REF! + 0.8846</f>
        <v>#REF!</v>
      </c>
      <c r="D651" s="27" t="e">
        <f>0.4968*#REF!/3</f>
        <v>#REF!</v>
      </c>
      <c r="E651" s="27" t="e">
        <f>0.2555*#REF! + 1.8343</f>
        <v>#REF!</v>
      </c>
      <c r="F651" s="27" t="e">
        <f>0.2555*#REF!/3</f>
        <v>#REF!</v>
      </c>
      <c r="G651" s="27" t="e">
        <f>0.5072*#REF! + 0.6166</f>
        <v>#REF!</v>
      </c>
      <c r="H651" s="27" t="e">
        <f>0.5072*#REF!/3</f>
        <v>#REF!</v>
      </c>
      <c r="I651" s="7" t="e">
        <f t="shared" si="24"/>
        <v>#REF!</v>
      </c>
      <c r="J651" s="7" t="e">
        <f t="shared" si="25"/>
        <v>#REF!</v>
      </c>
      <c r="S651" s="14">
        <v>4.1999999999999993</v>
      </c>
      <c r="T651" s="12"/>
      <c r="U651" s="12"/>
      <c r="V651" s="12"/>
      <c r="W651" s="12"/>
      <c r="X651" s="12"/>
      <c r="Y651" s="12"/>
      <c r="Z651" s="12"/>
      <c r="AA651" s="12"/>
      <c r="AB651" s="6"/>
      <c r="AC651" s="6"/>
      <c r="AD651" s="6"/>
      <c r="AE651" s="6"/>
      <c r="AF651" s="6"/>
      <c r="AG651" s="6"/>
      <c r="AH651" s="6"/>
      <c r="AI651" s="6"/>
      <c r="AJ651" s="7"/>
      <c r="AK651" s="7"/>
      <c r="AL651" s="4"/>
      <c r="AM651" s="4"/>
      <c r="AN651" s="4"/>
      <c r="AO651" s="4"/>
      <c r="AP651" s="4"/>
      <c r="AQ651" s="4"/>
      <c r="AR651" s="7"/>
      <c r="AS651" s="7"/>
      <c r="AT651" s="7"/>
      <c r="AU651" s="7"/>
      <c r="AV651" s="4"/>
      <c r="AW651" s="4"/>
      <c r="AX651" s="4"/>
      <c r="AY651" s="4"/>
      <c r="AZ651" s="4"/>
      <c r="BA651" s="4"/>
      <c r="BB651" s="7"/>
      <c r="BC651" s="7"/>
      <c r="BD651" s="7"/>
      <c r="BE651" s="7"/>
      <c r="BF651" s="4"/>
      <c r="BG651" s="4"/>
      <c r="BH651" s="4"/>
      <c r="BI651" s="4"/>
      <c r="BJ651" s="4"/>
      <c r="BK651" s="4"/>
      <c r="BL651" s="7"/>
      <c r="BM651" s="7"/>
      <c r="BN651" s="7"/>
      <c r="BO651" s="7"/>
      <c r="BP651" s="4"/>
      <c r="BQ651" s="4"/>
      <c r="BR651" s="4"/>
      <c r="BS651" s="4"/>
      <c r="BT651" s="4"/>
      <c r="BU651" s="4"/>
      <c r="BV651" s="7"/>
      <c r="BW651" s="7"/>
    </row>
    <row r="652" spans="1:135" x14ac:dyDescent="0.3">
      <c r="A652" s="10">
        <v>43747.999999941094</v>
      </c>
      <c r="B652" s="11">
        <v>-4.7</v>
      </c>
      <c r="C652" s="27" t="e">
        <f>0.4968*#REF! + 0.8846</f>
        <v>#REF!</v>
      </c>
      <c r="D652" s="27" t="e">
        <f>0.4968*#REF!/3</f>
        <v>#REF!</v>
      </c>
      <c r="E652" s="27" t="e">
        <f>0.2555*#REF! + 1.8343</f>
        <v>#REF!</v>
      </c>
      <c r="F652" s="27" t="e">
        <f>0.2555*#REF!/3</f>
        <v>#REF!</v>
      </c>
      <c r="G652" s="27" t="e">
        <f>0.5072*#REF! + 0.6166</f>
        <v>#REF!</v>
      </c>
      <c r="H652" s="27" t="e">
        <f>0.5072*#REF!/3</f>
        <v>#REF!</v>
      </c>
      <c r="I652" s="7" t="e">
        <f t="shared" ref="I652:I715" si="26">0.8774*G652 - 0.2809</f>
        <v>#REF!</v>
      </c>
      <c r="J652" s="7" t="e">
        <f t="shared" si="25"/>
        <v>#REF!</v>
      </c>
      <c r="T652" s="12"/>
      <c r="U652" s="12"/>
      <c r="V652" s="12"/>
      <c r="W652" s="12"/>
      <c r="X652" s="12"/>
      <c r="Y652" s="12"/>
      <c r="Z652" s="12"/>
      <c r="AA652" s="12"/>
      <c r="AB652" s="6"/>
      <c r="AC652" s="6"/>
      <c r="AD652" s="6"/>
      <c r="AE652" s="6"/>
      <c r="AF652" s="6"/>
      <c r="AG652" s="6"/>
      <c r="AH652" s="6"/>
      <c r="AI652" s="6"/>
      <c r="AJ652" s="7"/>
      <c r="AK652" s="7"/>
      <c r="AL652" s="4"/>
      <c r="AM652" s="4"/>
      <c r="AN652" s="4"/>
      <c r="AO652" s="4"/>
      <c r="AP652" s="4"/>
      <c r="AQ652" s="4"/>
      <c r="AR652" s="7"/>
      <c r="AS652" s="7"/>
      <c r="AT652" s="7"/>
      <c r="AU652" s="7"/>
      <c r="AV652" s="4"/>
      <c r="AW652" s="4"/>
      <c r="AX652" s="4"/>
      <c r="AY652" s="4"/>
      <c r="AZ652" s="4"/>
      <c r="BA652" s="4"/>
      <c r="BB652" s="7"/>
      <c r="BC652" s="7"/>
      <c r="BD652" s="7"/>
      <c r="BE652" s="7"/>
      <c r="BF652" s="4"/>
      <c r="BG652" s="4"/>
      <c r="BH652" s="4"/>
      <c r="BI652" s="4"/>
      <c r="BJ652" s="4"/>
      <c r="BK652" s="4"/>
      <c r="BL652" s="7"/>
      <c r="BM652" s="7"/>
      <c r="BN652" s="7"/>
      <c r="BO652" s="7"/>
      <c r="BP652" s="4"/>
      <c r="BQ652" s="4"/>
      <c r="BR652" s="4"/>
      <c r="BS652" s="4"/>
      <c r="BT652" s="4"/>
      <c r="BU652" s="4"/>
      <c r="BV652" s="7"/>
      <c r="BW652" s="7"/>
    </row>
    <row r="653" spans="1:135" x14ac:dyDescent="0.3">
      <c r="A653" s="10">
        <v>43748.999999941036</v>
      </c>
      <c r="B653" s="11">
        <v>-3.9</v>
      </c>
      <c r="C653" s="27" t="e">
        <f>0.4968*#REF! + 0.8846</f>
        <v>#REF!</v>
      </c>
      <c r="D653" s="27" t="e">
        <f>0.4968*#REF!/3</f>
        <v>#REF!</v>
      </c>
      <c r="E653" s="27" t="e">
        <f>0.2555*#REF! + 1.8343</f>
        <v>#REF!</v>
      </c>
      <c r="F653" s="27" t="e">
        <f>0.2555*#REF!/3</f>
        <v>#REF!</v>
      </c>
      <c r="G653" s="27" t="e">
        <f>0.5072*#REF! + 0.6166</f>
        <v>#REF!</v>
      </c>
      <c r="H653" s="27" t="e">
        <f>0.5072*#REF!/3</f>
        <v>#REF!</v>
      </c>
      <c r="I653" s="7" t="e">
        <f t="shared" si="26"/>
        <v>#REF!</v>
      </c>
      <c r="J653" s="7" t="e">
        <f t="shared" si="25"/>
        <v>#REF!</v>
      </c>
      <c r="S653" s="14">
        <v>0.1</v>
      </c>
      <c r="T653" s="12"/>
      <c r="U653" s="12"/>
      <c r="V653" s="12"/>
      <c r="W653" s="12"/>
      <c r="X653" s="12"/>
      <c r="Y653" s="12"/>
      <c r="Z653" s="12"/>
      <c r="AA653" s="12"/>
      <c r="AB653" s="6"/>
      <c r="AC653" s="6"/>
      <c r="AD653" s="6"/>
      <c r="AE653" s="6"/>
      <c r="AF653" s="6"/>
      <c r="AG653" s="6"/>
      <c r="AH653" s="6"/>
      <c r="AI653" s="6"/>
      <c r="AJ653" s="7"/>
      <c r="AK653" s="7"/>
      <c r="AL653" s="4"/>
      <c r="AM653" s="4"/>
      <c r="AN653" s="4"/>
      <c r="AO653" s="4"/>
      <c r="AP653" s="4"/>
      <c r="AQ653" s="4"/>
      <c r="AR653" s="7"/>
      <c r="AS653" s="7"/>
      <c r="AT653" s="7"/>
      <c r="AU653" s="7"/>
      <c r="AV653" s="4"/>
      <c r="AW653" s="4"/>
      <c r="AX653" s="4"/>
      <c r="AY653" s="4"/>
      <c r="AZ653" s="4"/>
      <c r="BA653" s="4"/>
      <c r="BB653" s="7"/>
      <c r="BC653" s="7"/>
      <c r="BD653" s="7"/>
      <c r="BE653" s="7"/>
      <c r="BF653" s="4"/>
      <c r="BG653" s="4"/>
      <c r="BH653" s="4"/>
      <c r="BI653" s="4"/>
      <c r="BJ653" s="4"/>
      <c r="BK653" s="4"/>
      <c r="BL653" s="7"/>
      <c r="BM653" s="7"/>
      <c r="BN653" s="7"/>
      <c r="BO653" s="7"/>
      <c r="BP653" s="4"/>
      <c r="BQ653" s="4"/>
      <c r="BR653" s="4"/>
      <c r="BS653" s="4"/>
      <c r="BT653" s="4"/>
      <c r="BU653" s="4"/>
      <c r="BV653" s="7"/>
      <c r="BW653" s="7"/>
    </row>
    <row r="654" spans="1:135" x14ac:dyDescent="0.3">
      <c r="A654" s="10">
        <v>43749.999999940977</v>
      </c>
      <c r="B654" s="11">
        <v>-7</v>
      </c>
      <c r="C654" s="27" t="e">
        <f>0.4968*#REF! + 0.8846</f>
        <v>#REF!</v>
      </c>
      <c r="D654" s="27" t="e">
        <f>0.4968*#REF!/3</f>
        <v>#REF!</v>
      </c>
      <c r="E654" s="27" t="e">
        <f>0.2555*#REF! + 1.8343</f>
        <v>#REF!</v>
      </c>
      <c r="F654" s="27" t="e">
        <f>0.2555*#REF!/3</f>
        <v>#REF!</v>
      </c>
      <c r="G654" s="27" t="e">
        <f>0.5072*#REF! + 0.6166</f>
        <v>#REF!</v>
      </c>
      <c r="H654" s="27" t="e">
        <f>0.5072*#REF!/3</f>
        <v>#REF!</v>
      </c>
      <c r="I654" s="7" t="e">
        <f t="shared" si="26"/>
        <v>#REF!</v>
      </c>
      <c r="J654" s="7" t="e">
        <f t="shared" si="25"/>
        <v>#REF!</v>
      </c>
      <c r="T654" s="12"/>
      <c r="U654" s="12"/>
      <c r="V654" s="12"/>
      <c r="W654" s="12"/>
      <c r="X654" s="12"/>
      <c r="Y654" s="12"/>
      <c r="Z654" s="12"/>
      <c r="AA654" s="12"/>
      <c r="AB654" s="6"/>
      <c r="AC654" s="6"/>
      <c r="AD654" s="6"/>
      <c r="AE654" s="6"/>
      <c r="AF654" s="6"/>
      <c r="AG654" s="6"/>
      <c r="AH654" s="6"/>
      <c r="AI654" s="6"/>
      <c r="AJ654" s="7"/>
      <c r="AK654" s="7"/>
      <c r="AL654" s="4"/>
      <c r="AM654" s="4"/>
      <c r="AN654" s="4"/>
      <c r="AO654" s="4"/>
      <c r="AP654" s="4"/>
      <c r="AQ654" s="4"/>
      <c r="AR654" s="7"/>
      <c r="AS654" s="7"/>
      <c r="AT654" s="7"/>
      <c r="AU654" s="7"/>
      <c r="AV654" s="4"/>
      <c r="AW654" s="4"/>
      <c r="AX654" s="4"/>
      <c r="AY654" s="4"/>
      <c r="AZ654" s="4"/>
      <c r="BA654" s="4"/>
      <c r="BB654" s="7"/>
      <c r="BC654" s="7"/>
      <c r="BD654" s="7"/>
      <c r="BE654" s="7"/>
      <c r="BF654" s="4"/>
      <c r="BG654" s="4"/>
      <c r="BH654" s="4"/>
      <c r="BI654" s="4"/>
      <c r="BJ654" s="4"/>
      <c r="BK654" s="4"/>
      <c r="BL654" s="7"/>
      <c r="BM654" s="7"/>
      <c r="BN654" s="7"/>
      <c r="BO654" s="7"/>
      <c r="BP654" s="4"/>
      <c r="BQ654" s="4"/>
      <c r="BR654" s="4"/>
      <c r="BS654" s="4"/>
      <c r="BT654" s="4"/>
      <c r="BU654" s="4"/>
      <c r="BV654" s="7"/>
      <c r="BW654" s="7"/>
    </row>
    <row r="655" spans="1:135" x14ac:dyDescent="0.3">
      <c r="A655" s="10">
        <v>43750.999999940919</v>
      </c>
      <c r="B655" s="11">
        <v>-8.3000000000000007</v>
      </c>
      <c r="C655" s="27" t="e">
        <f>0.4968*#REF! + 0.8846</f>
        <v>#REF!</v>
      </c>
      <c r="D655" s="27" t="e">
        <f>0.4968*#REF!/3</f>
        <v>#REF!</v>
      </c>
      <c r="E655" s="27" t="e">
        <f>0.2555*#REF! + 1.8343</f>
        <v>#REF!</v>
      </c>
      <c r="F655" s="27" t="e">
        <f>0.2555*#REF!/3</f>
        <v>#REF!</v>
      </c>
      <c r="G655" s="27" t="e">
        <f>0.5072*#REF! + 0.6166</f>
        <v>#REF!</v>
      </c>
      <c r="H655" s="27" t="e">
        <f>0.5072*#REF!/3</f>
        <v>#REF!</v>
      </c>
      <c r="I655" s="7" t="e">
        <f t="shared" si="26"/>
        <v>#REF!</v>
      </c>
      <c r="J655" s="7" t="e">
        <f t="shared" si="25"/>
        <v>#REF!</v>
      </c>
      <c r="T655" s="12"/>
      <c r="U655" s="12"/>
      <c r="V655" s="12"/>
      <c r="W655" s="12"/>
      <c r="X655" s="12"/>
      <c r="Y655" s="12"/>
      <c r="Z655" s="12"/>
      <c r="AA655" s="12"/>
      <c r="AB655" s="6"/>
      <c r="AC655" s="6"/>
      <c r="AD655" s="6"/>
      <c r="AE655" s="6"/>
      <c r="AF655" s="6"/>
      <c r="AG655" s="6"/>
      <c r="AH655" s="6"/>
      <c r="AI655" s="6"/>
      <c r="AJ655" s="7"/>
      <c r="AK655" s="7"/>
      <c r="AL655" s="4"/>
      <c r="AM655" s="4"/>
      <c r="AN655" s="4"/>
      <c r="AO655" s="4"/>
      <c r="AP655" s="4"/>
      <c r="AQ655" s="4"/>
      <c r="AR655" s="7"/>
      <c r="AS655" s="7"/>
      <c r="AT655" s="7"/>
      <c r="AU655" s="7"/>
      <c r="AV655" s="4"/>
      <c r="AW655" s="4"/>
      <c r="AX655" s="4"/>
      <c r="AY655" s="4"/>
      <c r="AZ655" s="4"/>
      <c r="BA655" s="4"/>
      <c r="BB655" s="7"/>
      <c r="BC655" s="7"/>
      <c r="BD655" s="7"/>
      <c r="BE655" s="7"/>
      <c r="BF655" s="4"/>
      <c r="BG655" s="4"/>
      <c r="BH655" s="4"/>
      <c r="BI655" s="4"/>
      <c r="BJ655" s="4"/>
      <c r="BK655" s="4"/>
      <c r="BL655" s="7"/>
      <c r="BM655" s="7"/>
      <c r="BN655" s="7"/>
      <c r="BO655" s="7"/>
      <c r="BP655" s="4"/>
      <c r="BQ655" s="4"/>
      <c r="BR655" s="4"/>
      <c r="BS655" s="4"/>
      <c r="BT655" s="4"/>
      <c r="BU655" s="4"/>
      <c r="BV655" s="7"/>
      <c r="BW655" s="7"/>
    </row>
    <row r="656" spans="1:135" x14ac:dyDescent="0.3">
      <c r="A656" s="10">
        <v>43751.999999940861</v>
      </c>
      <c r="B656" s="11">
        <v>-6.1</v>
      </c>
      <c r="C656" s="27" t="e">
        <f>0.4968*#REF! + 0.8846</f>
        <v>#REF!</v>
      </c>
      <c r="D656" s="27" t="e">
        <f>0.4968*#REF!/3</f>
        <v>#REF!</v>
      </c>
      <c r="E656" s="27" t="e">
        <f>0.2555*#REF! + 1.8343</f>
        <v>#REF!</v>
      </c>
      <c r="F656" s="27" t="e">
        <f>0.2555*#REF!/3</f>
        <v>#REF!</v>
      </c>
      <c r="G656" s="27" t="e">
        <f>0.5072*#REF! + 0.6166</f>
        <v>#REF!</v>
      </c>
      <c r="H656" s="27" t="e">
        <f>0.5072*#REF!/3</f>
        <v>#REF!</v>
      </c>
      <c r="I656" s="7" t="e">
        <f t="shared" si="26"/>
        <v>#REF!</v>
      </c>
      <c r="J656" s="7" t="e">
        <f t="shared" si="25"/>
        <v>#REF!</v>
      </c>
      <c r="S656" s="14">
        <v>0.2</v>
      </c>
      <c r="T656" s="12"/>
      <c r="U656" s="12"/>
      <c r="V656" s="12"/>
      <c r="W656" s="12"/>
      <c r="X656" s="12"/>
      <c r="Y656" s="12"/>
      <c r="Z656" s="12"/>
      <c r="AA656" s="12"/>
      <c r="AB656" s="6"/>
      <c r="AC656" s="6"/>
      <c r="AD656" s="6"/>
      <c r="AE656" s="6"/>
      <c r="AF656" s="6"/>
      <c r="AG656" s="6"/>
      <c r="AH656" s="6"/>
      <c r="AI656" s="6"/>
      <c r="AJ656" s="7"/>
      <c r="AK656" s="7"/>
      <c r="AL656" s="4"/>
      <c r="AM656" s="4"/>
      <c r="AN656" s="4"/>
      <c r="AO656" s="4"/>
      <c r="AP656" s="4"/>
      <c r="AQ656" s="4"/>
      <c r="AR656" s="7"/>
      <c r="AS656" s="7"/>
      <c r="AT656" s="7"/>
      <c r="AU656" s="7"/>
      <c r="AV656" s="4"/>
      <c r="AW656" s="4"/>
      <c r="AX656" s="4"/>
      <c r="AY656" s="4"/>
      <c r="AZ656" s="4"/>
      <c r="BA656" s="4"/>
      <c r="BB656" s="7"/>
      <c r="BC656" s="7"/>
      <c r="BD656" s="7"/>
      <c r="BE656" s="7"/>
      <c r="BF656" s="4"/>
      <c r="BG656" s="4"/>
      <c r="BH656" s="4"/>
      <c r="BI656" s="4"/>
      <c r="BJ656" s="4"/>
      <c r="BK656" s="4"/>
      <c r="BL656" s="7"/>
      <c r="BM656" s="7"/>
      <c r="BN656" s="7"/>
      <c r="BO656" s="7"/>
      <c r="BP656" s="4"/>
      <c r="BQ656" s="4"/>
      <c r="BR656" s="4"/>
      <c r="BS656" s="4"/>
      <c r="BT656" s="4"/>
      <c r="BU656" s="4"/>
      <c r="BV656" s="7"/>
      <c r="BW656" s="7"/>
    </row>
    <row r="657" spans="1:135" x14ac:dyDescent="0.3">
      <c r="A657" s="10">
        <v>43752.999999940803</v>
      </c>
      <c r="B657" s="11">
        <v>-0.6</v>
      </c>
      <c r="C657" s="27" t="e">
        <f>0.4968*#REF! + 0.8846</f>
        <v>#REF!</v>
      </c>
      <c r="D657" s="27" t="e">
        <f>0.4968*#REF!/3</f>
        <v>#REF!</v>
      </c>
      <c r="E657" s="27" t="e">
        <f>0.2555*#REF! + 1.8343</f>
        <v>#REF!</v>
      </c>
      <c r="F657" s="27" t="e">
        <f>0.2555*#REF!/3</f>
        <v>#REF!</v>
      </c>
      <c r="G657" s="27" t="e">
        <f>0.5072*#REF! + 0.6166</f>
        <v>#REF!</v>
      </c>
      <c r="H657" s="27" t="e">
        <f>0.5072*#REF!/3</f>
        <v>#REF!</v>
      </c>
      <c r="I657" s="7" t="e">
        <f t="shared" si="26"/>
        <v>#REF!</v>
      </c>
      <c r="J657" s="7" t="e">
        <f t="shared" si="25"/>
        <v>#REF!</v>
      </c>
      <c r="K657" s="15">
        <v>-36.5</v>
      </c>
      <c r="L657" s="15">
        <v>0.66855792342152143</v>
      </c>
      <c r="M657" s="15">
        <v>-46.75</v>
      </c>
      <c r="N657" s="15">
        <v>1.7061608507068871</v>
      </c>
      <c r="S657" s="14">
        <v>1.7</v>
      </c>
      <c r="T657" s="15">
        <v>-20</v>
      </c>
      <c r="U657" s="15">
        <v>0</v>
      </c>
      <c r="V657" s="15">
        <v>-19.333333333333332</v>
      </c>
      <c r="W657" s="15">
        <v>4.2557151116012371</v>
      </c>
      <c r="X657" s="12"/>
      <c r="Y657" s="12"/>
      <c r="Z657" s="12"/>
      <c r="AA657" s="12"/>
      <c r="AB657" s="6">
        <v>52.346666666666664</v>
      </c>
      <c r="AC657" s="6">
        <v>3.7844873423549394</v>
      </c>
      <c r="AD657" s="6">
        <v>51.881099999999996</v>
      </c>
      <c r="AE657" s="6">
        <v>3.4200000000000013</v>
      </c>
      <c r="AF657" s="6">
        <v>46.933800000000005</v>
      </c>
      <c r="AG657" s="6">
        <v>4.1275000000000075</v>
      </c>
      <c r="AH657" s="6">
        <v>50.692500000000003</v>
      </c>
      <c r="AI657" s="6">
        <v>3.6526117938629397</v>
      </c>
      <c r="AJ657" s="7"/>
      <c r="AK657" s="7"/>
      <c r="AL657" s="4"/>
      <c r="AM657" s="4"/>
      <c r="AN657" s="4"/>
      <c r="AO657" s="4"/>
      <c r="AP657" s="4"/>
      <c r="AQ657" s="4"/>
      <c r="AR657" s="7"/>
      <c r="AS657" s="7"/>
      <c r="AT657" s="7"/>
      <c r="AU657" s="7"/>
      <c r="AV657" s="4"/>
      <c r="AW657" s="4"/>
      <c r="AX657" s="4"/>
      <c r="AY657" s="4"/>
      <c r="AZ657" s="4"/>
      <c r="BA657" s="4"/>
      <c r="BB657" s="7"/>
      <c r="BC657" s="7"/>
      <c r="BD657" s="7"/>
      <c r="BE657" s="7"/>
      <c r="BF657" s="4"/>
      <c r="BG657" s="4"/>
      <c r="BH657" s="4"/>
      <c r="BI657" s="4"/>
      <c r="BJ657" s="4"/>
      <c r="BK657" s="4"/>
      <c r="BL657" s="7"/>
      <c r="BM657" s="7"/>
      <c r="BN657" s="7"/>
      <c r="BO657" s="7"/>
      <c r="BP657" s="4"/>
      <c r="BQ657" s="4"/>
      <c r="BR657" s="4"/>
      <c r="BS657" s="4"/>
      <c r="BT657" s="4"/>
      <c r="BU657" s="4"/>
      <c r="BV657" s="7"/>
      <c r="BW657" s="7"/>
      <c r="BX657" s="1">
        <v>0.12961600233146159</v>
      </c>
      <c r="BY657" s="1">
        <v>0.43522807053416429</v>
      </c>
      <c r="BZ657" s="1">
        <v>1.5985973620880269</v>
      </c>
      <c r="CA657" s="1">
        <v>0.35797907268841828</v>
      </c>
      <c r="CB657" s="1">
        <v>1.5148654245819027</v>
      </c>
      <c r="CC657" s="1">
        <v>0.33848459584356444</v>
      </c>
      <c r="CD657" s="2">
        <v>11.473577049748194</v>
      </c>
      <c r="CE657" s="2">
        <v>1.803851575129426</v>
      </c>
      <c r="CF657" s="2">
        <v>10.02611904550947</v>
      </c>
      <c r="CG657" s="2">
        <v>1.2587207812215933</v>
      </c>
      <c r="CR657" s="1">
        <v>0.41045067404962871</v>
      </c>
      <c r="CS657" s="1">
        <v>0.55273284874176087</v>
      </c>
      <c r="CT657" s="1">
        <v>1.9355989681498285</v>
      </c>
      <c r="CU657" s="1">
        <v>0.47878060735532757</v>
      </c>
      <c r="CV657" s="1">
        <v>1.8486655153861169</v>
      </c>
      <c r="CW657" s="1">
        <v>0.45258804181240214</v>
      </c>
      <c r="CX657" s="2">
        <v>2.2332209208254601</v>
      </c>
      <c r="CY657" s="2">
        <v>0.56027573685637322</v>
      </c>
      <c r="CZ657" s="2">
        <v>3.6680923337229774</v>
      </c>
      <c r="DA657" s="2">
        <v>0.90108254746006822</v>
      </c>
      <c r="DL657" s="1">
        <v>0.54006667638109029</v>
      </c>
      <c r="DM657" s="1">
        <v>0.62107573859114984</v>
      </c>
      <c r="DN657" s="1">
        <v>3.5341963302378554</v>
      </c>
      <c r="DO657" s="1">
        <v>0.52035080946089707</v>
      </c>
      <c r="DP657" s="1">
        <v>3.3635309399680193</v>
      </c>
      <c r="DQ657" s="1">
        <v>0.49196618535284709</v>
      </c>
      <c r="DR657" s="2">
        <v>13.755346251461168</v>
      </c>
      <c r="DS657" s="2">
        <v>1.7186264130690034</v>
      </c>
      <c r="DT657" s="2">
        <v>13.694211379232449</v>
      </c>
      <c r="DU657" s="2">
        <v>0.85815171119079103</v>
      </c>
    </row>
    <row r="658" spans="1:135" x14ac:dyDescent="0.3">
      <c r="A658" s="10">
        <v>43753.999999940745</v>
      </c>
      <c r="B658" s="11">
        <v>-1.5</v>
      </c>
      <c r="C658" s="27" t="e">
        <f>0.4968*#REF! + 0.8846</f>
        <v>#REF!</v>
      </c>
      <c r="D658" s="27" t="e">
        <f>0.4968*#REF!/3</f>
        <v>#REF!</v>
      </c>
      <c r="E658" s="27" t="e">
        <f>0.2555*#REF! + 1.8343</f>
        <v>#REF!</v>
      </c>
      <c r="F658" s="27" t="e">
        <f>0.2555*#REF!/3</f>
        <v>#REF!</v>
      </c>
      <c r="G658" s="27" t="e">
        <f>0.5072*#REF! + 0.6166</f>
        <v>#REF!</v>
      </c>
      <c r="H658" s="27" t="e">
        <f>0.5072*#REF!/3</f>
        <v>#REF!</v>
      </c>
      <c r="I658" s="7" t="e">
        <f t="shared" si="26"/>
        <v>#REF!</v>
      </c>
      <c r="J658" s="7" t="e">
        <f t="shared" si="25"/>
        <v>#REF!</v>
      </c>
      <c r="O658" s="15">
        <v>-46.6</v>
      </c>
      <c r="P658" s="15">
        <v>2.2274402122144337</v>
      </c>
      <c r="Q658" s="15">
        <v>-42.75</v>
      </c>
      <c r="R658" s="15">
        <v>1.0739688500646054</v>
      </c>
      <c r="T658" s="12"/>
      <c r="U658" s="12"/>
      <c r="V658" s="12"/>
      <c r="W658" s="12"/>
      <c r="X658" s="15">
        <v>4.083333333333333</v>
      </c>
      <c r="Y658" s="15">
        <v>0.98671734104104558</v>
      </c>
      <c r="Z658" s="15">
        <v>8.3333333333333329E-2</v>
      </c>
      <c r="AA658" s="15">
        <v>1.213923848975343</v>
      </c>
      <c r="AB658" s="6"/>
      <c r="AC658" s="6"/>
      <c r="AD658" s="6"/>
      <c r="AE658" s="6"/>
      <c r="AF658" s="6"/>
      <c r="AG658" s="6"/>
      <c r="AH658" s="6"/>
      <c r="AI658" s="6"/>
      <c r="AJ658" s="7"/>
      <c r="AK658" s="7"/>
      <c r="AL658" s="4"/>
      <c r="AM658" s="4"/>
      <c r="AN658" s="4"/>
      <c r="AO658" s="4"/>
      <c r="AP658" s="4"/>
      <c r="AQ658" s="4"/>
      <c r="AR658" s="7"/>
      <c r="AS658" s="7"/>
      <c r="AT658" s="7"/>
      <c r="AU658" s="7"/>
      <c r="AV658" s="4"/>
      <c r="AW658" s="4"/>
      <c r="AX658" s="4"/>
      <c r="AY658" s="4"/>
      <c r="AZ658" s="4"/>
      <c r="BA658" s="4"/>
      <c r="BB658" s="7"/>
      <c r="BC658" s="7"/>
      <c r="BD658" s="7"/>
      <c r="BE658" s="7"/>
      <c r="BF658" s="4"/>
      <c r="BG658" s="4"/>
      <c r="BH658" s="4"/>
      <c r="BI658" s="4"/>
      <c r="BJ658" s="4"/>
      <c r="BK658" s="4"/>
      <c r="BL658" s="7"/>
      <c r="BM658" s="7"/>
      <c r="BN658" s="7"/>
      <c r="BO658" s="7"/>
      <c r="BP658" s="4"/>
      <c r="BQ658" s="4"/>
      <c r="BR658" s="4"/>
      <c r="BS658" s="4"/>
      <c r="BT658" s="4"/>
      <c r="BU658" s="4"/>
      <c r="BV658" s="7"/>
      <c r="BW658" s="7"/>
      <c r="CH658" s="3">
        <v>0.59257247715453354</v>
      </c>
      <c r="CI658" s="3">
        <v>0.18309823732302832</v>
      </c>
      <c r="CJ658" s="3">
        <v>1.1555656121211255</v>
      </c>
      <c r="CK658" s="3">
        <v>0.42835363998289216</v>
      </c>
      <c r="CL658" s="3">
        <v>0.92867937872958894</v>
      </c>
      <c r="CM658" s="3">
        <v>0.26615994708968577</v>
      </c>
      <c r="CN658" s="5">
        <v>2.3969223795014822</v>
      </c>
      <c r="CO658" s="5">
        <v>0.22480392791578246</v>
      </c>
      <c r="CP658" s="5">
        <v>2.3969223795014822</v>
      </c>
      <c r="CQ658" s="5">
        <v>0.22480392791578246</v>
      </c>
      <c r="DB658" s="3">
        <v>0.29961529743768528</v>
      </c>
      <c r="DC658" s="3">
        <v>9.9871765812561672E-2</v>
      </c>
      <c r="DD658" s="3">
        <v>0.59923059487537056</v>
      </c>
      <c r="DE658" s="3">
        <v>0.290220622993278</v>
      </c>
      <c r="DF658" s="3">
        <v>0.47848563000798339</v>
      </c>
      <c r="DG658" s="3">
        <v>0.17787509160446099</v>
      </c>
      <c r="DH658" s="5">
        <v>1.6534325673413008</v>
      </c>
      <c r="DI658" s="5">
        <v>0.2637694192180155</v>
      </c>
      <c r="DJ658" s="5">
        <v>1.6534325673413008</v>
      </c>
      <c r="DK658" s="5">
        <v>0.2637694192180155</v>
      </c>
      <c r="DV658" s="3">
        <v>0.89218777459221887</v>
      </c>
      <c r="DW658" s="3">
        <v>8.3226471510467914E-2</v>
      </c>
      <c r="DX658" s="3">
        <v>1.7547962069964962</v>
      </c>
      <c r="DY658" s="3">
        <v>0.70349756592891888</v>
      </c>
      <c r="DZ658" s="3">
        <v>1.4071650087375724</v>
      </c>
      <c r="EA658" s="3">
        <v>0.421325182114337</v>
      </c>
      <c r="EB658" s="5">
        <v>4.0503549468427851</v>
      </c>
      <c r="EC658" s="5">
        <v>0.2747454168120238</v>
      </c>
      <c r="ED658" s="5">
        <v>4.0503549468427851</v>
      </c>
      <c r="EE658" s="5">
        <v>0.2747454168120238</v>
      </c>
    </row>
    <row r="659" spans="1:135" x14ac:dyDescent="0.3">
      <c r="A659" s="10">
        <v>43754.999999940686</v>
      </c>
      <c r="B659" s="11">
        <v>0.6</v>
      </c>
      <c r="C659" s="27" t="e">
        <f>0.4968*#REF! + 0.8846</f>
        <v>#REF!</v>
      </c>
      <c r="D659" s="27" t="e">
        <f>0.4968*#REF!/3</f>
        <v>#REF!</v>
      </c>
      <c r="E659" s="27" t="e">
        <f>0.2555*#REF! + 1.8343</f>
        <v>#REF!</v>
      </c>
      <c r="F659" s="27" t="e">
        <f>0.2555*#REF!/3</f>
        <v>#REF!</v>
      </c>
      <c r="G659" s="27" t="e">
        <f>0.5072*#REF! + 0.6166</f>
        <v>#REF!</v>
      </c>
      <c r="H659" s="27" t="e">
        <f>0.5072*#REF!/3</f>
        <v>#REF!</v>
      </c>
      <c r="I659" s="7" t="e">
        <f t="shared" si="26"/>
        <v>#REF!</v>
      </c>
      <c r="J659" s="7" t="e">
        <f t="shared" si="25"/>
        <v>#REF!</v>
      </c>
      <c r="T659" s="12"/>
      <c r="U659" s="12"/>
      <c r="V659" s="12"/>
      <c r="W659" s="12"/>
      <c r="X659" s="12"/>
      <c r="Y659" s="12"/>
      <c r="Z659" s="12"/>
      <c r="AA659" s="12"/>
      <c r="AB659" s="6"/>
      <c r="AC659" s="6"/>
      <c r="AD659" s="6"/>
      <c r="AE659" s="6"/>
      <c r="AF659" s="6"/>
      <c r="AG659" s="6"/>
      <c r="AH659" s="6"/>
      <c r="AI659" s="6"/>
      <c r="AJ659" s="7"/>
      <c r="AK659" s="7"/>
      <c r="AL659" s="4"/>
      <c r="AM659" s="4"/>
      <c r="AN659" s="4"/>
      <c r="AO659" s="4"/>
      <c r="AP659" s="4"/>
      <c r="AQ659" s="4"/>
      <c r="AR659" s="7"/>
      <c r="AS659" s="7"/>
      <c r="AT659" s="7"/>
      <c r="AU659" s="7"/>
      <c r="AV659" s="4"/>
      <c r="AW659" s="4"/>
      <c r="AX659" s="4"/>
      <c r="AY659" s="4"/>
      <c r="AZ659" s="4"/>
      <c r="BA659" s="4"/>
      <c r="BB659" s="7"/>
      <c r="BC659" s="7"/>
      <c r="BD659" s="7"/>
      <c r="BE659" s="7"/>
      <c r="BF659" s="4"/>
      <c r="BG659" s="4"/>
      <c r="BH659" s="4"/>
      <c r="BI659" s="4"/>
      <c r="BJ659" s="4"/>
      <c r="BK659" s="4"/>
      <c r="BL659" s="7"/>
      <c r="BM659" s="7"/>
      <c r="BN659" s="7"/>
      <c r="BO659" s="7"/>
      <c r="BP659" s="4"/>
      <c r="BQ659" s="4"/>
      <c r="BR659" s="4"/>
      <c r="BS659" s="4"/>
      <c r="BT659" s="4"/>
      <c r="BU659" s="4"/>
      <c r="BV659" s="7"/>
      <c r="BW659" s="7"/>
    </row>
    <row r="660" spans="1:135" x14ac:dyDescent="0.3">
      <c r="A660" s="10">
        <v>43755.999999940628</v>
      </c>
      <c r="B660" s="11">
        <v>1.3</v>
      </c>
      <c r="C660" s="27" t="e">
        <f>0.4968*#REF! + 0.8846</f>
        <v>#REF!</v>
      </c>
      <c r="D660" s="27" t="e">
        <f>0.4968*#REF!/3</f>
        <v>#REF!</v>
      </c>
      <c r="E660" s="27" t="e">
        <f>0.2555*#REF! + 1.8343</f>
        <v>#REF!</v>
      </c>
      <c r="F660" s="27" t="e">
        <f>0.2555*#REF!/3</f>
        <v>#REF!</v>
      </c>
      <c r="G660" s="27" t="e">
        <f>0.5072*#REF! + 0.6166</f>
        <v>#REF!</v>
      </c>
      <c r="H660" s="27" t="e">
        <f>0.5072*#REF!/3</f>
        <v>#REF!</v>
      </c>
      <c r="I660" s="7" t="e">
        <f t="shared" si="26"/>
        <v>#REF!</v>
      </c>
      <c r="J660" s="7" t="e">
        <f t="shared" si="25"/>
        <v>#REF!</v>
      </c>
      <c r="T660" s="12"/>
      <c r="U660" s="12"/>
      <c r="V660" s="12"/>
      <c r="W660" s="12"/>
      <c r="X660" s="12"/>
      <c r="Y660" s="12"/>
      <c r="Z660" s="12"/>
      <c r="AA660" s="12"/>
      <c r="AB660" s="6"/>
      <c r="AC660" s="6"/>
      <c r="AD660" s="6"/>
      <c r="AE660" s="6"/>
      <c r="AF660" s="6"/>
      <c r="AG660" s="6"/>
      <c r="AH660" s="6"/>
      <c r="AI660" s="6"/>
      <c r="AJ660" s="7"/>
      <c r="AK660" s="7"/>
      <c r="AL660" s="4"/>
      <c r="AM660" s="4"/>
      <c r="AN660" s="4"/>
      <c r="AO660" s="4"/>
      <c r="AP660" s="4"/>
      <c r="AQ660" s="4"/>
      <c r="AR660" s="7"/>
      <c r="AS660" s="7"/>
      <c r="AT660" s="7"/>
      <c r="AU660" s="7"/>
      <c r="AV660" s="4"/>
      <c r="AW660" s="4"/>
      <c r="AX660" s="4"/>
      <c r="AY660" s="4"/>
      <c r="AZ660" s="4"/>
      <c r="BA660" s="4"/>
      <c r="BB660" s="7"/>
      <c r="BC660" s="7"/>
      <c r="BD660" s="7"/>
      <c r="BE660" s="7"/>
      <c r="BF660" s="4"/>
      <c r="BG660" s="4"/>
      <c r="BH660" s="4"/>
      <c r="BI660" s="4"/>
      <c r="BJ660" s="4"/>
      <c r="BK660" s="4"/>
      <c r="BL660" s="7"/>
      <c r="BM660" s="7"/>
      <c r="BN660" s="7"/>
      <c r="BO660" s="7"/>
      <c r="BP660" s="4"/>
      <c r="BQ660" s="4"/>
      <c r="BR660" s="4"/>
      <c r="BS660" s="4"/>
      <c r="BT660" s="4"/>
      <c r="BU660" s="4"/>
      <c r="BV660" s="7"/>
      <c r="BW660" s="7"/>
    </row>
    <row r="661" spans="1:135" x14ac:dyDescent="0.3">
      <c r="A661" s="10">
        <v>43756.99999994057</v>
      </c>
      <c r="B661" s="11">
        <v>-0.2</v>
      </c>
      <c r="C661" s="27" t="e">
        <f>0.4968*#REF! + 0.8846</f>
        <v>#REF!</v>
      </c>
      <c r="D661" s="27" t="e">
        <f>0.4968*#REF!/3</f>
        <v>#REF!</v>
      </c>
      <c r="E661" s="27" t="e">
        <f>0.2555*#REF! + 1.8343</f>
        <v>#REF!</v>
      </c>
      <c r="F661" s="27" t="e">
        <f>0.2555*#REF!/3</f>
        <v>#REF!</v>
      </c>
      <c r="G661" s="27" t="e">
        <f>0.5072*#REF! + 0.6166</f>
        <v>#REF!</v>
      </c>
      <c r="H661" s="27" t="e">
        <f>0.5072*#REF!/3</f>
        <v>#REF!</v>
      </c>
      <c r="I661" s="7" t="e">
        <f t="shared" si="26"/>
        <v>#REF!</v>
      </c>
      <c r="J661" s="7" t="e">
        <f t="shared" si="25"/>
        <v>#REF!</v>
      </c>
      <c r="T661" s="12"/>
      <c r="U661" s="12"/>
      <c r="V661" s="12"/>
      <c r="W661" s="12"/>
      <c r="X661" s="12"/>
      <c r="Y661" s="12"/>
      <c r="Z661" s="12"/>
      <c r="AA661" s="12"/>
      <c r="AB661" s="6"/>
      <c r="AC661" s="6"/>
      <c r="AD661" s="6"/>
      <c r="AE661" s="6"/>
      <c r="AF661" s="6"/>
      <c r="AG661" s="6"/>
      <c r="AH661" s="6"/>
      <c r="AI661" s="6"/>
      <c r="AJ661" s="7"/>
      <c r="AK661" s="7"/>
      <c r="AL661" s="4"/>
      <c r="AM661" s="4"/>
      <c r="AN661" s="4"/>
      <c r="AO661" s="4"/>
      <c r="AP661" s="4"/>
      <c r="AQ661" s="4"/>
      <c r="AR661" s="7"/>
      <c r="AS661" s="7"/>
      <c r="AT661" s="7"/>
      <c r="AU661" s="7"/>
      <c r="AV661" s="4"/>
      <c r="AW661" s="4"/>
      <c r="AX661" s="4"/>
      <c r="AY661" s="4"/>
      <c r="AZ661" s="4"/>
      <c r="BA661" s="4"/>
      <c r="BB661" s="7"/>
      <c r="BC661" s="7"/>
      <c r="BD661" s="7"/>
      <c r="BE661" s="7"/>
      <c r="BF661" s="4"/>
      <c r="BG661" s="4"/>
      <c r="BH661" s="4"/>
      <c r="BI661" s="4"/>
      <c r="BJ661" s="4"/>
      <c r="BK661" s="4"/>
      <c r="BL661" s="7"/>
      <c r="BM661" s="7"/>
      <c r="BN661" s="7"/>
      <c r="BO661" s="7"/>
      <c r="BP661" s="4"/>
      <c r="BQ661" s="4"/>
      <c r="BR661" s="4"/>
      <c r="BS661" s="4"/>
      <c r="BT661" s="4"/>
      <c r="BU661" s="4"/>
      <c r="BV661" s="7"/>
      <c r="BW661" s="7"/>
    </row>
    <row r="662" spans="1:135" x14ac:dyDescent="0.3">
      <c r="A662" s="10">
        <v>43757.999999940512</v>
      </c>
      <c r="B662" s="11">
        <v>3.2</v>
      </c>
      <c r="C662" s="27" t="e">
        <f>0.4968*#REF! + 0.8846</f>
        <v>#REF!</v>
      </c>
      <c r="D662" s="27" t="e">
        <f>0.4968*#REF!/3</f>
        <v>#REF!</v>
      </c>
      <c r="E662" s="27" t="e">
        <f>0.2555*#REF! + 1.8343</f>
        <v>#REF!</v>
      </c>
      <c r="F662" s="27" t="e">
        <f>0.2555*#REF!/3</f>
        <v>#REF!</v>
      </c>
      <c r="G662" s="27" t="e">
        <f>0.5072*#REF! + 0.6166</f>
        <v>#REF!</v>
      </c>
      <c r="H662" s="27" t="e">
        <f>0.5072*#REF!/3</f>
        <v>#REF!</v>
      </c>
      <c r="I662" s="7" t="e">
        <f t="shared" si="26"/>
        <v>#REF!</v>
      </c>
      <c r="J662" s="7" t="e">
        <f t="shared" si="25"/>
        <v>#REF!</v>
      </c>
      <c r="S662" s="14">
        <v>1</v>
      </c>
      <c r="T662" s="12"/>
      <c r="U662" s="12"/>
      <c r="V662" s="12"/>
      <c r="W662" s="12"/>
      <c r="X662" s="12"/>
      <c r="Y662" s="12"/>
      <c r="Z662" s="12"/>
      <c r="AA662" s="12"/>
      <c r="AB662" s="6"/>
      <c r="AC662" s="6"/>
      <c r="AD662" s="6"/>
      <c r="AE662" s="6"/>
      <c r="AF662" s="6"/>
      <c r="AG662" s="6"/>
      <c r="AH662" s="6"/>
      <c r="AI662" s="6"/>
      <c r="AJ662" s="7"/>
      <c r="AK662" s="7"/>
      <c r="AL662" s="4"/>
      <c r="AM662" s="4"/>
      <c r="AN662" s="4"/>
      <c r="AO662" s="4"/>
      <c r="AP662" s="4"/>
      <c r="AQ662" s="4"/>
      <c r="AR662" s="7"/>
      <c r="AS662" s="7"/>
      <c r="AT662" s="7"/>
      <c r="AU662" s="7"/>
      <c r="AV662" s="4"/>
      <c r="AW662" s="4"/>
      <c r="AX662" s="4"/>
      <c r="AY662" s="4"/>
      <c r="AZ662" s="4"/>
      <c r="BA662" s="4"/>
      <c r="BB662" s="7"/>
      <c r="BC662" s="7"/>
      <c r="BD662" s="7"/>
      <c r="BE662" s="7"/>
      <c r="BF662" s="4"/>
      <c r="BG662" s="4"/>
      <c r="BH662" s="4"/>
      <c r="BI662" s="4"/>
      <c r="BJ662" s="4"/>
      <c r="BK662" s="4"/>
      <c r="BL662" s="7"/>
      <c r="BM662" s="7"/>
      <c r="BN662" s="7"/>
      <c r="BO662" s="7"/>
      <c r="BP662" s="4"/>
      <c r="BQ662" s="4"/>
      <c r="BR662" s="4"/>
      <c r="BS662" s="4"/>
      <c r="BT662" s="4"/>
      <c r="BU662" s="4"/>
      <c r="BV662" s="7"/>
      <c r="BW662" s="7"/>
    </row>
    <row r="663" spans="1:135" x14ac:dyDescent="0.3">
      <c r="A663" s="10">
        <v>43758.999999940454</v>
      </c>
      <c r="B663" s="11">
        <v>0.3</v>
      </c>
      <c r="C663" s="27" t="e">
        <f>0.4968*#REF! + 0.8846</f>
        <v>#REF!</v>
      </c>
      <c r="D663" s="27" t="e">
        <f>0.4968*#REF!/3</f>
        <v>#REF!</v>
      </c>
      <c r="E663" s="27" t="e">
        <f>0.2555*#REF! + 1.8343</f>
        <v>#REF!</v>
      </c>
      <c r="F663" s="27" t="e">
        <f>0.2555*#REF!/3</f>
        <v>#REF!</v>
      </c>
      <c r="G663" s="27" t="e">
        <f>0.5072*#REF! + 0.6166</f>
        <v>#REF!</v>
      </c>
      <c r="H663" s="27" t="e">
        <f>0.5072*#REF!/3</f>
        <v>#REF!</v>
      </c>
      <c r="I663" s="7" t="e">
        <f t="shared" si="26"/>
        <v>#REF!</v>
      </c>
      <c r="J663" s="7" t="e">
        <f t="shared" si="25"/>
        <v>#REF!</v>
      </c>
      <c r="K663" s="15">
        <v>-32.4166666666667</v>
      </c>
      <c r="L663" s="15">
        <v>1.1445412825559169</v>
      </c>
      <c r="M663" s="15">
        <v>-43.1666666666667</v>
      </c>
      <c r="N663" s="15">
        <v>1.1923578203363168</v>
      </c>
      <c r="S663" s="14">
        <v>7.4999999999999991</v>
      </c>
      <c r="T663" s="15">
        <v>-17</v>
      </c>
      <c r="U663" s="15">
        <v>6.0000000000000009</v>
      </c>
      <c r="V663" s="15">
        <v>-11.666666666666666</v>
      </c>
      <c r="W663" s="15">
        <v>4.4845413490245711</v>
      </c>
      <c r="X663" s="12"/>
      <c r="Y663" s="12"/>
      <c r="Z663" s="12"/>
      <c r="AA663" s="12"/>
      <c r="AB663" s="6"/>
      <c r="AC663" s="6"/>
      <c r="AD663" s="6"/>
      <c r="AE663" s="6"/>
      <c r="AF663" s="6"/>
      <c r="AG663" s="6"/>
      <c r="AH663" s="6"/>
      <c r="AI663" s="6"/>
      <c r="AJ663" s="7"/>
      <c r="AK663" s="7"/>
      <c r="AL663" s="4"/>
      <c r="AM663" s="4"/>
      <c r="AN663" s="4"/>
      <c r="AO663" s="4"/>
      <c r="AP663" s="4"/>
      <c r="AQ663" s="4"/>
      <c r="AR663" s="7"/>
      <c r="AS663" s="7"/>
      <c r="AT663" s="7"/>
      <c r="AU663" s="7"/>
      <c r="AV663" s="4"/>
      <c r="AW663" s="4"/>
      <c r="AX663" s="4"/>
      <c r="AY663" s="4"/>
      <c r="AZ663" s="4"/>
      <c r="BA663" s="4"/>
      <c r="BB663" s="7"/>
      <c r="BC663" s="7"/>
      <c r="BD663" s="7"/>
      <c r="BE663" s="7"/>
      <c r="BF663" s="4"/>
      <c r="BG663" s="4"/>
      <c r="BH663" s="4"/>
      <c r="BI663" s="4"/>
      <c r="BJ663" s="4"/>
      <c r="BK663" s="4"/>
      <c r="BL663" s="7"/>
      <c r="BM663" s="7"/>
      <c r="BN663" s="7"/>
      <c r="BO663" s="7"/>
      <c r="BP663" s="4"/>
      <c r="BQ663" s="4"/>
      <c r="BR663" s="4"/>
      <c r="BS663" s="4"/>
      <c r="BT663" s="4"/>
      <c r="BU663" s="4"/>
      <c r="BV663" s="7"/>
      <c r="BW663" s="7"/>
      <c r="BX663" s="1">
        <v>0.14594380128646897</v>
      </c>
      <c r="BY663" s="1">
        <v>0.54928580700911878</v>
      </c>
      <c r="BZ663" s="1">
        <v>2.0564808363093374</v>
      </c>
      <c r="CA663" s="1">
        <v>0.47591127462387334</v>
      </c>
      <c r="CB663" s="1">
        <v>1.9475802253130339</v>
      </c>
      <c r="CC663" s="1">
        <v>0.44987514748531321</v>
      </c>
      <c r="CD663" s="2">
        <v>6.9117788553665038</v>
      </c>
      <c r="CE663" s="2">
        <v>3.895678177650578</v>
      </c>
      <c r="CF663" s="2">
        <v>16.216096545282952</v>
      </c>
      <c r="CG663" s="2">
        <v>1.3045922212754952</v>
      </c>
      <c r="CR663" s="1">
        <v>0.72971900643234588</v>
      </c>
      <c r="CS663" s="1">
        <v>0.24679196620101249</v>
      </c>
      <c r="CT663" s="1">
        <v>2.2820303473884267</v>
      </c>
      <c r="CU663" s="1">
        <v>0.20837624187846043</v>
      </c>
      <c r="CV663" s="1">
        <v>2.19354860095393</v>
      </c>
      <c r="CW663" s="1">
        <v>0.19700167854990422</v>
      </c>
      <c r="CX663" s="2">
        <v>3.1235923673290937</v>
      </c>
      <c r="CY663" s="2">
        <v>0.42554787223628154</v>
      </c>
      <c r="CZ663" s="2">
        <v>1.7722509885555144</v>
      </c>
      <c r="DA663" s="2">
        <v>0.85569629552510784</v>
      </c>
      <c r="DL663" s="1">
        <v>0.87566280771881488</v>
      </c>
      <c r="DM663" s="1">
        <v>0.45304594109790386</v>
      </c>
      <c r="DN663" s="1">
        <v>4.3385111836977641</v>
      </c>
      <c r="DO663" s="1">
        <v>0.42649425767832033</v>
      </c>
      <c r="DP663" s="1">
        <v>4.1411288262669634</v>
      </c>
      <c r="DQ663" s="1">
        <v>0.4030122795890575</v>
      </c>
      <c r="DR663" s="2">
        <v>10.0353712226956</v>
      </c>
      <c r="DS663" s="2">
        <v>3.9688753693170153</v>
      </c>
      <c r="DT663" s="2">
        <v>17.988347533838468</v>
      </c>
      <c r="DU663" s="2">
        <v>2.0337497087400909</v>
      </c>
    </row>
    <row r="664" spans="1:135" x14ac:dyDescent="0.3">
      <c r="A664" s="10">
        <v>43759.999999940395</v>
      </c>
      <c r="B664" s="11">
        <v>0.4</v>
      </c>
      <c r="C664" s="27" t="e">
        <f>0.4968*#REF! + 0.8846</f>
        <v>#REF!</v>
      </c>
      <c r="D664" s="27" t="e">
        <f>0.4968*#REF!/3</f>
        <v>#REF!</v>
      </c>
      <c r="E664" s="27" t="e">
        <f>0.2555*#REF! + 1.8343</f>
        <v>#REF!</v>
      </c>
      <c r="F664" s="27" t="e">
        <f>0.2555*#REF!/3</f>
        <v>#REF!</v>
      </c>
      <c r="G664" s="27" t="e">
        <f>0.5072*#REF! + 0.6166</f>
        <v>#REF!</v>
      </c>
      <c r="H664" s="27" t="e">
        <f>0.5072*#REF!/3</f>
        <v>#REF!</v>
      </c>
      <c r="I664" s="7" t="e">
        <f t="shared" si="26"/>
        <v>#REF!</v>
      </c>
      <c r="J664" s="7" t="e">
        <f t="shared" si="25"/>
        <v>#REF!</v>
      </c>
      <c r="O664" s="15">
        <v>-42.333333333333336</v>
      </c>
      <c r="P664" s="15">
        <v>1.9668977778946417</v>
      </c>
      <c r="Q664" s="15">
        <v>-36.833333333333336</v>
      </c>
      <c r="R664" s="15">
        <v>1.1601549879044573</v>
      </c>
      <c r="S664" s="14">
        <v>3.8000000000000003</v>
      </c>
      <c r="T664" s="12"/>
      <c r="U664" s="12"/>
      <c r="V664" s="12"/>
      <c r="W664" s="12"/>
      <c r="X664" s="15">
        <v>2.1666666666666665</v>
      </c>
      <c r="Y664" s="15">
        <v>0.30731814857642958</v>
      </c>
      <c r="Z664" s="15">
        <v>-0.83333333333333337</v>
      </c>
      <c r="AA664" s="15">
        <v>1.6465452046971294</v>
      </c>
      <c r="AB664" s="6"/>
      <c r="AC664" s="6"/>
      <c r="AD664" s="6"/>
      <c r="AE664" s="6"/>
      <c r="AF664" s="6"/>
      <c r="AG664" s="6"/>
      <c r="AH664" s="6"/>
      <c r="AI664" s="6"/>
      <c r="AJ664" s="7"/>
      <c r="AK664" s="7"/>
      <c r="AL664" s="4"/>
      <c r="AM664" s="4"/>
      <c r="AN664" s="4"/>
      <c r="AO664" s="4"/>
      <c r="AP664" s="4"/>
      <c r="AQ664" s="4"/>
      <c r="AR664" s="7"/>
      <c r="AS664" s="7"/>
      <c r="AT664" s="7"/>
      <c r="AU664" s="7"/>
      <c r="AV664" s="4"/>
      <c r="AW664" s="4"/>
      <c r="AX664" s="4"/>
      <c r="AY664" s="4"/>
      <c r="AZ664" s="4"/>
      <c r="BA664" s="4"/>
      <c r="BB664" s="7"/>
      <c r="BC664" s="7"/>
      <c r="BD664" s="7"/>
      <c r="BE664" s="7"/>
      <c r="BF664" s="4"/>
      <c r="BG664" s="4"/>
      <c r="BH664" s="4"/>
      <c r="BI664" s="4"/>
      <c r="BJ664" s="4"/>
      <c r="BK664" s="4"/>
      <c r="BL664" s="7"/>
      <c r="BM664" s="7"/>
      <c r="BN664" s="7"/>
      <c r="BO664" s="7"/>
      <c r="BP664" s="4"/>
      <c r="BQ664" s="4"/>
      <c r="BR664" s="4"/>
      <c r="BS664" s="4"/>
      <c r="BT664" s="4"/>
      <c r="BU664" s="4"/>
      <c r="BV664" s="7"/>
      <c r="BW664" s="7"/>
      <c r="CH664" s="3">
        <v>0.45008264956373023</v>
      </c>
      <c r="CI664" s="3">
        <v>0.11668809433133719</v>
      </c>
      <c r="CJ664" s="3">
        <v>1.7003122316852031</v>
      </c>
      <c r="CK664" s="3">
        <v>0.65586429008202707</v>
      </c>
      <c r="CL664" s="3">
        <v>1.1964697100902495</v>
      </c>
      <c r="CM664" s="3">
        <v>0.3943647422017667</v>
      </c>
      <c r="CN664" s="5">
        <v>1.2988088840660765</v>
      </c>
      <c r="CO664" s="5">
        <v>0.24366479522303366</v>
      </c>
      <c r="CP664" s="5">
        <v>1.3210107453321631</v>
      </c>
      <c r="CQ664" s="5">
        <v>0.24040628105628092</v>
      </c>
      <c r="DB664" s="3">
        <v>0.26671564418591415</v>
      </c>
      <c r="DC664" s="3">
        <v>0.10001836656971785</v>
      </c>
      <c r="DD664" s="3">
        <v>0.30005509970915345</v>
      </c>
      <c r="DE664" s="3">
        <v>0.2396424354886795</v>
      </c>
      <c r="DF664" s="3">
        <v>0.28661929913328799</v>
      </c>
      <c r="DG664" s="3">
        <v>0.14863619943004913</v>
      </c>
      <c r="DH664" s="5">
        <v>0.9990837569739045</v>
      </c>
      <c r="DI664" s="5">
        <v>0.142853062439321</v>
      </c>
      <c r="DJ664" s="5">
        <v>1.2100014390017286</v>
      </c>
      <c r="DK664" s="5">
        <v>8.4978330943193847E-2</v>
      </c>
      <c r="DV664" s="3">
        <v>0.71679829374964421</v>
      </c>
      <c r="DW664" s="3">
        <v>0.21670646090105505</v>
      </c>
      <c r="DX664" s="3">
        <v>2.0003673313943566</v>
      </c>
      <c r="DY664" s="3">
        <v>0.87744650248126499</v>
      </c>
      <c r="DZ664" s="3">
        <v>1.4830890092235374</v>
      </c>
      <c r="EA664" s="3">
        <v>0.53106562413638181</v>
      </c>
      <c r="EB664" s="5">
        <v>2.2978926410399794</v>
      </c>
      <c r="EC664" s="5">
        <v>0.23626995026155442</v>
      </c>
      <c r="ED664" s="5">
        <v>2.5310121843338922</v>
      </c>
      <c r="EE664" s="5">
        <v>0.24381646955781067</v>
      </c>
    </row>
    <row r="665" spans="1:135" x14ac:dyDescent="0.3">
      <c r="A665" s="10">
        <v>43760.999999940337</v>
      </c>
      <c r="B665" s="11">
        <v>-0.9</v>
      </c>
      <c r="C665" s="27" t="e">
        <f>0.4968*#REF! + 0.8846</f>
        <v>#REF!</v>
      </c>
      <c r="D665" s="27" t="e">
        <f>0.4968*#REF!/3</f>
        <v>#REF!</v>
      </c>
      <c r="E665" s="27" t="e">
        <f>0.2555*#REF! + 1.8343</f>
        <v>#REF!</v>
      </c>
      <c r="F665" s="27" t="e">
        <f>0.2555*#REF!/3</f>
        <v>#REF!</v>
      </c>
      <c r="G665" s="27" t="e">
        <f>0.5072*#REF! + 0.6166</f>
        <v>#REF!</v>
      </c>
      <c r="H665" s="27" t="e">
        <f>0.5072*#REF!/3</f>
        <v>#REF!</v>
      </c>
      <c r="I665" s="7" t="e">
        <f t="shared" si="26"/>
        <v>#REF!</v>
      </c>
      <c r="J665" s="7" t="e">
        <f t="shared" si="25"/>
        <v>#REF!</v>
      </c>
      <c r="S665" s="14">
        <v>1.1000000000000001</v>
      </c>
      <c r="T665" s="12"/>
      <c r="U665" s="12"/>
      <c r="V665" s="12"/>
      <c r="W665" s="12"/>
      <c r="X665" s="12"/>
      <c r="Y665" s="12"/>
      <c r="Z665" s="12"/>
      <c r="AA665" s="12"/>
      <c r="AB665" s="6"/>
      <c r="AC665" s="6"/>
      <c r="AD665" s="6"/>
      <c r="AE665" s="6"/>
      <c r="AF665" s="6"/>
      <c r="AG665" s="6"/>
      <c r="AH665" s="6"/>
      <c r="AI665" s="6"/>
      <c r="AJ665" s="7"/>
      <c r="AK665" s="7"/>
      <c r="AL665" s="4"/>
      <c r="AM665" s="4"/>
      <c r="AN665" s="4"/>
      <c r="AO665" s="4"/>
      <c r="AP665" s="4"/>
      <c r="AQ665" s="4"/>
      <c r="AR665" s="7"/>
      <c r="AS665" s="7"/>
      <c r="AT665" s="7"/>
      <c r="AU665" s="7"/>
      <c r="AV665" s="4"/>
      <c r="AW665" s="4"/>
      <c r="AX665" s="4"/>
      <c r="AY665" s="4"/>
      <c r="AZ665" s="4"/>
      <c r="BA665" s="4"/>
      <c r="BB665" s="7"/>
      <c r="BC665" s="7"/>
      <c r="BD665" s="7"/>
      <c r="BE665" s="7"/>
      <c r="BF665" s="4"/>
      <c r="BG665" s="4"/>
      <c r="BH665" s="4"/>
      <c r="BI665" s="4"/>
      <c r="BJ665" s="4"/>
      <c r="BK665" s="4"/>
      <c r="BL665" s="7"/>
      <c r="BM665" s="7"/>
      <c r="BN665" s="7"/>
      <c r="BO665" s="7"/>
      <c r="BP665" s="4"/>
      <c r="BQ665" s="4"/>
      <c r="BR665" s="4"/>
      <c r="BS665" s="4"/>
      <c r="BT665" s="4"/>
      <c r="BU665" s="4"/>
      <c r="BV665" s="7"/>
      <c r="BW665" s="7"/>
    </row>
    <row r="666" spans="1:135" x14ac:dyDescent="0.3">
      <c r="A666" s="10">
        <v>43761.999999940279</v>
      </c>
      <c r="B666" s="11">
        <v>-2.2000000000000002</v>
      </c>
      <c r="C666" s="27" t="e">
        <f>0.4968*#REF! + 0.8846</f>
        <v>#REF!</v>
      </c>
      <c r="D666" s="27" t="e">
        <f>0.4968*#REF!/3</f>
        <v>#REF!</v>
      </c>
      <c r="E666" s="27" t="e">
        <f>0.2555*#REF! + 1.8343</f>
        <v>#REF!</v>
      </c>
      <c r="F666" s="27" t="e">
        <f>0.2555*#REF!/3</f>
        <v>#REF!</v>
      </c>
      <c r="G666" s="27" t="e">
        <f>0.5072*#REF! + 0.6166</f>
        <v>#REF!</v>
      </c>
      <c r="H666" s="27" t="e">
        <f>0.5072*#REF!/3</f>
        <v>#REF!</v>
      </c>
      <c r="I666" s="7" t="e">
        <f t="shared" si="26"/>
        <v>#REF!</v>
      </c>
      <c r="J666" s="7" t="e">
        <f t="shared" si="25"/>
        <v>#REF!</v>
      </c>
      <c r="S666" s="14">
        <v>0.30000000000000004</v>
      </c>
      <c r="T666" s="12"/>
      <c r="U666" s="12"/>
      <c r="V666" s="12"/>
      <c r="W666" s="12"/>
      <c r="X666" s="12"/>
      <c r="Y666" s="12"/>
      <c r="Z666" s="12"/>
      <c r="AA666" s="12"/>
      <c r="AB666" s="6"/>
      <c r="AC666" s="6"/>
      <c r="AD666" s="6"/>
      <c r="AE666" s="6"/>
      <c r="AF666" s="6"/>
      <c r="AG666" s="6"/>
      <c r="AH666" s="6"/>
      <c r="AI666" s="6"/>
      <c r="AJ666" s="7"/>
      <c r="AK666" s="7"/>
      <c r="AL666" s="4"/>
      <c r="AM666" s="4"/>
      <c r="AN666" s="4"/>
      <c r="AO666" s="4"/>
      <c r="AP666" s="4"/>
      <c r="AQ666" s="4"/>
      <c r="AR666" s="7"/>
      <c r="AS666" s="7"/>
      <c r="AT666" s="7"/>
      <c r="AU666" s="7"/>
      <c r="AV666" s="4"/>
      <c r="AW666" s="4"/>
      <c r="AX666" s="4"/>
      <c r="AY666" s="4"/>
      <c r="AZ666" s="4"/>
      <c r="BA666" s="4"/>
      <c r="BB666" s="7"/>
      <c r="BC666" s="7"/>
      <c r="BD666" s="7"/>
      <c r="BE666" s="7"/>
      <c r="BF666" s="4"/>
      <c r="BG666" s="4"/>
      <c r="BH666" s="4"/>
      <c r="BI666" s="4"/>
      <c r="BJ666" s="4"/>
      <c r="BK666" s="4"/>
      <c r="BL666" s="7"/>
      <c r="BM666" s="7"/>
      <c r="BN666" s="7"/>
      <c r="BO666" s="7"/>
      <c r="BP666" s="4"/>
      <c r="BQ666" s="4"/>
      <c r="BR666" s="4"/>
      <c r="BS666" s="4"/>
      <c r="BT666" s="4"/>
      <c r="BU666" s="4"/>
      <c r="BV666" s="7"/>
      <c r="BW666" s="7"/>
    </row>
    <row r="667" spans="1:135" x14ac:dyDescent="0.3">
      <c r="A667" s="10">
        <v>43762.999999940221</v>
      </c>
      <c r="B667" s="11">
        <v>-5.7</v>
      </c>
      <c r="C667" s="27" t="e">
        <f>0.4968*#REF! + 0.8846</f>
        <v>#REF!</v>
      </c>
      <c r="D667" s="27" t="e">
        <f>0.4968*#REF!/3</f>
        <v>#REF!</v>
      </c>
      <c r="E667" s="27" t="e">
        <f>0.2555*#REF! + 1.8343</f>
        <v>#REF!</v>
      </c>
      <c r="F667" s="27" t="e">
        <f>0.2555*#REF!/3</f>
        <v>#REF!</v>
      </c>
      <c r="G667" s="27" t="e">
        <f>0.5072*#REF! + 0.6166</f>
        <v>#REF!</v>
      </c>
      <c r="H667" s="27" t="e">
        <f>0.5072*#REF!/3</f>
        <v>#REF!</v>
      </c>
      <c r="I667" s="7" t="e">
        <f t="shared" si="26"/>
        <v>#REF!</v>
      </c>
      <c r="J667" s="7" t="e">
        <f t="shared" si="25"/>
        <v>#REF!</v>
      </c>
      <c r="T667" s="12"/>
      <c r="U667" s="12"/>
      <c r="V667" s="12"/>
      <c r="W667" s="12"/>
      <c r="X667" s="12"/>
      <c r="Y667" s="12"/>
      <c r="Z667" s="12"/>
      <c r="AA667" s="12"/>
      <c r="AB667" s="6"/>
      <c r="AC667" s="6"/>
      <c r="AD667" s="6"/>
      <c r="AE667" s="6"/>
      <c r="AF667" s="6"/>
      <c r="AG667" s="6"/>
      <c r="AH667" s="6"/>
      <c r="AI667" s="6"/>
      <c r="AJ667" s="7"/>
      <c r="AK667" s="7"/>
      <c r="AL667" s="4"/>
      <c r="AM667" s="4"/>
      <c r="AN667" s="4"/>
      <c r="AO667" s="4"/>
      <c r="AP667" s="4"/>
      <c r="AQ667" s="4"/>
      <c r="AR667" s="7"/>
      <c r="AS667" s="7"/>
      <c r="AT667" s="7"/>
      <c r="AU667" s="7"/>
      <c r="AV667" s="4"/>
      <c r="AW667" s="4"/>
      <c r="AX667" s="4"/>
      <c r="AY667" s="4"/>
      <c r="AZ667" s="4"/>
      <c r="BA667" s="4"/>
      <c r="BB667" s="7"/>
      <c r="BC667" s="7"/>
      <c r="BD667" s="7"/>
      <c r="BE667" s="7"/>
      <c r="BF667" s="4"/>
      <c r="BG667" s="4"/>
      <c r="BH667" s="4"/>
      <c r="BI667" s="4"/>
      <c r="BJ667" s="4"/>
      <c r="BK667" s="4"/>
      <c r="BL667" s="7"/>
      <c r="BM667" s="7"/>
      <c r="BN667" s="7"/>
      <c r="BO667" s="7"/>
      <c r="BP667" s="4"/>
      <c r="BQ667" s="4"/>
      <c r="BR667" s="4"/>
      <c r="BS667" s="4"/>
      <c r="BT667" s="4"/>
      <c r="BU667" s="4"/>
      <c r="BV667" s="7"/>
      <c r="BW667" s="7"/>
    </row>
    <row r="668" spans="1:135" x14ac:dyDescent="0.3">
      <c r="A668" s="10">
        <v>43763.999999940163</v>
      </c>
      <c r="B668" s="11">
        <v>-6.4</v>
      </c>
      <c r="C668" s="27" t="e">
        <f>0.4968*#REF! + 0.8846</f>
        <v>#REF!</v>
      </c>
      <c r="D668" s="27" t="e">
        <f>0.4968*#REF!/3</f>
        <v>#REF!</v>
      </c>
      <c r="E668" s="27" t="e">
        <f>0.2555*#REF! + 1.8343</f>
        <v>#REF!</v>
      </c>
      <c r="F668" s="27" t="e">
        <f>0.2555*#REF!/3</f>
        <v>#REF!</v>
      </c>
      <c r="G668" s="27" t="e">
        <f>0.5072*#REF! + 0.6166</f>
        <v>#REF!</v>
      </c>
      <c r="H668" s="27" t="e">
        <f>0.5072*#REF!/3</f>
        <v>#REF!</v>
      </c>
      <c r="I668" s="7" t="e">
        <f t="shared" si="26"/>
        <v>#REF!</v>
      </c>
      <c r="J668" s="7" t="e">
        <f t="shared" si="25"/>
        <v>#REF!</v>
      </c>
      <c r="S668" s="14">
        <v>0.8</v>
      </c>
      <c r="T668" s="12"/>
      <c r="U668" s="12"/>
      <c r="V668" s="12"/>
      <c r="W668" s="12"/>
      <c r="X668" s="12"/>
      <c r="Y668" s="12"/>
      <c r="Z668" s="12"/>
      <c r="AA668" s="12"/>
      <c r="AB668" s="6"/>
      <c r="AC668" s="6"/>
      <c r="AD668" s="6"/>
      <c r="AE668" s="6"/>
      <c r="AF668" s="6"/>
      <c r="AG668" s="6"/>
      <c r="AH668" s="6"/>
      <c r="AI668" s="6"/>
      <c r="AJ668" s="7"/>
      <c r="AK668" s="7"/>
      <c r="AL668" s="4"/>
      <c r="AM668" s="4"/>
      <c r="AN668" s="4"/>
      <c r="AO668" s="4"/>
      <c r="AP668" s="4"/>
      <c r="AQ668" s="4"/>
      <c r="AR668" s="7"/>
      <c r="AS668" s="7"/>
      <c r="AT668" s="7"/>
      <c r="AU668" s="7"/>
      <c r="AV668" s="4"/>
      <c r="AW668" s="4"/>
      <c r="AX668" s="4"/>
      <c r="AY668" s="4"/>
      <c r="AZ668" s="4"/>
      <c r="BA668" s="4"/>
      <c r="BB668" s="7"/>
      <c r="BC668" s="7"/>
      <c r="BD668" s="7"/>
      <c r="BE668" s="7"/>
      <c r="BF668" s="4"/>
      <c r="BG668" s="4"/>
      <c r="BH668" s="4"/>
      <c r="BI668" s="4"/>
      <c r="BJ668" s="4"/>
      <c r="BK668" s="4"/>
      <c r="BL668" s="7"/>
      <c r="BM668" s="7"/>
      <c r="BN668" s="7"/>
      <c r="BO668" s="7"/>
      <c r="BP668" s="4"/>
      <c r="BQ668" s="4"/>
      <c r="BR668" s="4"/>
      <c r="BS668" s="4"/>
      <c r="BT668" s="4"/>
      <c r="BU668" s="4"/>
      <c r="BV668" s="7"/>
      <c r="BW668" s="7"/>
    </row>
    <row r="669" spans="1:135" x14ac:dyDescent="0.3">
      <c r="A669" s="10">
        <v>43764.999999940104</v>
      </c>
      <c r="B669" s="11">
        <v>-2.9</v>
      </c>
      <c r="C669" s="27" t="e">
        <f>0.4968*#REF! + 0.8846</f>
        <v>#REF!</v>
      </c>
      <c r="D669" s="27" t="e">
        <f>0.4968*#REF!/3</f>
        <v>#REF!</v>
      </c>
      <c r="E669" s="27" t="e">
        <f>0.2555*#REF! + 1.8343</f>
        <v>#REF!</v>
      </c>
      <c r="F669" s="27" t="e">
        <f>0.2555*#REF!/3</f>
        <v>#REF!</v>
      </c>
      <c r="G669" s="27" t="e">
        <f>0.5072*#REF! + 0.6166</f>
        <v>#REF!</v>
      </c>
      <c r="H669" s="27" t="e">
        <f>0.5072*#REF!/3</f>
        <v>#REF!</v>
      </c>
      <c r="I669" s="7" t="e">
        <f t="shared" si="26"/>
        <v>#REF!</v>
      </c>
      <c r="J669" s="7" t="e">
        <f t="shared" si="25"/>
        <v>#REF!</v>
      </c>
      <c r="K669" s="15">
        <v>-30.5833333333333</v>
      </c>
      <c r="L669" s="15">
        <v>1.328352438933357</v>
      </c>
      <c r="M669" s="15">
        <v>-42.4166666666667</v>
      </c>
      <c r="N669" s="15">
        <v>1.2819157853806469</v>
      </c>
      <c r="T669" s="15">
        <f>-0.4742*A669 + 20729</f>
        <v>-24.362999971599493</v>
      </c>
      <c r="U669" s="15">
        <f>W669</f>
        <v>5.1747248987533405</v>
      </c>
      <c r="V669" s="15">
        <v>-18.333333333333332</v>
      </c>
      <c r="W669" s="15">
        <v>5.1747248987533405</v>
      </c>
      <c r="X669" s="12"/>
      <c r="Y669" s="12"/>
      <c r="Z669" s="12"/>
      <c r="AA669" s="12"/>
      <c r="AB669" s="6">
        <v>48.79500000000003</v>
      </c>
      <c r="AC669" s="6">
        <v>4.0837741258682909</v>
      </c>
      <c r="AD669" s="6">
        <v>45.474500000000006</v>
      </c>
      <c r="AE669" s="6">
        <v>0.1500000000000021</v>
      </c>
      <c r="AF669" s="6">
        <v>46.036800000000007</v>
      </c>
      <c r="AG669" s="6">
        <v>0.27999999999999753</v>
      </c>
      <c r="AH669" s="6">
        <v>47.094999999999999</v>
      </c>
      <c r="AI669" s="6">
        <v>1.7052345879672981</v>
      </c>
      <c r="AJ669" s="9">
        <v>1.7396630750764409E-2</v>
      </c>
      <c r="AK669" s="9">
        <v>1.405533287756486E-2</v>
      </c>
      <c r="AL669" s="4">
        <v>0.47155864845595902</v>
      </c>
      <c r="AM669" s="4">
        <v>4.0501143960538236E-2</v>
      </c>
      <c r="AN669" s="4">
        <v>0.56368768814713488</v>
      </c>
      <c r="AO669" s="4">
        <v>4.0501143960538236E-2</v>
      </c>
      <c r="AP669" s="4"/>
      <c r="AQ669" s="4"/>
      <c r="AR669" s="7"/>
      <c r="AS669" s="7"/>
      <c r="AT669" s="7">
        <v>17.104122358963703</v>
      </c>
      <c r="AU669" s="7">
        <v>0.81771525200000883</v>
      </c>
      <c r="AV669" s="4">
        <v>76.587467871647888</v>
      </c>
      <c r="AW669" s="4">
        <v>10.109068494888458</v>
      </c>
      <c r="AX669" s="4">
        <v>96.793414180186957</v>
      </c>
      <c r="AY669" s="4">
        <v>10.109068494888458</v>
      </c>
      <c r="AZ669" s="4"/>
      <c r="BA669" s="4"/>
      <c r="BB669" s="7"/>
      <c r="BC669" s="7"/>
      <c r="BD669" s="7">
        <v>17.12151898971447</v>
      </c>
      <c r="BE669" s="7">
        <v>0.81366695095525521</v>
      </c>
      <c r="BF669" s="4">
        <v>77.059026520103842</v>
      </c>
      <c r="BG669" s="4">
        <v>10.102212173632557</v>
      </c>
      <c r="BH669" s="4">
        <v>97.357101868334098</v>
      </c>
      <c r="BI669" s="4">
        <v>10.102212173632557</v>
      </c>
      <c r="BJ669" s="4"/>
      <c r="BK669" s="4"/>
      <c r="BL669" s="7"/>
      <c r="BM669" s="7"/>
      <c r="BN669" s="7">
        <v>464.47024272215418</v>
      </c>
      <c r="BO669" s="7">
        <v>13.642959700395311</v>
      </c>
      <c r="BP669" s="4">
        <v>711.78384341184051</v>
      </c>
      <c r="BQ669" s="4">
        <v>110.34489808333885</v>
      </c>
      <c r="BR669" s="4">
        <v>1037.1947919149354</v>
      </c>
      <c r="BS669" s="4">
        <v>110.34489808333885</v>
      </c>
      <c r="BT669" s="4"/>
      <c r="BU669" s="4"/>
      <c r="BV669" s="7"/>
      <c r="BW669" s="7"/>
      <c r="BX669" s="1">
        <v>0.13327630753177561</v>
      </c>
      <c r="BY669" s="1">
        <v>0.59101693769812669</v>
      </c>
      <c r="BZ669" s="1">
        <v>2.4545053303768674</v>
      </c>
      <c r="CA669" s="1">
        <v>0.57772285943504509</v>
      </c>
      <c r="CB669" s="1">
        <v>2.3221952760746967</v>
      </c>
      <c r="CC669" s="1">
        <v>0.54583323234750714</v>
      </c>
      <c r="CD669" s="2">
        <v>6.7970916841205549</v>
      </c>
      <c r="CE669" s="2">
        <v>3.6013385786422685</v>
      </c>
      <c r="CF669" s="2">
        <v>14.764053178797809</v>
      </c>
      <c r="CG669" s="2">
        <v>4.1592848863991145</v>
      </c>
      <c r="CR669" s="1">
        <v>0.26655261506355121</v>
      </c>
      <c r="CS669" s="1">
        <v>0.39670695350956148</v>
      </c>
      <c r="CT669" s="1">
        <v>1.3860735983304664</v>
      </c>
      <c r="CU669" s="1">
        <v>0.32826759892773544</v>
      </c>
      <c r="CV669" s="1">
        <v>1.3222609022842522</v>
      </c>
      <c r="CW669" s="1">
        <v>0.31038113210111712</v>
      </c>
      <c r="CX669" s="2">
        <v>3.8416895646034313</v>
      </c>
      <c r="CY669" s="2">
        <v>0.96825604320816461</v>
      </c>
      <c r="CZ669" s="2">
        <v>4.4425435843925198</v>
      </c>
      <c r="DA669" s="2">
        <v>1.2698216445181816</v>
      </c>
      <c r="DL669" s="1">
        <v>0.39982892259532682</v>
      </c>
      <c r="DM669" s="1">
        <v>0.63757078776151022</v>
      </c>
      <c r="DN669" s="1">
        <v>3.840578928707334</v>
      </c>
      <c r="DO669" s="1">
        <v>0.58383964577058989</v>
      </c>
      <c r="DP669" s="1">
        <v>3.6444561783589493</v>
      </c>
      <c r="DQ669" s="1">
        <v>0.55175890223701007</v>
      </c>
      <c r="DR669" s="2">
        <v>10.638781248723987</v>
      </c>
      <c r="DS669" s="2">
        <v>4.1320254365434703</v>
      </c>
      <c r="DT669" s="2">
        <v>19.206596763190326</v>
      </c>
      <c r="DU669" s="2">
        <v>3.1875400710329909</v>
      </c>
    </row>
    <row r="670" spans="1:135" x14ac:dyDescent="0.3">
      <c r="A670" s="10">
        <v>43765.999999940046</v>
      </c>
      <c r="B670" s="11">
        <v>-3.1</v>
      </c>
      <c r="C670" s="27" t="e">
        <f>0.4968*#REF! + 0.8846</f>
        <v>#REF!</v>
      </c>
      <c r="D670" s="27" t="e">
        <f>0.4968*#REF!/3</f>
        <v>#REF!</v>
      </c>
      <c r="E670" s="27" t="e">
        <f>0.2555*#REF! + 1.8343</f>
        <v>#REF!</v>
      </c>
      <c r="F670" s="27" t="e">
        <f>0.2555*#REF!/3</f>
        <v>#REF!</v>
      </c>
      <c r="G670" s="27" t="e">
        <f>0.5072*#REF! + 0.6166</f>
        <v>#REF!</v>
      </c>
      <c r="H670" s="27" t="e">
        <f>0.5072*#REF!/3</f>
        <v>#REF!</v>
      </c>
      <c r="I670" s="7" t="e">
        <f t="shared" si="26"/>
        <v>#REF!</v>
      </c>
      <c r="J670" s="7" t="e">
        <f t="shared" si="25"/>
        <v>#REF!</v>
      </c>
      <c r="O670" s="15">
        <v>-35.5</v>
      </c>
      <c r="P670" s="15">
        <v>2.1123733600197698</v>
      </c>
      <c r="Q670" s="15">
        <v>-33.5</v>
      </c>
      <c r="R670" s="15">
        <v>0.77361802492240872</v>
      </c>
      <c r="T670" s="12"/>
      <c r="U670" s="12"/>
      <c r="V670" s="12"/>
      <c r="W670" s="12"/>
      <c r="X670" s="15">
        <v>-4.666666666666667</v>
      </c>
      <c r="Y670" s="15">
        <v>2.2459840703897358</v>
      </c>
      <c r="Z670" s="15">
        <v>-2.2000000000000002</v>
      </c>
      <c r="AA670" s="15">
        <v>2.1307275752662513</v>
      </c>
      <c r="AB670" s="6"/>
      <c r="AC670" s="6"/>
      <c r="AD670" s="15"/>
      <c r="AE670" s="15"/>
      <c r="AF670" s="15"/>
      <c r="AG670" s="15"/>
      <c r="AJ670" s="7"/>
      <c r="AK670" s="7"/>
      <c r="AL670" s="4"/>
      <c r="AM670" s="4"/>
      <c r="AN670" s="4"/>
      <c r="AO670" s="4"/>
      <c r="AP670" s="4">
        <v>1.9849336249999998</v>
      </c>
      <c r="AQ670" s="4">
        <v>7.0716943688747105E-2</v>
      </c>
      <c r="AR670" s="7">
        <v>1.9669787499999998</v>
      </c>
      <c r="AS670" s="7">
        <v>0.40964470165473077</v>
      </c>
      <c r="AT670" s="7"/>
      <c r="AU670" s="7"/>
      <c r="AV670" s="4"/>
      <c r="AW670" s="4"/>
      <c r="AX670" s="4"/>
      <c r="AY670" s="4"/>
      <c r="AZ670" s="4">
        <v>14.865812500000001</v>
      </c>
      <c r="BA670" s="4">
        <v>0.745095005674281</v>
      </c>
      <c r="BB670" s="7">
        <v>20.787759999999999</v>
      </c>
      <c r="BC670" s="7">
        <v>5.2853128781095613</v>
      </c>
      <c r="BD670" s="7"/>
      <c r="BE670" s="7"/>
      <c r="BF670" s="4"/>
      <c r="BG670" s="4"/>
      <c r="BH670" s="4"/>
      <c r="BI670" s="4"/>
      <c r="BJ670" s="4">
        <v>16.850746125000001</v>
      </c>
      <c r="BK670" s="4">
        <v>0.74844335363835934</v>
      </c>
      <c r="BL670" s="7">
        <v>22.754738749999998</v>
      </c>
      <c r="BM670" s="7">
        <v>5.3011641175410302</v>
      </c>
      <c r="BN670" s="7"/>
      <c r="BO670" s="7"/>
      <c r="BP670" s="4"/>
      <c r="BQ670" s="4"/>
      <c r="BR670" s="4"/>
      <c r="BS670" s="4"/>
      <c r="BT670" s="4">
        <v>511.84201999999999</v>
      </c>
      <c r="BU670" s="4">
        <v>47.918766268343191</v>
      </c>
      <c r="BV670" s="7">
        <v>473.68075625000006</v>
      </c>
      <c r="BW670" s="7">
        <v>13.952779345533026</v>
      </c>
      <c r="CH670" s="3">
        <v>0.41941100717481383</v>
      </c>
      <c r="CI670" s="3">
        <v>0.15098796258293293</v>
      </c>
      <c r="CJ670" s="3">
        <v>1.7279733495602336</v>
      </c>
      <c r="CK670" s="3">
        <v>0.3702237674952461</v>
      </c>
      <c r="CL670" s="3">
        <v>1.2006227255789095</v>
      </c>
      <c r="CM670" s="3">
        <v>0.22924642681532326</v>
      </c>
      <c r="CN670" s="5">
        <v>3.7780311656807339</v>
      </c>
      <c r="CO670" s="5">
        <v>0.51987638560012317</v>
      </c>
      <c r="CP670" s="5">
        <v>3.7780311656807339</v>
      </c>
      <c r="CQ670" s="5">
        <v>0.51987638560012317</v>
      </c>
      <c r="DB670" s="3">
        <v>0.25164660430488828</v>
      </c>
      <c r="DC670" s="3">
        <v>0.15098796258293307</v>
      </c>
      <c r="DD670" s="3">
        <v>0.13421152229594019</v>
      </c>
      <c r="DE670" s="3">
        <v>5.4791624537870266E-2</v>
      </c>
      <c r="DF670" s="3">
        <v>0.18153786034554625</v>
      </c>
      <c r="DG670" s="3">
        <v>6.9083142441490053E-2</v>
      </c>
      <c r="DH670" s="5">
        <v>0.6536769465547313</v>
      </c>
      <c r="DI670" s="5">
        <v>0.14504961018040496</v>
      </c>
      <c r="DJ670" s="5">
        <v>0.6536769465547313</v>
      </c>
      <c r="DK670" s="5">
        <v>0.14504961018040496</v>
      </c>
      <c r="DV670" s="3">
        <v>0.67105761147970222</v>
      </c>
      <c r="DW670" s="3">
        <v>0</v>
      </c>
      <c r="DX670" s="3">
        <v>1.862184871856174</v>
      </c>
      <c r="DY670" s="3">
        <v>0.38415239871256912</v>
      </c>
      <c r="DZ670" s="3">
        <v>1.3821605859244557</v>
      </c>
      <c r="EA670" s="3">
        <v>0.22933898203140377</v>
      </c>
      <c r="EB670" s="5">
        <v>4.4317081122354667</v>
      </c>
      <c r="EC670" s="5">
        <v>0.43647263016473253</v>
      </c>
      <c r="ED670" s="5">
        <v>4.4317081122354667</v>
      </c>
      <c r="EE670" s="5">
        <v>0.43647263016473253</v>
      </c>
    </row>
    <row r="671" spans="1:135" x14ac:dyDescent="0.3">
      <c r="A671" s="10">
        <v>43766.999999939988</v>
      </c>
      <c r="B671" s="11">
        <v>-3.8</v>
      </c>
      <c r="C671" s="27" t="e">
        <f>0.4968*#REF! + 0.8846</f>
        <v>#REF!</v>
      </c>
      <c r="D671" s="27" t="e">
        <f>0.4968*#REF!/3</f>
        <v>#REF!</v>
      </c>
      <c r="E671" s="27" t="e">
        <f>0.2555*#REF! + 1.8343</f>
        <v>#REF!</v>
      </c>
      <c r="F671" s="27" t="e">
        <f>0.2555*#REF!/3</f>
        <v>#REF!</v>
      </c>
      <c r="G671" s="27" t="e">
        <f>0.5072*#REF! + 0.6166</f>
        <v>#REF!</v>
      </c>
      <c r="H671" s="27" t="e">
        <f>0.5072*#REF!/3</f>
        <v>#REF!</v>
      </c>
      <c r="I671" s="7" t="e">
        <f t="shared" si="26"/>
        <v>#REF!</v>
      </c>
      <c r="J671" s="7" t="e">
        <f t="shared" si="25"/>
        <v>#REF!</v>
      </c>
      <c r="S671" s="14">
        <v>0.1</v>
      </c>
      <c r="T671" s="12"/>
      <c r="U671" s="12"/>
      <c r="V671" s="12"/>
      <c r="W671" s="12"/>
      <c r="X671" s="12"/>
      <c r="Y671" s="12"/>
      <c r="Z671" s="12"/>
      <c r="AA671" s="12"/>
      <c r="AB671" s="6"/>
      <c r="AC671" s="6"/>
      <c r="AD671" s="15"/>
      <c r="AE671" s="15"/>
      <c r="AF671" s="15"/>
      <c r="AG671" s="15"/>
      <c r="AJ671" s="7"/>
      <c r="AK671" s="7"/>
      <c r="AL671" s="4"/>
      <c r="AM671" s="4"/>
      <c r="AN671" s="4"/>
      <c r="AO671" s="4"/>
      <c r="AT671" s="7"/>
      <c r="AU671" s="7"/>
      <c r="AV671" s="4"/>
      <c r="AW671" s="4"/>
      <c r="AX671" s="4"/>
      <c r="AY671" s="4"/>
      <c r="BD671" s="7"/>
      <c r="BE671" s="7"/>
      <c r="BF671" s="4"/>
      <c r="BG671" s="4"/>
      <c r="BH671" s="4"/>
      <c r="BI671" s="4"/>
      <c r="BN671" s="7"/>
      <c r="BO671" s="7"/>
      <c r="BP671" s="4"/>
      <c r="BQ671" s="4"/>
      <c r="BR671" s="4"/>
      <c r="BS671" s="4"/>
    </row>
    <row r="672" spans="1:135" x14ac:dyDescent="0.3">
      <c r="A672" s="10">
        <v>43767.99999993993</v>
      </c>
      <c r="B672" s="11">
        <v>-2.8</v>
      </c>
      <c r="C672" s="27" t="e">
        <f>0.4968*#REF! + 0.8846</f>
        <v>#REF!</v>
      </c>
      <c r="D672" s="27" t="e">
        <f>0.4968*#REF!/3</f>
        <v>#REF!</v>
      </c>
      <c r="E672" s="27" t="e">
        <f>0.2555*#REF! + 1.8343</f>
        <v>#REF!</v>
      </c>
      <c r="F672" s="27" t="e">
        <f>0.2555*#REF!/3</f>
        <v>#REF!</v>
      </c>
      <c r="G672" s="27" t="e">
        <f>0.5072*#REF! + 0.6166</f>
        <v>#REF!</v>
      </c>
      <c r="H672" s="27" t="e">
        <f>0.5072*#REF!/3</f>
        <v>#REF!</v>
      </c>
      <c r="I672" s="7" t="e">
        <f t="shared" si="26"/>
        <v>#REF!</v>
      </c>
      <c r="J672" s="7" t="e">
        <f t="shared" si="25"/>
        <v>#REF!</v>
      </c>
      <c r="S672" s="14">
        <v>2.8000000000000003</v>
      </c>
      <c r="T672" s="12"/>
      <c r="U672" s="12"/>
      <c r="V672" s="12"/>
      <c r="W672" s="12"/>
      <c r="X672" s="12"/>
      <c r="Y672" s="12"/>
      <c r="Z672" s="12"/>
      <c r="AA672" s="12"/>
      <c r="AB672" s="6"/>
      <c r="AC672" s="6"/>
      <c r="AD672" s="15"/>
      <c r="AE672" s="15"/>
      <c r="AF672" s="15"/>
      <c r="AG672" s="15"/>
      <c r="AJ672" s="7"/>
      <c r="AK672" s="7"/>
      <c r="AL672" s="4"/>
      <c r="AM672" s="4"/>
      <c r="AN672" s="4"/>
      <c r="AO672" s="4"/>
      <c r="AT672" s="7"/>
      <c r="AU672" s="7"/>
      <c r="AV672" s="4"/>
      <c r="AW672" s="4"/>
      <c r="AX672" s="4"/>
      <c r="AY672" s="4"/>
      <c r="BD672" s="7"/>
      <c r="BE672" s="7"/>
      <c r="BF672" s="4"/>
      <c r="BG672" s="4"/>
      <c r="BH672" s="4"/>
      <c r="BI672" s="4"/>
      <c r="BN672" s="7"/>
      <c r="BO672" s="7"/>
      <c r="BP672" s="4"/>
      <c r="BQ672" s="4"/>
      <c r="BR672" s="4"/>
      <c r="BS672" s="4"/>
    </row>
    <row r="673" spans="1:135" x14ac:dyDescent="0.3">
      <c r="A673" s="10">
        <v>43768.999999939871</v>
      </c>
      <c r="B673" s="11">
        <v>-0.9</v>
      </c>
      <c r="C673" s="27" t="e">
        <f>0.4968*#REF! + 0.8846</f>
        <v>#REF!</v>
      </c>
      <c r="D673" s="27" t="e">
        <f>0.4968*#REF!/3</f>
        <v>#REF!</v>
      </c>
      <c r="E673" s="27" t="e">
        <f>0.2555*#REF! + 1.8343</f>
        <v>#REF!</v>
      </c>
      <c r="F673" s="27" t="e">
        <f>0.2555*#REF!/3</f>
        <v>#REF!</v>
      </c>
      <c r="G673" s="27" t="e">
        <f>0.5072*#REF! + 0.6166</f>
        <v>#REF!</v>
      </c>
      <c r="H673" s="27" t="e">
        <f>0.5072*#REF!/3</f>
        <v>#REF!</v>
      </c>
      <c r="I673" s="7" t="e">
        <f t="shared" si="26"/>
        <v>#REF!</v>
      </c>
      <c r="J673" s="7" t="e">
        <f t="shared" ref="J673:J693" si="27">H673</f>
        <v>#REF!</v>
      </c>
      <c r="S673" s="14">
        <v>3.3000000000000003</v>
      </c>
      <c r="T673" s="15">
        <f>-0.4742*A673 + 20729</f>
        <v>-26.259799971488974</v>
      </c>
      <c r="U673" s="15">
        <f>W673</f>
        <v>5.1747248987533432</v>
      </c>
      <c r="V673" s="15">
        <v>-19.333333333333332</v>
      </c>
      <c r="W673" s="15">
        <v>5.1747248987533432</v>
      </c>
      <c r="X673" s="12"/>
      <c r="Y673" s="12"/>
      <c r="Z673" s="12"/>
      <c r="AA673" s="12"/>
      <c r="AB673" s="6"/>
      <c r="AC673" s="6"/>
      <c r="AD673" s="15"/>
      <c r="AE673" s="15"/>
      <c r="AF673" s="15"/>
      <c r="AG673" s="15"/>
      <c r="AJ673" s="7"/>
      <c r="AK673" s="7"/>
      <c r="AL673" s="4"/>
      <c r="AM673" s="4"/>
      <c r="AN673" s="4"/>
      <c r="AO673" s="4"/>
      <c r="AT673" s="7"/>
      <c r="AU673" s="7"/>
      <c r="AV673" s="4"/>
      <c r="AW673" s="4"/>
      <c r="AX673" s="4"/>
      <c r="AY673" s="4"/>
      <c r="BD673" s="7"/>
      <c r="BE673" s="7"/>
      <c r="BF673" s="4"/>
      <c r="BG673" s="4"/>
      <c r="BH673" s="4"/>
      <c r="BI673" s="4"/>
      <c r="BN673" s="7"/>
      <c r="BO673" s="7"/>
      <c r="BP673" s="4"/>
      <c r="BQ673" s="4"/>
      <c r="BR673" s="4"/>
      <c r="BS673" s="4"/>
    </row>
    <row r="674" spans="1:135" x14ac:dyDescent="0.3">
      <c r="A674" s="10">
        <v>43769.999999939813</v>
      </c>
      <c r="B674" s="11">
        <v>-6.3</v>
      </c>
      <c r="C674" s="27" t="e">
        <f>0.4968*#REF! + 0.8846</f>
        <v>#REF!</v>
      </c>
      <c r="D674" s="27" t="e">
        <f>0.4968*#REF!/3</f>
        <v>#REF!</v>
      </c>
      <c r="E674" s="27" t="e">
        <f>0.2555*#REF! + 1.8343</f>
        <v>#REF!</v>
      </c>
      <c r="F674" s="27" t="e">
        <f>0.2555*#REF!/3</f>
        <v>#REF!</v>
      </c>
      <c r="G674" s="27" t="e">
        <f>0.5072*#REF! + 0.6166</f>
        <v>#REF!</v>
      </c>
      <c r="H674" s="27" t="e">
        <f>0.5072*#REF!/3</f>
        <v>#REF!</v>
      </c>
      <c r="I674" s="27" t="e">
        <f>0.6212*G674 + 1.199</f>
        <v>#REF!</v>
      </c>
      <c r="J674" s="27" t="e">
        <f>H674</f>
        <v>#REF!</v>
      </c>
      <c r="T674" s="12"/>
      <c r="U674" s="12"/>
      <c r="V674" s="12"/>
      <c r="W674" s="12"/>
      <c r="X674" s="12"/>
      <c r="Y674" s="12"/>
      <c r="Z674" s="12"/>
      <c r="AA674" s="12"/>
      <c r="AB674" s="6"/>
      <c r="AC674" s="6"/>
      <c r="AD674" s="15"/>
      <c r="AE674" s="15"/>
      <c r="AF674" s="15"/>
      <c r="AG674" s="15"/>
      <c r="AJ674" s="7"/>
      <c r="AK674" s="7"/>
      <c r="AL674" s="4"/>
      <c r="AM674" s="4"/>
      <c r="AN674" s="4"/>
      <c r="AO674" s="4"/>
      <c r="AT674" s="7"/>
      <c r="AU674" s="7"/>
      <c r="AV674" s="4"/>
      <c r="AW674" s="4"/>
      <c r="AX674" s="4"/>
      <c r="AY674" s="4"/>
      <c r="BD674" s="7"/>
      <c r="BE674" s="7"/>
      <c r="BF674" s="4"/>
      <c r="BG674" s="4"/>
      <c r="BH674" s="4"/>
      <c r="BI674" s="4"/>
      <c r="BN674" s="7"/>
      <c r="BO674" s="7"/>
      <c r="BP674" s="4"/>
      <c r="BQ674" s="4"/>
      <c r="BR674" s="4"/>
      <c r="BS674" s="4"/>
    </row>
    <row r="675" spans="1:135" x14ac:dyDescent="0.3">
      <c r="A675" s="10">
        <v>43770.999999939755</v>
      </c>
      <c r="B675" s="11">
        <v>-9.3000000000000007</v>
      </c>
      <c r="C675" s="27" t="e">
        <f>0.4968*#REF! + 0.8846</f>
        <v>#REF!</v>
      </c>
      <c r="D675" s="27" t="e">
        <f>0.4968*#REF!/3</f>
        <v>#REF!</v>
      </c>
      <c r="E675" s="27" t="e">
        <f>0.2555*#REF! + 1.8343</f>
        <v>#REF!</v>
      </c>
      <c r="F675" s="27" t="e">
        <f>0.2555*#REF!/3</f>
        <v>#REF!</v>
      </c>
      <c r="G675" s="27" t="e">
        <f>0.5072*#REF! + 0.6166</f>
        <v>#REF!</v>
      </c>
      <c r="H675" s="27" t="e">
        <f>0.5072*#REF!/3</f>
        <v>#REF!</v>
      </c>
      <c r="I675" s="27" t="e">
        <f t="shared" ref="I675:I706" si="28">0.6212*G675 + 1.199</f>
        <v>#REF!</v>
      </c>
      <c r="J675" s="27" t="e">
        <f t="shared" ref="J675:J706" si="29">H675</f>
        <v>#REF!</v>
      </c>
      <c r="K675" s="15">
        <v>-31.0833333333333</v>
      </c>
      <c r="L675" s="15">
        <v>1.1963222261108686</v>
      </c>
      <c r="M675" s="15">
        <v>-40.0833333333333</v>
      </c>
      <c r="N675" s="15">
        <v>1.798392941411076</v>
      </c>
      <c r="T675" s="12"/>
      <c r="U675" s="12"/>
      <c r="V675" s="12"/>
      <c r="W675" s="12"/>
      <c r="X675" s="12"/>
      <c r="Y675" s="12"/>
      <c r="Z675" s="12"/>
      <c r="AA675" s="12"/>
      <c r="AB675" s="6"/>
      <c r="AC675" s="6"/>
      <c r="AD675" s="15"/>
      <c r="AE675" s="15"/>
      <c r="AF675" s="15"/>
      <c r="AG675" s="15"/>
      <c r="AJ675" s="7"/>
      <c r="AK675" s="7"/>
      <c r="AL675" s="4"/>
      <c r="AM675" s="4"/>
      <c r="AN675" s="4"/>
      <c r="AO675" s="4"/>
      <c r="AT675" s="7"/>
      <c r="AU675" s="7"/>
      <c r="AV675" s="4"/>
      <c r="AW675" s="4"/>
      <c r="AX675" s="4"/>
      <c r="AY675" s="4"/>
      <c r="BD675" s="7"/>
      <c r="BE675" s="7"/>
      <c r="BF675" s="4"/>
      <c r="BG675" s="4"/>
      <c r="BH675" s="4"/>
      <c r="BI675" s="4"/>
      <c r="BN675" s="7"/>
      <c r="BO675" s="7"/>
      <c r="BP675" s="4"/>
      <c r="BQ675" s="4"/>
      <c r="BR675" s="4"/>
      <c r="BS675" s="4"/>
      <c r="BX675" s="1">
        <v>0.1472700743179316</v>
      </c>
      <c r="BY675" s="1">
        <v>0.22442693625770033</v>
      </c>
      <c r="BZ675" s="1">
        <v>1.3834461526835995</v>
      </c>
      <c r="CA675" s="1">
        <v>0.19220847061234778</v>
      </c>
      <c r="CB675" s="1">
        <v>1.3129841162167564</v>
      </c>
      <c r="CC675" s="1">
        <v>0.18170345187634412</v>
      </c>
      <c r="CD675" s="2">
        <v>2.1729886469975317</v>
      </c>
      <c r="CE675" s="2">
        <v>2.451782727559122</v>
      </c>
      <c r="CF675" s="2">
        <v>4.6117519605529012</v>
      </c>
      <c r="CG675" s="2">
        <v>2.356225508712436</v>
      </c>
      <c r="CR675" s="1">
        <v>0.17850918099143223</v>
      </c>
      <c r="CS675" s="1">
        <v>0.25804843520529042</v>
      </c>
      <c r="CT675" s="1">
        <v>1.0353532497503071</v>
      </c>
      <c r="CU675" s="1">
        <v>0.25964496343386279</v>
      </c>
      <c r="CV675" s="1">
        <v>0.98651313783105121</v>
      </c>
      <c r="CW675" s="1">
        <v>0.24528660758637705</v>
      </c>
      <c r="CX675" s="2">
        <v>3.1331464212522544</v>
      </c>
      <c r="CY675" s="2">
        <v>0.6879640906613339</v>
      </c>
      <c r="CZ675" s="2">
        <v>3.1443763367406139</v>
      </c>
      <c r="DA675" s="2">
        <v>0.562841751038195</v>
      </c>
      <c r="DL675" s="1">
        <v>0.3257792553093638</v>
      </c>
      <c r="DM675" s="1">
        <v>0.25891524461714449</v>
      </c>
      <c r="DN675" s="1">
        <v>2.4187994024339066</v>
      </c>
      <c r="DO675" s="1">
        <v>0.23124519166589347</v>
      </c>
      <c r="DP675" s="1">
        <v>2.2994972540478074</v>
      </c>
      <c r="DQ675" s="1">
        <v>0.21856304751093106</v>
      </c>
      <c r="DR675" s="2">
        <v>5.6261876596680276</v>
      </c>
      <c r="DS675" s="2">
        <v>2.2247990274672169</v>
      </c>
      <c r="DT675" s="2">
        <v>8.1154855929210132</v>
      </c>
      <c r="DU675" s="2">
        <v>1.9228786951669601</v>
      </c>
    </row>
    <row r="676" spans="1:135" x14ac:dyDescent="0.3">
      <c r="A676" s="10">
        <v>43771.999999939697</v>
      </c>
      <c r="B676" s="11">
        <v>-8.5</v>
      </c>
      <c r="C676" s="27" t="e">
        <f>0.4968*#REF! + 0.8846</f>
        <v>#REF!</v>
      </c>
      <c r="D676" s="27" t="e">
        <f>0.4968*#REF!/3</f>
        <v>#REF!</v>
      </c>
      <c r="E676" s="27" t="e">
        <f>0.2555*#REF! + 1.8343</f>
        <v>#REF!</v>
      </c>
      <c r="F676" s="27" t="e">
        <f>0.2555*#REF!/3</f>
        <v>#REF!</v>
      </c>
      <c r="G676" s="27" t="e">
        <f>0.5072*#REF! + 0.6166</f>
        <v>#REF!</v>
      </c>
      <c r="H676" s="27" t="e">
        <f>0.5072*#REF!/3</f>
        <v>#REF!</v>
      </c>
      <c r="I676" s="27" t="e">
        <f t="shared" si="28"/>
        <v>#REF!</v>
      </c>
      <c r="J676" s="27" t="e">
        <f t="shared" si="29"/>
        <v>#REF!</v>
      </c>
      <c r="O676" s="15">
        <v>-32.5</v>
      </c>
      <c r="P676" s="15">
        <v>1.8768929838238708</v>
      </c>
      <c r="Q676" s="15">
        <v>-30.916666666666668</v>
      </c>
      <c r="R676" s="15">
        <v>0.45156853457049179</v>
      </c>
      <c r="S676" s="14">
        <v>0.4</v>
      </c>
      <c r="T676" s="12"/>
      <c r="U676" s="12"/>
      <c r="V676" s="12"/>
      <c r="W676" s="12"/>
      <c r="X676" s="26">
        <f>-0.4212*A676+ 18430</f>
        <v>-6.7663999746000627</v>
      </c>
      <c r="Y676" s="15">
        <f>AA676</f>
        <v>0.74999999999999989</v>
      </c>
      <c r="Z676" s="15">
        <v>-0.75</v>
      </c>
      <c r="AA676" s="15">
        <v>0.74999999999999989</v>
      </c>
      <c r="AB676" s="6"/>
      <c r="AC676" s="6"/>
      <c r="AD676" s="15"/>
      <c r="AE676" s="15"/>
      <c r="AF676" s="15"/>
      <c r="AG676" s="15"/>
      <c r="AJ676" s="7"/>
      <c r="AK676" s="7"/>
      <c r="AL676" s="4"/>
      <c r="AM676" s="4"/>
      <c r="AN676" s="4"/>
      <c r="AO676" s="4"/>
      <c r="AT676" s="7"/>
      <c r="AU676" s="7"/>
      <c r="AV676" s="4"/>
      <c r="AW676" s="4"/>
      <c r="AX676" s="4"/>
      <c r="AY676" s="4"/>
      <c r="BD676" s="7"/>
      <c r="BE676" s="7"/>
      <c r="BF676" s="4"/>
      <c r="BG676" s="4"/>
      <c r="BH676" s="4"/>
      <c r="BI676" s="4"/>
      <c r="BN676" s="7"/>
      <c r="BO676" s="7"/>
      <c r="BP676" s="4"/>
      <c r="BQ676" s="4"/>
      <c r="BR676" s="4"/>
      <c r="BS676" s="4"/>
      <c r="CH676" s="3">
        <v>0.3840665007181413</v>
      </c>
      <c r="CI676" s="3">
        <v>0.17145825924917002</v>
      </c>
      <c r="CJ676" s="3">
        <v>1.7488742443415366</v>
      </c>
      <c r="CK676" s="3">
        <v>0.54020690305240904</v>
      </c>
      <c r="CL676" s="3">
        <v>1.1988567236613084</v>
      </c>
      <c r="CM676" s="3">
        <v>0.3298226952579863</v>
      </c>
      <c r="CN676" s="5">
        <v>0.94075460666536925</v>
      </c>
      <c r="CO676" s="5">
        <v>0.33192749708605651</v>
      </c>
      <c r="CP676" s="5">
        <v>1.3663340715854171</v>
      </c>
      <c r="CQ676" s="5">
        <v>0.21923496417850583</v>
      </c>
      <c r="DB676" s="3">
        <v>0.15431243332425323</v>
      </c>
      <c r="DC676" s="3">
        <v>5.143747777475105E-2</v>
      </c>
      <c r="DD676" s="3">
        <v>0.36863525738571612</v>
      </c>
      <c r="DE676" s="3">
        <v>0.27267613834537224</v>
      </c>
      <c r="DF676" s="3">
        <v>0.28226315928894657</v>
      </c>
      <c r="DG676" s="3">
        <v>0.16410217705141025</v>
      </c>
      <c r="DH676" s="5">
        <v>2.0047032689654887</v>
      </c>
      <c r="DI676" s="5">
        <v>0.56711745643371247</v>
      </c>
      <c r="DJ676" s="5">
        <v>1.4447302888075306</v>
      </c>
      <c r="DK676" s="5">
        <v>0.41377418627170737</v>
      </c>
      <c r="DV676" s="3">
        <v>0.53837893404239456</v>
      </c>
      <c r="DW676" s="3">
        <v>0.12002078147442069</v>
      </c>
      <c r="DX676" s="3">
        <v>2.1175095017272518</v>
      </c>
      <c r="DY676" s="3">
        <v>0.81153387564980273</v>
      </c>
      <c r="DZ676" s="3">
        <v>1.4811198829502543</v>
      </c>
      <c r="EA676" s="3">
        <v>0.48689415299823308</v>
      </c>
      <c r="EB676" s="5">
        <v>2.9454578756308565</v>
      </c>
      <c r="EC676" s="5">
        <v>0.83972051444241014</v>
      </c>
      <c r="ED676" s="5">
        <v>2.8110643603929475</v>
      </c>
      <c r="EE676" s="5">
        <v>0.57659273283197443</v>
      </c>
    </row>
    <row r="677" spans="1:135" x14ac:dyDescent="0.3">
      <c r="A677" s="10">
        <v>43772.999999939639</v>
      </c>
      <c r="B677" s="11">
        <v>-7.5</v>
      </c>
      <c r="C677" s="27" t="e">
        <f>0.4968*#REF! + 0.8846</f>
        <v>#REF!</v>
      </c>
      <c r="D677" s="27" t="e">
        <f>0.4968*#REF!/3</f>
        <v>#REF!</v>
      </c>
      <c r="E677" s="27" t="e">
        <f>0.2555*#REF! + 1.8343</f>
        <v>#REF!</v>
      </c>
      <c r="F677" s="27" t="e">
        <f>0.2555*#REF!/3</f>
        <v>#REF!</v>
      </c>
      <c r="G677" s="27" t="e">
        <f>0.5072*#REF! + 0.6166</f>
        <v>#REF!</v>
      </c>
      <c r="H677" s="27" t="e">
        <f>0.5072*#REF!/3</f>
        <v>#REF!</v>
      </c>
      <c r="I677" s="27" t="e">
        <f t="shared" si="28"/>
        <v>#REF!</v>
      </c>
      <c r="J677" s="27" t="e">
        <f t="shared" si="29"/>
        <v>#REF!</v>
      </c>
      <c r="S677" s="14">
        <v>2.3000000000000003</v>
      </c>
      <c r="T677" s="12"/>
      <c r="U677" s="12"/>
      <c r="V677" s="12"/>
      <c r="W677" s="12"/>
      <c r="X677" s="12"/>
      <c r="Y677" s="12"/>
      <c r="Z677" s="12"/>
      <c r="AA677" s="12"/>
      <c r="AJ677" s="7"/>
      <c r="AK677" s="7"/>
      <c r="AL677" s="4"/>
      <c r="AM677" s="4"/>
      <c r="AN677" s="4"/>
      <c r="AO677" s="4"/>
      <c r="AT677" s="7"/>
      <c r="AU677" s="7"/>
      <c r="AV677" s="4"/>
      <c r="AW677" s="4"/>
      <c r="AX677" s="4"/>
      <c r="AY677" s="4"/>
      <c r="BD677" s="7"/>
      <c r="BE677" s="7"/>
      <c r="BF677" s="4"/>
      <c r="BG677" s="4"/>
      <c r="BH677" s="4"/>
      <c r="BI677" s="4"/>
      <c r="BN677" s="7"/>
      <c r="BO677" s="7"/>
      <c r="BP677" s="4"/>
      <c r="BQ677" s="4"/>
      <c r="BR677" s="4"/>
      <c r="BS677" s="4"/>
    </row>
    <row r="678" spans="1:135" x14ac:dyDescent="0.3">
      <c r="A678" s="10">
        <v>43773.99999993958</v>
      </c>
      <c r="B678" s="11">
        <v>-9.4</v>
      </c>
      <c r="C678" s="27" t="e">
        <f>0.4968*#REF! + 0.8846</f>
        <v>#REF!</v>
      </c>
      <c r="D678" s="27" t="e">
        <f>0.4968*#REF!/3</f>
        <v>#REF!</v>
      </c>
      <c r="E678" s="27" t="e">
        <f>0.2555*#REF! + 1.8343</f>
        <v>#REF!</v>
      </c>
      <c r="F678" s="27" t="e">
        <f>0.2555*#REF!/3</f>
        <v>#REF!</v>
      </c>
      <c r="G678" s="27" t="e">
        <f>0.5072*#REF! + 0.6166</f>
        <v>#REF!</v>
      </c>
      <c r="H678" s="27" t="e">
        <f>0.5072*#REF!/3</f>
        <v>#REF!</v>
      </c>
      <c r="I678" s="27" t="e">
        <f t="shared" si="28"/>
        <v>#REF!</v>
      </c>
      <c r="J678" s="27" t="e">
        <f t="shared" si="29"/>
        <v>#REF!</v>
      </c>
      <c r="T678" s="12"/>
      <c r="U678" s="12"/>
      <c r="V678" s="12"/>
      <c r="W678" s="12"/>
      <c r="X678" s="12"/>
      <c r="Y678" s="12"/>
      <c r="Z678" s="12"/>
      <c r="AA678" s="12"/>
      <c r="AJ678" s="7"/>
      <c r="AK678" s="7"/>
      <c r="AL678" s="4"/>
      <c r="AM678" s="4"/>
      <c r="AN678" s="4"/>
      <c r="AO678" s="4"/>
      <c r="AT678" s="7"/>
      <c r="AU678" s="7"/>
      <c r="AV678" s="4"/>
      <c r="AW678" s="4"/>
      <c r="AX678" s="4"/>
      <c r="AY678" s="4"/>
      <c r="BD678" s="7"/>
      <c r="BE678" s="7"/>
      <c r="BF678" s="4"/>
      <c r="BG678" s="4"/>
      <c r="BH678" s="4"/>
      <c r="BI678" s="4"/>
      <c r="BN678" s="7"/>
      <c r="BO678" s="7"/>
      <c r="BP678" s="4"/>
      <c r="BQ678" s="4"/>
      <c r="BR678" s="4"/>
      <c r="BS678" s="4"/>
    </row>
    <row r="679" spans="1:135" x14ac:dyDescent="0.3">
      <c r="A679" s="10">
        <v>43774.999999939522</v>
      </c>
      <c r="B679" s="11">
        <v>-16.3</v>
      </c>
      <c r="C679" s="27" t="e">
        <f>0.4968*#REF! + 0.8846</f>
        <v>#REF!</v>
      </c>
      <c r="D679" s="27" t="e">
        <f>0.4968*#REF!/3</f>
        <v>#REF!</v>
      </c>
      <c r="E679" s="27" t="e">
        <f>0.2555*#REF! + 1.8343</f>
        <v>#REF!</v>
      </c>
      <c r="F679" s="27" t="e">
        <f>0.2555*#REF!/3</f>
        <v>#REF!</v>
      </c>
      <c r="G679" s="27" t="e">
        <f>0.5072*#REF! + 0.6166</f>
        <v>#REF!</v>
      </c>
      <c r="H679" s="27" t="e">
        <f>0.5072*#REF!/3</f>
        <v>#REF!</v>
      </c>
      <c r="I679" s="27" t="e">
        <f t="shared" si="28"/>
        <v>#REF!</v>
      </c>
      <c r="J679" s="27" t="e">
        <f t="shared" si="29"/>
        <v>#REF!</v>
      </c>
      <c r="T679" s="12"/>
      <c r="U679" s="12"/>
      <c r="V679" s="12"/>
      <c r="W679" s="12"/>
      <c r="X679" s="12"/>
      <c r="Y679" s="12"/>
      <c r="Z679" s="12"/>
      <c r="AA679" s="12"/>
      <c r="AJ679" s="7"/>
      <c r="AK679" s="7"/>
      <c r="AL679" s="4"/>
      <c r="AM679" s="4"/>
      <c r="AN679" s="4"/>
      <c r="AO679" s="4"/>
      <c r="AT679" s="7"/>
      <c r="AU679" s="7"/>
      <c r="AV679" s="4"/>
      <c r="AW679" s="4"/>
      <c r="AX679" s="4"/>
      <c r="AY679" s="4"/>
      <c r="BD679" s="7"/>
      <c r="BE679" s="7"/>
      <c r="BF679" s="4"/>
      <c r="BG679" s="4"/>
      <c r="BH679" s="4"/>
      <c r="BI679" s="4"/>
      <c r="BN679" s="7"/>
      <c r="BO679" s="7"/>
      <c r="BP679" s="4"/>
      <c r="BQ679" s="4"/>
      <c r="BR679" s="4"/>
      <c r="BS679" s="4"/>
    </row>
    <row r="680" spans="1:135" x14ac:dyDescent="0.3">
      <c r="A680" s="10">
        <v>43775.999999939464</v>
      </c>
      <c r="B680" s="11">
        <v>-15.1</v>
      </c>
      <c r="C680" s="27" t="e">
        <f>0.4968*#REF! + 0.8846</f>
        <v>#REF!</v>
      </c>
      <c r="D680" s="27" t="e">
        <f>0.4968*#REF!/3</f>
        <v>#REF!</v>
      </c>
      <c r="E680" s="27" t="e">
        <f>0.2555*#REF! + 1.8343</f>
        <v>#REF!</v>
      </c>
      <c r="F680" s="27" t="e">
        <f>0.2555*#REF!/3</f>
        <v>#REF!</v>
      </c>
      <c r="G680" s="27" t="e">
        <f>0.5072*#REF! + 0.6166</f>
        <v>#REF!</v>
      </c>
      <c r="H680" s="27" t="e">
        <f>0.5072*#REF!/3</f>
        <v>#REF!</v>
      </c>
      <c r="I680" s="27" t="e">
        <f t="shared" si="28"/>
        <v>#REF!</v>
      </c>
      <c r="J680" s="27" t="e">
        <f t="shared" si="29"/>
        <v>#REF!</v>
      </c>
      <c r="T680" s="12"/>
      <c r="U680" s="12"/>
      <c r="V680" s="12"/>
      <c r="W680" s="12"/>
      <c r="X680" s="12"/>
      <c r="Y680" s="12"/>
      <c r="Z680" s="12"/>
      <c r="AA680" s="12"/>
      <c r="AJ680" s="7"/>
      <c r="AK680" s="7"/>
      <c r="AL680" s="4"/>
      <c r="AM680" s="4"/>
      <c r="AN680" s="4"/>
      <c r="AO680" s="4"/>
      <c r="AT680" s="7"/>
      <c r="AU680" s="7"/>
      <c r="AV680" s="4"/>
      <c r="AW680" s="4"/>
      <c r="AX680" s="4"/>
      <c r="AY680" s="4"/>
      <c r="BD680" s="7"/>
      <c r="BE680" s="7"/>
      <c r="BF680" s="4"/>
      <c r="BG680" s="4"/>
      <c r="BH680" s="4"/>
      <c r="BI680" s="4"/>
      <c r="BN680" s="7"/>
      <c r="BO680" s="7"/>
      <c r="BP680" s="4"/>
      <c r="BQ680" s="4"/>
      <c r="BR680" s="4"/>
      <c r="BS680" s="4"/>
    </row>
    <row r="681" spans="1:135" x14ac:dyDescent="0.3">
      <c r="A681" s="10">
        <v>43776.999999939406</v>
      </c>
      <c r="B681" s="11">
        <v>-12.8</v>
      </c>
      <c r="C681" s="27" t="e">
        <f>0.4968*#REF! + 0.8846</f>
        <v>#REF!</v>
      </c>
      <c r="D681" s="27" t="e">
        <f>0.4968*#REF!/3</f>
        <v>#REF!</v>
      </c>
      <c r="E681" s="27" t="e">
        <f>0.2555*#REF! + 1.8343</f>
        <v>#REF!</v>
      </c>
      <c r="F681" s="27" t="e">
        <f>0.2555*#REF!/3</f>
        <v>#REF!</v>
      </c>
      <c r="G681" s="27" t="e">
        <f>0.5072*#REF! + 0.6166</f>
        <v>#REF!</v>
      </c>
      <c r="H681" s="27" t="e">
        <f>0.5072*#REF!/3</f>
        <v>#REF!</v>
      </c>
      <c r="I681" s="27" t="e">
        <f t="shared" si="28"/>
        <v>#REF!</v>
      </c>
      <c r="J681" s="27" t="e">
        <f t="shared" si="29"/>
        <v>#REF!</v>
      </c>
      <c r="K681" s="15">
        <v>-23.8333333333333</v>
      </c>
      <c r="L681" s="15">
        <v>1.5898986690282437</v>
      </c>
      <c r="M681" s="15">
        <v>-34.5</v>
      </c>
      <c r="N681" s="15">
        <v>1.0695510244674604</v>
      </c>
      <c r="T681" s="15">
        <f>-0.4742*A681 + 20729</f>
        <v>-30.053399971267936</v>
      </c>
      <c r="U681" s="15">
        <f>W681</f>
        <v>5.5075705472861021</v>
      </c>
      <c r="V681" s="15">
        <v>-31</v>
      </c>
      <c r="W681" s="15">
        <v>5.5075705472861021</v>
      </c>
      <c r="X681" s="12"/>
      <c r="Y681" s="12"/>
      <c r="Z681" s="12"/>
      <c r="AA681" s="12"/>
      <c r="AJ681" s="7">
        <v>0.93857410215653081</v>
      </c>
      <c r="AK681" s="7">
        <v>0.18312210772882534</v>
      </c>
      <c r="AL681" s="4">
        <v>0.32546572571635157</v>
      </c>
      <c r="AM681" s="4">
        <v>7.1578632816442139E-2</v>
      </c>
      <c r="AN681" s="4">
        <v>0.4645923915578038</v>
      </c>
      <c r="AO681" s="4">
        <v>7.1578632816442139E-2</v>
      </c>
      <c r="AT681" s="7">
        <v>28.852984897206849</v>
      </c>
      <c r="AU681" s="7">
        <v>4.7937441034270423</v>
      </c>
      <c r="AV681" s="4">
        <v>67.655476329427856</v>
      </c>
      <c r="AW681" s="4">
        <v>8.776391696131947</v>
      </c>
      <c r="AX681" s="4">
        <v>90.916150539494765</v>
      </c>
      <c r="AY681" s="4">
        <v>8.776391696131947</v>
      </c>
      <c r="BD681" s="7">
        <v>29.791558999363378</v>
      </c>
      <c r="BE681" s="7">
        <v>4.9082264185083559</v>
      </c>
      <c r="BF681" s="4">
        <v>67.980942055144197</v>
      </c>
      <c r="BG681" s="4">
        <v>8.8163076099566542</v>
      </c>
      <c r="BH681" s="4">
        <v>91.380742931052566</v>
      </c>
      <c r="BI681" s="4">
        <v>8.8163076099566542</v>
      </c>
      <c r="BN681" s="7">
        <v>482.3561513629038</v>
      </c>
      <c r="BO681" s="7">
        <v>39.031727016288407</v>
      </c>
      <c r="BP681" s="4">
        <v>472.57730966061013</v>
      </c>
      <c r="BQ681" s="4">
        <v>22.849409011479995</v>
      </c>
      <c r="BR681" s="4">
        <v>526.59396248368353</v>
      </c>
      <c r="BS681" s="4">
        <v>22.849409011479995</v>
      </c>
      <c r="BX681" s="1">
        <v>0.33992273497440889</v>
      </c>
      <c r="BY681" s="1">
        <v>0.18318019558489732</v>
      </c>
      <c r="BZ681" s="1">
        <v>2.1641747460037375</v>
      </c>
      <c r="CA681" s="1">
        <v>0.15243975604662596</v>
      </c>
      <c r="CB681" s="1">
        <v>2.0601923813750656</v>
      </c>
      <c r="CC681" s="1">
        <v>0.14412938980256612</v>
      </c>
      <c r="CD681" s="2">
        <v>0.9400661083118802</v>
      </c>
      <c r="CE681" s="2">
        <v>0.91527527779216966</v>
      </c>
      <c r="CF681" s="2">
        <v>1.9446465573902618</v>
      </c>
      <c r="CG681" s="2">
        <v>0.81869897284026871</v>
      </c>
      <c r="CR681" s="1">
        <v>6.7984546994881781E-2</v>
      </c>
      <c r="CS681" s="1">
        <v>0.21541555711275104</v>
      </c>
      <c r="CT681" s="1">
        <v>0.78862074514062885</v>
      </c>
      <c r="CU681" s="1">
        <v>0.17706461826361641</v>
      </c>
      <c r="CV681" s="1">
        <v>0.74754448184632127</v>
      </c>
      <c r="CW681" s="1">
        <v>0.16742279783119743</v>
      </c>
      <c r="CX681" s="2">
        <v>2.0045527309591562</v>
      </c>
      <c r="CY681" s="2">
        <v>0.87524854614492753</v>
      </c>
      <c r="CZ681" s="2">
        <v>1.1981234713778866</v>
      </c>
      <c r="DA681" s="2">
        <v>0.46767789202330928</v>
      </c>
      <c r="DL681" s="1">
        <v>0.40790728196929066</v>
      </c>
      <c r="DM681" s="1">
        <v>0.26365385526613044</v>
      </c>
      <c r="DN681" s="1">
        <v>2.9527954911443661</v>
      </c>
      <c r="DO681" s="1">
        <v>0.21546323124349184</v>
      </c>
      <c r="DP681" s="1">
        <v>2.8077368632213866</v>
      </c>
      <c r="DQ681" s="1">
        <v>0.20373684924476806</v>
      </c>
      <c r="DR681" s="2">
        <v>2.8409350773248732</v>
      </c>
      <c r="DS681" s="2">
        <v>0.82826918268302174</v>
      </c>
      <c r="DT681" s="2">
        <v>3.1427700287681479</v>
      </c>
      <c r="DU681" s="2">
        <v>0.35167290691849901</v>
      </c>
    </row>
    <row r="682" spans="1:135" x14ac:dyDescent="0.3">
      <c r="A682" s="10">
        <v>43777.999999939348</v>
      </c>
      <c r="B682" s="11">
        <v>-11.6</v>
      </c>
      <c r="C682" s="27" t="e">
        <f>0.4968*#REF! + 0.8846</f>
        <v>#REF!</v>
      </c>
      <c r="D682" s="27" t="e">
        <f>0.4968*#REF!/3</f>
        <v>#REF!</v>
      </c>
      <c r="E682" s="27" t="e">
        <f>0.2555*#REF! + 1.8343</f>
        <v>#REF!</v>
      </c>
      <c r="F682" s="27" t="e">
        <f>0.2555*#REF!/3</f>
        <v>#REF!</v>
      </c>
      <c r="G682" s="27" t="e">
        <f>0.5072*#REF! + 0.6166</f>
        <v>#REF!</v>
      </c>
      <c r="H682" s="27" t="e">
        <f>0.5072*#REF!/3</f>
        <v>#REF!</v>
      </c>
      <c r="I682" s="27" t="e">
        <f t="shared" si="28"/>
        <v>#REF!</v>
      </c>
      <c r="J682" s="27" t="e">
        <f t="shared" si="29"/>
        <v>#REF!</v>
      </c>
      <c r="O682" s="15">
        <v>-23.583333333333332</v>
      </c>
      <c r="P682" s="15">
        <v>1.2759923846389398</v>
      </c>
      <c r="Q682" s="15">
        <v>-28.583333333333332</v>
      </c>
      <c r="R682" s="15">
        <v>1.3732196922678901</v>
      </c>
      <c r="T682" s="12"/>
      <c r="U682" s="12"/>
      <c r="V682" s="12"/>
      <c r="W682" s="12"/>
      <c r="X682" s="12"/>
      <c r="Y682" s="12"/>
      <c r="Z682" s="12"/>
      <c r="AA682" s="12"/>
      <c r="CH682" s="3">
        <v>0.51263332081971469</v>
      </c>
      <c r="CI682" s="3">
        <v>3.41755547213142E-2</v>
      </c>
      <c r="CJ682" s="3">
        <v>1.2559516360082994</v>
      </c>
      <c r="CK682" s="3">
        <v>0.55482673733161669</v>
      </c>
      <c r="CL682" s="3">
        <v>0.95639435498729974</v>
      </c>
      <c r="CM682" s="3">
        <v>0.33151777688612655</v>
      </c>
      <c r="CN682" s="5">
        <v>1.7227048999158823</v>
      </c>
      <c r="CO682" s="5">
        <v>0.15867018815014752</v>
      </c>
      <c r="CP682" s="5">
        <v>1.462032447954926</v>
      </c>
      <c r="CQ682" s="5">
        <v>0.21269729995021347</v>
      </c>
      <c r="DB682" s="3">
        <v>0.3246677698524853</v>
      </c>
      <c r="DC682" s="3">
        <v>8.5438886803285721E-2</v>
      </c>
      <c r="DD682" s="3">
        <v>0.47845776609839957</v>
      </c>
      <c r="DE682" s="3">
        <v>0.13952111790630745</v>
      </c>
      <c r="DF682" s="3">
        <v>0.41648039761129613</v>
      </c>
      <c r="DG682" s="3">
        <v>9.0130250708379628E-2</v>
      </c>
      <c r="DH682" s="5">
        <v>1.4846996176906613</v>
      </c>
      <c r="DI682" s="5">
        <v>0.20127885143473948</v>
      </c>
      <c r="DJ682" s="5">
        <v>0.66868150720419106</v>
      </c>
      <c r="DK682" s="5">
        <v>0.22238099332790565</v>
      </c>
      <c r="DV682" s="3">
        <v>0.83730109067219927</v>
      </c>
      <c r="DW682" s="3">
        <v>5.1263332081971529E-2</v>
      </c>
      <c r="DX682" s="3">
        <v>1.7344094021066983</v>
      </c>
      <c r="DY682" s="3">
        <v>0.689659956387628</v>
      </c>
      <c r="DZ682" s="3">
        <v>1.3728747525985951</v>
      </c>
      <c r="EA682" s="3">
        <v>0.41224497196959742</v>
      </c>
      <c r="EB682" s="5">
        <v>3.2074045176065447</v>
      </c>
      <c r="EC682" s="5">
        <v>0.28442556482112813</v>
      </c>
      <c r="ED682" s="5">
        <v>2.1307139551591168</v>
      </c>
      <c r="EE682" s="5">
        <v>0.27068055573676414</v>
      </c>
    </row>
    <row r="683" spans="1:135" x14ac:dyDescent="0.3">
      <c r="A683" s="10">
        <v>43778.999999939289</v>
      </c>
      <c r="B683" s="11">
        <v>-10.6</v>
      </c>
      <c r="C683" s="27" t="e">
        <f>0.4968*#REF! + 0.8846</f>
        <v>#REF!</v>
      </c>
      <c r="D683" s="27" t="e">
        <f>0.4968*#REF!/3</f>
        <v>#REF!</v>
      </c>
      <c r="E683" s="27" t="e">
        <f>0.2555*#REF! + 1.8343</f>
        <v>#REF!</v>
      </c>
      <c r="F683" s="27" t="e">
        <f>0.2555*#REF!/3</f>
        <v>#REF!</v>
      </c>
      <c r="G683" s="27" t="e">
        <f>0.5072*#REF! + 0.6166</f>
        <v>#REF!</v>
      </c>
      <c r="H683" s="27" t="e">
        <f>0.5072*#REF!/3</f>
        <v>#REF!</v>
      </c>
      <c r="I683" s="27" t="e">
        <f t="shared" si="28"/>
        <v>#REF!</v>
      </c>
      <c r="J683" s="27" t="e">
        <f t="shared" si="29"/>
        <v>#REF!</v>
      </c>
      <c r="S683" s="14">
        <v>2</v>
      </c>
      <c r="T683" s="12"/>
      <c r="U683" s="12"/>
      <c r="V683" s="12"/>
      <c r="W683" s="12"/>
      <c r="X683" s="12"/>
      <c r="Y683" s="12"/>
      <c r="Z683" s="12"/>
      <c r="AA683" s="12"/>
    </row>
    <row r="684" spans="1:135" x14ac:dyDescent="0.3">
      <c r="A684" s="10">
        <v>43779.999999939231</v>
      </c>
      <c r="B684" s="11">
        <v>-9.6999999999999993</v>
      </c>
      <c r="C684" s="27" t="e">
        <f>0.4968*#REF! + 0.8846</f>
        <v>#REF!</v>
      </c>
      <c r="D684" s="27" t="e">
        <f>0.4968*#REF!/3</f>
        <v>#REF!</v>
      </c>
      <c r="E684" s="27" t="e">
        <f>0.2555*#REF! + 1.8343</f>
        <v>#REF!</v>
      </c>
      <c r="F684" s="27" t="e">
        <f>0.2555*#REF!/3</f>
        <v>#REF!</v>
      </c>
      <c r="G684" s="27" t="e">
        <f>0.5072*#REF! + 0.6166</f>
        <v>#REF!</v>
      </c>
      <c r="H684" s="27" t="e">
        <f>0.5072*#REF!/3</f>
        <v>#REF!</v>
      </c>
      <c r="I684" s="27" t="e">
        <f t="shared" si="28"/>
        <v>#REF!</v>
      </c>
      <c r="J684" s="27" t="e">
        <f t="shared" si="29"/>
        <v>#REF!</v>
      </c>
      <c r="S684" s="14">
        <v>0.6</v>
      </c>
      <c r="T684" s="12"/>
      <c r="U684" s="12"/>
      <c r="V684" s="12"/>
      <c r="W684" s="12"/>
      <c r="X684" s="12"/>
      <c r="Y684" s="12"/>
      <c r="Z684" s="12"/>
      <c r="AA684" s="12"/>
    </row>
    <row r="685" spans="1:135" x14ac:dyDescent="0.3">
      <c r="A685" s="10">
        <v>43780.999999939173</v>
      </c>
      <c r="B685" s="11">
        <v>-15.9</v>
      </c>
      <c r="C685" s="27" t="e">
        <f>0.4968*#REF! + 0.8846</f>
        <v>#REF!</v>
      </c>
      <c r="D685" s="27" t="e">
        <f>0.4968*#REF!/3</f>
        <v>#REF!</v>
      </c>
      <c r="E685" s="27" t="e">
        <f>0.2555*#REF! + 1.8343</f>
        <v>#REF!</v>
      </c>
      <c r="F685" s="27" t="e">
        <f>0.2555*#REF!/3</f>
        <v>#REF!</v>
      </c>
      <c r="G685" s="27" t="e">
        <f>0.5072*#REF! + 0.6166</f>
        <v>#REF!</v>
      </c>
      <c r="H685" s="27" t="e">
        <f>0.5072*#REF!/3</f>
        <v>#REF!</v>
      </c>
      <c r="I685" s="27" t="e">
        <f t="shared" si="28"/>
        <v>#REF!</v>
      </c>
      <c r="J685" s="27" t="e">
        <f t="shared" si="29"/>
        <v>#REF!</v>
      </c>
      <c r="S685" s="14">
        <v>0.2</v>
      </c>
      <c r="T685" s="12"/>
      <c r="U685" s="12"/>
      <c r="V685" s="12"/>
      <c r="W685" s="12"/>
      <c r="X685" s="12"/>
      <c r="Y685" s="12"/>
      <c r="Z685" s="12"/>
      <c r="AA685" s="12"/>
    </row>
    <row r="686" spans="1:135" x14ac:dyDescent="0.3">
      <c r="A686" s="10">
        <v>43781.999999939115</v>
      </c>
      <c r="B686" s="11">
        <v>-24.7</v>
      </c>
      <c r="C686" s="27" t="e">
        <f>0.4968*#REF! + 0.8846</f>
        <v>#REF!</v>
      </c>
      <c r="D686" s="27" t="e">
        <f>0.4968*#REF!/3</f>
        <v>#REF!</v>
      </c>
      <c r="E686" s="27" t="e">
        <f>0.2555*#REF! + 1.8343</f>
        <v>#REF!</v>
      </c>
      <c r="F686" s="27" t="e">
        <f>0.2555*#REF!/3</f>
        <v>#REF!</v>
      </c>
      <c r="G686" s="27" t="e">
        <f>0.5072*#REF! + 0.6166</f>
        <v>#REF!</v>
      </c>
      <c r="H686" s="27" t="e">
        <f>0.5072*#REF!/3</f>
        <v>#REF!</v>
      </c>
      <c r="I686" s="27" t="e">
        <f t="shared" si="28"/>
        <v>#REF!</v>
      </c>
      <c r="J686" s="27" t="e">
        <f t="shared" si="29"/>
        <v>#REF!</v>
      </c>
      <c r="T686" s="12"/>
      <c r="U686" s="12"/>
      <c r="V686" s="12"/>
      <c r="W686" s="12"/>
      <c r="X686" s="12"/>
      <c r="Y686" s="12"/>
      <c r="Z686" s="12"/>
      <c r="AA686" s="12"/>
    </row>
    <row r="687" spans="1:135" x14ac:dyDescent="0.3">
      <c r="A687" s="10">
        <v>43782.999999939057</v>
      </c>
      <c r="B687" s="11">
        <v>-27.1</v>
      </c>
      <c r="C687" s="27" t="e">
        <f>0.4968*#REF! + 0.8846</f>
        <v>#REF!</v>
      </c>
      <c r="D687" s="27" t="e">
        <f>0.4968*#REF!/3</f>
        <v>#REF!</v>
      </c>
      <c r="E687" s="27" t="e">
        <f>0.2555*#REF! + 1.8343</f>
        <v>#REF!</v>
      </c>
      <c r="F687" s="27" t="e">
        <f>0.2555*#REF!/3</f>
        <v>#REF!</v>
      </c>
      <c r="G687" s="27" t="e">
        <f>0.5072*#REF! + 0.6166</f>
        <v>#REF!</v>
      </c>
      <c r="H687" s="27" t="e">
        <f>0.5072*#REF!/3</f>
        <v>#REF!</v>
      </c>
      <c r="I687" s="27" t="e">
        <f t="shared" si="28"/>
        <v>#REF!</v>
      </c>
      <c r="J687" s="27" t="e">
        <f t="shared" si="29"/>
        <v>#REF!</v>
      </c>
      <c r="T687" s="12"/>
      <c r="U687" s="12"/>
      <c r="V687" s="12"/>
      <c r="W687" s="12"/>
      <c r="X687" s="12"/>
      <c r="Y687" s="12"/>
      <c r="Z687" s="12"/>
      <c r="AA687" s="12"/>
    </row>
    <row r="688" spans="1:135" x14ac:dyDescent="0.3">
      <c r="A688" s="10">
        <v>43783.999999938998</v>
      </c>
      <c r="B688" s="11">
        <v>-22.9</v>
      </c>
      <c r="C688" s="27" t="e">
        <f>0.4968*#REF! + 0.8846</f>
        <v>#REF!</v>
      </c>
      <c r="D688" s="27" t="e">
        <f>0.4968*#REF!/3</f>
        <v>#REF!</v>
      </c>
      <c r="E688" s="27" t="e">
        <f>0.2555*#REF! + 1.8343</f>
        <v>#REF!</v>
      </c>
      <c r="F688" s="27" t="e">
        <f>0.2555*#REF!/3</f>
        <v>#REF!</v>
      </c>
      <c r="G688" s="27" t="e">
        <f>0.5072*#REF! + 0.6166</f>
        <v>#REF!</v>
      </c>
      <c r="H688" s="27" t="e">
        <f>0.5072*#REF!/3</f>
        <v>#REF!</v>
      </c>
      <c r="I688" s="27" t="e">
        <f t="shared" si="28"/>
        <v>#REF!</v>
      </c>
      <c r="J688" s="27" t="e">
        <f t="shared" si="29"/>
        <v>#REF!</v>
      </c>
      <c r="K688" s="15">
        <v>-13.75</v>
      </c>
      <c r="L688" s="15">
        <v>1.2130914677347746</v>
      </c>
      <c r="M688" s="15">
        <v>-21.9166666666667</v>
      </c>
      <c r="N688" s="15">
        <v>1.5494785698369116</v>
      </c>
      <c r="T688" s="12"/>
      <c r="U688" s="12"/>
      <c r="V688" s="12"/>
      <c r="W688" s="12"/>
      <c r="X688" s="12"/>
      <c r="Y688" s="12"/>
      <c r="Z688" s="12"/>
      <c r="AA688" s="12"/>
      <c r="BX688" s="1">
        <v>0.18401197796584035</v>
      </c>
      <c r="BY688" s="1">
        <v>0.43166239460248523</v>
      </c>
      <c r="BZ688" s="1">
        <v>2.2765584453466139</v>
      </c>
      <c r="CA688" s="1">
        <v>0.35735142804118841</v>
      </c>
      <c r="CB688" s="1">
        <v>2.1572832967059097</v>
      </c>
      <c r="CC688" s="1">
        <v>0.33787946029494037</v>
      </c>
      <c r="CD688" s="2">
        <v>0.73439484785763187</v>
      </c>
      <c r="CE688" s="2">
        <v>0.26386125978874131</v>
      </c>
      <c r="CF688" s="2">
        <v>0.8358965747973045</v>
      </c>
      <c r="CG688" s="2">
        <v>0.16717931495946078</v>
      </c>
      <c r="CR688" s="1">
        <v>0.25950407149028759</v>
      </c>
      <c r="CS688" s="1">
        <v>0.18099293382045809</v>
      </c>
      <c r="CT688" s="1">
        <v>0.93421465736503517</v>
      </c>
      <c r="CU688" s="1">
        <v>0.14929757414062855</v>
      </c>
      <c r="CV688" s="1">
        <v>0.89575615397017461</v>
      </c>
      <c r="CW688" s="1">
        <v>0.14116509479247044</v>
      </c>
      <c r="CX688" s="2">
        <v>0.68065863947780514</v>
      </c>
      <c r="CY688" s="2">
        <v>0.3392276728076431</v>
      </c>
      <c r="CZ688" s="2">
        <v>0.74036553767761271</v>
      </c>
      <c r="DA688" s="2">
        <v>0.51055507950268741</v>
      </c>
      <c r="DL688" s="1">
        <v>0.44351604945612794</v>
      </c>
      <c r="DM688" s="1">
        <v>0.46700008328363374</v>
      </c>
      <c r="DN688" s="1">
        <v>3.2107731027116491</v>
      </c>
      <c r="DO688" s="1">
        <v>0.38964909684307958</v>
      </c>
      <c r="DP688" s="1">
        <v>3.0530394506760841</v>
      </c>
      <c r="DQ688" s="1">
        <v>0.36840203906895874</v>
      </c>
      <c r="DR688" s="2">
        <v>1.3971414178754948</v>
      </c>
      <c r="DS688" s="2">
        <v>0.20579401028355765</v>
      </c>
      <c r="DT688" s="2">
        <v>1.5762621124749172</v>
      </c>
      <c r="DU688" s="2">
        <v>0.43581945980414311</v>
      </c>
    </row>
    <row r="689" spans="1:135" x14ac:dyDescent="0.3">
      <c r="A689" s="10">
        <v>43784.99999993894</v>
      </c>
      <c r="B689" s="11">
        <v>-17.899999999999999</v>
      </c>
      <c r="C689" s="27" t="e">
        <f>0.4968*#REF! + 0.8846</f>
        <v>#REF!</v>
      </c>
      <c r="D689" s="27" t="e">
        <f>0.4968*#REF!/3</f>
        <v>#REF!</v>
      </c>
      <c r="E689" s="27" t="e">
        <f>0.2555*#REF! + 1.8343</f>
        <v>#REF!</v>
      </c>
      <c r="F689" s="27" t="e">
        <f>0.2555*#REF!/3</f>
        <v>#REF!</v>
      </c>
      <c r="G689" s="27" t="e">
        <f>0.5072*#REF! + 0.6166</f>
        <v>#REF!</v>
      </c>
      <c r="H689" s="27" t="e">
        <f>0.5072*#REF!/3</f>
        <v>#REF!</v>
      </c>
      <c r="I689" s="27" t="e">
        <f t="shared" si="28"/>
        <v>#REF!</v>
      </c>
      <c r="J689" s="27" t="e">
        <f t="shared" si="29"/>
        <v>#REF!</v>
      </c>
      <c r="Q689" s="26"/>
      <c r="R689" s="15"/>
      <c r="T689" s="12"/>
      <c r="U689" s="12"/>
      <c r="V689" s="12"/>
      <c r="W689" s="12"/>
      <c r="X689" s="12"/>
      <c r="Y689" s="12"/>
      <c r="Z689" s="12"/>
      <c r="AA689" s="12"/>
    </row>
    <row r="690" spans="1:135" x14ac:dyDescent="0.3">
      <c r="A690" s="10">
        <v>43785.999999938882</v>
      </c>
      <c r="B690" s="11">
        <v>-20.9</v>
      </c>
      <c r="C690" s="27" t="e">
        <f>0.4968*#REF! + 0.8846</f>
        <v>#REF!</v>
      </c>
      <c r="D690" s="27" t="e">
        <f>0.4968*#REF!/3</f>
        <v>#REF!</v>
      </c>
      <c r="E690" s="27" t="e">
        <f>0.2555*#REF! + 1.8343</f>
        <v>#REF!</v>
      </c>
      <c r="F690" s="27" t="e">
        <f>0.2555*#REF!/3</f>
        <v>#REF!</v>
      </c>
      <c r="G690" s="27" t="e">
        <f>0.5072*#REF! + 0.6166</f>
        <v>#REF!</v>
      </c>
      <c r="H690" s="27" t="e">
        <f>0.5072*#REF!/3</f>
        <v>#REF!</v>
      </c>
      <c r="I690" s="27" t="e">
        <f t="shared" si="28"/>
        <v>#REF!</v>
      </c>
      <c r="J690" s="27" t="e">
        <f t="shared" si="29"/>
        <v>#REF!</v>
      </c>
      <c r="T690" s="12"/>
      <c r="U690" s="12"/>
      <c r="V690" s="12"/>
      <c r="W690" s="12"/>
      <c r="X690" s="12"/>
      <c r="Y690" s="12"/>
      <c r="Z690" s="12"/>
      <c r="AA690" s="12"/>
    </row>
    <row r="691" spans="1:135" x14ac:dyDescent="0.3">
      <c r="A691" s="10">
        <v>43786.999999938824</v>
      </c>
      <c r="B691" s="11">
        <v>-15.7</v>
      </c>
      <c r="C691" s="27" t="e">
        <f>0.4968*#REF! + 0.8846</f>
        <v>#REF!</v>
      </c>
      <c r="D691" s="27" t="e">
        <f>0.4968*#REF!/3</f>
        <v>#REF!</v>
      </c>
      <c r="E691" s="27" t="e">
        <f>0.2555*#REF! + 1.8343</f>
        <v>#REF!</v>
      </c>
      <c r="F691" s="27" t="e">
        <f>0.2555*#REF!/3</f>
        <v>#REF!</v>
      </c>
      <c r="G691" s="27" t="e">
        <f>0.5072*#REF! + 0.6166</f>
        <v>#REF!</v>
      </c>
      <c r="H691" s="27" t="e">
        <f>0.5072*#REF!/3</f>
        <v>#REF!</v>
      </c>
      <c r="I691" s="27" t="e">
        <f t="shared" si="28"/>
        <v>#REF!</v>
      </c>
      <c r="J691" s="27" t="e">
        <f t="shared" si="29"/>
        <v>#REF!</v>
      </c>
      <c r="S691" s="14">
        <v>4.9000000000000004</v>
      </c>
      <c r="T691" s="12"/>
      <c r="U691" s="12"/>
      <c r="V691" s="12"/>
      <c r="W691" s="12"/>
      <c r="X691" s="12"/>
      <c r="Y691" s="12"/>
      <c r="Z691" s="12"/>
      <c r="AA691" s="12"/>
    </row>
    <row r="692" spans="1:135" x14ac:dyDescent="0.3">
      <c r="A692" s="10">
        <v>43787.999999938766</v>
      </c>
      <c r="B692" s="11">
        <v>-18.8</v>
      </c>
      <c r="C692" s="27" t="e">
        <f>0.4968*#REF! + 0.8846</f>
        <v>#REF!</v>
      </c>
      <c r="D692" s="27" t="e">
        <f>0.4968*#REF!/3</f>
        <v>#REF!</v>
      </c>
      <c r="E692" s="27" t="e">
        <f>0.2555*#REF! + 1.8343</f>
        <v>#REF!</v>
      </c>
      <c r="F692" s="27" t="e">
        <f>0.2555*#REF!/3</f>
        <v>#REF!</v>
      </c>
      <c r="G692" s="27" t="e">
        <f>0.5072*#REF! + 0.6166</f>
        <v>#REF!</v>
      </c>
      <c r="H692" s="27" t="e">
        <f>0.5072*#REF!/3</f>
        <v>#REF!</v>
      </c>
      <c r="I692" s="27" t="e">
        <f t="shared" si="28"/>
        <v>#REF!</v>
      </c>
      <c r="J692" s="27" t="e">
        <f t="shared" si="29"/>
        <v>#REF!</v>
      </c>
      <c r="O692" s="15">
        <f>0.8339*A692 - 36533</f>
        <v>-18.186800051065802</v>
      </c>
      <c r="P692" s="15">
        <v>2</v>
      </c>
      <c r="Q692" s="15">
        <f>0.7204*A692- 31562</f>
        <v>-17.124800044111907</v>
      </c>
      <c r="R692" s="26">
        <v>2</v>
      </c>
      <c r="T692" s="12"/>
      <c r="U692" s="12"/>
      <c r="V692" s="12"/>
      <c r="W692" s="12"/>
      <c r="X692" s="12"/>
      <c r="Y692" s="12"/>
      <c r="Z692" s="12"/>
      <c r="AA692" s="12"/>
      <c r="CH692" s="3">
        <v>0.61515998498365754</v>
      </c>
      <c r="CI692" s="3">
        <v>4.101066566557704E-2</v>
      </c>
      <c r="CJ692" s="3">
        <v>1.507141963209959</v>
      </c>
      <c r="CK692" s="3">
        <v>0.66579208479794028</v>
      </c>
      <c r="CL692" s="3">
        <v>1.1476732259847595</v>
      </c>
      <c r="CM692" s="3">
        <v>0.39782133226335209</v>
      </c>
      <c r="CN692" s="5">
        <v>2.0672458798990587</v>
      </c>
      <c r="CO692" s="5">
        <v>0.19040422578017646</v>
      </c>
      <c r="CP692" s="5">
        <v>1.7544389375459106</v>
      </c>
      <c r="CQ692" s="5">
        <v>0.25523675994025663</v>
      </c>
      <c r="DB692" s="3">
        <v>0.3896013238229824</v>
      </c>
      <c r="DC692" s="3">
        <v>0.10252666416394277</v>
      </c>
      <c r="DD692" s="3">
        <v>0.57414931931807933</v>
      </c>
      <c r="DE692" s="3">
        <v>0.1674253414875691</v>
      </c>
      <c r="DF692" s="3">
        <v>0.49977647713355527</v>
      </c>
      <c r="DG692" s="3">
        <v>0.10815630085005562</v>
      </c>
      <c r="DH692" s="5">
        <v>1.7816395412287935</v>
      </c>
      <c r="DI692" s="5">
        <v>0.24153462172168674</v>
      </c>
      <c r="DJ692" s="5">
        <v>0.80241780864502932</v>
      </c>
      <c r="DK692" s="5">
        <v>0.26685719199348673</v>
      </c>
      <c r="DV692" s="3">
        <v>1.0047613088066392</v>
      </c>
      <c r="DW692" s="3">
        <v>6.1515998498365858E-2</v>
      </c>
      <c r="DX692" s="3">
        <v>2.0812912825280376</v>
      </c>
      <c r="DY692" s="3">
        <v>0.82759194766515409</v>
      </c>
      <c r="DZ692" s="3">
        <v>1.6474497031183142</v>
      </c>
      <c r="EA692" s="3">
        <v>0.49469396636351726</v>
      </c>
      <c r="EB692" s="5">
        <v>3.8488854211278531</v>
      </c>
      <c r="EC692" s="5">
        <v>0.3413106777853549</v>
      </c>
      <c r="ED692" s="5">
        <v>2.5568567461909404</v>
      </c>
      <c r="EE692" s="5">
        <v>0.32481666688411664</v>
      </c>
    </row>
    <row r="693" spans="1:135" x14ac:dyDescent="0.3">
      <c r="A693" s="10">
        <v>43788.999999938707</v>
      </c>
      <c r="B693" s="11">
        <v>-22.7</v>
      </c>
      <c r="C693" s="27" t="e">
        <f>0.4968*#REF! + 0.8846</f>
        <v>#REF!</v>
      </c>
      <c r="D693" s="27" t="e">
        <f>0.4968*#REF!/3</f>
        <v>#REF!</v>
      </c>
      <c r="E693" s="27" t="e">
        <f>0.2555*#REF! + 1.8343</f>
        <v>#REF!</v>
      </c>
      <c r="F693" s="27" t="e">
        <f>0.2555*#REF!/3</f>
        <v>#REF!</v>
      </c>
      <c r="G693" s="27" t="e">
        <f>0.5072*#REF! + 0.6166</f>
        <v>#REF!</v>
      </c>
      <c r="H693" s="27" t="e">
        <f>0.5072*#REF!/3</f>
        <v>#REF!</v>
      </c>
      <c r="I693" s="27" t="e">
        <f t="shared" si="28"/>
        <v>#REF!</v>
      </c>
      <c r="J693" s="27" t="e">
        <f t="shared" si="29"/>
        <v>#REF!</v>
      </c>
      <c r="T693" s="12"/>
      <c r="U693" s="12"/>
      <c r="V693" s="12"/>
      <c r="W693" s="12"/>
      <c r="X693" s="12"/>
      <c r="Y693" s="12"/>
      <c r="Z693" s="12"/>
      <c r="AA693" s="12"/>
    </row>
    <row r="694" spans="1:135" x14ac:dyDescent="0.3">
      <c r="A694" s="10">
        <v>43789.999999938649</v>
      </c>
      <c r="B694" s="11">
        <v>-22.9</v>
      </c>
      <c r="C694" s="27" t="e">
        <f>0.4968*#REF! + 0.8846</f>
        <v>#REF!</v>
      </c>
      <c r="D694" s="27" t="e">
        <f>0.4968*#REF!/3</f>
        <v>#REF!</v>
      </c>
      <c r="E694" s="27" t="e">
        <f>0.2555*#REF! + 1.8343</f>
        <v>#REF!</v>
      </c>
      <c r="F694" s="27" t="e">
        <f>0.2555*#REF!/3</f>
        <v>#REF!</v>
      </c>
      <c r="G694" s="27" t="e">
        <f>0.5072*#REF! + 0.6166</f>
        <v>#REF!</v>
      </c>
      <c r="H694" s="27" t="e">
        <f>0.5072*#REF!/3</f>
        <v>#REF!</v>
      </c>
      <c r="I694" s="27" t="e">
        <f t="shared" si="28"/>
        <v>#REF!</v>
      </c>
      <c r="J694" s="27" t="e">
        <f t="shared" si="29"/>
        <v>#REF!</v>
      </c>
      <c r="K694" s="26">
        <f>0.783*A694 - 34298</f>
        <v>-10.430000048036163</v>
      </c>
      <c r="L694" s="15">
        <v>1.5</v>
      </c>
      <c r="M694" s="15">
        <v>-17.75</v>
      </c>
      <c r="N694" s="15">
        <v>1.1620579967793292</v>
      </c>
      <c r="T694" s="12"/>
      <c r="U694" s="12"/>
      <c r="V694" s="12"/>
      <c r="W694" s="12"/>
      <c r="X694" s="12"/>
      <c r="Y694" s="12"/>
      <c r="Z694" s="12"/>
      <c r="AA694" s="12"/>
    </row>
    <row r="695" spans="1:135" x14ac:dyDescent="0.3">
      <c r="A695" s="10">
        <v>43790.999999938591</v>
      </c>
      <c r="B695" s="11">
        <v>-19</v>
      </c>
      <c r="C695" s="27" t="e">
        <f>0.4968*#REF! + 0.8846</f>
        <v>#REF!</v>
      </c>
      <c r="D695" s="27" t="e">
        <f>0.4968*#REF!/3</f>
        <v>#REF!</v>
      </c>
      <c r="E695" s="27" t="e">
        <f>0.2555*#REF! + 1.8343</f>
        <v>#REF!</v>
      </c>
      <c r="F695" s="27" t="e">
        <f>0.2555*#REF!/3</f>
        <v>#REF!</v>
      </c>
      <c r="G695" s="27" t="e">
        <f>0.5072*#REF! + 0.6166</f>
        <v>#REF!</v>
      </c>
      <c r="H695" s="27" t="e">
        <f>0.5072*#REF!/3</f>
        <v>#REF!</v>
      </c>
      <c r="I695" s="27" t="e">
        <f t="shared" si="28"/>
        <v>#REF!</v>
      </c>
      <c r="J695" s="27" t="e">
        <f t="shared" si="29"/>
        <v>#REF!</v>
      </c>
      <c r="Q695" s="26"/>
      <c r="R695" s="15"/>
      <c r="S695" s="14">
        <v>1.1000000000000001</v>
      </c>
      <c r="T695" s="12"/>
      <c r="U695" s="12"/>
      <c r="V695" s="12"/>
      <c r="W695" s="12"/>
      <c r="X695" s="12"/>
      <c r="Y695" s="12"/>
      <c r="Z695" s="12"/>
      <c r="AA695" s="12"/>
    </row>
    <row r="696" spans="1:135" x14ac:dyDescent="0.3">
      <c r="A696" s="10">
        <v>43791.999999938533</v>
      </c>
      <c r="B696" s="11">
        <v>-18.399999999999999</v>
      </c>
      <c r="C696" s="27" t="e">
        <f>0.4968*#REF! + 0.8846</f>
        <v>#REF!</v>
      </c>
      <c r="D696" s="27" t="e">
        <f>0.4968*#REF!/3</f>
        <v>#REF!</v>
      </c>
      <c r="E696" s="27" t="e">
        <f>0.2555*#REF! + 1.8343</f>
        <v>#REF!</v>
      </c>
      <c r="F696" s="27" t="e">
        <f>0.2555*#REF!/3</f>
        <v>#REF!</v>
      </c>
      <c r="G696" s="27" t="e">
        <f>0.5072*#REF! + 0.6166</f>
        <v>#REF!</v>
      </c>
      <c r="H696" s="27" t="e">
        <f>0.5072*#REF!/3</f>
        <v>#REF!</v>
      </c>
      <c r="I696" s="27" t="e">
        <f t="shared" si="28"/>
        <v>#REF!</v>
      </c>
      <c r="J696" s="27" t="e">
        <f t="shared" si="29"/>
        <v>#REF!</v>
      </c>
      <c r="S696" s="14">
        <v>0.8</v>
      </c>
      <c r="T696" s="12"/>
      <c r="U696" s="12"/>
      <c r="V696" s="12"/>
      <c r="W696" s="12"/>
      <c r="X696" s="12"/>
      <c r="Y696" s="12"/>
      <c r="Z696" s="12"/>
      <c r="AA696" s="12"/>
    </row>
    <row r="697" spans="1:135" x14ac:dyDescent="0.3">
      <c r="A697" s="10">
        <v>43792.999999938475</v>
      </c>
      <c r="B697" s="11">
        <v>-24.8</v>
      </c>
      <c r="C697" s="27" t="e">
        <f>0.4968*#REF! + 0.8846</f>
        <v>#REF!</v>
      </c>
      <c r="D697" s="27" t="e">
        <f>0.4968*#REF!/3</f>
        <v>#REF!</v>
      </c>
      <c r="E697" s="27" t="e">
        <f>0.2555*#REF! + 1.8343</f>
        <v>#REF!</v>
      </c>
      <c r="F697" s="27" t="e">
        <f>0.2555*#REF!/3</f>
        <v>#REF!</v>
      </c>
      <c r="G697" s="27" t="e">
        <f>0.5072*#REF! + 0.6166</f>
        <v>#REF!</v>
      </c>
      <c r="H697" s="27" t="e">
        <f>0.5072*#REF!/3</f>
        <v>#REF!</v>
      </c>
      <c r="I697" s="27" t="e">
        <f t="shared" si="28"/>
        <v>#REF!</v>
      </c>
      <c r="J697" s="27" t="e">
        <f t="shared" si="29"/>
        <v>#REF!</v>
      </c>
      <c r="T697" s="12"/>
      <c r="U697" s="12"/>
      <c r="V697" s="12"/>
      <c r="W697" s="12"/>
      <c r="X697" s="12"/>
      <c r="Y697" s="12"/>
      <c r="Z697" s="12"/>
      <c r="AA697" s="12"/>
    </row>
    <row r="698" spans="1:135" x14ac:dyDescent="0.3">
      <c r="A698" s="10">
        <v>43793.999999938416</v>
      </c>
      <c r="B698" s="11">
        <v>-24.5</v>
      </c>
      <c r="C698" s="27" t="e">
        <f>0.4968*#REF! + 0.8846</f>
        <v>#REF!</v>
      </c>
      <c r="D698" s="27" t="e">
        <f>0.4968*#REF!/3</f>
        <v>#REF!</v>
      </c>
      <c r="E698" s="27" t="e">
        <f>0.2555*#REF! + 1.8343</f>
        <v>#REF!</v>
      </c>
      <c r="F698" s="27" t="e">
        <f>0.2555*#REF!/3</f>
        <v>#REF!</v>
      </c>
      <c r="G698" s="27" t="e">
        <f>0.5072*#REF! + 0.6166</f>
        <v>#REF!</v>
      </c>
      <c r="H698" s="27" t="e">
        <f>0.5072*#REF!/3</f>
        <v>#REF!</v>
      </c>
      <c r="I698" s="27" t="e">
        <f t="shared" si="28"/>
        <v>#REF!</v>
      </c>
      <c r="J698" s="27" t="e">
        <f t="shared" si="29"/>
        <v>#REF!</v>
      </c>
      <c r="T698" s="12"/>
      <c r="U698" s="12"/>
      <c r="V698" s="12"/>
      <c r="W698" s="12"/>
      <c r="X698" s="12"/>
      <c r="Y698" s="12"/>
      <c r="Z698" s="12"/>
      <c r="AA698" s="12"/>
    </row>
    <row r="699" spans="1:135" x14ac:dyDescent="0.3">
      <c r="A699" s="10">
        <v>43794.999999938358</v>
      </c>
      <c r="B699" s="11">
        <v>-22.3</v>
      </c>
      <c r="C699" s="27" t="e">
        <f>0.4968*#REF! + 0.8846</f>
        <v>#REF!</v>
      </c>
      <c r="D699" s="27" t="e">
        <f>0.4968*#REF!/3</f>
        <v>#REF!</v>
      </c>
      <c r="E699" s="27" t="e">
        <f>0.2555*#REF! + 1.8343</f>
        <v>#REF!</v>
      </c>
      <c r="F699" s="27" t="e">
        <f>0.2555*#REF!/3</f>
        <v>#REF!</v>
      </c>
      <c r="G699" s="27" t="e">
        <f>0.5072*#REF! + 0.6166</f>
        <v>#REF!</v>
      </c>
      <c r="H699" s="27" t="e">
        <f>0.5072*#REF!/3</f>
        <v>#REF!</v>
      </c>
      <c r="I699" s="27" t="e">
        <f t="shared" si="28"/>
        <v>#REF!</v>
      </c>
      <c r="J699" s="27" t="e">
        <f t="shared" si="29"/>
        <v>#REF!</v>
      </c>
      <c r="S699" s="14">
        <v>0.1</v>
      </c>
      <c r="T699" s="12"/>
      <c r="U699" s="12"/>
      <c r="V699" s="12"/>
      <c r="W699" s="12"/>
      <c r="X699" s="12"/>
      <c r="Y699" s="12"/>
      <c r="Z699" s="12"/>
      <c r="AA699" s="12"/>
    </row>
    <row r="700" spans="1:135" x14ac:dyDescent="0.3">
      <c r="A700" s="10">
        <v>43795.9999999383</v>
      </c>
      <c r="B700" s="11">
        <v>-26.9</v>
      </c>
      <c r="C700" s="27" t="e">
        <f>0.4968*#REF! + 0.8846</f>
        <v>#REF!</v>
      </c>
      <c r="D700" s="27" t="e">
        <f>0.4968*#REF!/3</f>
        <v>#REF!</v>
      </c>
      <c r="E700" s="27" t="e">
        <f>0.2555*#REF! + 1.8343</f>
        <v>#REF!</v>
      </c>
      <c r="F700" s="27" t="e">
        <f>0.2555*#REF!/3</f>
        <v>#REF!</v>
      </c>
      <c r="G700" s="27" t="e">
        <f>0.5072*#REF! + 0.6166</f>
        <v>#REF!</v>
      </c>
      <c r="H700" s="27" t="e">
        <f>0.5072*#REF!/3</f>
        <v>#REF!</v>
      </c>
      <c r="I700" s="27" t="e">
        <f t="shared" si="28"/>
        <v>#REF!</v>
      </c>
      <c r="J700" s="27" t="e">
        <f t="shared" si="29"/>
        <v>#REF!</v>
      </c>
      <c r="K700" s="26">
        <f>0.783*A700 - 34298</f>
        <v>-5.7320000483086915</v>
      </c>
      <c r="L700" s="15">
        <v>1.5</v>
      </c>
      <c r="M700" s="15">
        <v>-6.1666666666666696</v>
      </c>
      <c r="N700" s="15">
        <v>0.95213741474939262</v>
      </c>
      <c r="T700" s="12"/>
      <c r="U700" s="12"/>
      <c r="V700" s="12"/>
      <c r="W700" s="12"/>
      <c r="X700" s="12"/>
      <c r="Y700" s="12"/>
      <c r="Z700" s="12"/>
      <c r="AA700" s="12"/>
    </row>
    <row r="701" spans="1:135" x14ac:dyDescent="0.3">
      <c r="A701" s="10">
        <v>43796.999999938242</v>
      </c>
      <c r="B701" s="11">
        <v>-22.4</v>
      </c>
      <c r="C701" s="27" t="e">
        <f>0.4968*#REF! + 0.8846</f>
        <v>#REF!</v>
      </c>
      <c r="D701" s="27" t="e">
        <f>0.4968*#REF!/3</f>
        <v>#REF!</v>
      </c>
      <c r="E701" s="27" t="e">
        <f>0.2555*#REF! + 1.8343</f>
        <v>#REF!</v>
      </c>
      <c r="F701" s="27" t="e">
        <f>0.2555*#REF!/3</f>
        <v>#REF!</v>
      </c>
      <c r="G701" s="27" t="e">
        <f>0.5072*#REF! + 0.6166</f>
        <v>#REF!</v>
      </c>
      <c r="H701" s="27" t="e">
        <f>0.5072*#REF!/3</f>
        <v>#REF!</v>
      </c>
      <c r="I701" s="27" t="e">
        <f t="shared" si="28"/>
        <v>#REF!</v>
      </c>
      <c r="J701" s="27" t="e">
        <f t="shared" si="29"/>
        <v>#REF!</v>
      </c>
      <c r="T701" s="12"/>
      <c r="U701" s="12"/>
      <c r="V701" s="12"/>
      <c r="W701" s="12"/>
      <c r="X701" s="12"/>
      <c r="Y701" s="12"/>
      <c r="Z701" s="12"/>
      <c r="AA701" s="12"/>
    </row>
    <row r="702" spans="1:135" x14ac:dyDescent="0.3">
      <c r="A702" s="10">
        <v>43797.999999938183</v>
      </c>
      <c r="B702" s="11">
        <v>-24.4</v>
      </c>
      <c r="C702" s="27" t="e">
        <f>0.4968*#REF! + 0.8846</f>
        <v>#REF!</v>
      </c>
      <c r="D702" s="27" t="e">
        <f>0.4968*#REF!/3</f>
        <v>#REF!</v>
      </c>
      <c r="E702" s="27" t="e">
        <f>0.2555*#REF! + 1.8343</f>
        <v>#REF!</v>
      </c>
      <c r="F702" s="27" t="e">
        <f>0.2555*#REF!/3</f>
        <v>#REF!</v>
      </c>
      <c r="G702" s="27" t="e">
        <f>0.5072*#REF! + 0.6166</f>
        <v>#REF!</v>
      </c>
      <c r="H702" s="27" t="e">
        <f>0.5072*#REF!/3</f>
        <v>#REF!</v>
      </c>
      <c r="I702" s="27" t="e">
        <f t="shared" si="28"/>
        <v>#REF!</v>
      </c>
      <c r="J702" s="27" t="e">
        <f t="shared" si="29"/>
        <v>#REF!</v>
      </c>
      <c r="T702" s="12"/>
      <c r="U702" s="12"/>
      <c r="V702" s="12"/>
      <c r="W702" s="12"/>
      <c r="X702" s="12"/>
      <c r="Y702" s="12"/>
      <c r="Z702" s="12"/>
      <c r="AA702" s="12"/>
    </row>
    <row r="703" spans="1:135" x14ac:dyDescent="0.3">
      <c r="A703" s="10">
        <v>43798.999999938125</v>
      </c>
      <c r="B703" s="11">
        <v>-23.4</v>
      </c>
      <c r="C703" s="27" t="e">
        <f>0.4968*#REF! + 0.8846</f>
        <v>#REF!</v>
      </c>
      <c r="D703" s="27" t="e">
        <f>0.4968*#REF!/3</f>
        <v>#REF!</v>
      </c>
      <c r="E703" s="27" t="e">
        <f>0.2555*#REF! + 1.8343</f>
        <v>#REF!</v>
      </c>
      <c r="F703" s="27" t="e">
        <f>0.2555*#REF!/3</f>
        <v>#REF!</v>
      </c>
      <c r="G703" s="27" t="e">
        <f>0.5072*#REF! + 0.6166</f>
        <v>#REF!</v>
      </c>
      <c r="H703" s="27" t="e">
        <f>0.5072*#REF!/3</f>
        <v>#REF!</v>
      </c>
      <c r="I703" s="27" t="e">
        <f t="shared" si="28"/>
        <v>#REF!</v>
      </c>
      <c r="J703" s="27" t="e">
        <f t="shared" si="29"/>
        <v>#REF!</v>
      </c>
      <c r="O703" s="15">
        <f>0.8339*A703 - 36533</f>
        <v>-9.0139000515991938</v>
      </c>
      <c r="P703" s="15">
        <v>2</v>
      </c>
      <c r="Q703" s="15">
        <f>0.7204*A703- 31562</f>
        <v>-9.200400044574053</v>
      </c>
      <c r="R703" s="26">
        <v>2</v>
      </c>
      <c r="T703" s="12"/>
      <c r="U703" s="12"/>
      <c r="V703" s="12"/>
      <c r="W703" s="12"/>
      <c r="X703" s="12"/>
      <c r="Y703" s="12"/>
      <c r="Z703" s="12"/>
      <c r="AA703" s="12"/>
      <c r="CH703" s="3">
        <v>0.25631666040985734</v>
      </c>
      <c r="CI703" s="3">
        <v>1.70877773606571E-2</v>
      </c>
      <c r="CJ703" s="3">
        <v>0.6279758180041497</v>
      </c>
      <c r="CK703" s="3">
        <v>0.27741336866580835</v>
      </c>
      <c r="CL703" s="3">
        <v>0.47819717749364987</v>
      </c>
      <c r="CM703" s="3">
        <v>0.16575888844306327</v>
      </c>
      <c r="CN703" s="5">
        <v>1.2920286749369116</v>
      </c>
      <c r="CO703" s="5">
        <v>0.11900264111261059</v>
      </c>
      <c r="CP703" s="5">
        <v>1.0965243359661943</v>
      </c>
      <c r="CQ703" s="5">
        <v>0.1595229749626603</v>
      </c>
      <c r="DB703" s="3">
        <v>0.16233388492624265</v>
      </c>
      <c r="DC703" s="3">
        <v>4.2719443401642861E-2</v>
      </c>
      <c r="DD703" s="3">
        <v>0.23922888304919979</v>
      </c>
      <c r="DE703" s="3">
        <v>6.9760558953153723E-2</v>
      </c>
      <c r="DF703" s="3">
        <v>0.20824019880564806</v>
      </c>
      <c r="DG703" s="3">
        <v>4.5065125354189814E-2</v>
      </c>
      <c r="DH703" s="5">
        <v>1.1135247132679962</v>
      </c>
      <c r="DI703" s="5">
        <v>0.15095913857605442</v>
      </c>
      <c r="DJ703" s="5">
        <v>0.50151113040314332</v>
      </c>
      <c r="DK703" s="5">
        <v>0.16678574499592921</v>
      </c>
      <c r="DV703" s="3">
        <v>0.41865054533609963</v>
      </c>
      <c r="DW703" s="3">
        <v>2.5631666040985764E-2</v>
      </c>
      <c r="DX703" s="3">
        <v>0.86720470105334913</v>
      </c>
      <c r="DY703" s="3">
        <v>0.344829978193814</v>
      </c>
      <c r="DZ703" s="3">
        <v>0.68643737629929757</v>
      </c>
      <c r="EA703" s="3">
        <v>0.20612248598479871</v>
      </c>
      <c r="EB703" s="5">
        <v>2.405553388204908</v>
      </c>
      <c r="EC703" s="5">
        <v>0.21331917361584649</v>
      </c>
      <c r="ED703" s="5">
        <v>1.5980354663693379</v>
      </c>
      <c r="EE703" s="5">
        <v>0.20301041680257287</v>
      </c>
    </row>
    <row r="704" spans="1:135" x14ac:dyDescent="0.3">
      <c r="A704" s="10">
        <v>43799.999999938067</v>
      </c>
      <c r="B704" s="11">
        <v>-21.4</v>
      </c>
      <c r="C704" s="27" t="e">
        <f>0.4968*#REF! + 0.8846</f>
        <v>#REF!</v>
      </c>
      <c r="D704" s="27" t="e">
        <f>0.4968*#REF!/3</f>
        <v>#REF!</v>
      </c>
      <c r="E704" s="27" t="e">
        <f>0.2555*#REF! + 1.8343</f>
        <v>#REF!</v>
      </c>
      <c r="F704" s="27" t="e">
        <f>0.2555*#REF!/3</f>
        <v>#REF!</v>
      </c>
      <c r="G704" s="27" t="e">
        <f>0.5072*#REF! + 0.6166</f>
        <v>#REF!</v>
      </c>
      <c r="H704" s="27" t="e">
        <f>0.5072*#REF!/3</f>
        <v>#REF!</v>
      </c>
      <c r="I704" s="27" t="e">
        <f t="shared" si="28"/>
        <v>#REF!</v>
      </c>
      <c r="J704" s="27" t="e">
        <f t="shared" si="29"/>
        <v>#REF!</v>
      </c>
      <c r="K704" s="26">
        <f>0.783*A704 - 34298</f>
        <v>-2.6000000484928023</v>
      </c>
      <c r="L704" s="15">
        <v>1</v>
      </c>
      <c r="M704" s="15">
        <f>1.1934*A704 - 52275</f>
        <v>-4.0800000739109237</v>
      </c>
      <c r="N704" s="26">
        <v>1</v>
      </c>
      <c r="S704" s="14">
        <v>1.3</v>
      </c>
      <c r="T704" s="12"/>
      <c r="U704" s="12"/>
      <c r="V704" s="12"/>
      <c r="W704" s="12"/>
      <c r="X704" s="12"/>
      <c r="Y704" s="12"/>
      <c r="Z704" s="12"/>
      <c r="AA704" s="12"/>
      <c r="BX704" s="1">
        <v>7.3604791186336144E-2</v>
      </c>
      <c r="BY704" s="1">
        <v>0.17266495784099387</v>
      </c>
      <c r="BZ704" s="1">
        <v>0.91062337813864536</v>
      </c>
      <c r="CA704" s="1">
        <v>0.14294057121647588</v>
      </c>
      <c r="CB704" s="1">
        <v>0.86291331868236365</v>
      </c>
      <c r="CC704" s="1">
        <v>0.13515178411797665</v>
      </c>
      <c r="CD704" s="2">
        <v>0.36719742392881594</v>
      </c>
      <c r="CE704" s="2">
        <v>0.13193062989437065</v>
      </c>
      <c r="CF704" s="2">
        <v>0.41794828739865225</v>
      </c>
      <c r="CG704" s="2">
        <v>8.3589657479730392E-2</v>
      </c>
      <c r="CR704" s="1">
        <v>0.10380162859611504</v>
      </c>
      <c r="CS704" s="1">
        <v>7.2397173528183312E-2</v>
      </c>
      <c r="CT704" s="1">
        <v>0.46710732868251764</v>
      </c>
      <c r="CU704" s="1">
        <v>5.9719029656251463E-2</v>
      </c>
      <c r="CV704" s="1">
        <v>0.44639890377759267</v>
      </c>
      <c r="CW704" s="1">
        <v>5.6466037916988218E-2</v>
      </c>
      <c r="CX704" s="2">
        <v>0.34032931973890257</v>
      </c>
      <c r="CY704" s="2">
        <v>0.16961383640382155</v>
      </c>
      <c r="CZ704" s="2">
        <v>0.37018276883880635</v>
      </c>
      <c r="DA704" s="2">
        <v>0.25527753975134371</v>
      </c>
      <c r="DL704" s="1">
        <v>0.1774064197824512</v>
      </c>
      <c r="DM704" s="1">
        <v>0.18680003331345355</v>
      </c>
      <c r="DN704" s="1">
        <v>1.3777307068211631</v>
      </c>
      <c r="DO704" s="1">
        <v>0.15585963873723199</v>
      </c>
      <c r="DP704" s="1">
        <v>1.3093122224599565</v>
      </c>
      <c r="DQ704" s="1">
        <v>0.14736081562758366</v>
      </c>
      <c r="DR704" s="2">
        <v>0.69857070893774742</v>
      </c>
      <c r="DS704" s="2">
        <v>0.10289700514177882</v>
      </c>
      <c r="DT704" s="2">
        <v>0.7881310562374586</v>
      </c>
      <c r="DU704" s="2">
        <v>0.21790972990207155</v>
      </c>
    </row>
    <row r="705" spans="1:138" x14ac:dyDescent="0.3">
      <c r="A705" s="10">
        <v>43800.999999938009</v>
      </c>
      <c r="B705" s="11">
        <v>-20</v>
      </c>
      <c r="C705" s="27" t="e">
        <f>0.4968*#REF! + 0.8846</f>
        <v>#REF!</v>
      </c>
      <c r="D705" s="27" t="e">
        <f>0.4968*#REF!/3</f>
        <v>#REF!</v>
      </c>
      <c r="E705" s="27" t="e">
        <f>0.2555*#REF! + 1.8343</f>
        <v>#REF!</v>
      </c>
      <c r="F705" s="27" t="e">
        <f>0.2555*#REF!/3</f>
        <v>#REF!</v>
      </c>
      <c r="G705" s="27" t="e">
        <f>0.5072*#REF! + 0.6166</f>
        <v>#REF!</v>
      </c>
      <c r="H705" s="27" t="e">
        <f>0.5072*#REF!/3</f>
        <v>#REF!</v>
      </c>
      <c r="I705" s="27" t="e">
        <f t="shared" si="28"/>
        <v>#REF!</v>
      </c>
      <c r="J705" s="27" t="e">
        <f t="shared" si="29"/>
        <v>#REF!</v>
      </c>
      <c r="S705" s="14">
        <v>0.70000000000000007</v>
      </c>
      <c r="T705" s="12"/>
      <c r="U705" s="12"/>
      <c r="V705" s="12"/>
      <c r="W705" s="12"/>
      <c r="X705" s="12"/>
      <c r="Y705" s="12"/>
      <c r="Z705" s="12"/>
      <c r="AA705" s="12"/>
    </row>
    <row r="706" spans="1:138" x14ac:dyDescent="0.3">
      <c r="A706" s="10">
        <v>43801.999999937951</v>
      </c>
      <c r="B706" s="11">
        <v>-25.8</v>
      </c>
      <c r="C706" s="27" t="e">
        <f>0.4968*#REF! + 0.8846</f>
        <v>#REF!</v>
      </c>
      <c r="D706" s="27" t="e">
        <f>0.4968*#REF!/3</f>
        <v>#REF!</v>
      </c>
      <c r="E706" s="27" t="e">
        <f>0.2555*#REF! + 1.8343</f>
        <v>#REF!</v>
      </c>
      <c r="F706" s="27" t="e">
        <f>0.2555*#REF!/3</f>
        <v>#REF!</v>
      </c>
      <c r="G706" s="27" t="e">
        <f>0.5072*#REF! + 0.6166</f>
        <v>#REF!</v>
      </c>
      <c r="H706" s="27" t="e">
        <f>0.5072*#REF!/3</f>
        <v>#REF!</v>
      </c>
      <c r="I706" s="27" t="e">
        <f t="shared" si="28"/>
        <v>#REF!</v>
      </c>
      <c r="J706" s="27" t="e">
        <f t="shared" si="29"/>
        <v>#REF!</v>
      </c>
      <c r="S706" s="14">
        <v>0.1</v>
      </c>
      <c r="T706" s="12"/>
      <c r="U706" s="12"/>
      <c r="V706" s="12"/>
      <c r="W706" s="12"/>
      <c r="X706" s="12"/>
      <c r="Y706" s="12"/>
      <c r="Z706" s="12"/>
      <c r="AA706" s="12"/>
    </row>
    <row r="707" spans="1:138" x14ac:dyDescent="0.3">
      <c r="A707" s="10">
        <v>43802.999999937892</v>
      </c>
      <c r="B707" s="11">
        <v>-28.7</v>
      </c>
      <c r="C707" s="27" t="e">
        <f>0.4968*#REF! + 0.8846</f>
        <v>#REF!</v>
      </c>
      <c r="D707" s="27" t="e">
        <f>0.4968*#REF!/3</f>
        <v>#REF!</v>
      </c>
      <c r="E707" s="27" t="e">
        <f>0.2555*#REF! + 1.8343</f>
        <v>#REF!</v>
      </c>
      <c r="F707" s="27" t="e">
        <f>0.2555*#REF!/3</f>
        <v>#REF!</v>
      </c>
      <c r="G707" s="27" t="e">
        <f>0.5072*#REF! + 0.6166</f>
        <v>#REF!</v>
      </c>
      <c r="H707" s="27" t="e">
        <f>0.5072*#REF!/3</f>
        <v>#REF!</v>
      </c>
      <c r="I707" s="27" t="e">
        <f>0.6652*G707 + 2.4368</f>
        <v>#REF!</v>
      </c>
      <c r="J707" s="27" t="e">
        <f>H707</f>
        <v>#REF!</v>
      </c>
      <c r="T707" s="12"/>
      <c r="U707" s="12"/>
      <c r="V707" s="12"/>
      <c r="W707" s="12"/>
      <c r="X707" s="12"/>
      <c r="Y707" s="12"/>
      <c r="Z707" s="12"/>
      <c r="AA707" s="12"/>
    </row>
    <row r="708" spans="1:138" x14ac:dyDescent="0.3">
      <c r="A708" s="10">
        <v>43803.999999937834</v>
      </c>
      <c r="B708" s="11">
        <v>-25.2</v>
      </c>
      <c r="C708" s="27" t="e">
        <f>0.4968*#REF! + 0.8846</f>
        <v>#REF!</v>
      </c>
      <c r="D708" s="27" t="e">
        <f>0.4968*#REF!/3</f>
        <v>#REF!</v>
      </c>
      <c r="E708" s="27" t="e">
        <f>0.2555*#REF! + 1.8343</f>
        <v>#REF!</v>
      </c>
      <c r="F708" s="27" t="e">
        <f>0.2555*#REF!/3</f>
        <v>#REF!</v>
      </c>
      <c r="G708" s="27" t="e">
        <f>0.5072*#REF! + 0.6166</f>
        <v>#REF!</v>
      </c>
      <c r="H708" s="27" t="e">
        <f>0.5072*#REF!/3</f>
        <v>#REF!</v>
      </c>
      <c r="I708" s="27" t="e">
        <f t="shared" ref="I708:I734" si="30">0.6652*G708 + 2.4368</f>
        <v>#REF!</v>
      </c>
      <c r="J708" s="27" t="e">
        <f t="shared" ref="J708:J734" si="31">H708</f>
        <v>#REF!</v>
      </c>
      <c r="K708" s="26"/>
      <c r="L708" s="15"/>
      <c r="O708" s="15">
        <f>0.8339*A708 - 36533</f>
        <v>-4.8444000518429675</v>
      </c>
      <c r="P708" s="15">
        <v>2</v>
      </c>
      <c r="Q708" s="15">
        <f>0.7204*A708- 31562</f>
        <v>-5.5984000447824656</v>
      </c>
      <c r="R708" s="26">
        <v>2</v>
      </c>
      <c r="T708" s="12"/>
      <c r="U708" s="12"/>
      <c r="V708" s="12"/>
      <c r="W708" s="12"/>
      <c r="X708" s="12"/>
      <c r="Y708" s="12"/>
      <c r="Z708" s="12"/>
      <c r="AA708" s="12"/>
      <c r="BX708" s="1">
        <v>3.6802395593168072E-2</v>
      </c>
      <c r="BY708" s="1">
        <v>8.6332478920496933E-2</v>
      </c>
      <c r="BZ708" s="1">
        <v>0.45531168906932268</v>
      </c>
      <c r="CA708" s="1">
        <v>7.1470285608237941E-2</v>
      </c>
      <c r="CB708" s="1">
        <v>0.43145665934118183</v>
      </c>
      <c r="CC708" s="1">
        <v>6.7575892058988327E-2</v>
      </c>
      <c r="CD708" s="2">
        <v>0.22031845435728956</v>
      </c>
      <c r="CE708" s="2">
        <v>7.9158377936622407E-2</v>
      </c>
      <c r="CF708" s="2">
        <v>0.25076897243919133</v>
      </c>
      <c r="CG708" s="2">
        <v>5.0153794487838285E-2</v>
      </c>
      <c r="CH708" s="3">
        <v>0.15378999624591438</v>
      </c>
      <c r="CI708" s="3">
        <v>1.025266641639426E-2</v>
      </c>
      <c r="CJ708" s="3">
        <v>0.37678549080248974</v>
      </c>
      <c r="CK708" s="3">
        <v>0.16644802119948507</v>
      </c>
      <c r="CL708" s="3">
        <v>0.28691830649618988</v>
      </c>
      <c r="CM708" s="3">
        <v>9.9455333065838022E-2</v>
      </c>
      <c r="CN708" s="5">
        <v>0.51681146997476468</v>
      </c>
      <c r="CO708" s="5">
        <v>4.7601056445044115E-2</v>
      </c>
      <c r="CP708" s="5">
        <v>0.43860973438647766</v>
      </c>
      <c r="CQ708" s="5">
        <v>6.3809189985064158E-2</v>
      </c>
      <c r="CR708" s="1">
        <v>5.190081429805752E-2</v>
      </c>
      <c r="CS708" s="1">
        <v>3.6198586764091656E-2</v>
      </c>
      <c r="CT708" s="1">
        <v>0.23355366434125882</v>
      </c>
      <c r="CU708" s="1">
        <v>2.9859514828125731E-2</v>
      </c>
      <c r="CV708" s="1">
        <v>0.22319945188879634</v>
      </c>
      <c r="CW708" s="1">
        <v>2.8233018958494109E-2</v>
      </c>
      <c r="CX708" s="2">
        <v>0.20419759184334155</v>
      </c>
      <c r="CY708" s="2">
        <v>0.10176830184229291</v>
      </c>
      <c r="CZ708" s="2">
        <v>0.22210966130328377</v>
      </c>
      <c r="DA708" s="2">
        <v>0.15316652385080623</v>
      </c>
      <c r="DB708" s="3">
        <v>9.7400330955745601E-2</v>
      </c>
      <c r="DC708" s="3">
        <v>2.5631666040985691E-2</v>
      </c>
      <c r="DD708" s="3">
        <v>0.14353732982951983</v>
      </c>
      <c r="DE708" s="3">
        <v>4.1856335371892275E-2</v>
      </c>
      <c r="DF708" s="3">
        <v>0.12494411928338882</v>
      </c>
      <c r="DG708" s="3">
        <v>2.7039075212513905E-2</v>
      </c>
      <c r="DH708" s="5">
        <v>0.44540988530719838</v>
      </c>
      <c r="DI708" s="5">
        <v>6.0383655430421686E-2</v>
      </c>
      <c r="DJ708" s="5">
        <v>0.20060445216125733</v>
      </c>
      <c r="DK708" s="5">
        <v>6.6714297998371683E-2</v>
      </c>
      <c r="DL708" s="1">
        <v>8.8703209891225598E-2</v>
      </c>
      <c r="DM708" s="1">
        <v>9.3400016656726773E-2</v>
      </c>
      <c r="DN708" s="1">
        <v>0.68886535341058153</v>
      </c>
      <c r="DO708" s="1">
        <v>7.7929819368615996E-2</v>
      </c>
      <c r="DP708" s="1">
        <v>0.65465611122997824</v>
      </c>
      <c r="DQ708" s="1">
        <v>7.3680407813791829E-2</v>
      </c>
      <c r="DR708" s="2">
        <v>0.41914242536264845</v>
      </c>
      <c r="DS708" s="2">
        <v>6.1738203085067341E-2</v>
      </c>
      <c r="DT708" s="2">
        <v>0.47287863374247513</v>
      </c>
      <c r="DU708" s="2">
        <v>0.13074583794124295</v>
      </c>
      <c r="DV708" s="3">
        <v>0.25119032720165979</v>
      </c>
      <c r="DW708" s="3">
        <v>1.5378999624591464E-2</v>
      </c>
      <c r="DX708" s="3">
        <v>0.52032282063200941</v>
      </c>
      <c r="DY708" s="3">
        <v>0.20689798691628852</v>
      </c>
      <c r="DZ708" s="3">
        <v>0.41186242577957854</v>
      </c>
      <c r="EA708" s="3">
        <v>0.12367349159087931</v>
      </c>
      <c r="EB708" s="5">
        <v>0.96222135528196329</v>
      </c>
      <c r="EC708" s="5">
        <v>8.5327669446338725E-2</v>
      </c>
      <c r="ED708" s="5">
        <v>0.6392141865477351</v>
      </c>
      <c r="EE708" s="5">
        <v>8.1204166721029161E-2</v>
      </c>
    </row>
    <row r="709" spans="1:138" x14ac:dyDescent="0.3">
      <c r="A709" s="10">
        <v>43804.999999937776</v>
      </c>
      <c r="B709" s="11">
        <v>-20.5</v>
      </c>
      <c r="C709" s="27" t="e">
        <f>0.4968*#REF! + 0.8846</f>
        <v>#REF!</v>
      </c>
      <c r="D709" s="27" t="e">
        <f>0.4968*#REF!/3</f>
        <v>#REF!</v>
      </c>
      <c r="E709" s="27" t="e">
        <f>0.2555*#REF! + 1.8343</f>
        <v>#REF!</v>
      </c>
      <c r="F709" s="27" t="e">
        <f>0.2555*#REF!/3</f>
        <v>#REF!</v>
      </c>
      <c r="G709" s="27" t="e">
        <f>0.5072*#REF! + 0.6166</f>
        <v>#REF!</v>
      </c>
      <c r="H709" s="27" t="e">
        <f>0.5072*#REF!/3</f>
        <v>#REF!</v>
      </c>
      <c r="I709" s="27" t="e">
        <f t="shared" si="30"/>
        <v>#REF!</v>
      </c>
      <c r="J709" s="27" t="e">
        <f t="shared" si="31"/>
        <v>#REF!</v>
      </c>
      <c r="T709" s="12"/>
      <c r="U709" s="12"/>
      <c r="V709" s="12"/>
      <c r="W709" s="12"/>
      <c r="X709" s="12"/>
      <c r="Y709" s="12"/>
      <c r="Z709" s="12"/>
      <c r="AA709" s="12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N709" s="23"/>
      <c r="CO709" s="23"/>
      <c r="CP709" s="23"/>
      <c r="CQ709" s="23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H709" s="23"/>
      <c r="DI709" s="23"/>
      <c r="DJ709" s="23"/>
      <c r="DK709" s="23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EB709" s="23"/>
      <c r="EC709" s="23"/>
      <c r="ED709" s="23"/>
      <c r="EE709" s="23"/>
      <c r="EG709" s="23"/>
      <c r="EH709" s="23"/>
    </row>
    <row r="710" spans="1:138" x14ac:dyDescent="0.3">
      <c r="A710" s="10">
        <v>43805.999999937718</v>
      </c>
      <c r="B710" s="11">
        <v>-29.2</v>
      </c>
      <c r="C710" s="27" t="e">
        <f>0.4968*#REF! + 0.8846</f>
        <v>#REF!</v>
      </c>
      <c r="D710" s="27" t="e">
        <f>0.4968*#REF!/3</f>
        <v>#REF!</v>
      </c>
      <c r="E710" s="27" t="e">
        <f>0.2555*#REF! + 1.8343</f>
        <v>#REF!</v>
      </c>
      <c r="F710" s="27" t="e">
        <f>0.2555*#REF!/3</f>
        <v>#REF!</v>
      </c>
      <c r="G710" s="27" t="e">
        <f>0.5072*#REF! + 0.6166</f>
        <v>#REF!</v>
      </c>
      <c r="H710" s="27" t="e">
        <f>0.5072*#REF!/3</f>
        <v>#REF!</v>
      </c>
      <c r="I710" s="27" t="e">
        <f t="shared" si="30"/>
        <v>#REF!</v>
      </c>
      <c r="J710" s="27" t="e">
        <f t="shared" si="31"/>
        <v>#REF!</v>
      </c>
      <c r="T710" s="12"/>
      <c r="U710" s="12"/>
      <c r="V710" s="12"/>
      <c r="W710" s="12"/>
      <c r="X710" s="12"/>
      <c r="Y710" s="12"/>
      <c r="Z710" s="12"/>
      <c r="AA710" s="12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N710" s="23"/>
      <c r="CO710" s="23"/>
      <c r="CP710" s="23"/>
      <c r="CQ710" s="23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H710" s="23"/>
      <c r="DI710" s="23"/>
      <c r="DJ710" s="23"/>
      <c r="DK710" s="23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EB710" s="23"/>
      <c r="EC710" s="23"/>
      <c r="ED710" s="23"/>
      <c r="EE710" s="23"/>
      <c r="EG710" s="23"/>
      <c r="EH710" s="23"/>
    </row>
    <row r="711" spans="1:138" x14ac:dyDescent="0.3">
      <c r="A711" s="10">
        <v>43806.99999993766</v>
      </c>
      <c r="B711" s="11">
        <v>-30.2</v>
      </c>
      <c r="C711" s="27" t="e">
        <f>0.4968*#REF! + 0.8846</f>
        <v>#REF!</v>
      </c>
      <c r="D711" s="27" t="e">
        <f>0.4968*#REF!/3</f>
        <v>#REF!</v>
      </c>
      <c r="E711" s="27" t="e">
        <f>0.2555*#REF! + 1.8343</f>
        <v>#REF!</v>
      </c>
      <c r="F711" s="27" t="e">
        <f>0.2555*#REF!/3</f>
        <v>#REF!</v>
      </c>
      <c r="G711" s="27" t="e">
        <f>0.5072*#REF! + 0.6166</f>
        <v>#REF!</v>
      </c>
      <c r="H711" s="27" t="e">
        <f>0.5072*#REF!/3</f>
        <v>#REF!</v>
      </c>
      <c r="I711" s="27" t="e">
        <f t="shared" si="30"/>
        <v>#REF!</v>
      </c>
      <c r="J711" s="27" t="e">
        <f t="shared" si="31"/>
        <v>#REF!</v>
      </c>
      <c r="T711" s="12"/>
      <c r="U711" s="12"/>
      <c r="V711" s="12"/>
      <c r="W711" s="12"/>
      <c r="X711" s="12"/>
      <c r="Y711" s="12"/>
      <c r="Z711" s="12"/>
      <c r="AA711" s="12"/>
      <c r="BX711" s="24"/>
      <c r="BY711" s="25"/>
      <c r="BZ711" s="24"/>
      <c r="CA711" s="25"/>
      <c r="CB711" s="24"/>
      <c r="CC711" s="25"/>
      <c r="CH711" s="23"/>
      <c r="CJ711" s="23"/>
      <c r="CL711" s="23"/>
      <c r="CN711" s="23"/>
      <c r="CO711" s="3"/>
      <c r="CP711" s="23"/>
      <c r="CQ711" s="3"/>
      <c r="CR711" s="24"/>
      <c r="CS711" s="25"/>
      <c r="CT711" s="24"/>
      <c r="CU711" s="25"/>
      <c r="CV711" s="24"/>
      <c r="CW711" s="25"/>
      <c r="DB711" s="23"/>
      <c r="DD711" s="23"/>
      <c r="DF711" s="23"/>
      <c r="DH711" s="23"/>
      <c r="DI711" s="3"/>
      <c r="DJ711" s="23"/>
      <c r="DK711" s="3"/>
      <c r="DL711" s="24"/>
      <c r="DM711" s="25"/>
      <c r="DN711" s="24"/>
      <c r="DO711" s="25"/>
      <c r="DP711" s="24"/>
      <c r="DQ711" s="25"/>
      <c r="DV711" s="23"/>
      <c r="DX711" s="23"/>
      <c r="DZ711" s="23"/>
      <c r="EB711" s="23"/>
      <c r="EC711" s="3"/>
      <c r="ED711" s="23"/>
      <c r="EE711" s="3"/>
      <c r="EG711" s="3"/>
      <c r="EH711" s="3"/>
    </row>
    <row r="712" spans="1:138" x14ac:dyDescent="0.3">
      <c r="A712" s="10">
        <v>43807.999999937601</v>
      </c>
      <c r="B712" s="11">
        <v>-25.1</v>
      </c>
      <c r="C712" s="27" t="e">
        <f>0.4968*#REF! + 0.8846</f>
        <v>#REF!</v>
      </c>
      <c r="D712" s="27" t="e">
        <f>0.4968*#REF!/3</f>
        <v>#REF!</v>
      </c>
      <c r="E712" s="27" t="e">
        <f>0.2555*#REF! + 1.8343</f>
        <v>#REF!</v>
      </c>
      <c r="F712" s="27" t="e">
        <f>0.2555*#REF!/3</f>
        <v>#REF!</v>
      </c>
      <c r="G712" s="27" t="e">
        <f>0.5072*#REF! + 0.6166</f>
        <v>#REF!</v>
      </c>
      <c r="H712" s="27" t="e">
        <f>0.5072*#REF!/3</f>
        <v>#REF!</v>
      </c>
      <c r="I712" s="27" t="e">
        <f t="shared" si="30"/>
        <v>#REF!</v>
      </c>
      <c r="J712" s="27" t="e">
        <f t="shared" si="31"/>
        <v>#REF!</v>
      </c>
      <c r="S712" s="14">
        <v>0.5</v>
      </c>
      <c r="T712" s="12"/>
      <c r="U712" s="12"/>
      <c r="V712" s="12"/>
      <c r="W712" s="12"/>
      <c r="X712" s="12"/>
      <c r="Y712" s="12"/>
      <c r="Z712" s="12"/>
      <c r="AA712" s="12"/>
      <c r="CN712" s="23"/>
      <c r="CO712" s="23"/>
      <c r="CP712" s="23"/>
      <c r="CQ712" s="23"/>
      <c r="DH712" s="23"/>
      <c r="DI712" s="23"/>
      <c r="DJ712" s="23"/>
      <c r="DK712" s="23"/>
      <c r="EB712" s="23"/>
      <c r="EC712" s="23"/>
      <c r="ED712" s="23"/>
      <c r="EE712" s="23"/>
      <c r="EG712" s="23"/>
      <c r="EH712" s="23"/>
    </row>
    <row r="713" spans="1:138" x14ac:dyDescent="0.3">
      <c r="A713" s="10">
        <v>43808.999999937543</v>
      </c>
      <c r="B713" s="11">
        <v>-28.4</v>
      </c>
      <c r="C713" s="27" t="e">
        <f>0.4968*#REF! + 0.8846</f>
        <v>#REF!</v>
      </c>
      <c r="D713" s="27" t="e">
        <f>0.4968*#REF!/3</f>
        <v>#REF!</v>
      </c>
      <c r="E713" s="27" t="e">
        <f>0.2555*#REF! + 1.8343</f>
        <v>#REF!</v>
      </c>
      <c r="F713" s="27" t="e">
        <f>0.2555*#REF!/3</f>
        <v>#REF!</v>
      </c>
      <c r="G713" s="27" t="e">
        <f>0.5072*#REF! + 0.6166</f>
        <v>#REF!</v>
      </c>
      <c r="H713" s="27" t="e">
        <f>0.5072*#REF!/3</f>
        <v>#REF!</v>
      </c>
      <c r="I713" s="27" t="e">
        <f t="shared" si="30"/>
        <v>#REF!</v>
      </c>
      <c r="J713" s="27" t="e">
        <f t="shared" si="31"/>
        <v>#REF!</v>
      </c>
      <c r="S713" s="14">
        <v>0.1</v>
      </c>
      <c r="T713" s="12"/>
      <c r="U713" s="12"/>
      <c r="V713" s="12"/>
      <c r="W713" s="12"/>
      <c r="X713" s="12"/>
      <c r="Y713" s="12"/>
      <c r="Z713" s="12"/>
      <c r="AA713" s="12"/>
    </row>
    <row r="714" spans="1:138" x14ac:dyDescent="0.3">
      <c r="A714" s="10">
        <v>43809.999999937485</v>
      </c>
      <c r="B714" s="11">
        <v>-27.1</v>
      </c>
      <c r="C714" s="27" t="e">
        <f>0.4968*#REF! + 0.8846</f>
        <v>#REF!</v>
      </c>
      <c r="D714" s="27" t="e">
        <f>0.4968*#REF!/3</f>
        <v>#REF!</v>
      </c>
      <c r="E714" s="27" t="e">
        <f>0.2555*#REF! + 1.8343</f>
        <v>#REF!</v>
      </c>
      <c r="F714" s="27" t="e">
        <f>0.2555*#REF!/3</f>
        <v>#REF!</v>
      </c>
      <c r="G714" s="27" t="e">
        <f>0.5072*#REF! + 0.6166</f>
        <v>#REF!</v>
      </c>
      <c r="H714" s="27" t="e">
        <f>0.5072*#REF!/3</f>
        <v>#REF!</v>
      </c>
      <c r="I714" s="27" t="e">
        <f t="shared" si="30"/>
        <v>#REF!</v>
      </c>
      <c r="J714" s="27" t="e">
        <f t="shared" si="31"/>
        <v>#REF!</v>
      </c>
      <c r="T714" s="12"/>
      <c r="U714" s="12"/>
      <c r="V714" s="12"/>
      <c r="W714" s="12"/>
      <c r="X714" s="12"/>
      <c r="Y714" s="12"/>
      <c r="Z714" s="12"/>
      <c r="AA714" s="12"/>
    </row>
    <row r="715" spans="1:138" x14ac:dyDescent="0.3">
      <c r="A715" s="10">
        <v>43810.999999937427</v>
      </c>
      <c r="B715" s="11">
        <v>-25.2</v>
      </c>
      <c r="C715" s="27" t="e">
        <f>0.4968*#REF! + 0.8846</f>
        <v>#REF!</v>
      </c>
      <c r="D715" s="27" t="e">
        <f>0.4968*#REF!/3</f>
        <v>#REF!</v>
      </c>
      <c r="E715" s="27" t="e">
        <f>0.2555*#REF! + 1.8343</f>
        <v>#REF!</v>
      </c>
      <c r="F715" s="27" t="e">
        <f>0.2555*#REF!/3</f>
        <v>#REF!</v>
      </c>
      <c r="G715" s="27" t="e">
        <f>0.5072*#REF! + 0.6166</f>
        <v>#REF!</v>
      </c>
      <c r="H715" s="27" t="e">
        <f>0.5072*#REF!/3</f>
        <v>#REF!</v>
      </c>
      <c r="I715" s="27" t="e">
        <f t="shared" si="30"/>
        <v>#REF!</v>
      </c>
      <c r="J715" s="27" t="e">
        <f t="shared" si="31"/>
        <v>#REF!</v>
      </c>
      <c r="T715" s="12"/>
      <c r="U715" s="12"/>
      <c r="V715" s="12"/>
      <c r="W715" s="12"/>
      <c r="X715" s="12"/>
      <c r="Y715" s="12"/>
      <c r="Z715" s="12"/>
      <c r="AA715" s="12"/>
    </row>
    <row r="716" spans="1:138" x14ac:dyDescent="0.3">
      <c r="A716" s="10">
        <v>43811.999999937369</v>
      </c>
      <c r="B716" s="11">
        <v>-22.9</v>
      </c>
      <c r="C716" s="27" t="e">
        <f>0.4968*#REF! + 0.8846</f>
        <v>#REF!</v>
      </c>
      <c r="D716" s="27" t="e">
        <f>0.4968*#REF!/3</f>
        <v>#REF!</v>
      </c>
      <c r="E716" s="27" t="e">
        <f>0.2555*#REF! + 1.8343</f>
        <v>#REF!</v>
      </c>
      <c r="F716" s="27" t="e">
        <f>0.2555*#REF!/3</f>
        <v>#REF!</v>
      </c>
      <c r="G716" s="27" t="e">
        <f>0.5072*#REF! + 0.6166</f>
        <v>#REF!</v>
      </c>
      <c r="H716" s="27" t="e">
        <f>0.5072*#REF!/3</f>
        <v>#REF!</v>
      </c>
      <c r="I716" s="27" t="e">
        <f t="shared" si="30"/>
        <v>#REF!</v>
      </c>
      <c r="J716" s="27" t="e">
        <f t="shared" si="31"/>
        <v>#REF!</v>
      </c>
      <c r="T716" s="12"/>
      <c r="U716" s="12"/>
      <c r="V716" s="12"/>
      <c r="W716" s="12"/>
      <c r="X716" s="12"/>
      <c r="Y716" s="12"/>
      <c r="Z716" s="12"/>
      <c r="AA716" s="12"/>
    </row>
    <row r="717" spans="1:138" x14ac:dyDescent="0.3">
      <c r="A717" s="10">
        <v>43812.99999993731</v>
      </c>
      <c r="B717" s="11">
        <v>-23.3</v>
      </c>
      <c r="C717" s="27" t="e">
        <f>0.4968*#REF! + 0.8846</f>
        <v>#REF!</v>
      </c>
      <c r="D717" s="27" t="e">
        <f>0.4968*#REF!/3</f>
        <v>#REF!</v>
      </c>
      <c r="E717" s="27" t="e">
        <f>0.2555*#REF! + 1.8343</f>
        <v>#REF!</v>
      </c>
      <c r="F717" s="27" t="e">
        <f>0.2555*#REF!/3</f>
        <v>#REF!</v>
      </c>
      <c r="G717" s="27" t="e">
        <f>0.5072*#REF! + 0.6166</f>
        <v>#REF!</v>
      </c>
      <c r="H717" s="27" t="e">
        <f>0.5072*#REF!/3</f>
        <v>#REF!</v>
      </c>
      <c r="I717" s="27" t="e">
        <f t="shared" si="30"/>
        <v>#REF!</v>
      </c>
      <c r="J717" s="27" t="e">
        <f t="shared" si="31"/>
        <v>#REF!</v>
      </c>
      <c r="T717" s="12"/>
      <c r="U717" s="12"/>
      <c r="V717" s="12"/>
      <c r="W717" s="12"/>
      <c r="X717" s="12"/>
      <c r="Y717" s="12"/>
      <c r="Z717" s="12"/>
      <c r="AA717" s="12"/>
    </row>
    <row r="718" spans="1:138" x14ac:dyDescent="0.3">
      <c r="A718" s="10">
        <v>43813.999999937252</v>
      </c>
      <c r="B718" s="11">
        <v>-15.6</v>
      </c>
      <c r="C718" s="27" t="e">
        <f>0.4968*#REF! + 0.8846</f>
        <v>#REF!</v>
      </c>
      <c r="D718" s="27" t="e">
        <f>0.4968*#REF!/3</f>
        <v>#REF!</v>
      </c>
      <c r="E718" s="27" t="e">
        <f>0.2555*#REF! + 1.8343</f>
        <v>#REF!</v>
      </c>
      <c r="F718" s="27" t="e">
        <f>0.2555*#REF!/3</f>
        <v>#REF!</v>
      </c>
      <c r="G718" s="27" t="e">
        <f>0.5072*#REF! + 0.6166</f>
        <v>#REF!</v>
      </c>
      <c r="H718" s="27" t="e">
        <f>0.5072*#REF!/3</f>
        <v>#REF!</v>
      </c>
      <c r="I718" s="27" t="e">
        <f t="shared" si="30"/>
        <v>#REF!</v>
      </c>
      <c r="J718" s="27" t="e">
        <f t="shared" si="31"/>
        <v>#REF!</v>
      </c>
      <c r="T718" s="12"/>
      <c r="U718" s="12"/>
      <c r="V718" s="12"/>
      <c r="W718" s="12"/>
      <c r="X718" s="12"/>
      <c r="Y718" s="12"/>
      <c r="Z718" s="12"/>
      <c r="AA718" s="12"/>
    </row>
    <row r="719" spans="1:138" x14ac:dyDescent="0.3">
      <c r="A719" s="10">
        <v>43814.999999937194</v>
      </c>
      <c r="B719" s="11">
        <v>-18.2</v>
      </c>
      <c r="C719" s="27" t="e">
        <f>0.4968*#REF! + 0.8846</f>
        <v>#REF!</v>
      </c>
      <c r="D719" s="27" t="e">
        <f>0.4968*#REF!/3</f>
        <v>#REF!</v>
      </c>
      <c r="E719" s="27" t="e">
        <f>0.2555*#REF! + 1.8343</f>
        <v>#REF!</v>
      </c>
      <c r="F719" s="27" t="e">
        <f>0.2555*#REF!/3</f>
        <v>#REF!</v>
      </c>
      <c r="G719" s="27" t="e">
        <f>0.5072*#REF! + 0.6166</f>
        <v>#REF!</v>
      </c>
      <c r="H719" s="27" t="e">
        <f>0.5072*#REF!/3</f>
        <v>#REF!</v>
      </c>
      <c r="I719" s="27" t="e">
        <f t="shared" si="30"/>
        <v>#REF!</v>
      </c>
      <c r="J719" s="27" t="e">
        <f t="shared" si="31"/>
        <v>#REF!</v>
      </c>
      <c r="T719" s="12"/>
      <c r="U719" s="12"/>
      <c r="V719" s="12"/>
      <c r="W719" s="12"/>
      <c r="X719" s="12"/>
      <c r="Y719" s="12"/>
      <c r="Z719" s="12"/>
      <c r="AA719" s="12"/>
    </row>
    <row r="720" spans="1:138" x14ac:dyDescent="0.3">
      <c r="A720" s="10">
        <v>43815.999999937136</v>
      </c>
      <c r="B720" s="11">
        <v>-28.6</v>
      </c>
      <c r="C720" s="27" t="e">
        <f>0.4968*#REF! + 0.8846</f>
        <v>#REF!</v>
      </c>
      <c r="D720" s="27" t="e">
        <f>0.4968*#REF!/3</f>
        <v>#REF!</v>
      </c>
      <c r="E720" s="27" t="e">
        <f>0.2555*#REF! + 1.8343</f>
        <v>#REF!</v>
      </c>
      <c r="F720" s="27" t="e">
        <f>0.2555*#REF!/3</f>
        <v>#REF!</v>
      </c>
      <c r="G720" s="27" t="e">
        <f>0.5072*#REF! + 0.6166</f>
        <v>#REF!</v>
      </c>
      <c r="H720" s="27" t="e">
        <f>0.5072*#REF!/3</f>
        <v>#REF!</v>
      </c>
      <c r="I720" s="27" t="e">
        <f t="shared" si="30"/>
        <v>#REF!</v>
      </c>
      <c r="J720" s="27" t="e">
        <f t="shared" si="31"/>
        <v>#REF!</v>
      </c>
      <c r="T720" s="12"/>
      <c r="U720" s="12"/>
      <c r="V720" s="12"/>
      <c r="W720" s="12"/>
      <c r="X720" s="12"/>
      <c r="Y720" s="12"/>
      <c r="Z720" s="12"/>
      <c r="AA720" s="12"/>
    </row>
    <row r="721" spans="1:27" x14ac:dyDescent="0.3">
      <c r="A721" s="10">
        <v>43816.999999937078</v>
      </c>
      <c r="B721" s="11">
        <v>-33.700000000000003</v>
      </c>
      <c r="C721" s="27" t="e">
        <f>0.4968*#REF! + 0.8846</f>
        <v>#REF!</v>
      </c>
      <c r="D721" s="27" t="e">
        <f>0.4968*#REF!/3</f>
        <v>#REF!</v>
      </c>
      <c r="E721" s="27" t="e">
        <f>0.2555*#REF! + 1.8343</f>
        <v>#REF!</v>
      </c>
      <c r="F721" s="27" t="e">
        <f>0.2555*#REF!/3</f>
        <v>#REF!</v>
      </c>
      <c r="G721" s="27" t="e">
        <f>0.5072*#REF! + 0.6166</f>
        <v>#REF!</v>
      </c>
      <c r="H721" s="27" t="e">
        <f>0.5072*#REF!/3</f>
        <v>#REF!</v>
      </c>
      <c r="I721" s="27" t="e">
        <f t="shared" si="30"/>
        <v>#REF!</v>
      </c>
      <c r="J721" s="27" t="e">
        <f t="shared" si="31"/>
        <v>#REF!</v>
      </c>
      <c r="T721" s="12"/>
      <c r="U721" s="12"/>
      <c r="V721" s="12"/>
      <c r="W721" s="12"/>
      <c r="X721" s="12"/>
      <c r="Y721" s="12"/>
      <c r="Z721" s="12"/>
      <c r="AA721" s="12"/>
    </row>
    <row r="722" spans="1:27" x14ac:dyDescent="0.3">
      <c r="A722" s="10">
        <v>43817.999999937019</v>
      </c>
      <c r="B722" s="11">
        <v>-34.200000000000003</v>
      </c>
      <c r="C722" s="27" t="e">
        <f>0.4968*#REF! + 0.8846</f>
        <v>#REF!</v>
      </c>
      <c r="D722" s="27" t="e">
        <f>0.4968*#REF!/3</f>
        <v>#REF!</v>
      </c>
      <c r="E722" s="27" t="e">
        <f>0.2555*#REF! + 1.8343</f>
        <v>#REF!</v>
      </c>
      <c r="F722" s="27" t="e">
        <f>0.2555*#REF!/3</f>
        <v>#REF!</v>
      </c>
      <c r="G722" s="27" t="e">
        <f>0.5072*#REF! + 0.6166</f>
        <v>#REF!</v>
      </c>
      <c r="H722" s="27" t="e">
        <f>0.5072*#REF!/3</f>
        <v>#REF!</v>
      </c>
      <c r="I722" s="27" t="e">
        <f t="shared" si="30"/>
        <v>#REF!</v>
      </c>
      <c r="J722" s="27" t="e">
        <f t="shared" si="31"/>
        <v>#REF!</v>
      </c>
      <c r="T722" s="12"/>
      <c r="U722" s="12"/>
      <c r="V722" s="12"/>
      <c r="W722" s="12"/>
      <c r="X722" s="12"/>
      <c r="Y722" s="12"/>
      <c r="Z722" s="12"/>
      <c r="AA722" s="12"/>
    </row>
    <row r="723" spans="1:27" x14ac:dyDescent="0.3">
      <c r="A723" s="10">
        <v>43818.999999936961</v>
      </c>
      <c r="B723" s="11">
        <v>-34.200000000000003</v>
      </c>
      <c r="C723" s="27" t="e">
        <f>0.4968*#REF! + 0.8846</f>
        <v>#REF!</v>
      </c>
      <c r="D723" s="27" t="e">
        <f>0.4968*#REF!/3</f>
        <v>#REF!</v>
      </c>
      <c r="E723" s="27" t="e">
        <f>0.2555*#REF! + 1.8343</f>
        <v>#REF!</v>
      </c>
      <c r="F723" s="27" t="e">
        <f>0.2555*#REF!/3</f>
        <v>#REF!</v>
      </c>
      <c r="G723" s="27" t="e">
        <f>0.5072*#REF! + 0.6166</f>
        <v>#REF!</v>
      </c>
      <c r="H723" s="27" t="e">
        <f>0.5072*#REF!/3</f>
        <v>#REF!</v>
      </c>
      <c r="I723" s="27" t="e">
        <f t="shared" si="30"/>
        <v>#REF!</v>
      </c>
      <c r="J723" s="27" t="e">
        <f t="shared" si="31"/>
        <v>#REF!</v>
      </c>
      <c r="T723" s="12"/>
      <c r="U723" s="12"/>
      <c r="V723" s="12"/>
      <c r="W723" s="12"/>
      <c r="X723" s="12"/>
      <c r="Y723" s="12"/>
      <c r="Z723" s="12"/>
      <c r="AA723" s="12"/>
    </row>
    <row r="724" spans="1:27" x14ac:dyDescent="0.3">
      <c r="A724" s="10">
        <v>43819.999999936903</v>
      </c>
      <c r="B724" s="11">
        <v>-35.200000000000003</v>
      </c>
      <c r="C724" s="27" t="e">
        <f>0.4968*#REF! + 0.8846</f>
        <v>#REF!</v>
      </c>
      <c r="D724" s="27" t="e">
        <f>0.4968*#REF!/3</f>
        <v>#REF!</v>
      </c>
      <c r="E724" s="27" t="e">
        <f>0.2555*#REF! + 1.8343</f>
        <v>#REF!</v>
      </c>
      <c r="F724" s="27" t="e">
        <f>0.2555*#REF!/3</f>
        <v>#REF!</v>
      </c>
      <c r="G724" s="27" t="e">
        <f>0.5072*#REF! + 0.6166</f>
        <v>#REF!</v>
      </c>
      <c r="H724" s="27" t="e">
        <f>0.5072*#REF!/3</f>
        <v>#REF!</v>
      </c>
      <c r="I724" s="27" t="e">
        <f t="shared" si="30"/>
        <v>#REF!</v>
      </c>
      <c r="J724" s="27" t="e">
        <f t="shared" si="31"/>
        <v>#REF!</v>
      </c>
      <c r="T724" s="12"/>
      <c r="U724" s="12"/>
      <c r="V724" s="12"/>
      <c r="W724" s="12"/>
      <c r="X724" s="12"/>
      <c r="Y724" s="12"/>
      <c r="Z724" s="12"/>
      <c r="AA724" s="12"/>
    </row>
    <row r="725" spans="1:27" x14ac:dyDescent="0.3">
      <c r="A725" s="10">
        <v>43820.999999936845</v>
      </c>
      <c r="B725" s="11">
        <v>-36</v>
      </c>
      <c r="C725" s="27" t="e">
        <f>0.4968*#REF! + 0.8846</f>
        <v>#REF!</v>
      </c>
      <c r="D725" s="27" t="e">
        <f>0.4968*#REF!/3</f>
        <v>#REF!</v>
      </c>
      <c r="E725" s="27" t="e">
        <f>0.2555*#REF! + 1.8343</f>
        <v>#REF!</v>
      </c>
      <c r="F725" s="27" t="e">
        <f>0.2555*#REF!/3</f>
        <v>#REF!</v>
      </c>
      <c r="G725" s="27" t="e">
        <f>0.5072*#REF! + 0.6166</f>
        <v>#REF!</v>
      </c>
      <c r="H725" s="27" t="e">
        <f>0.5072*#REF!/3</f>
        <v>#REF!</v>
      </c>
      <c r="I725" s="27" t="e">
        <f t="shared" si="30"/>
        <v>#REF!</v>
      </c>
      <c r="J725" s="27" t="e">
        <f t="shared" si="31"/>
        <v>#REF!</v>
      </c>
      <c r="T725" s="12"/>
      <c r="U725" s="12"/>
      <c r="V725" s="12"/>
      <c r="W725" s="12"/>
      <c r="X725" s="12"/>
      <c r="Y725" s="12"/>
      <c r="Z725" s="12"/>
      <c r="AA725" s="12"/>
    </row>
    <row r="726" spans="1:27" x14ac:dyDescent="0.3">
      <c r="A726" s="10">
        <v>43821.999999936786</v>
      </c>
      <c r="B726" s="11">
        <v>-34.5</v>
      </c>
      <c r="C726" s="27" t="e">
        <f>0.4968*#REF! + 0.8846</f>
        <v>#REF!</v>
      </c>
      <c r="D726" s="27" t="e">
        <f>0.4968*#REF!/3</f>
        <v>#REF!</v>
      </c>
      <c r="E726" s="27" t="e">
        <f>0.2555*#REF! + 1.8343</f>
        <v>#REF!</v>
      </c>
      <c r="F726" s="27" t="e">
        <f>0.2555*#REF!/3</f>
        <v>#REF!</v>
      </c>
      <c r="G726" s="27" t="e">
        <f>0.5072*#REF! + 0.6166</f>
        <v>#REF!</v>
      </c>
      <c r="H726" s="27" t="e">
        <f>0.5072*#REF!/3</f>
        <v>#REF!</v>
      </c>
      <c r="I726" s="27" t="e">
        <f t="shared" si="30"/>
        <v>#REF!</v>
      </c>
      <c r="J726" s="27" t="e">
        <f t="shared" si="31"/>
        <v>#REF!</v>
      </c>
      <c r="T726" s="12"/>
      <c r="U726" s="12"/>
      <c r="V726" s="12"/>
      <c r="W726" s="12"/>
      <c r="X726" s="12"/>
      <c r="Y726" s="12"/>
      <c r="Z726" s="12"/>
      <c r="AA726" s="12"/>
    </row>
    <row r="727" spans="1:27" x14ac:dyDescent="0.3">
      <c r="A727" s="10">
        <v>43822.999999936728</v>
      </c>
      <c r="B727" s="11">
        <v>-34.9</v>
      </c>
      <c r="C727" s="27" t="e">
        <f>0.4968*#REF! + 0.8846</f>
        <v>#REF!</v>
      </c>
      <c r="D727" s="27" t="e">
        <f>0.4968*#REF!/3</f>
        <v>#REF!</v>
      </c>
      <c r="E727" s="27" t="e">
        <f>0.2555*#REF! + 1.8343</f>
        <v>#REF!</v>
      </c>
      <c r="F727" s="27" t="e">
        <f>0.2555*#REF!/3</f>
        <v>#REF!</v>
      </c>
      <c r="G727" s="27" t="e">
        <f>0.5072*#REF! + 0.6166</f>
        <v>#REF!</v>
      </c>
      <c r="H727" s="27" t="e">
        <f>0.5072*#REF!/3</f>
        <v>#REF!</v>
      </c>
      <c r="I727" s="27" t="e">
        <f t="shared" si="30"/>
        <v>#REF!</v>
      </c>
      <c r="J727" s="27" t="e">
        <f t="shared" si="31"/>
        <v>#REF!</v>
      </c>
      <c r="T727" s="12"/>
      <c r="U727" s="12"/>
      <c r="V727" s="12"/>
      <c r="W727" s="12"/>
      <c r="X727" s="12"/>
      <c r="Y727" s="12"/>
      <c r="Z727" s="12"/>
      <c r="AA727" s="12"/>
    </row>
    <row r="728" spans="1:27" x14ac:dyDescent="0.3">
      <c r="A728" s="10">
        <v>43823.99999993667</v>
      </c>
      <c r="B728" s="11">
        <v>-35.299999999999997</v>
      </c>
      <c r="C728" s="27" t="e">
        <f>0.4968*#REF! + 0.8846</f>
        <v>#REF!</v>
      </c>
      <c r="D728" s="27" t="e">
        <f>0.4968*#REF!/3</f>
        <v>#REF!</v>
      </c>
      <c r="E728" s="27" t="e">
        <f>0.2555*#REF! + 1.8343</f>
        <v>#REF!</v>
      </c>
      <c r="F728" s="27" t="e">
        <f>0.2555*#REF!/3</f>
        <v>#REF!</v>
      </c>
      <c r="G728" s="27" t="e">
        <f>0.5072*#REF! + 0.6166</f>
        <v>#REF!</v>
      </c>
      <c r="H728" s="27" t="e">
        <f>0.5072*#REF!/3</f>
        <v>#REF!</v>
      </c>
      <c r="I728" s="27" t="e">
        <f t="shared" si="30"/>
        <v>#REF!</v>
      </c>
      <c r="J728" s="27" t="e">
        <f t="shared" si="31"/>
        <v>#REF!</v>
      </c>
      <c r="T728" s="12"/>
      <c r="U728" s="12"/>
      <c r="V728" s="12"/>
      <c r="W728" s="12"/>
      <c r="X728" s="12"/>
      <c r="Y728" s="12"/>
      <c r="Z728" s="12"/>
      <c r="AA728" s="12"/>
    </row>
    <row r="729" spans="1:27" x14ac:dyDescent="0.3">
      <c r="A729" s="10">
        <v>43824.999999936612</v>
      </c>
      <c r="B729" s="11">
        <v>-34.799999999999997</v>
      </c>
      <c r="C729" s="27" t="e">
        <f>0.4968*#REF! + 0.8846</f>
        <v>#REF!</v>
      </c>
      <c r="D729" s="27" t="e">
        <f>0.4968*#REF!/3</f>
        <v>#REF!</v>
      </c>
      <c r="E729" s="27" t="e">
        <f>0.2555*#REF! + 1.8343</f>
        <v>#REF!</v>
      </c>
      <c r="F729" s="27" t="e">
        <f>0.2555*#REF!/3</f>
        <v>#REF!</v>
      </c>
      <c r="G729" s="27" t="e">
        <f>0.5072*#REF! + 0.6166</f>
        <v>#REF!</v>
      </c>
      <c r="H729" s="27" t="e">
        <f>0.5072*#REF!/3</f>
        <v>#REF!</v>
      </c>
      <c r="I729" s="27" t="e">
        <f t="shared" si="30"/>
        <v>#REF!</v>
      </c>
      <c r="J729" s="27" t="e">
        <f t="shared" si="31"/>
        <v>#REF!</v>
      </c>
      <c r="T729" s="12"/>
      <c r="U729" s="12"/>
      <c r="V729" s="12"/>
      <c r="W729" s="12"/>
      <c r="X729" s="12"/>
      <c r="Y729" s="12"/>
      <c r="Z729" s="12"/>
      <c r="AA729" s="12"/>
    </row>
    <row r="730" spans="1:27" x14ac:dyDescent="0.3">
      <c r="A730" s="10">
        <v>43825.999999936554</v>
      </c>
      <c r="B730" s="11">
        <v>-32.200000000000003</v>
      </c>
      <c r="C730" s="27" t="e">
        <f>0.4968*#REF! + 0.8846</f>
        <v>#REF!</v>
      </c>
      <c r="D730" s="27" t="e">
        <f>0.4968*#REF!/3</f>
        <v>#REF!</v>
      </c>
      <c r="E730" s="27" t="e">
        <f>0.2555*#REF! + 1.8343</f>
        <v>#REF!</v>
      </c>
      <c r="F730" s="27" t="e">
        <f>0.2555*#REF!/3</f>
        <v>#REF!</v>
      </c>
      <c r="G730" s="27" t="e">
        <f>0.5072*#REF! + 0.6166</f>
        <v>#REF!</v>
      </c>
      <c r="H730" s="27" t="e">
        <f>0.5072*#REF!/3</f>
        <v>#REF!</v>
      </c>
      <c r="I730" s="27" t="e">
        <f t="shared" si="30"/>
        <v>#REF!</v>
      </c>
      <c r="J730" s="27" t="e">
        <f t="shared" si="31"/>
        <v>#REF!</v>
      </c>
      <c r="S730" s="14">
        <v>0.4</v>
      </c>
      <c r="T730" s="12"/>
      <c r="U730" s="12"/>
      <c r="V730" s="12"/>
      <c r="W730" s="12"/>
      <c r="X730" s="12"/>
      <c r="Y730" s="12"/>
      <c r="Z730" s="12"/>
      <c r="AA730" s="12"/>
    </row>
    <row r="731" spans="1:27" x14ac:dyDescent="0.3">
      <c r="A731" s="10">
        <v>43826.999999936495</v>
      </c>
      <c r="B731" s="11">
        <v>-33.9</v>
      </c>
      <c r="C731" s="27" t="e">
        <f>0.4968*#REF! + 0.8846</f>
        <v>#REF!</v>
      </c>
      <c r="D731" s="27" t="e">
        <f>0.4968*#REF!/3</f>
        <v>#REF!</v>
      </c>
      <c r="E731" s="27" t="e">
        <f>0.2555*#REF! + 1.8343</f>
        <v>#REF!</v>
      </c>
      <c r="F731" s="27" t="e">
        <f>0.2555*#REF!/3</f>
        <v>#REF!</v>
      </c>
      <c r="G731" s="27" t="e">
        <f>0.5072*#REF! + 0.6166</f>
        <v>#REF!</v>
      </c>
      <c r="H731" s="27" t="e">
        <f>0.5072*#REF!/3</f>
        <v>#REF!</v>
      </c>
      <c r="I731" s="27" t="e">
        <f t="shared" si="30"/>
        <v>#REF!</v>
      </c>
      <c r="J731" s="27" t="e">
        <f t="shared" si="31"/>
        <v>#REF!</v>
      </c>
      <c r="T731" s="12"/>
      <c r="U731" s="12"/>
      <c r="V731" s="12"/>
      <c r="W731" s="12"/>
      <c r="X731" s="12"/>
      <c r="Y731" s="12"/>
      <c r="Z731" s="12"/>
      <c r="AA731" s="12"/>
    </row>
    <row r="732" spans="1:27" x14ac:dyDescent="0.3">
      <c r="A732" s="10">
        <v>43827.999999936437</v>
      </c>
      <c r="B732" s="11">
        <v>-37</v>
      </c>
      <c r="C732" s="27" t="e">
        <f>0.4968*#REF! + 0.8846</f>
        <v>#REF!</v>
      </c>
      <c r="D732" s="27" t="e">
        <f>0.4968*#REF!/3</f>
        <v>#REF!</v>
      </c>
      <c r="E732" s="27" t="e">
        <f>0.2555*#REF! + 1.8343</f>
        <v>#REF!</v>
      </c>
      <c r="F732" s="27" t="e">
        <f>0.2555*#REF!/3</f>
        <v>#REF!</v>
      </c>
      <c r="G732" s="27" t="e">
        <f>0.5072*#REF! + 0.6166</f>
        <v>#REF!</v>
      </c>
      <c r="H732" s="27" t="e">
        <f>0.5072*#REF!/3</f>
        <v>#REF!</v>
      </c>
      <c r="I732" s="27" t="e">
        <f t="shared" si="30"/>
        <v>#REF!</v>
      </c>
      <c r="J732" s="27" t="e">
        <f t="shared" si="31"/>
        <v>#REF!</v>
      </c>
      <c r="T732" s="12"/>
      <c r="U732" s="12"/>
      <c r="V732" s="12"/>
      <c r="W732" s="12"/>
      <c r="X732" s="12"/>
      <c r="Y732" s="12"/>
      <c r="Z732" s="12"/>
      <c r="AA732" s="12"/>
    </row>
    <row r="733" spans="1:27" x14ac:dyDescent="0.3">
      <c r="A733" s="10">
        <v>43828.999999936379</v>
      </c>
      <c r="B733" s="11">
        <v>-33.799999999999997</v>
      </c>
      <c r="C733" s="27" t="e">
        <f>0.4968*#REF! + 0.8846</f>
        <v>#REF!</v>
      </c>
      <c r="D733" s="27" t="e">
        <f>0.4968*#REF!/3</f>
        <v>#REF!</v>
      </c>
      <c r="E733" s="27" t="e">
        <f>0.2555*#REF! + 1.8343</f>
        <v>#REF!</v>
      </c>
      <c r="F733" s="27" t="e">
        <f>0.2555*#REF!/3</f>
        <v>#REF!</v>
      </c>
      <c r="G733" s="27" t="e">
        <f>0.5072*#REF! + 0.6166</f>
        <v>#REF!</v>
      </c>
      <c r="H733" s="27" t="e">
        <f>0.5072*#REF!/3</f>
        <v>#REF!</v>
      </c>
      <c r="I733" s="27" t="e">
        <f t="shared" si="30"/>
        <v>#REF!</v>
      </c>
      <c r="J733" s="27" t="e">
        <f t="shared" si="31"/>
        <v>#REF!</v>
      </c>
      <c r="T733" s="12"/>
      <c r="U733" s="12"/>
      <c r="V733" s="12"/>
      <c r="W733" s="12"/>
      <c r="X733" s="12"/>
      <c r="Y733" s="12"/>
      <c r="Z733" s="12"/>
      <c r="AA733" s="12"/>
    </row>
    <row r="734" spans="1:27" x14ac:dyDescent="0.3">
      <c r="A734" s="10">
        <v>43829.999999936321</v>
      </c>
      <c r="B734" s="11">
        <v>-28.1</v>
      </c>
      <c r="C734" s="27" t="e">
        <f>0.4968*#REF! + 0.8846</f>
        <v>#REF!</v>
      </c>
      <c r="D734" s="27" t="e">
        <f>0.4968*#REF!/3</f>
        <v>#REF!</v>
      </c>
      <c r="E734" s="27" t="e">
        <f>0.2555*#REF! + 1.8343</f>
        <v>#REF!</v>
      </c>
      <c r="F734" s="27" t="e">
        <f>0.2555*#REF!/3</f>
        <v>#REF!</v>
      </c>
      <c r="G734" s="27" t="e">
        <f>0.5072*#REF! + 0.6166</f>
        <v>#REF!</v>
      </c>
      <c r="H734" s="27" t="e">
        <f>0.5072*#REF!/3</f>
        <v>#REF!</v>
      </c>
      <c r="I734" s="27" t="e">
        <f t="shared" si="30"/>
        <v>#REF!</v>
      </c>
      <c r="J734" s="27" t="e">
        <f t="shared" si="31"/>
        <v>#REF!</v>
      </c>
      <c r="T734" s="12"/>
      <c r="U734" s="12"/>
      <c r="V734" s="12"/>
      <c r="W734" s="12"/>
      <c r="X734" s="12"/>
      <c r="Y734" s="12"/>
      <c r="Z734" s="12"/>
      <c r="AA734" s="12"/>
    </row>
    <row r="737" spans="1:138" s="31" customFormat="1" x14ac:dyDescent="0.3">
      <c r="A737" s="29"/>
      <c r="I737" s="32"/>
      <c r="J737" s="32"/>
      <c r="K737" s="34"/>
      <c r="L737" s="34"/>
      <c r="M737" s="33"/>
      <c r="N737" s="34"/>
      <c r="O737" s="33"/>
      <c r="P737" s="33"/>
      <c r="Q737" s="34"/>
      <c r="R737" s="34"/>
      <c r="S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1"/>
      <c r="BY737" s="1"/>
      <c r="BZ737" s="1"/>
      <c r="CA737" s="1"/>
      <c r="CB737" s="1"/>
      <c r="CC737" s="1"/>
      <c r="CD737" s="2"/>
      <c r="CE737" s="2"/>
      <c r="CF737" s="2"/>
      <c r="CG737" s="2"/>
      <c r="CH737" s="3"/>
      <c r="CI737" s="3"/>
      <c r="CJ737" s="3"/>
      <c r="CK737" s="3"/>
      <c r="CL737" s="3"/>
      <c r="CM737" s="3"/>
      <c r="CN737" s="5"/>
      <c r="CO737" s="5"/>
      <c r="CP737" s="5"/>
      <c r="CQ737" s="5"/>
      <c r="CR737" s="1"/>
      <c r="CS737" s="1"/>
      <c r="CT737" s="1"/>
      <c r="CU737" s="1"/>
      <c r="CV737" s="1"/>
      <c r="CW737" s="1"/>
      <c r="CX737" s="2"/>
      <c r="CY737" s="2"/>
      <c r="CZ737" s="2"/>
      <c r="DA737" s="2"/>
      <c r="DB737" s="3"/>
      <c r="DC737" s="3"/>
      <c r="DD737" s="3"/>
      <c r="DE737" s="3"/>
      <c r="DF737" s="3"/>
      <c r="DG737" s="3"/>
      <c r="DH737" s="5"/>
      <c r="DI737" s="5"/>
      <c r="DJ737" s="5"/>
      <c r="DK737" s="5"/>
      <c r="DL737" s="1"/>
      <c r="DM737" s="1"/>
      <c r="DN737" s="1"/>
      <c r="DO737" s="1"/>
      <c r="DP737" s="1"/>
      <c r="DQ737" s="1"/>
      <c r="DR737" s="2"/>
      <c r="DS737" s="2"/>
      <c r="DT737" s="2"/>
      <c r="DU737" s="2"/>
      <c r="DV737" s="3"/>
      <c r="DW737" s="3"/>
      <c r="DX737" s="3"/>
      <c r="DY737" s="3"/>
      <c r="DZ737" s="3"/>
      <c r="EA737" s="3"/>
      <c r="EB737" s="5"/>
      <c r="EC737" s="5"/>
      <c r="ED737" s="5"/>
      <c r="EE737" s="5"/>
      <c r="EG737" s="5"/>
      <c r="EH737" s="5"/>
    </row>
    <row r="738" spans="1:138" x14ac:dyDescent="0.3">
      <c r="A738" s="35"/>
      <c r="B738" s="14"/>
      <c r="C738" s="14"/>
      <c r="D738" s="36"/>
      <c r="E738" s="14"/>
      <c r="F738" s="36"/>
      <c r="G738" s="14"/>
      <c r="H738" s="36"/>
      <c r="I738" s="14"/>
      <c r="J738" s="36"/>
      <c r="K738" s="14"/>
      <c r="L738" s="36"/>
      <c r="M738" s="14"/>
      <c r="N738" s="36"/>
      <c r="O738" s="14"/>
      <c r="P738" s="36"/>
      <c r="Q738" s="14"/>
      <c r="R738" s="36"/>
      <c r="T738" s="14"/>
      <c r="U738" s="36"/>
      <c r="V738" s="14"/>
      <c r="W738" s="36"/>
      <c r="X738" s="14"/>
      <c r="Y738" s="36"/>
      <c r="Z738" s="14"/>
      <c r="AA738" s="36"/>
      <c r="AC738" s="36"/>
      <c r="AE738" s="36"/>
      <c r="AG738" s="36"/>
      <c r="AI738" s="36"/>
    </row>
    <row r="739" spans="1:138" x14ac:dyDescent="0.3">
      <c r="A739" s="35"/>
      <c r="B739" s="14"/>
      <c r="C739" s="14"/>
      <c r="D739" s="36"/>
      <c r="E739" s="14"/>
      <c r="F739" s="36"/>
      <c r="G739" s="14"/>
      <c r="H739" s="36"/>
      <c r="I739" s="14"/>
      <c r="J739" s="36"/>
      <c r="K739" s="14"/>
      <c r="L739" s="36"/>
      <c r="M739" s="14"/>
      <c r="N739" s="36"/>
      <c r="O739" s="14"/>
      <c r="P739" s="36"/>
      <c r="Q739" s="14"/>
      <c r="R739" s="36"/>
      <c r="T739" s="14"/>
      <c r="U739" s="36"/>
      <c r="V739" s="14"/>
      <c r="W739" s="36"/>
      <c r="X739" s="14"/>
      <c r="Y739" s="36"/>
      <c r="Z739" s="14"/>
      <c r="AA739" s="36"/>
      <c r="AC739" s="36"/>
      <c r="AE739" s="36"/>
      <c r="AG739" s="36"/>
      <c r="AI739" s="36"/>
    </row>
    <row r="740" spans="1:138" x14ac:dyDescent="0.3">
      <c r="A740" s="35"/>
      <c r="B740" s="14"/>
      <c r="C740" s="14"/>
      <c r="D740" s="36"/>
      <c r="E740" s="14"/>
      <c r="F740" s="36"/>
      <c r="G740" s="14"/>
      <c r="H740" s="36"/>
      <c r="I740" s="14"/>
      <c r="J740" s="36"/>
      <c r="K740" s="14"/>
      <c r="L740" s="36"/>
      <c r="M740" s="14"/>
      <c r="N740" s="36"/>
      <c r="O740" s="14"/>
      <c r="P740" s="36"/>
      <c r="Q740" s="14"/>
      <c r="R740" s="36"/>
      <c r="T740" s="14"/>
      <c r="U740" s="36"/>
      <c r="V740" s="14"/>
      <c r="W740" s="36"/>
      <c r="X740" s="14"/>
      <c r="Y740" s="36"/>
      <c r="Z740" s="14"/>
      <c r="AA740" s="36"/>
      <c r="AC740" s="36"/>
      <c r="AE740" s="36"/>
      <c r="AG740" s="36"/>
      <c r="AI740" s="36"/>
      <c r="AJ740" s="37"/>
    </row>
    <row r="741" spans="1:138" x14ac:dyDescent="0.3">
      <c r="A741" s="35"/>
      <c r="B741" s="14"/>
      <c r="C741" s="14"/>
      <c r="D741" s="36"/>
      <c r="E741" s="14"/>
      <c r="F741" s="36"/>
      <c r="G741" s="14"/>
      <c r="H741" s="36"/>
      <c r="I741" s="14"/>
      <c r="J741" s="36"/>
      <c r="K741" s="14"/>
      <c r="L741" s="36"/>
      <c r="M741" s="14"/>
      <c r="N741" s="36"/>
      <c r="O741" s="14"/>
      <c r="P741" s="36"/>
      <c r="Q741" s="14"/>
      <c r="R741" s="36"/>
      <c r="T741" s="14"/>
      <c r="U741" s="36"/>
      <c r="V741" s="14"/>
      <c r="W741" s="36"/>
      <c r="X741" s="14"/>
      <c r="Y741" s="36"/>
      <c r="Z741" s="14"/>
      <c r="AA741" s="36"/>
      <c r="AC741" s="36"/>
      <c r="AE741" s="36"/>
      <c r="AG741" s="36"/>
      <c r="AI741" s="36"/>
    </row>
    <row r="742" spans="1:138" x14ac:dyDescent="0.3">
      <c r="C742" s="14"/>
      <c r="D742" s="36"/>
      <c r="E742" s="14"/>
      <c r="F742" s="36"/>
      <c r="G742" s="14"/>
      <c r="H742" s="36"/>
      <c r="I742" s="14"/>
      <c r="J742" s="36"/>
    </row>
    <row r="743" spans="1:138" x14ac:dyDescent="0.3">
      <c r="C743" s="14"/>
      <c r="D743" s="36"/>
      <c r="E743" s="14"/>
      <c r="F743" s="36"/>
      <c r="G743" s="14"/>
      <c r="H743" s="36"/>
      <c r="I743" s="14"/>
      <c r="J743" s="36"/>
    </row>
    <row r="744" spans="1:138" x14ac:dyDescent="0.3">
      <c r="C744" s="14"/>
      <c r="D744" s="36"/>
      <c r="E744" s="14"/>
      <c r="F744" s="36"/>
      <c r="G744" s="14"/>
      <c r="H744" s="36"/>
      <c r="I744" s="14"/>
      <c r="J744" s="36"/>
    </row>
    <row r="745" spans="1:138" x14ac:dyDescent="0.3">
      <c r="C745" s="14"/>
      <c r="D745" s="36"/>
      <c r="E745" s="14"/>
      <c r="F745" s="36"/>
      <c r="G745" s="14"/>
      <c r="H745" s="36"/>
      <c r="I745" s="14"/>
      <c r="J745" s="36"/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Burro</dc:creator>
  <cp:lastModifiedBy>Burro</cp:lastModifiedBy>
  <dcterms:created xsi:type="dcterms:W3CDTF">2024-03-19T09:48:21Z</dcterms:created>
  <dcterms:modified xsi:type="dcterms:W3CDTF">2024-03-19T09:55:49Z</dcterms:modified>
</cp:coreProperties>
</file>