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olvents" sheetId="1" r:id="rId1"/>
    <sheet name="Binary" sheetId="2" r:id="rId2"/>
    <sheet name="Ternary" sheetId="3" r:id="rId3"/>
  </sheets>
  <definedNames/>
  <calcPr fullCalcOnLoad="1"/>
</workbook>
</file>

<file path=xl/comments2.xml><?xml version="1.0" encoding="utf-8"?>
<comments xmlns="http://schemas.openxmlformats.org/spreadsheetml/2006/main">
  <authors>
    <author>amin</author>
  </authors>
  <commentList>
    <comment ref="D5" authorId="0">
      <text>
        <r>
          <rPr>
            <b/>
            <sz val="8"/>
            <rFont val="Tahoma"/>
            <family val="0"/>
          </rPr>
          <t>amin:</t>
        </r>
        <r>
          <rPr>
            <sz val="8"/>
            <rFont val="Tahoma"/>
            <family val="0"/>
          </rPr>
          <t xml:space="preserve">
The Abraham water-to-organic solvent coefficient of the solvent 1</t>
        </r>
      </text>
    </comment>
    <comment ref="F5" authorId="0">
      <text>
        <r>
          <rPr>
            <b/>
            <sz val="8"/>
            <rFont val="Tahoma"/>
            <family val="0"/>
          </rPr>
          <t>amin:</t>
        </r>
        <r>
          <rPr>
            <sz val="8"/>
            <rFont val="Tahoma"/>
            <family val="0"/>
          </rPr>
          <t xml:space="preserve">
The Abraham water-to-organic solvent coefficient of the solvent 2</t>
        </r>
      </text>
    </comment>
    <comment ref="A5" authorId="0">
      <text>
        <r>
          <rPr>
            <b/>
            <sz val="8"/>
            <rFont val="Tahoma"/>
            <family val="0"/>
          </rPr>
          <t>amin:</t>
        </r>
        <r>
          <rPr>
            <sz val="8"/>
            <rFont val="Tahoma"/>
            <family val="0"/>
          </rPr>
          <t xml:space="preserve">
The experimental or calculated Abraham solute parameters</t>
        </r>
      </text>
    </comment>
  </commentList>
</comments>
</file>

<file path=xl/comments3.xml><?xml version="1.0" encoding="utf-8"?>
<comments xmlns="http://schemas.openxmlformats.org/spreadsheetml/2006/main">
  <authors>
    <author>amin</author>
  </authors>
  <commentList>
    <comment ref="A5" authorId="0">
      <text>
        <r>
          <rPr>
            <b/>
            <sz val="8"/>
            <rFont val="Tahoma"/>
            <family val="0"/>
          </rPr>
          <t>amin:</t>
        </r>
        <r>
          <rPr>
            <sz val="8"/>
            <rFont val="Tahoma"/>
            <family val="0"/>
          </rPr>
          <t xml:space="preserve">
The experimental or calculated Abraham solute parameters</t>
        </r>
      </text>
    </comment>
    <comment ref="D5" authorId="0">
      <text>
        <r>
          <rPr>
            <b/>
            <sz val="8"/>
            <rFont val="Tahoma"/>
            <family val="0"/>
          </rPr>
          <t>amin:</t>
        </r>
        <r>
          <rPr>
            <sz val="8"/>
            <rFont val="Tahoma"/>
            <family val="0"/>
          </rPr>
          <t xml:space="preserve">
The Abraham water-to-organic solvent coefficient of the solvent 1</t>
        </r>
      </text>
    </comment>
    <comment ref="F5" authorId="0">
      <text>
        <r>
          <rPr>
            <b/>
            <sz val="8"/>
            <rFont val="Tahoma"/>
            <family val="0"/>
          </rPr>
          <t>amin:</t>
        </r>
        <r>
          <rPr>
            <sz val="8"/>
            <rFont val="Tahoma"/>
            <family val="0"/>
          </rPr>
          <t xml:space="preserve">
The Abraham water-to-organic solvent coefficient of the solvent 2</t>
        </r>
      </text>
    </comment>
    <comment ref="H5" authorId="0">
      <text>
        <r>
          <rPr>
            <b/>
            <sz val="8"/>
            <rFont val="Tahoma"/>
            <family val="0"/>
          </rPr>
          <t>amin:</t>
        </r>
        <r>
          <rPr>
            <sz val="8"/>
            <rFont val="Tahoma"/>
            <family val="0"/>
          </rPr>
          <t xml:space="preserve">
The Abraham water-to-organic solvent coefficient of the solvent 3</t>
        </r>
      </text>
    </comment>
  </commentList>
</comments>
</file>

<file path=xl/sharedStrings.xml><?xml version="1.0" encoding="utf-8"?>
<sst xmlns="http://schemas.openxmlformats.org/spreadsheetml/2006/main" count="128" uniqueCount="90">
  <si>
    <t>Solubility amount in solvent 1:</t>
  </si>
  <si>
    <t>Solubility amount in solvent 2:</t>
  </si>
  <si>
    <t>c</t>
  </si>
  <si>
    <t>e</t>
  </si>
  <si>
    <t>s</t>
  </si>
  <si>
    <t>a</t>
  </si>
  <si>
    <t>b</t>
  </si>
  <si>
    <t>v</t>
  </si>
  <si>
    <t>c1:</t>
  </si>
  <si>
    <t>e1:</t>
  </si>
  <si>
    <t>s1:</t>
  </si>
  <si>
    <t>a1:</t>
  </si>
  <si>
    <t>b1:</t>
  </si>
  <si>
    <t>v1:</t>
  </si>
  <si>
    <t>c2:</t>
  </si>
  <si>
    <t>e2:</t>
  </si>
  <si>
    <t>s2:</t>
  </si>
  <si>
    <t>a2:</t>
  </si>
  <si>
    <t>b2:</t>
  </si>
  <si>
    <t>v2:</t>
  </si>
  <si>
    <t>E:</t>
  </si>
  <si>
    <t>S:</t>
  </si>
  <si>
    <t>A:</t>
  </si>
  <si>
    <t>B:</t>
  </si>
  <si>
    <t>V:</t>
  </si>
  <si>
    <t>logSw:</t>
  </si>
  <si>
    <t>Solvent</t>
  </si>
  <si>
    <t>1,2-Dichloroethane</t>
  </si>
  <si>
    <t>1,4-Dioxane</t>
  </si>
  <si>
    <t>1-Butanol</t>
  </si>
  <si>
    <t>1-Decanol</t>
  </si>
  <si>
    <t>1-Heptanol</t>
  </si>
  <si>
    <t>1-Hexanol</t>
  </si>
  <si>
    <t>1-Octanol</t>
  </si>
  <si>
    <t>1-Pentanol</t>
  </si>
  <si>
    <t>1-Propanol</t>
  </si>
  <si>
    <t>2,2,4-Trimethylpentane</t>
  </si>
  <si>
    <t>2-Butanol</t>
  </si>
  <si>
    <t>2-Methyl-1-propanol</t>
  </si>
  <si>
    <t>2-Methyl-2-propanol</t>
  </si>
  <si>
    <t>2-Propanol</t>
  </si>
  <si>
    <t>2-Propanone</t>
  </si>
  <si>
    <t>Acetonitrile</t>
  </si>
  <si>
    <t>Benzene</t>
  </si>
  <si>
    <t>Carbon disulfide</t>
  </si>
  <si>
    <t>Carbone tetrachloride</t>
  </si>
  <si>
    <t>Chlorobenzene</t>
  </si>
  <si>
    <t>Chloroform</t>
  </si>
  <si>
    <t>Cyclohexane</t>
  </si>
  <si>
    <t>Decane</t>
  </si>
  <si>
    <t>Dibutyl ether</t>
  </si>
  <si>
    <t>Dichloromethane</t>
  </si>
  <si>
    <t>Diethyl ether</t>
  </si>
  <si>
    <t>Dimethylformamide</t>
  </si>
  <si>
    <t>Dodecane</t>
  </si>
  <si>
    <t>Ethanol</t>
  </si>
  <si>
    <t>Ethyl acetate</t>
  </si>
  <si>
    <t>Ethylene glycol</t>
  </si>
  <si>
    <t>Heptane</t>
  </si>
  <si>
    <t>Hexadecane</t>
  </si>
  <si>
    <t>Hexane</t>
  </si>
  <si>
    <t>Methanol</t>
  </si>
  <si>
    <t>Methylcyclohexane</t>
  </si>
  <si>
    <t>Methy-tetr-butyl ether</t>
  </si>
  <si>
    <t>Nonane</t>
  </si>
  <si>
    <t>Octane</t>
  </si>
  <si>
    <t>Tetrahydrofuran</t>
  </si>
  <si>
    <t>Toluene</t>
  </si>
  <si>
    <t>Undecane</t>
  </si>
  <si>
    <t>Properties of the solute:</t>
  </si>
  <si>
    <t>Properties of the system:</t>
  </si>
  <si>
    <t>Properties of the solvents:</t>
  </si>
  <si>
    <t>Molar</t>
  </si>
  <si>
    <t>Mole fraction</t>
  </si>
  <si>
    <t>Fraction of the solvent 1:</t>
  </si>
  <si>
    <t>Fraction of the solvent 2:</t>
  </si>
  <si>
    <t>Fill yellow cells to get your answer.</t>
  </si>
  <si>
    <t>Your requested solubility amount is:</t>
  </si>
  <si>
    <t>* Abraham solvent coefficients are available for a list of solvents in the other sheet.</t>
  </si>
  <si>
    <t>c3:</t>
  </si>
  <si>
    <t>e3:</t>
  </si>
  <si>
    <t>s3:</t>
  </si>
  <si>
    <t>a3:</t>
  </si>
  <si>
    <t>b3:</t>
  </si>
  <si>
    <t>v3:</t>
  </si>
  <si>
    <t>Solubility amount in solvent 3:</t>
  </si>
  <si>
    <t>Fraction of the solvent 3:</t>
  </si>
  <si>
    <t>JA12:</t>
  </si>
  <si>
    <t>JA13:</t>
  </si>
  <si>
    <t>JA23: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</si>
</sst>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sz val="16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</cols>
  <sheetData>
    <row r="1" spans="1:9" ht="12.75">
      <c r="A1" s="2" t="s">
        <v>26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I1" s="2"/>
    </row>
    <row r="2" spans="1:7" ht="12.75">
      <c r="A2" t="s">
        <v>27</v>
      </c>
      <c r="B2">
        <v>0.227</v>
      </c>
      <c r="C2">
        <v>0.278</v>
      </c>
      <c r="D2">
        <v>-0.167</v>
      </c>
      <c r="E2">
        <v>-2.816</v>
      </c>
      <c r="F2">
        <v>-4.324</v>
      </c>
      <c r="G2">
        <v>4.205</v>
      </c>
    </row>
    <row r="3" spans="1:7" ht="12.75">
      <c r="A3" t="s">
        <v>28</v>
      </c>
      <c r="B3">
        <v>0.098</v>
      </c>
      <c r="C3">
        <v>0.35</v>
      </c>
      <c r="D3">
        <v>-0.083</v>
      </c>
      <c r="E3">
        <v>-0.556</v>
      </c>
      <c r="F3">
        <v>-4.826</v>
      </c>
      <c r="G3">
        <v>4.172</v>
      </c>
    </row>
    <row r="4" spans="1:7" ht="12.75">
      <c r="A4" t="s">
        <v>29</v>
      </c>
      <c r="B4">
        <v>0.152</v>
      </c>
      <c r="C4">
        <v>0.437</v>
      </c>
      <c r="D4">
        <v>-1.175</v>
      </c>
      <c r="E4">
        <v>0.098</v>
      </c>
      <c r="F4">
        <v>-3.914</v>
      </c>
      <c r="G4">
        <v>4.119</v>
      </c>
    </row>
    <row r="5" spans="1:7" ht="12.75">
      <c r="A5" t="s">
        <v>30</v>
      </c>
      <c r="B5">
        <v>-0.062</v>
      </c>
      <c r="C5">
        <v>0.754</v>
      </c>
      <c r="D5">
        <v>-1.461</v>
      </c>
      <c r="E5">
        <v>0.063</v>
      </c>
      <c r="F5">
        <v>-4.053</v>
      </c>
      <c r="G5">
        <v>4.293</v>
      </c>
    </row>
    <row r="6" spans="1:7" ht="12.75">
      <c r="A6" t="s">
        <v>31</v>
      </c>
      <c r="B6">
        <v>-0.026</v>
      </c>
      <c r="C6">
        <v>0.491</v>
      </c>
      <c r="D6">
        <v>-1.258</v>
      </c>
      <c r="E6">
        <v>0.035</v>
      </c>
      <c r="F6">
        <v>-4.155</v>
      </c>
      <c r="G6">
        <v>4.415</v>
      </c>
    </row>
    <row r="7" spans="1:7" ht="12.75">
      <c r="A7" t="s">
        <v>32</v>
      </c>
      <c r="B7">
        <v>0.044</v>
      </c>
      <c r="C7">
        <v>0.47</v>
      </c>
      <c r="D7">
        <v>-1.153</v>
      </c>
      <c r="E7">
        <v>0.083</v>
      </c>
      <c r="F7">
        <v>-4.057</v>
      </c>
      <c r="G7">
        <v>4.249</v>
      </c>
    </row>
    <row r="8" spans="1:7" ht="12.75">
      <c r="A8" t="s">
        <v>33</v>
      </c>
      <c r="B8">
        <v>-0.034</v>
      </c>
      <c r="C8">
        <v>0.49</v>
      </c>
      <c r="D8">
        <v>-1.048</v>
      </c>
      <c r="E8">
        <v>-0.028</v>
      </c>
      <c r="F8">
        <v>-4.229</v>
      </c>
      <c r="G8">
        <v>4.219</v>
      </c>
    </row>
    <row r="9" spans="1:7" ht="12.75">
      <c r="A9" t="s">
        <v>34</v>
      </c>
      <c r="B9">
        <v>0.08</v>
      </c>
      <c r="C9">
        <v>0.521</v>
      </c>
      <c r="D9">
        <v>-1.294</v>
      </c>
      <c r="E9">
        <v>0.208</v>
      </c>
      <c r="F9">
        <v>-3.908</v>
      </c>
      <c r="G9">
        <v>4.208</v>
      </c>
    </row>
    <row r="10" spans="1:7" ht="12.75">
      <c r="A10" t="s">
        <v>35</v>
      </c>
      <c r="B10">
        <v>0.148</v>
      </c>
      <c r="C10">
        <v>0.436</v>
      </c>
      <c r="D10">
        <v>-1.098</v>
      </c>
      <c r="E10">
        <v>0.389</v>
      </c>
      <c r="F10">
        <v>-3.893</v>
      </c>
      <c r="G10">
        <v>4.036</v>
      </c>
    </row>
    <row r="11" spans="1:7" ht="12.75">
      <c r="A11" t="s">
        <v>36</v>
      </c>
      <c r="B11">
        <v>0.288</v>
      </c>
      <c r="C11">
        <v>0.382</v>
      </c>
      <c r="D11">
        <v>-1.668</v>
      </c>
      <c r="E11">
        <v>-3.639</v>
      </c>
      <c r="F11">
        <v>-5</v>
      </c>
      <c r="G11">
        <v>4.461</v>
      </c>
    </row>
    <row r="12" spans="1:7" ht="12.75">
      <c r="A12" t="s">
        <v>37</v>
      </c>
      <c r="B12">
        <v>0.106</v>
      </c>
      <c r="C12">
        <v>0.272</v>
      </c>
      <c r="D12">
        <v>-0.988</v>
      </c>
      <c r="E12">
        <v>0.196</v>
      </c>
      <c r="F12">
        <v>-3.805</v>
      </c>
      <c r="G12">
        <v>4.11</v>
      </c>
    </row>
    <row r="13" spans="1:7" ht="12.75">
      <c r="A13" t="s">
        <v>38</v>
      </c>
      <c r="B13">
        <v>0.177</v>
      </c>
      <c r="C13">
        <v>0.335</v>
      </c>
      <c r="D13">
        <v>-1.099</v>
      </c>
      <c r="E13">
        <v>0.069</v>
      </c>
      <c r="F13">
        <v>-3.57</v>
      </c>
      <c r="G13">
        <v>3.99</v>
      </c>
    </row>
    <row r="14" spans="1:7" ht="12.75">
      <c r="A14" t="s">
        <v>39</v>
      </c>
      <c r="B14">
        <v>0.197</v>
      </c>
      <c r="C14">
        <v>0.136</v>
      </c>
      <c r="D14">
        <v>-0.916</v>
      </c>
      <c r="E14">
        <v>0.318</v>
      </c>
      <c r="F14">
        <v>-4.031</v>
      </c>
      <c r="G14">
        <v>4.113</v>
      </c>
    </row>
    <row r="15" spans="1:7" ht="12.75">
      <c r="A15" t="s">
        <v>40</v>
      </c>
      <c r="B15">
        <v>0.063</v>
      </c>
      <c r="C15">
        <v>0.32</v>
      </c>
      <c r="D15">
        <v>-1.024</v>
      </c>
      <c r="E15">
        <v>0.445</v>
      </c>
      <c r="F15">
        <v>-3.824</v>
      </c>
      <c r="G15">
        <v>4.067</v>
      </c>
    </row>
    <row r="16" spans="1:7" ht="12.75">
      <c r="A16" t="s">
        <v>41</v>
      </c>
      <c r="B16">
        <v>0.335</v>
      </c>
      <c r="C16">
        <v>0.349</v>
      </c>
      <c r="D16">
        <v>-0.231</v>
      </c>
      <c r="E16">
        <v>-0.411</v>
      </c>
      <c r="F16">
        <v>-4.793</v>
      </c>
      <c r="G16">
        <v>3.963</v>
      </c>
    </row>
    <row r="17" spans="1:7" ht="12.75">
      <c r="A17" t="s">
        <v>42</v>
      </c>
      <c r="B17">
        <v>0.413</v>
      </c>
      <c r="C17">
        <v>0.077</v>
      </c>
      <c r="D17">
        <v>0.326</v>
      </c>
      <c r="E17">
        <v>-1.566</v>
      </c>
      <c r="F17">
        <v>-4.391</v>
      </c>
      <c r="G17">
        <v>3.364</v>
      </c>
    </row>
    <row r="18" spans="1:7" ht="12.75">
      <c r="A18" t="s">
        <v>43</v>
      </c>
      <c r="B18">
        <v>0.142</v>
      </c>
      <c r="C18">
        <v>0.464</v>
      </c>
      <c r="D18">
        <v>-0.588</v>
      </c>
      <c r="E18">
        <v>-3.099</v>
      </c>
      <c r="F18">
        <v>-4.625</v>
      </c>
      <c r="G18">
        <v>4.491</v>
      </c>
    </row>
    <row r="19" spans="1:7" ht="12.75">
      <c r="A19" t="s">
        <v>44</v>
      </c>
      <c r="B19">
        <v>0.047</v>
      </c>
      <c r="C19">
        <v>0.686</v>
      </c>
      <c r="D19">
        <v>-0.943</v>
      </c>
      <c r="E19">
        <v>-3.603</v>
      </c>
      <c r="F19">
        <v>-5.818</v>
      </c>
      <c r="G19">
        <v>4.921</v>
      </c>
    </row>
    <row r="20" spans="1:7" ht="12.75">
      <c r="A20" t="s">
        <v>45</v>
      </c>
      <c r="B20">
        <v>0.26</v>
      </c>
      <c r="C20">
        <v>0.573</v>
      </c>
      <c r="D20">
        <v>-1.254</v>
      </c>
      <c r="E20">
        <v>-3.558</v>
      </c>
      <c r="F20">
        <v>-4.558</v>
      </c>
      <c r="G20">
        <v>4.589</v>
      </c>
    </row>
    <row r="21" spans="1:7" ht="12.75">
      <c r="A21" t="s">
        <v>46</v>
      </c>
      <c r="B21">
        <v>0.04</v>
      </c>
      <c r="C21">
        <v>0.246</v>
      </c>
      <c r="D21">
        <v>-0.462</v>
      </c>
      <c r="E21">
        <v>-3.038</v>
      </c>
      <c r="F21">
        <v>-4.769</v>
      </c>
      <c r="G21">
        <v>4.64</v>
      </c>
    </row>
    <row r="22" spans="1:7" ht="12.75">
      <c r="A22" t="s">
        <v>47</v>
      </c>
      <c r="B22">
        <v>0.327</v>
      </c>
      <c r="C22">
        <v>0.157</v>
      </c>
      <c r="D22">
        <v>-0.391</v>
      </c>
      <c r="E22">
        <v>-3.191</v>
      </c>
      <c r="F22">
        <v>-3.437</v>
      </c>
      <c r="G22">
        <v>4.191</v>
      </c>
    </row>
    <row r="23" spans="1:7" ht="12.75">
      <c r="A23" t="s">
        <v>48</v>
      </c>
      <c r="B23">
        <v>0.159</v>
      </c>
      <c r="C23">
        <v>0.784</v>
      </c>
      <c r="D23">
        <v>-1.678</v>
      </c>
      <c r="E23">
        <v>-3.74</v>
      </c>
      <c r="F23">
        <v>-4.929</v>
      </c>
      <c r="G23">
        <v>4.577</v>
      </c>
    </row>
    <row r="24" spans="1:7" ht="12.75">
      <c r="A24" t="s">
        <v>49</v>
      </c>
      <c r="B24">
        <v>0.16</v>
      </c>
      <c r="C24">
        <v>0.585</v>
      </c>
      <c r="D24">
        <v>-1.734</v>
      </c>
      <c r="E24">
        <v>-3.435</v>
      </c>
      <c r="F24">
        <v>-5.078</v>
      </c>
      <c r="G24">
        <v>4.582</v>
      </c>
    </row>
    <row r="25" spans="1:7" ht="12.75">
      <c r="A25" t="s">
        <v>50</v>
      </c>
      <c r="B25">
        <v>0.203</v>
      </c>
      <c r="C25">
        <v>0.369</v>
      </c>
      <c r="D25">
        <v>-0.954</v>
      </c>
      <c r="E25">
        <v>-1.488</v>
      </c>
      <c r="F25">
        <v>-5.426</v>
      </c>
      <c r="G25">
        <v>4.508</v>
      </c>
    </row>
    <row r="26" spans="1:7" ht="12.75">
      <c r="A26" t="s">
        <v>51</v>
      </c>
      <c r="B26">
        <v>0.314</v>
      </c>
      <c r="C26">
        <v>0.001</v>
      </c>
      <c r="D26">
        <v>0.022</v>
      </c>
      <c r="E26">
        <v>-3.238</v>
      </c>
      <c r="F26">
        <v>-4.137</v>
      </c>
      <c r="G26">
        <v>4.259</v>
      </c>
    </row>
    <row r="27" spans="1:7" ht="12.75">
      <c r="A27" t="s">
        <v>52</v>
      </c>
      <c r="B27">
        <v>0.308</v>
      </c>
      <c r="C27">
        <v>0.377</v>
      </c>
      <c r="D27">
        <v>-0.813</v>
      </c>
      <c r="E27">
        <v>-0.468</v>
      </c>
      <c r="F27">
        <v>-5.012</v>
      </c>
      <c r="G27">
        <v>4.379</v>
      </c>
    </row>
    <row r="28" spans="1:7" ht="12.75">
      <c r="A28" t="s">
        <v>53</v>
      </c>
      <c r="B28">
        <v>-0.438</v>
      </c>
      <c r="C28">
        <v>-0.099</v>
      </c>
      <c r="D28">
        <v>0.67</v>
      </c>
      <c r="E28">
        <v>0.878</v>
      </c>
      <c r="F28">
        <v>-4.97</v>
      </c>
      <c r="G28">
        <v>4.552</v>
      </c>
    </row>
    <row r="29" spans="1:7" ht="12.75">
      <c r="A29" t="s">
        <v>54</v>
      </c>
      <c r="B29">
        <v>0.114</v>
      </c>
      <c r="C29">
        <v>0.668</v>
      </c>
      <c r="D29">
        <v>-1.644</v>
      </c>
      <c r="E29">
        <v>-3.545</v>
      </c>
      <c r="F29">
        <v>-5.006</v>
      </c>
      <c r="G29">
        <v>4.459</v>
      </c>
    </row>
    <row r="30" spans="1:7" ht="12.75">
      <c r="A30" t="s">
        <v>55</v>
      </c>
      <c r="B30">
        <v>0.208</v>
      </c>
      <c r="C30">
        <v>0.409</v>
      </c>
      <c r="D30">
        <v>-0.959</v>
      </c>
      <c r="E30">
        <v>0.186</v>
      </c>
      <c r="F30">
        <v>-3.645</v>
      </c>
      <c r="G30">
        <v>3.928</v>
      </c>
    </row>
    <row r="31" spans="1:7" ht="12.75">
      <c r="A31" t="s">
        <v>56</v>
      </c>
      <c r="B31">
        <v>0.358</v>
      </c>
      <c r="C31">
        <v>0.362</v>
      </c>
      <c r="D31">
        <v>-0.449</v>
      </c>
      <c r="E31">
        <v>-0.668</v>
      </c>
      <c r="F31">
        <v>-5.016</v>
      </c>
      <c r="G31">
        <v>4.155</v>
      </c>
    </row>
    <row r="32" spans="1:7" ht="12.75">
      <c r="A32" t="s">
        <v>57</v>
      </c>
      <c r="B32">
        <v>0.243</v>
      </c>
      <c r="C32">
        <v>0.695</v>
      </c>
      <c r="D32">
        <v>-0.67</v>
      </c>
      <c r="E32">
        <v>0.726</v>
      </c>
      <c r="F32">
        <v>-2.399</v>
      </c>
      <c r="G32">
        <v>2.67</v>
      </c>
    </row>
    <row r="33" spans="1:7" ht="12.75">
      <c r="A33" t="s">
        <v>58</v>
      </c>
      <c r="B33">
        <v>0.325</v>
      </c>
      <c r="C33">
        <v>0.67</v>
      </c>
      <c r="D33">
        <v>-2.061</v>
      </c>
      <c r="E33">
        <v>-3.317</v>
      </c>
      <c r="F33">
        <v>-4.733</v>
      </c>
      <c r="G33">
        <v>4.543</v>
      </c>
    </row>
    <row r="34" spans="1:7" ht="12.75">
      <c r="A34" t="s">
        <v>59</v>
      </c>
      <c r="B34">
        <v>0.087</v>
      </c>
      <c r="C34">
        <v>0.667</v>
      </c>
      <c r="D34">
        <v>-1.617</v>
      </c>
      <c r="E34">
        <v>-3.587</v>
      </c>
      <c r="F34">
        <v>-4.869</v>
      </c>
      <c r="G34">
        <v>4.433</v>
      </c>
    </row>
    <row r="35" spans="1:7" ht="12.75">
      <c r="A35" t="s">
        <v>60</v>
      </c>
      <c r="B35">
        <v>0.361</v>
      </c>
      <c r="C35">
        <v>0.579</v>
      </c>
      <c r="D35">
        <v>-1.723</v>
      </c>
      <c r="E35">
        <v>-3.599</v>
      </c>
      <c r="F35">
        <v>-4.764</v>
      </c>
      <c r="G35">
        <v>4.344</v>
      </c>
    </row>
    <row r="36" spans="1:7" ht="12.75">
      <c r="A36" t="s">
        <v>61</v>
      </c>
      <c r="B36">
        <v>0.329</v>
      </c>
      <c r="C36">
        <v>0.299</v>
      </c>
      <c r="D36">
        <v>-0.671</v>
      </c>
      <c r="E36">
        <v>0.08</v>
      </c>
      <c r="F36">
        <v>-3.389</v>
      </c>
      <c r="G36">
        <v>3.512</v>
      </c>
    </row>
    <row r="37" spans="1:7" ht="12.75">
      <c r="A37" t="s">
        <v>62</v>
      </c>
      <c r="B37">
        <v>0.246</v>
      </c>
      <c r="C37">
        <v>0.782</v>
      </c>
      <c r="D37">
        <v>-1.982</v>
      </c>
      <c r="E37">
        <v>-3.517</v>
      </c>
      <c r="F37">
        <v>-4.293</v>
      </c>
      <c r="G37">
        <v>4.528</v>
      </c>
    </row>
    <row r="38" spans="1:7" ht="12.75">
      <c r="A38" t="s">
        <v>63</v>
      </c>
      <c r="B38">
        <v>0.376</v>
      </c>
      <c r="C38">
        <v>0.264</v>
      </c>
      <c r="D38">
        <v>-0.788</v>
      </c>
      <c r="E38">
        <v>-1.078</v>
      </c>
      <c r="F38">
        <v>-5.03</v>
      </c>
      <c r="G38">
        <v>4.41</v>
      </c>
    </row>
    <row r="39" spans="1:7" ht="12.75">
      <c r="A39" t="s">
        <v>64</v>
      </c>
      <c r="B39">
        <v>0.24</v>
      </c>
      <c r="C39">
        <v>0.619</v>
      </c>
      <c r="D39">
        <v>-1.713</v>
      </c>
      <c r="E39">
        <v>-3.532</v>
      </c>
      <c r="F39">
        <v>-4.921</v>
      </c>
      <c r="G39">
        <v>4.482</v>
      </c>
    </row>
    <row r="40" spans="1:7" ht="12.75">
      <c r="A40" t="s">
        <v>65</v>
      </c>
      <c r="B40">
        <v>0.223</v>
      </c>
      <c r="C40">
        <v>0.642</v>
      </c>
      <c r="D40">
        <v>-1.647</v>
      </c>
      <c r="E40">
        <v>-3.48</v>
      </c>
      <c r="F40">
        <v>-5.067</v>
      </c>
      <c r="G40">
        <v>4.526</v>
      </c>
    </row>
    <row r="41" spans="1:7" ht="12.75">
      <c r="A41" t="s">
        <v>66</v>
      </c>
      <c r="B41">
        <v>0.207</v>
      </c>
      <c r="C41">
        <v>0.372</v>
      </c>
      <c r="D41">
        <v>-0.392</v>
      </c>
      <c r="E41">
        <v>-0.236</v>
      </c>
      <c r="F41">
        <v>-4.934</v>
      </c>
      <c r="G41">
        <v>4.447</v>
      </c>
    </row>
    <row r="42" spans="1:7" ht="12.75">
      <c r="A42" t="s">
        <v>67</v>
      </c>
      <c r="B42">
        <v>0.143</v>
      </c>
      <c r="C42">
        <v>0.527</v>
      </c>
      <c r="D42">
        <v>-0.72</v>
      </c>
      <c r="E42">
        <v>-3.01</v>
      </c>
      <c r="F42">
        <v>-4.824</v>
      </c>
      <c r="G42">
        <v>4.545</v>
      </c>
    </row>
    <row r="43" spans="1:7" ht="12.75">
      <c r="A43" t="s">
        <v>68</v>
      </c>
      <c r="B43">
        <v>0.058</v>
      </c>
      <c r="C43">
        <v>0.603</v>
      </c>
      <c r="D43">
        <v>-1.661</v>
      </c>
      <c r="E43">
        <v>-3.421</v>
      </c>
      <c r="F43">
        <v>-5.12</v>
      </c>
      <c r="G43">
        <v>4.619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F35" sqref="F35"/>
    </sheetView>
  </sheetViews>
  <sheetFormatPr defaultColWidth="9.140625" defaultRowHeight="12.75"/>
  <cols>
    <col min="10" max="10" width="18.28125" style="0" customWidth="1"/>
  </cols>
  <sheetData>
    <row r="1" ht="12.75">
      <c r="A1" s="8" t="s">
        <v>76</v>
      </c>
    </row>
    <row r="4" spans="1:4" ht="12.75">
      <c r="A4" s="3" t="s">
        <v>69</v>
      </c>
      <c r="D4" s="3" t="s">
        <v>71</v>
      </c>
    </row>
    <row r="5" spans="1:7" ht="12.75">
      <c r="A5" s="1" t="s">
        <v>20</v>
      </c>
      <c r="B5" s="4"/>
      <c r="D5" s="1" t="s">
        <v>8</v>
      </c>
      <c r="E5" s="4"/>
      <c r="F5" s="1" t="s">
        <v>14</v>
      </c>
      <c r="G5" s="4"/>
    </row>
    <row r="6" spans="1:7" ht="12.75">
      <c r="A6" s="1" t="s">
        <v>21</v>
      </c>
      <c r="B6" s="4"/>
      <c r="D6" s="1" t="s">
        <v>9</v>
      </c>
      <c r="E6" s="4"/>
      <c r="F6" s="1" t="s">
        <v>15</v>
      </c>
      <c r="G6" s="4"/>
    </row>
    <row r="7" spans="1:7" ht="12.75">
      <c r="A7" s="1" t="s">
        <v>22</v>
      </c>
      <c r="B7" s="4"/>
      <c r="D7" s="1" t="s">
        <v>10</v>
      </c>
      <c r="E7" s="4"/>
      <c r="F7" s="1" t="s">
        <v>16</v>
      </c>
      <c r="G7" s="4"/>
    </row>
    <row r="8" spans="1:7" ht="12.75">
      <c r="A8" s="1" t="s">
        <v>23</v>
      </c>
      <c r="B8" s="4"/>
      <c r="D8" s="1" t="s">
        <v>11</v>
      </c>
      <c r="E8" s="4"/>
      <c r="F8" s="1" t="s">
        <v>17</v>
      </c>
      <c r="G8" s="4"/>
    </row>
    <row r="9" spans="1:7" ht="12.75">
      <c r="A9" s="1" t="s">
        <v>24</v>
      </c>
      <c r="B9" s="4"/>
      <c r="D9" s="1" t="s">
        <v>12</v>
      </c>
      <c r="E9" s="4"/>
      <c r="F9" s="1" t="s">
        <v>18</v>
      </c>
      <c r="G9" s="4"/>
    </row>
    <row r="10" spans="1:7" ht="12.75">
      <c r="A10" s="1" t="s">
        <v>25</v>
      </c>
      <c r="B10" s="4"/>
      <c r="D10" s="1" t="s">
        <v>13</v>
      </c>
      <c r="E10" s="4"/>
      <c r="F10" s="1" t="s">
        <v>19</v>
      </c>
      <c r="G10" s="4"/>
    </row>
    <row r="12" ht="12.75">
      <c r="K12" s="9" t="s">
        <v>70</v>
      </c>
    </row>
    <row r="13" spans="10:12" ht="12.75">
      <c r="J13" s="1" t="s">
        <v>74</v>
      </c>
      <c r="K13" s="4">
        <v>0</v>
      </c>
      <c r="L13" t="s">
        <v>73</v>
      </c>
    </row>
    <row r="14" spans="10:12" ht="12.75">
      <c r="J14" s="1" t="s">
        <v>75</v>
      </c>
      <c r="K14">
        <f>1-K13</f>
        <v>1</v>
      </c>
      <c r="L14" t="s">
        <v>73</v>
      </c>
    </row>
    <row r="15" spans="10:12" ht="12.75">
      <c r="J15" s="1" t="s">
        <v>0</v>
      </c>
      <c r="K15" s="7">
        <f>10^(B10+(E5+(E6*B5)+(E7*B6)+(E8*B7)+(E9*B8)+(E10*B9)))</f>
        <v>1</v>
      </c>
      <c r="L15" t="s">
        <v>72</v>
      </c>
    </row>
    <row r="16" spans="10:12" ht="12.75">
      <c r="J16" s="1" t="s">
        <v>1</v>
      </c>
      <c r="K16" s="7">
        <f>10^(B10+(G5+(G6*B5)+(G7*B6)+(G8*B7)+(G9*B8)+(G10*B9)))</f>
        <v>1</v>
      </c>
      <c r="L16" t="s">
        <v>72</v>
      </c>
    </row>
    <row r="21" spans="9:11" ht="24" customHeight="1">
      <c r="I21" s="5" t="s">
        <v>77</v>
      </c>
      <c r="J21" s="10">
        <f>EXP((K13*(LN(K15)))+(K14*(LN(K16)))+((0.028+(2.123*((E5-G5)^2))+(-0.16*B5*((E6-G6)^2))+(0.282*B6*((E7-G7)^2))+(0*B7*((E8-G8)^2))+(1.713*B8*((E9-G9)^2))+(2.006*B9*((E10-G10)^2)))*(K13*K14))+((0.033+(0.67*((E5-G5)^2))+(-0.477*B5*((E6-G6)^2))+(0.051*B6*((E7-G7)^2))+(0*B7*((E8-G8)^2))+(0.476*B8*((E9-G9)^2))+(-0.234*B9*((E10-G10)^2)))*(K13*K14*(K13-K14)))+((0.022+(2.024*((E5-G5)^2))+(-0.204*B5*((E6-G6)^2))+(0.034*B6*((E7-G7)^2))+(0*B7*((E8-G8)^2))+(0.243*B8*((E9-G9)^2))+(0.848*B9*((E10-G10)^2)))*(K13*K14*((K13-K14)^2))))</f>
        <v>1</v>
      </c>
      <c r="K21" s="6" t="s">
        <v>72</v>
      </c>
    </row>
    <row r="24" ht="12.75">
      <c r="A24" t="s">
        <v>78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38" sqref="G38"/>
    </sheetView>
  </sheetViews>
  <sheetFormatPr defaultColWidth="9.140625" defaultRowHeight="12.75"/>
  <cols>
    <col min="10" max="10" width="18.28125" style="0" customWidth="1"/>
  </cols>
  <sheetData>
    <row r="1" ht="12.75">
      <c r="A1" s="8" t="s">
        <v>76</v>
      </c>
    </row>
    <row r="4" spans="1:4" ht="12.75">
      <c r="A4" s="3" t="s">
        <v>69</v>
      </c>
      <c r="D4" s="3" t="s">
        <v>71</v>
      </c>
    </row>
    <row r="5" spans="1:9" ht="12.75">
      <c r="A5" s="1" t="s">
        <v>20</v>
      </c>
      <c r="B5" s="4"/>
      <c r="D5" s="1" t="s">
        <v>8</v>
      </c>
      <c r="E5" s="4"/>
      <c r="F5" s="1" t="s">
        <v>14</v>
      </c>
      <c r="G5" s="4"/>
      <c r="H5" s="1" t="s">
        <v>79</v>
      </c>
      <c r="I5" s="4"/>
    </row>
    <row r="6" spans="1:9" ht="12.75">
      <c r="A6" s="1" t="s">
        <v>21</v>
      </c>
      <c r="B6" s="4"/>
      <c r="D6" s="1" t="s">
        <v>9</v>
      </c>
      <c r="E6" s="4"/>
      <c r="F6" s="1" t="s">
        <v>15</v>
      </c>
      <c r="G6" s="4"/>
      <c r="H6" s="1" t="s">
        <v>80</v>
      </c>
      <c r="I6" s="4"/>
    </row>
    <row r="7" spans="1:9" ht="12.75">
      <c r="A7" s="1" t="s">
        <v>22</v>
      </c>
      <c r="B7" s="4"/>
      <c r="D7" s="1" t="s">
        <v>10</v>
      </c>
      <c r="E7" s="4"/>
      <c r="F7" s="1" t="s">
        <v>16</v>
      </c>
      <c r="G7" s="4"/>
      <c r="H7" s="1" t="s">
        <v>81</v>
      </c>
      <c r="I7" s="4"/>
    </row>
    <row r="8" spans="1:9" ht="12.75">
      <c r="A8" s="1" t="s">
        <v>23</v>
      </c>
      <c r="B8" s="4"/>
      <c r="D8" s="1" t="s">
        <v>11</v>
      </c>
      <c r="E8" s="4"/>
      <c r="F8" s="1" t="s">
        <v>17</v>
      </c>
      <c r="G8" s="4"/>
      <c r="H8" s="1" t="s">
        <v>82</v>
      </c>
      <c r="I8" s="4"/>
    </row>
    <row r="9" spans="1:9" ht="12.75">
      <c r="A9" s="1" t="s">
        <v>24</v>
      </c>
      <c r="B9" s="4"/>
      <c r="D9" s="1" t="s">
        <v>12</v>
      </c>
      <c r="E9" s="4"/>
      <c r="F9" s="1" t="s">
        <v>18</v>
      </c>
      <c r="G9" s="4"/>
      <c r="H9" s="1" t="s">
        <v>83</v>
      </c>
      <c r="I9" s="4"/>
    </row>
    <row r="10" spans="1:9" ht="12.75">
      <c r="A10" s="1" t="s">
        <v>25</v>
      </c>
      <c r="B10" s="4"/>
      <c r="D10" s="1" t="s">
        <v>13</v>
      </c>
      <c r="E10" s="4"/>
      <c r="F10" s="1" t="s">
        <v>19</v>
      </c>
      <c r="G10" s="4"/>
      <c r="H10" s="1" t="s">
        <v>84</v>
      </c>
      <c r="I10" s="4"/>
    </row>
    <row r="12" ht="12.75">
      <c r="K12" s="9" t="s">
        <v>70</v>
      </c>
    </row>
    <row r="13" spans="10:12" ht="12.75">
      <c r="J13" s="1" t="s">
        <v>74</v>
      </c>
      <c r="K13" s="4">
        <v>0</v>
      </c>
      <c r="L13" t="s">
        <v>73</v>
      </c>
    </row>
    <row r="14" spans="10:12" ht="12.75">
      <c r="J14" s="1" t="s">
        <v>75</v>
      </c>
      <c r="K14" s="4">
        <v>0</v>
      </c>
      <c r="L14" t="s">
        <v>73</v>
      </c>
    </row>
    <row r="15" spans="10:12" ht="12.75">
      <c r="J15" s="1" t="s">
        <v>86</v>
      </c>
      <c r="K15">
        <f>1-K13-K14</f>
        <v>1</v>
      </c>
      <c r="L15" t="s">
        <v>73</v>
      </c>
    </row>
    <row r="16" spans="10:12" ht="12.75">
      <c r="J16" s="1" t="s">
        <v>0</v>
      </c>
      <c r="K16" s="7">
        <f>10^(B10+(E5+(E6*B5)+(E7*B6)+(E8*B7)+(E9*B8)+(E10*B9)))</f>
        <v>1</v>
      </c>
      <c r="L16" t="s">
        <v>72</v>
      </c>
    </row>
    <row r="17" spans="10:12" ht="12.75">
      <c r="J17" s="1" t="s">
        <v>1</v>
      </c>
      <c r="K17" s="7">
        <f>10^(B10+(G5+(G6*B5)+(G7*B6)+(G8*B7)+(G9*B8)+(G10*B9)))</f>
        <v>1</v>
      </c>
      <c r="L17" t="s">
        <v>72</v>
      </c>
    </row>
    <row r="18" spans="10:12" ht="12.75">
      <c r="J18" s="1" t="s">
        <v>85</v>
      </c>
      <c r="K18">
        <f>10^(B10+(I5+(I6*B5)+(I7*B6)+(I8*B7)+(I9*B8)+(I10*B9)))</f>
        <v>1</v>
      </c>
      <c r="L18" t="s">
        <v>72</v>
      </c>
    </row>
    <row r="21" spans="9:11" ht="24" customHeight="1">
      <c r="I21" s="5" t="s">
        <v>77</v>
      </c>
      <c r="J21" s="10">
        <f>EXP((K13*(LN(K16)))+(K14*(LN(K17)))+(K15*(LN(K18)))+K22+K23+K24)</f>
        <v>1</v>
      </c>
      <c r="K21" s="6" t="s">
        <v>72</v>
      </c>
    </row>
    <row r="22" spans="10:11" ht="12.75">
      <c r="J22" s="1" t="s">
        <v>87</v>
      </c>
      <c r="K22">
        <f>((0.028+(2.123*((E5-G5)^2))+(-0.16*B5*((E6-G6)^2))+(0.282*B6*((E7-G7)^2))+(0*B7*((E8-G8)^2))+(1.713*B8*((E9-G9)^2))+(2.006*B9*((E10-G10)^2)))*(K13*K14))+((0.033+(0.67*((E5-G5)^2))+(-0.477*B5*((E6-G6)^2))+(0.051*B6*((E7-G7)^2))+(0*B7*((E8-G8)^2))+(0.476*B8*((E9-G9)^2))+(-0.234*B9*((E10-G10)^2)))*(K13*K14*(K13-K14)))+((0.022+(2.024*((E5-G5)^2))+(-0.204*B5*((E6-G6)^2))+(0.034*B6*((E7-G7)^2))+(0*B7*((E8-G8)^2))+(0.243*B8*((E9-G9)^2))+(0.848*B9*((E10-G10)^2)))*(K13*K14*((K13-K14)^2)))</f>
        <v>0</v>
      </c>
    </row>
    <row r="23" spans="10:11" ht="12.75">
      <c r="J23" s="1" t="s">
        <v>88</v>
      </c>
      <c r="K23" s="11">
        <f>((0.028+(2.123*((E5-I5)^2))+(-0.16*B5*((E6-I6)^2))+(0.282*B6*((E7-I7)^2))+(0*B7*((E8-I8)^2))+(1.713*B8*((E9-I9)^2))+(2.006*B9*((E10-I10)^2)))*(K13*K15))+((0.033+(0.67*((E5-I5)^2))+(-0.477*B5*((E6-I6)^2))+(0.051*B6*((E7-I7)^2))+(0*B7*((E8-I8)^2))+(0.476*B8*((E9-I9)^2))+(-0.234*B9*((E10-I10)^2)))*(K13*K15*(K13-K15)))+((0.022+(2.024*((E5-I5)^2))+(-0.204*B5*((E6-I6)^2))+(0.034*B6*((E7-I7)^2))+(0*B7*((E8-I8)^2))+(0.243*B8*((E9-I9)^2))+(0.848*B9*((E10-I10)^2)))*(K13*K15*((K13-K15)^2)))</f>
        <v>0</v>
      </c>
    </row>
    <row r="24" spans="1:11" ht="12.75">
      <c r="A24" t="s">
        <v>78</v>
      </c>
      <c r="J24" s="1" t="s">
        <v>89</v>
      </c>
      <c r="K24" s="11">
        <f>((0.028+(2.123*((G5-I5)^2))+(-0.16*B5*((G6-I6)^2))+(0.282*B6*((G7-I7)^2))+(0*B7*((G8-I8)^2))+(1.713*B8*((G9-I9)^2))+(2.006*B9*((G10-I10)^2)))*(K14*K15))+((0.033+(0.67*((G5-I5)^2))+(-0.477*B5*((G6-I6)^2))+(0.051*B6*((G7-I7)^2))+(0*B7*((G8-I8)^2))+(0.476*B8*((G9-I9)^2))+(-0.234*B9*((G10-I10)^2)))*(K14*K15*(K14-K15)))+((0.022+(2.024*((G5-I5)^2))+(-0.204*B5*((G6-I6)^2))+(0.034*B6*((G7-I7)^2))+(0*B7*((G8-I8)^2))+(0.243*B8*((G9-I9)^2))+(0.848*B9*((G10-I10)^2)))*(K14*K15*((K14-K15)^2)))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</dc:creator>
  <cp:keywords/>
  <dc:description/>
  <cp:lastModifiedBy>1</cp:lastModifiedBy>
  <dcterms:created xsi:type="dcterms:W3CDTF">2010-04-21T14:47:22Z</dcterms:created>
  <dcterms:modified xsi:type="dcterms:W3CDTF">2010-04-22T08:48:05Z</dcterms:modified>
  <cp:category/>
  <cp:version/>
  <cp:contentType/>
  <cp:contentStatus/>
</cp:coreProperties>
</file>