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hughes\Desktop\Independent Research\A. borealis Time Series\Paper Drafts\Edits\"/>
    </mc:Choice>
  </mc:AlternateContent>
  <xr:revisionPtr revIDLastSave="0" documentId="13_ncr:1_{8E4D91EC-30F8-4486-A86B-6E2B9C6AC6DC}" xr6:coauthVersionLast="47" xr6:coauthVersionMax="47" xr10:uidLastSave="{00000000-0000-0000-0000-000000000000}"/>
  <bookViews>
    <workbookView xWindow="-120" yWindow="-120" windowWidth="29040" windowHeight="17520" xr2:uid="{9DDE9B2F-498B-42BC-85E1-4335942A7D90}"/>
  </bookViews>
  <sheets>
    <sheet name="SIMS Supp Mat" sheetId="1" r:id="rId1"/>
    <sheet name="Hydro Supp ma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781" i="1" l="1"/>
  <c r="G781" i="1"/>
  <c r="F781" i="1"/>
  <c r="G780" i="1"/>
  <c r="F780" i="1"/>
  <c r="N753" i="1"/>
  <c r="G753" i="1"/>
  <c r="F753" i="1"/>
  <c r="G752" i="1"/>
  <c r="F752" i="1"/>
  <c r="N725" i="1"/>
  <c r="G725" i="1"/>
  <c r="F725" i="1"/>
  <c r="G724" i="1"/>
  <c r="F724" i="1"/>
  <c r="N697" i="1"/>
  <c r="G697" i="1"/>
  <c r="F697" i="1"/>
  <c r="G696" i="1"/>
  <c r="F696" i="1"/>
  <c r="N669" i="1"/>
  <c r="G669" i="1"/>
  <c r="F669" i="1"/>
  <c r="G668" i="1"/>
  <c r="F668" i="1"/>
  <c r="N641" i="1"/>
  <c r="G641" i="1"/>
  <c r="F641" i="1"/>
  <c r="G640" i="1"/>
  <c r="F640" i="1"/>
  <c r="N613" i="1"/>
  <c r="G613" i="1"/>
  <c r="F613" i="1"/>
  <c r="G612" i="1"/>
  <c r="F612" i="1"/>
  <c r="N585" i="1"/>
  <c r="G585" i="1"/>
  <c r="F585" i="1"/>
  <c r="G584" i="1"/>
  <c r="F584" i="1"/>
  <c r="G557" i="1"/>
  <c r="F557" i="1"/>
  <c r="N548" i="1"/>
  <c r="G548" i="1"/>
  <c r="F548" i="1"/>
  <c r="G547" i="1"/>
  <c r="F547" i="1"/>
  <c r="N520" i="1"/>
  <c r="G520" i="1"/>
  <c r="F520" i="1"/>
  <c r="G519" i="1"/>
  <c r="F519" i="1"/>
  <c r="N492" i="1"/>
  <c r="G492" i="1"/>
  <c r="F492" i="1"/>
  <c r="G491" i="1"/>
  <c r="F491" i="1"/>
  <c r="N464" i="1"/>
  <c r="G464" i="1"/>
  <c r="F464" i="1"/>
  <c r="G463" i="1"/>
  <c r="F463" i="1"/>
  <c r="N436" i="1"/>
  <c r="G436" i="1"/>
  <c r="F436" i="1"/>
  <c r="G435" i="1"/>
  <c r="F435" i="1"/>
  <c r="N408" i="1"/>
  <c r="G408" i="1"/>
  <c r="F408" i="1"/>
  <c r="G407" i="1"/>
  <c r="F407" i="1"/>
  <c r="N380" i="1"/>
  <c r="G380" i="1"/>
  <c r="F380" i="1"/>
  <c r="G379" i="1"/>
  <c r="F379" i="1"/>
  <c r="N352" i="1"/>
  <c r="G352" i="1"/>
  <c r="F352" i="1"/>
  <c r="G351" i="1"/>
  <c r="F351" i="1"/>
  <c r="N324" i="1"/>
  <c r="G324" i="1"/>
  <c r="F324" i="1"/>
  <c r="G323" i="1"/>
  <c r="F323" i="1"/>
  <c r="N289" i="1"/>
  <c r="G289" i="1"/>
  <c r="F289" i="1"/>
  <c r="G288" i="1"/>
  <c r="F288" i="1"/>
  <c r="N266" i="1"/>
  <c r="G266" i="1"/>
  <c r="F266" i="1"/>
  <c r="G265" i="1"/>
  <c r="F265" i="1"/>
  <c r="N243" i="1"/>
  <c r="G243" i="1"/>
  <c r="F243" i="1"/>
  <c r="G242" i="1"/>
  <c r="F242" i="1"/>
  <c r="N219" i="1"/>
  <c r="G219" i="1"/>
  <c r="F219" i="1"/>
  <c r="G218" i="1"/>
  <c r="F218" i="1"/>
  <c r="N196" i="1"/>
  <c r="G196" i="1"/>
  <c r="F196" i="1"/>
  <c r="G195" i="1"/>
  <c r="F195" i="1"/>
  <c r="N173" i="1"/>
  <c r="G173" i="1"/>
  <c r="F173" i="1"/>
  <c r="G172" i="1"/>
  <c r="F172" i="1"/>
  <c r="N150" i="1"/>
  <c r="G150" i="1"/>
  <c r="F150" i="1"/>
  <c r="G149" i="1"/>
  <c r="F149" i="1"/>
  <c r="N127" i="1"/>
  <c r="G127" i="1"/>
  <c r="F127" i="1"/>
  <c r="G126" i="1"/>
  <c r="F126" i="1"/>
  <c r="N104" i="1"/>
  <c r="G104" i="1"/>
  <c r="F104" i="1"/>
  <c r="G103" i="1"/>
  <c r="F103" i="1"/>
  <c r="N84" i="1"/>
  <c r="G84" i="1"/>
  <c r="F84" i="1"/>
  <c r="G83" i="1"/>
  <c r="F83" i="1"/>
  <c r="G66" i="1"/>
  <c r="F66" i="1"/>
  <c r="G54" i="1"/>
  <c r="F54" i="1"/>
  <c r="G53" i="1"/>
  <c r="F53" i="1"/>
  <c r="G47" i="1"/>
  <c r="F47" i="1"/>
  <c r="G41" i="1"/>
  <c r="F41" i="1"/>
  <c r="G35" i="1"/>
  <c r="F35" i="1"/>
  <c r="G29" i="1"/>
  <c r="F29" i="1"/>
  <c r="G28" i="1"/>
  <c r="F28" i="1"/>
  <c r="G22" i="1"/>
  <c r="F22" i="1"/>
  <c r="G12" i="1"/>
  <c r="F12" i="1"/>
</calcChain>
</file>

<file path=xl/sharedStrings.xml><?xml version="1.0" encoding="utf-8"?>
<sst xmlns="http://schemas.openxmlformats.org/spreadsheetml/2006/main" count="1429" uniqueCount="1192">
  <si>
    <t>File</t>
  </si>
  <si>
    <t>Comment</t>
  </si>
  <si>
    <r>
      <t>δ</t>
    </r>
    <r>
      <rPr>
        <b/>
        <vertAlign val="superscript"/>
        <sz val="10"/>
        <rFont val="Arial"/>
        <family val="2"/>
      </rPr>
      <t>18</t>
    </r>
    <r>
      <rPr>
        <b/>
        <sz val="10"/>
        <rFont val="Arial"/>
        <family val="2"/>
      </rPr>
      <t>O ‰ VSMOW vs UWC-3</t>
    </r>
  </si>
  <si>
    <t>2SD (ext.)</t>
  </si>
  <si>
    <t>Mass Bias (‰)</t>
  </si>
  <si>
    <r>
      <t>δ</t>
    </r>
    <r>
      <rPr>
        <b/>
        <vertAlign val="superscript"/>
        <sz val="10"/>
        <rFont val="Arial"/>
        <family val="2"/>
      </rPr>
      <t>18</t>
    </r>
    <r>
      <rPr>
        <b/>
        <sz val="10"/>
        <rFont val="Arial"/>
        <family val="2"/>
      </rPr>
      <t>O ‰ measured</t>
    </r>
  </si>
  <si>
    <t>2SE (int.)</t>
  </si>
  <si>
    <r>
      <t>16</t>
    </r>
    <r>
      <rPr>
        <b/>
        <sz val="10"/>
        <rFont val="Arial"/>
        <family val="2"/>
      </rPr>
      <t>O (Gcps)</t>
    </r>
  </si>
  <si>
    <t>IP (nA)</t>
  </si>
  <si>
    <t>Yield (Gcps/nA)</t>
  </si>
  <si>
    <r>
      <t xml:space="preserve">Relative Yield </t>
    </r>
    <r>
      <rPr>
        <b/>
        <sz val="10"/>
        <rFont val="Symbol"/>
        <family val="1"/>
        <charset val="2"/>
      </rPr>
      <t>V</t>
    </r>
  </si>
  <si>
    <t>X</t>
  </si>
  <si>
    <t>Y</t>
  </si>
  <si>
    <r>
      <t>16</t>
    </r>
    <r>
      <rPr>
        <b/>
        <sz val="10"/>
        <rFont val="Arial"/>
        <family val="2"/>
      </rPr>
      <t>OH/</t>
    </r>
    <r>
      <rPr>
        <b/>
        <vertAlign val="superscript"/>
        <sz val="10"/>
        <rFont val="Arial"/>
        <family val="2"/>
      </rPr>
      <t>16</t>
    </r>
    <r>
      <rPr>
        <b/>
        <sz val="10"/>
        <rFont val="Arial"/>
        <family val="2"/>
      </rPr>
      <t>O</t>
    </r>
  </si>
  <si>
    <r>
      <t>16</t>
    </r>
    <r>
      <rPr>
        <b/>
        <sz val="10"/>
        <rFont val="Arial"/>
        <family val="2"/>
      </rPr>
      <t>OH/</t>
    </r>
    <r>
      <rPr>
        <b/>
        <vertAlign val="superscript"/>
        <sz val="10"/>
        <rFont val="Arial"/>
        <family val="2"/>
      </rPr>
      <t>16</t>
    </r>
    <r>
      <rPr>
        <b/>
        <sz val="10"/>
        <rFont val="Arial"/>
        <family val="2"/>
      </rPr>
      <t>O-corrected</t>
    </r>
  </si>
  <si>
    <t>Chamber Pressure</t>
  </si>
  <si>
    <r>
      <t>δ</t>
    </r>
    <r>
      <rPr>
        <b/>
        <vertAlign val="superscript"/>
        <sz val="10"/>
        <rFont val="Arial"/>
        <family val="2"/>
      </rPr>
      <t>18</t>
    </r>
    <r>
      <rPr>
        <b/>
        <sz val="10"/>
        <rFont val="Arial"/>
        <family val="2"/>
      </rPr>
      <t>O ‰ VSMOW vs UWArg-7</t>
    </r>
  </si>
  <si>
    <r>
      <t>δ</t>
    </r>
    <r>
      <rPr>
        <b/>
        <vertAlign val="superscript"/>
        <sz val="10"/>
        <rFont val="Arial"/>
        <family val="2"/>
      </rPr>
      <t>18</t>
    </r>
    <r>
      <rPr>
        <b/>
        <sz val="10"/>
        <rFont val="Arial"/>
        <family val="2"/>
      </rPr>
      <t>O ‰ VPDB vs UWArg-7</t>
    </r>
  </si>
  <si>
    <t>Note</t>
  </si>
  <si>
    <t>Running std: UWC3</t>
  </si>
  <si>
    <t>Aragonite std: UWArg-7</t>
  </si>
  <si>
    <t>8/6/2018 - UWArg-7 calibration</t>
  </si>
  <si>
    <t>20180806@1.asc</t>
  </si>
  <si>
    <t>WI-STD-88 UWC3 G4</t>
  </si>
  <si>
    <t>20180806@2.asc</t>
  </si>
  <si>
    <t>20180806@3.asc</t>
  </si>
  <si>
    <t>20180806@4.asc</t>
  </si>
  <si>
    <t>20180806@5.asc</t>
  </si>
  <si>
    <t>average and 2SD</t>
  </si>
  <si>
    <t>20180806@6.asc</t>
  </si>
  <si>
    <t>WI-STD-88 UWArg-7 G2</t>
  </si>
  <si>
    <t>20180806@7.asc</t>
  </si>
  <si>
    <t>20180806@8.asc</t>
  </si>
  <si>
    <t>WI-STD-88 UWArg-7 G1</t>
  </si>
  <si>
    <t>20180806@9.asc</t>
  </si>
  <si>
    <t>20180806@10.asc</t>
  </si>
  <si>
    <t>WI-STD-88 UWArg-7 G4</t>
  </si>
  <si>
    <t>20180806@11.asc</t>
  </si>
  <si>
    <t>20180806@12.asc</t>
  </si>
  <si>
    <t>WI-STD-88 UWArg-7 G3</t>
  </si>
  <si>
    <t>20180806@13.asc</t>
  </si>
  <si>
    <t>20180806@14.asc</t>
  </si>
  <si>
    <t>20180806@15.asc</t>
  </si>
  <si>
    <t>20180806@16.asc</t>
  </si>
  <si>
    <t>20180806@17.asc</t>
  </si>
  <si>
    <t>WI-STD-88 UWC3 G4; Cs 108-109</t>
  </si>
  <si>
    <t>bracket average and 2SD</t>
  </si>
  <si>
    <t>20180806@18.asc</t>
  </si>
  <si>
    <t>WI-STD-88 UWC1 G2</t>
  </si>
  <si>
    <t>20180806@19.asc</t>
  </si>
  <si>
    <t>WI-STD-88 UWC1 G1</t>
  </si>
  <si>
    <t>20180806@20.asc</t>
  </si>
  <si>
    <t>WI-STD-88 UWC1 G4</t>
  </si>
  <si>
    <t>20180806@21.asc</t>
  </si>
  <si>
    <t>20180806@22.asc</t>
  </si>
  <si>
    <t>WI-STD-88 UW6220 G1</t>
  </si>
  <si>
    <t>20180806@23.asc</t>
  </si>
  <si>
    <t>WI-STD-88 UW6220 G2</t>
  </si>
  <si>
    <t>20180806@24.asc</t>
  </si>
  <si>
    <t>WI-STD-88 UW6220 G3</t>
  </si>
  <si>
    <t>20180806@25.asc</t>
  </si>
  <si>
    <t>WI-STD-88 UW6220 G4</t>
  </si>
  <si>
    <t>20180806@26.asc</t>
  </si>
  <si>
    <t>WI-STD-88 UWC-4 G1</t>
  </si>
  <si>
    <t>20180806@27.asc</t>
  </si>
  <si>
    <t>WI-STD-88 UWC-4 G4</t>
  </si>
  <si>
    <t>20180806@28.asc</t>
  </si>
  <si>
    <t>WI-STD-88 UWC-4 G3</t>
  </si>
  <si>
    <t>20180806@29.asc</t>
  </si>
  <si>
    <t>WI-STD-88 UWC-4 G2</t>
  </si>
  <si>
    <t>20180806@30.asc</t>
  </si>
  <si>
    <t>WI-STD-88 UWC-3 G4</t>
  </si>
  <si>
    <t>20180806@31.asc</t>
  </si>
  <si>
    <t>20180806@32.asc</t>
  </si>
  <si>
    <t>20180806@33.asc</t>
  </si>
  <si>
    <t>Shell 47</t>
  </si>
  <si>
    <t>Mass calibration</t>
  </si>
  <si>
    <t>20180806@34.asc</t>
  </si>
  <si>
    <t>UWC3 G1</t>
  </si>
  <si>
    <t>20180806@35.asc</t>
  </si>
  <si>
    <t>20180806@36.asc</t>
  </si>
  <si>
    <t>20180806@37.asc</t>
  </si>
  <si>
    <t>20180806@38.asc</t>
  </si>
  <si>
    <t>VSMOW</t>
  </si>
  <si>
    <t>2SD</t>
  </si>
  <si>
    <t>20180806@39.asc</t>
  </si>
  <si>
    <t>RFP3S-47-001-DOG-yr8</t>
  </si>
  <si>
    <t>Direction of growth (DOG) starting at ontogenetic year 8</t>
  </si>
  <si>
    <t>20180806@40.asc</t>
  </si>
  <si>
    <t>RFP3S-47-002</t>
  </si>
  <si>
    <t>20180806@41.asc</t>
  </si>
  <si>
    <t>RFP3S-47-003</t>
  </si>
  <si>
    <t>20180806@42.asc</t>
  </si>
  <si>
    <t>RFP3S-47-004</t>
  </si>
  <si>
    <t>20180806@43.asc</t>
  </si>
  <si>
    <t>RFP3S-47-005</t>
  </si>
  <si>
    <t>20180806@44.asc</t>
  </si>
  <si>
    <t>RFP3S-47-006</t>
  </si>
  <si>
    <t>20180806@45.asc</t>
  </si>
  <si>
    <t>RFP3S-47-007</t>
  </si>
  <si>
    <t>20180806@46.asc</t>
  </si>
  <si>
    <t>RFP3S-47-008</t>
  </si>
  <si>
    <t>20180806@47.asc</t>
  </si>
  <si>
    <t>RFP3S-47-009</t>
  </si>
  <si>
    <t>20180806@48.asc</t>
  </si>
  <si>
    <t>RFP3S-47-010</t>
  </si>
  <si>
    <t>20180806@49.asc</t>
  </si>
  <si>
    <t>20180806@50.asc</t>
  </si>
  <si>
    <t>20180806@51.asc</t>
  </si>
  <si>
    <t>20180806@52.asc</t>
  </si>
  <si>
    <t>20180806@53.asc</t>
  </si>
  <si>
    <t>RFP3S-47-011</t>
  </si>
  <si>
    <t>20180806@54.asc</t>
  </si>
  <si>
    <t>RFP3S-47-012</t>
  </si>
  <si>
    <t>20180806@55.asc</t>
  </si>
  <si>
    <t>RFP3S-47-013</t>
  </si>
  <si>
    <t>20180806@56.asc</t>
  </si>
  <si>
    <t>RFP3S-47-014-1</t>
  </si>
  <si>
    <t>20180806@57.asc</t>
  </si>
  <si>
    <t>RFP3S-47-014-2</t>
  </si>
  <si>
    <t>Duplicate, removed from timeseries</t>
  </si>
  <si>
    <t>20180806@58.asc</t>
  </si>
  <si>
    <t>RFP3S-47-014-3</t>
  </si>
  <si>
    <t>20180806@59.asc</t>
  </si>
  <si>
    <t>RFP3S-47-001.5</t>
  </si>
  <si>
    <t>20180806@60.asc</t>
  </si>
  <si>
    <t>RFP3S-47-015</t>
  </si>
  <si>
    <t>20180806@61.asc</t>
  </si>
  <si>
    <t>RFP3S-47-016</t>
  </si>
  <si>
    <t>20180806@62.asc</t>
  </si>
  <si>
    <t>RFP3S-47-017</t>
  </si>
  <si>
    <t>20180806@63.asc</t>
  </si>
  <si>
    <t>RFP3S-47-018</t>
  </si>
  <si>
    <t>20180806@64.asc</t>
  </si>
  <si>
    <t>RFP3S-47-019</t>
  </si>
  <si>
    <t>20180806@65.asc</t>
  </si>
  <si>
    <t>20180806@66.asc</t>
  </si>
  <si>
    <t>20180806@67.asc</t>
  </si>
  <si>
    <t>20180806@68.asc</t>
  </si>
  <si>
    <t>20180806@69.asc</t>
  </si>
  <si>
    <t>RFP3S-47-020</t>
  </si>
  <si>
    <t>20180806@70.asc</t>
  </si>
  <si>
    <t>RFP3S-47-021</t>
  </si>
  <si>
    <t>20180806@71.asc</t>
  </si>
  <si>
    <t>RFP3S-47-022</t>
  </si>
  <si>
    <t>20180806@72.asc</t>
  </si>
  <si>
    <t>RFP3S-47-023</t>
  </si>
  <si>
    <t>20180806@73.asc</t>
  </si>
  <si>
    <t>RFP3S-47-024</t>
  </si>
  <si>
    <t>20180806@74.asc</t>
  </si>
  <si>
    <t>RFP3S-47-025</t>
  </si>
  <si>
    <t>Outlier, excluded: outside Tukey-defined range of 0.015-0.034</t>
  </si>
  <si>
    <t>20180806@75.asc</t>
  </si>
  <si>
    <t>RFP3S-47-026</t>
  </si>
  <si>
    <t>20180806@76.asc</t>
  </si>
  <si>
    <t>RFP3S-47-027</t>
  </si>
  <si>
    <t>20180806@77.asc</t>
  </si>
  <si>
    <t>RFP3S-47-028</t>
  </si>
  <si>
    <t>20180806@78.asc</t>
  </si>
  <si>
    <t>RFP3S-47-029</t>
  </si>
  <si>
    <t>20180806@79.asc</t>
  </si>
  <si>
    <t>RFP3S-47-030</t>
  </si>
  <si>
    <t>20180806@80.asc</t>
  </si>
  <si>
    <t>RFP3S-47-031</t>
  </si>
  <si>
    <t>20180806@81.asc</t>
  </si>
  <si>
    <t>RFP3S-47-032</t>
  </si>
  <si>
    <t>20180806@82.asc</t>
  </si>
  <si>
    <t>RFP3S-47-033</t>
  </si>
  <si>
    <t>20180806@83.asc</t>
  </si>
  <si>
    <t>RFP3S-47-034</t>
  </si>
  <si>
    <t>20180806@84.asc</t>
  </si>
  <si>
    <t>20180806@85.asc</t>
  </si>
  <si>
    <t>20180806@86.asc</t>
  </si>
  <si>
    <t>UWC3 G1; Cs 108-109</t>
  </si>
  <si>
    <t>20180806@87.asc</t>
  </si>
  <si>
    <t>20180806@88.asc</t>
  </si>
  <si>
    <t>RFP3S-47-035</t>
  </si>
  <si>
    <t>20180806@89.asc</t>
  </si>
  <si>
    <t>RFP3S-47-036</t>
  </si>
  <si>
    <t>20180806@90.asc</t>
  </si>
  <si>
    <t>RFP3S-47-037</t>
  </si>
  <si>
    <t>20180806@91.asc</t>
  </si>
  <si>
    <t>RFP3S-47-038</t>
  </si>
  <si>
    <t>20180806@92.asc</t>
  </si>
  <si>
    <t>RFP3S-47-039</t>
  </si>
  <si>
    <t>20180806@93.asc</t>
  </si>
  <si>
    <t>RFP3S-47-040</t>
  </si>
  <si>
    <t>20180806@94.asc</t>
  </si>
  <si>
    <t>RFP3S-47-041</t>
  </si>
  <si>
    <t>20180806@95.asc</t>
  </si>
  <si>
    <t>RFP3S-47-042</t>
  </si>
  <si>
    <t>20180806@96.asc</t>
  </si>
  <si>
    <t>RFP3S-47-043</t>
  </si>
  <si>
    <t>20180806@97.asc</t>
  </si>
  <si>
    <t>RFP3S-47-044</t>
  </si>
  <si>
    <t>20180806@98.asc</t>
  </si>
  <si>
    <t>RFP3S-47-045</t>
  </si>
  <si>
    <t>20180806@99.asc</t>
  </si>
  <si>
    <t>RFP3S-47-046</t>
  </si>
  <si>
    <t>20180806@100.asc</t>
  </si>
  <si>
    <t>RFP3S-47-047</t>
  </si>
  <si>
    <t>20180806@101.asc</t>
  </si>
  <si>
    <t>RFP3S-47-048</t>
  </si>
  <si>
    <t>20180806@102.asc</t>
  </si>
  <si>
    <t>RFP3S-47-049</t>
  </si>
  <si>
    <t>20180806@103.asc</t>
  </si>
  <si>
    <t>20180806@104.asc</t>
  </si>
  <si>
    <t>20180806@105.asc</t>
  </si>
  <si>
    <t>UWC3 G1; Cs 109-110</t>
  </si>
  <si>
    <t>20180806@106.asc</t>
  </si>
  <si>
    <t>20180806@107.asc</t>
  </si>
  <si>
    <t>RFP3S-47-050</t>
  </si>
  <si>
    <t>20180806@108.asc</t>
  </si>
  <si>
    <t>RFP3S-47-051</t>
  </si>
  <si>
    <t>20180806@109.asc</t>
  </si>
  <si>
    <t>RFP3S-47-052</t>
  </si>
  <si>
    <t>20180806@110.asc</t>
  </si>
  <si>
    <t>RFP3S-47-053</t>
  </si>
  <si>
    <t>20180806@111.asc</t>
  </si>
  <si>
    <t>RFP3S-47-054</t>
  </si>
  <si>
    <t>20180806@112.asc</t>
  </si>
  <si>
    <t>RFP3S-47-055</t>
  </si>
  <si>
    <t>20180806@113.asc</t>
  </si>
  <si>
    <t>RFP3S-47-056</t>
  </si>
  <si>
    <t>20180806@114.asc</t>
  </si>
  <si>
    <t>RFP3S-47-057</t>
  </si>
  <si>
    <t>20180806@115.asc</t>
  </si>
  <si>
    <t>RFP3S-47-058</t>
  </si>
  <si>
    <t>20180806@116.asc</t>
  </si>
  <si>
    <t>RFP3S-47-059</t>
  </si>
  <si>
    <t>20180806@117.asc</t>
  </si>
  <si>
    <t>RFP3S-47-060</t>
  </si>
  <si>
    <t>20180806@118.asc</t>
  </si>
  <si>
    <t>RFP3S-47-061</t>
  </si>
  <si>
    <t>20180806@119.asc</t>
  </si>
  <si>
    <t>RFP3S-47-062</t>
  </si>
  <si>
    <t>20180806@120.asc</t>
  </si>
  <si>
    <t>RFP3S-47-063</t>
  </si>
  <si>
    <t>20180806@121.asc</t>
  </si>
  <si>
    <t>RFP3S-47-064</t>
  </si>
  <si>
    <t>20180806@122.asc</t>
  </si>
  <si>
    <t>20180806@123.asc</t>
  </si>
  <si>
    <t>20180806@124.asc</t>
  </si>
  <si>
    <t>UWC3 G1 CsRes=111</t>
  </si>
  <si>
    <t>20180806@125.asc</t>
  </si>
  <si>
    <t>20180806@126.asc</t>
  </si>
  <si>
    <t>RFP3S-47-065</t>
  </si>
  <si>
    <t>20180806@127.asc</t>
  </si>
  <si>
    <t>RFP3S-47-066</t>
  </si>
  <si>
    <t>20180806@128.asc</t>
  </si>
  <si>
    <t>RFP3S-47-067</t>
  </si>
  <si>
    <t>20180806@129.asc</t>
  </si>
  <si>
    <t>RFP3S-47-068</t>
  </si>
  <si>
    <t>20180806@130.asc</t>
  </si>
  <si>
    <t>RFP3S-47-069</t>
  </si>
  <si>
    <t>20180806@131.asc</t>
  </si>
  <si>
    <t>RFP3S-47-070</t>
  </si>
  <si>
    <t>20180806@132.asc</t>
  </si>
  <si>
    <t>RFP3S-47-071</t>
  </si>
  <si>
    <t>20180806@133.asc</t>
  </si>
  <si>
    <t>RFP3S-47-072</t>
  </si>
  <si>
    <t>20180806@134.asc</t>
  </si>
  <si>
    <t>RFP3S-47-073</t>
  </si>
  <si>
    <t>20180806@135.asc</t>
  </si>
  <si>
    <t>RFP3S-47-074</t>
  </si>
  <si>
    <t>20180806@136.asc</t>
  </si>
  <si>
    <t>RFP3S-47-075</t>
  </si>
  <si>
    <t>20180806@137.asc</t>
  </si>
  <si>
    <t>RFP3S-47-076</t>
  </si>
  <si>
    <t>20180806@138.asc</t>
  </si>
  <si>
    <t>RFP3S-47-077</t>
  </si>
  <si>
    <t>20180806@139.asc</t>
  </si>
  <si>
    <t>RFP3S-47-078</t>
  </si>
  <si>
    <t>20180806@140.asc</t>
  </si>
  <si>
    <t>RFP3S-47-079</t>
  </si>
  <si>
    <t>20180806@141.asc</t>
  </si>
  <si>
    <t>20180806@142.asc</t>
  </si>
  <si>
    <t>20180806@143.asc</t>
  </si>
  <si>
    <t>UWC3 G1; Cs 111-112</t>
  </si>
  <si>
    <t>20180806@144.asc</t>
  </si>
  <si>
    <t>20180806@145.asc</t>
  </si>
  <si>
    <t>RFP3S-47-080</t>
  </si>
  <si>
    <t>20180806@146.asc</t>
  </si>
  <si>
    <t>RFP3S-47-081</t>
  </si>
  <si>
    <t>20180806@147.asc</t>
  </si>
  <si>
    <t>RFP3S-47-082</t>
  </si>
  <si>
    <t>20180806@148.asc</t>
  </si>
  <si>
    <t>RFP3S-47-083</t>
  </si>
  <si>
    <t>20180806@149.asc</t>
  </si>
  <si>
    <t>RFP3S-47-084</t>
  </si>
  <si>
    <t>20180806@150.asc</t>
  </si>
  <si>
    <t>RFP3S-47-085</t>
  </si>
  <si>
    <t>20180806@151.asc</t>
  </si>
  <si>
    <t>RFP3S-47-086</t>
  </si>
  <si>
    <t>20180806@152.asc</t>
  </si>
  <si>
    <t>RFP3S-47-087</t>
  </si>
  <si>
    <t>20180806@153.asc</t>
  </si>
  <si>
    <t>RFP3S-47-088</t>
  </si>
  <si>
    <t>20180806@154.asc</t>
  </si>
  <si>
    <t>RFP3S-47-089</t>
  </si>
  <si>
    <t>20180806@155.asc</t>
  </si>
  <si>
    <t>RFP3S-47-090</t>
  </si>
  <si>
    <t>20180806@156.asc</t>
  </si>
  <si>
    <t>RFP3S-47-091</t>
  </si>
  <si>
    <t>20180806@157.asc</t>
  </si>
  <si>
    <t>RFP3S-47-092</t>
  </si>
  <si>
    <t>20180806@158.asc</t>
  </si>
  <si>
    <t>RFP3S-47-093</t>
  </si>
  <si>
    <t>20180806@159.asc</t>
  </si>
  <si>
    <t>RFP3S-47-094</t>
  </si>
  <si>
    <t>20180806@160.asc</t>
  </si>
  <si>
    <t>20180806@161.asc</t>
  </si>
  <si>
    <t>20180806@162.asc</t>
  </si>
  <si>
    <t>UWC3 G1; Cs 112-113</t>
  </si>
  <si>
    <t>20180806@163.asc</t>
  </si>
  <si>
    <t>20180806@164.asc</t>
  </si>
  <si>
    <t>RFP3S-47-095</t>
  </si>
  <si>
    <t>20180806@165.asc</t>
  </si>
  <si>
    <t>RFP3S-47-096</t>
  </si>
  <si>
    <t>20180806@166.asc</t>
  </si>
  <si>
    <t>RFP3S-47-097</t>
  </si>
  <si>
    <t>20180806@167.asc</t>
  </si>
  <si>
    <t>RFP3S-47-098</t>
  </si>
  <si>
    <t>20180806@168.asc</t>
  </si>
  <si>
    <t>RFP3S-47-099-1</t>
  </si>
  <si>
    <t>20180806@169.asc</t>
  </si>
  <si>
    <t>RFP3S-47-099-2</t>
  </si>
  <si>
    <t>20180806@170.asc</t>
  </si>
  <si>
    <t>RFP3S-47-098.5</t>
  </si>
  <si>
    <t>20180806@171.asc</t>
  </si>
  <si>
    <t>RFP3S-47-100</t>
  </si>
  <si>
    <t>20180806@172.asc</t>
  </si>
  <si>
    <t>RFP3S-47-101</t>
  </si>
  <si>
    <t>20180806@173.asc</t>
  </si>
  <si>
    <t>RFP3S-47-102</t>
  </si>
  <si>
    <t>20180806@174.asc</t>
  </si>
  <si>
    <t>RFP3S-47-103</t>
  </si>
  <si>
    <t>20180806@175.asc</t>
  </si>
  <si>
    <t>RFP3S-47-104</t>
  </si>
  <si>
    <t>20180806@176.asc</t>
  </si>
  <si>
    <t>RFP3S-47-105</t>
  </si>
  <si>
    <t>20180806@177.asc</t>
  </si>
  <si>
    <t>RFP3S-47-106</t>
  </si>
  <si>
    <t>20180806@178.asc</t>
  </si>
  <si>
    <t>RFP3S-47-107</t>
  </si>
  <si>
    <t>20180806@179.asc</t>
  </si>
  <si>
    <t>20180806@180.asc</t>
  </si>
  <si>
    <t>20180806@181.asc</t>
  </si>
  <si>
    <t>20180806@182.asc</t>
  </si>
  <si>
    <t>20180806@183.asc</t>
  </si>
  <si>
    <t>UWC3 G1; Cs 113-114</t>
  </si>
  <si>
    <t>20180806@184.asc</t>
  </si>
  <si>
    <t>RFP3S-47-108</t>
  </si>
  <si>
    <t>20180806@185.asc</t>
  </si>
  <si>
    <t>RFP3S-47-109</t>
  </si>
  <si>
    <t>20180806@186.asc</t>
  </si>
  <si>
    <t>RFP3S-47-110</t>
  </si>
  <si>
    <t>20180806@187.asc</t>
  </si>
  <si>
    <t>RFP3S-47-111</t>
  </si>
  <si>
    <t>20180806@188.asc</t>
  </si>
  <si>
    <t>RFP3S-47-112</t>
  </si>
  <si>
    <t>20180806@189.asc</t>
  </si>
  <si>
    <t>RFP3S-47-113</t>
  </si>
  <si>
    <t>20180806@190.asc</t>
  </si>
  <si>
    <t>RFP3S-47-114</t>
  </si>
  <si>
    <t>20180806@191.asc</t>
  </si>
  <si>
    <t>RFP3S-47-115</t>
  </si>
  <si>
    <t>20180806@192.asc</t>
  </si>
  <si>
    <t>RFP3S-47-116</t>
  </si>
  <si>
    <t>20180806@193.asc</t>
  </si>
  <si>
    <t>RFP3S-47-117</t>
  </si>
  <si>
    <t>20180806@194.asc</t>
  </si>
  <si>
    <t>RFP3S-47-118</t>
  </si>
  <si>
    <t>20180806@195.asc</t>
  </si>
  <si>
    <t>RFP3S-47-119</t>
  </si>
  <si>
    <t>20180806@196.asc</t>
  </si>
  <si>
    <t>RFP3S-47-120</t>
  </si>
  <si>
    <t>20180806@197.asc</t>
  </si>
  <si>
    <t>RFP3S-47-119.5</t>
  </si>
  <si>
    <t>20180806@198.asc</t>
  </si>
  <si>
    <t>RFP3S-47-121</t>
  </si>
  <si>
    <t>20180806@199.asc</t>
  </si>
  <si>
    <t>20180806@200.asc</t>
  </si>
  <si>
    <t>20180806@201.asc</t>
  </si>
  <si>
    <t>20180806@202.asc</t>
  </si>
  <si>
    <t>20180806@203.asc</t>
  </si>
  <si>
    <t>RFP3S-47-122</t>
  </si>
  <si>
    <t>20180806@204.asc</t>
  </si>
  <si>
    <t>RFP3S-47-123</t>
  </si>
  <si>
    <t>20180806@205.asc</t>
  </si>
  <si>
    <t>RFP3S-47-122.5</t>
  </si>
  <si>
    <t>20180806@206.asc</t>
  </si>
  <si>
    <t>RFP3S-47-124</t>
  </si>
  <si>
    <t>20180806@207.asc</t>
  </si>
  <si>
    <t>RFP3S-47-125</t>
  </si>
  <si>
    <t>20180806@208.asc</t>
  </si>
  <si>
    <t>RFP3S-47-126</t>
  </si>
  <si>
    <t>20180806@209.asc</t>
  </si>
  <si>
    <t>RFP3S-47-127</t>
  </si>
  <si>
    <t>20180806@210.asc</t>
  </si>
  <si>
    <t>RFP3S-47-128</t>
  </si>
  <si>
    <t>20180806@211.asc</t>
  </si>
  <si>
    <t>RFP3S-47-129</t>
  </si>
  <si>
    <t>20180806@212.asc</t>
  </si>
  <si>
    <t>RFP3S-47-130</t>
  </si>
  <si>
    <t>20180806@213.asc</t>
  </si>
  <si>
    <t>RFP3S-47-128.5</t>
  </si>
  <si>
    <t>20180806@214.asc</t>
  </si>
  <si>
    <t>RFP3S-47-129.5</t>
  </si>
  <si>
    <t>20180806@215.asc</t>
  </si>
  <si>
    <t>RFP3S-47-131</t>
  </si>
  <si>
    <t>20180806@216.asc</t>
  </si>
  <si>
    <t>RFP3S-47-132</t>
  </si>
  <si>
    <t>20180806@217.asc</t>
  </si>
  <si>
    <t>RFP3S-47-133</t>
  </si>
  <si>
    <t>20180806@218.asc</t>
  </si>
  <si>
    <t>20180806@219.asc</t>
  </si>
  <si>
    <t>20180806@220.asc</t>
  </si>
  <si>
    <t>20180806@221.asc</t>
  </si>
  <si>
    <t>20180806@222.asc</t>
  </si>
  <si>
    <t>UWC3 G1-auto</t>
  </si>
  <si>
    <t>20180806@223.asc</t>
  </si>
  <si>
    <t>20180806@224.asc</t>
  </si>
  <si>
    <t>20180806@225.asc</t>
  </si>
  <si>
    <t>20180806@226.asc</t>
  </si>
  <si>
    <t>RFP3S-47-134</t>
  </si>
  <si>
    <t>20180806@227.asc</t>
  </si>
  <si>
    <t>RFP3S-47-135</t>
  </si>
  <si>
    <t>20180806@228.asc</t>
  </si>
  <si>
    <t>RFP3S-47-136</t>
  </si>
  <si>
    <t>20180806@229.asc</t>
  </si>
  <si>
    <t>RFP3S-47-137</t>
  </si>
  <si>
    <t>20180806@230.asc</t>
  </si>
  <si>
    <t>RFP3S-47-138</t>
  </si>
  <si>
    <t>20180806@231.asc</t>
  </si>
  <si>
    <t>RFP3S-47-139</t>
  </si>
  <si>
    <t>20180806@232.asc</t>
  </si>
  <si>
    <t>RFP3S-47-140</t>
  </si>
  <si>
    <t>20180806@233.asc</t>
  </si>
  <si>
    <t>RFP3S-47-141</t>
  </si>
  <si>
    <t>20180806@234.asc</t>
  </si>
  <si>
    <t>RFP3S-47-142</t>
  </si>
  <si>
    <t>20180806@235.asc</t>
  </si>
  <si>
    <t>RFP3S-47-143</t>
  </si>
  <si>
    <t>20180806@236.asc</t>
  </si>
  <si>
    <t>RFP3S-47-144</t>
  </si>
  <si>
    <t>20180806@237.asc</t>
  </si>
  <si>
    <t>RFP3S-47-145</t>
  </si>
  <si>
    <t>20180806@238.asc</t>
  </si>
  <si>
    <t>RFP3S-47-146</t>
  </si>
  <si>
    <t>20180806@239.asc</t>
  </si>
  <si>
    <t>RFP3S-47-147</t>
  </si>
  <si>
    <t>20180806@240.asc</t>
  </si>
  <si>
    <t>RFP3S-47-148</t>
  </si>
  <si>
    <t>20180806@241.asc</t>
  </si>
  <si>
    <t>RFP3S-47-149</t>
  </si>
  <si>
    <t>20180806@242.asc</t>
  </si>
  <si>
    <t>RFP3S-47-150</t>
  </si>
  <si>
    <t>20180806@243.asc</t>
  </si>
  <si>
    <t>RFP3S-47-151</t>
  </si>
  <si>
    <t>20180806@244.asc</t>
  </si>
  <si>
    <t>RFP3S-47-152</t>
  </si>
  <si>
    <t>20180806@245.asc</t>
  </si>
  <si>
    <t>RFP3S-47-153</t>
  </si>
  <si>
    <t>20180806@246.asc</t>
  </si>
  <si>
    <t>20180806@247.asc</t>
  </si>
  <si>
    <t>20180806@248.asc</t>
  </si>
  <si>
    <t>20180806@249.asc</t>
  </si>
  <si>
    <t>20180806@250.asc</t>
  </si>
  <si>
    <t>RFP3S-47-154</t>
  </si>
  <si>
    <t>20180806@251.asc</t>
  </si>
  <si>
    <t>RFP3S-47-155</t>
  </si>
  <si>
    <t>20180806@252.asc</t>
  </si>
  <si>
    <t>RFP3S-47-156</t>
  </si>
  <si>
    <t>20180806@253.asc</t>
  </si>
  <si>
    <t>RFP3S-47-157</t>
  </si>
  <si>
    <t>20180806@254.asc</t>
  </si>
  <si>
    <t>RFP3S-47-158</t>
  </si>
  <si>
    <t>20180806@255.asc</t>
  </si>
  <si>
    <t>RFP3S-47-159</t>
  </si>
  <si>
    <t>20180806@256.asc</t>
  </si>
  <si>
    <t>RFP3S-47-160</t>
  </si>
  <si>
    <t>20180806@257.asc</t>
  </si>
  <si>
    <t>RFP3S-47-161</t>
  </si>
  <si>
    <t>20180806@258.asc</t>
  </si>
  <si>
    <t>RFP3S-47-162</t>
  </si>
  <si>
    <t>20180806@259.asc</t>
  </si>
  <si>
    <t>RFP3S-47-163</t>
  </si>
  <si>
    <t>20180806@260.asc</t>
  </si>
  <si>
    <t>RFP3S-47-164</t>
  </si>
  <si>
    <t>20180806@261.asc</t>
  </si>
  <si>
    <t>RFP3S-47-165</t>
  </si>
  <si>
    <t>20180806@262.asc</t>
  </si>
  <si>
    <t>RFP3S-47-166</t>
  </si>
  <si>
    <t>20180806@263.asc</t>
  </si>
  <si>
    <t>RFP3S-47-167</t>
  </si>
  <si>
    <t>20180806@264.asc</t>
  </si>
  <si>
    <t>RFP3S-47-168</t>
  </si>
  <si>
    <t>20180806@265.asc</t>
  </si>
  <si>
    <t>RFP3S-47-169</t>
  </si>
  <si>
    <t>20180806@266.asc</t>
  </si>
  <si>
    <t>RFP3S-47-170</t>
  </si>
  <si>
    <t>20180806@267.asc</t>
  </si>
  <si>
    <t>RFP3S-47-171</t>
  </si>
  <si>
    <t>20180806@268.asc</t>
  </si>
  <si>
    <t>RFP3S-47-172</t>
  </si>
  <si>
    <t>20180806@269.asc</t>
  </si>
  <si>
    <t>RFP3S-47-173</t>
  </si>
  <si>
    <t>20180806@270.asc</t>
  </si>
  <si>
    <t>20180806@271.asc</t>
  </si>
  <si>
    <t>20180806@272.asc</t>
  </si>
  <si>
    <t>20180806@273.asc</t>
  </si>
  <si>
    <t>20180806@274.asc</t>
  </si>
  <si>
    <t>RFP3S-47-174</t>
  </si>
  <si>
    <t>20180806@275.asc</t>
  </si>
  <si>
    <t>RFP3S-47-175</t>
  </si>
  <si>
    <t>20180806@276.asc</t>
  </si>
  <si>
    <t>RFP3S-47-176</t>
  </si>
  <si>
    <t>20180806@277.asc</t>
  </si>
  <si>
    <t>RFP3S-47-177</t>
  </si>
  <si>
    <t>20180806@278.asc</t>
  </si>
  <si>
    <t>RFP3S-47-178</t>
  </si>
  <si>
    <t>20180806@279.asc</t>
  </si>
  <si>
    <t>RFP3S-47-179</t>
  </si>
  <si>
    <t>20180806@280.asc</t>
  </si>
  <si>
    <t>RFP3S-47-180</t>
  </si>
  <si>
    <t>20180806@281.asc</t>
  </si>
  <si>
    <t>RFP3S-47-181</t>
  </si>
  <si>
    <t>20180806@282.asc</t>
  </si>
  <si>
    <t>RFP3S-47-182</t>
  </si>
  <si>
    <t>20180806@283.asc</t>
  </si>
  <si>
    <t>RFP3S-47-183</t>
  </si>
  <si>
    <t>20180806@284.asc</t>
  </si>
  <si>
    <t>RFP3S-47-184</t>
  </si>
  <si>
    <t>20180806@285.asc</t>
  </si>
  <si>
    <t>RFP3S-47-185</t>
  </si>
  <si>
    <t>20180806@286.asc</t>
  </si>
  <si>
    <t>RFP3S-47-186</t>
  </si>
  <si>
    <t>20180806@287.asc</t>
  </si>
  <si>
    <t>RFP3S-47-187</t>
  </si>
  <si>
    <t>20180806@288.asc</t>
  </si>
  <si>
    <t>RFP3S-47-188</t>
  </si>
  <si>
    <t>20180806@289.asc</t>
  </si>
  <si>
    <t>RFP3S-47-189</t>
  </si>
  <si>
    <t>20180806@290.asc</t>
  </si>
  <si>
    <t>RFP3S-47-190</t>
  </si>
  <si>
    <t>20180806@291.asc</t>
  </si>
  <si>
    <t>RFP3S-47-191</t>
  </si>
  <si>
    <t>20180806@292.asc</t>
  </si>
  <si>
    <t>RFP3S-47-192</t>
  </si>
  <si>
    <t>20180806@293.asc</t>
  </si>
  <si>
    <t>RFP3S-47-193</t>
  </si>
  <si>
    <t>20180806@294.asc</t>
  </si>
  <si>
    <t>20180806@295.asc</t>
  </si>
  <si>
    <t>20180806@296.asc</t>
  </si>
  <si>
    <t>UWC3 G1-auto CsRes=117</t>
  </si>
  <si>
    <t>20180806@297.asc</t>
  </si>
  <si>
    <t>UWC3 G1-auto CsRes=118</t>
  </si>
  <si>
    <t>Pack 4</t>
  </si>
  <si>
    <t>20180806@298.asc</t>
  </si>
  <si>
    <t>RFP3S-47-194</t>
  </si>
  <si>
    <t>20180806@299.asc</t>
  </si>
  <si>
    <t>RFP3S-47-195</t>
  </si>
  <si>
    <t>20180806@300.asc</t>
  </si>
  <si>
    <t>RFP3S-47-196</t>
  </si>
  <si>
    <t>20180806@301.asc</t>
  </si>
  <si>
    <t>RFP3S-47-197</t>
  </si>
  <si>
    <t>20180806@302.asc</t>
  </si>
  <si>
    <t>RFP3S-47-198</t>
  </si>
  <si>
    <t>20180806@303.asc</t>
  </si>
  <si>
    <t>RFP3S-47-199</t>
  </si>
  <si>
    <t>20180806@304.asc</t>
  </si>
  <si>
    <t>RFP3S-47-200</t>
  </si>
  <si>
    <t>20180806@305.asc</t>
  </si>
  <si>
    <t>RFP3S-47-201</t>
  </si>
  <si>
    <t>20180806@306.asc</t>
  </si>
  <si>
    <t>RFP3S-47-202</t>
  </si>
  <si>
    <t>20180806@307.asc</t>
  </si>
  <si>
    <t>RFP3S-47-203</t>
  </si>
  <si>
    <t>20180806@308.asc</t>
  </si>
  <si>
    <t>RFP3S-47-204</t>
  </si>
  <si>
    <t>20180806@309.asc</t>
  </si>
  <si>
    <t>20180806@310.asc</t>
  </si>
  <si>
    <t>RFP3S-47-206</t>
  </si>
  <si>
    <t>20180806@311.asc</t>
  </si>
  <si>
    <t>RFP3S-47-207</t>
  </si>
  <si>
    <t>20180806@312.asc</t>
  </si>
  <si>
    <t>RFP3S-47-208</t>
  </si>
  <si>
    <t>20180806@313.asc</t>
  </si>
  <si>
    <t>RFP3S-47-209</t>
  </si>
  <si>
    <t>20180806@314.asc</t>
  </si>
  <si>
    <t>RFP3S-47-210</t>
  </si>
  <si>
    <t>20180806@315.asc</t>
  </si>
  <si>
    <t>RFP3S-47-211</t>
  </si>
  <si>
    <t>20180806@316.asc</t>
  </si>
  <si>
    <t>RFP3S-47-212</t>
  </si>
  <si>
    <t>20180806@317.asc</t>
  </si>
  <si>
    <t>RFP3S-47-213 CsRes=119</t>
  </si>
  <si>
    <t>20180806@318.asc</t>
  </si>
  <si>
    <t>20180806@319.asc</t>
  </si>
  <si>
    <t>20180806@320.asc</t>
  </si>
  <si>
    <t>20180806@321.asc</t>
  </si>
  <si>
    <t>Pack 3</t>
  </si>
  <si>
    <t>20180806@322.asc</t>
  </si>
  <si>
    <t>RFP3S-47-214</t>
  </si>
  <si>
    <t>20180806@323.asc</t>
  </si>
  <si>
    <t>RFP3S-47-215</t>
  </si>
  <si>
    <t>20180806@324.asc</t>
  </si>
  <si>
    <t>RFP3S-47-216</t>
  </si>
  <si>
    <t>20180806@325.asc</t>
  </si>
  <si>
    <t>RFP3S-47-217</t>
  </si>
  <si>
    <t>20180806@326.asc</t>
  </si>
  <si>
    <t>RFP3S-47-218</t>
  </si>
  <si>
    <t>20180806@327.asc</t>
  </si>
  <si>
    <t>RFP3S-47-219</t>
  </si>
  <si>
    <t>20180806@328.asc</t>
  </si>
  <si>
    <t>RFP3S-47-220</t>
  </si>
  <si>
    <t>20180806@329.asc</t>
  </si>
  <si>
    <t>RFP3S-47-221</t>
  </si>
  <si>
    <t>20180806@330.asc</t>
  </si>
  <si>
    <t>RFP3S-47-222</t>
  </si>
  <si>
    <t>20180806@331.asc</t>
  </si>
  <si>
    <t>RFP3S-47-223</t>
  </si>
  <si>
    <t>20180806@332.asc</t>
  </si>
  <si>
    <t>RFP3S-47-224</t>
  </si>
  <si>
    <t>20180806@333.asc</t>
  </si>
  <si>
    <t>RFP3S-47-225</t>
  </si>
  <si>
    <t>20180806@334.asc</t>
  </si>
  <si>
    <t>RFP3S-47-226</t>
  </si>
  <si>
    <t>20180806@335.asc</t>
  </si>
  <si>
    <t>RFP3S-47-227</t>
  </si>
  <si>
    <t>20180806@336.asc</t>
  </si>
  <si>
    <t>RFP3S-47-228</t>
  </si>
  <si>
    <t>20180806@337.asc</t>
  </si>
  <si>
    <t>RFP3S-47-229</t>
  </si>
  <si>
    <t>20180806@338.asc</t>
  </si>
  <si>
    <t>RFP3S-47-230</t>
  </si>
  <si>
    <t>Outlier, excluded: outside Tukey-defined range of 0.933-0.992</t>
  </si>
  <si>
    <t>20180806@339.asc</t>
  </si>
  <si>
    <t>RFP3S-47-231</t>
  </si>
  <si>
    <t>20180806@340.asc</t>
  </si>
  <si>
    <t>RFP3S-47-232</t>
  </si>
  <si>
    <t>20180806@341.asc</t>
  </si>
  <si>
    <t>RFP3S-47-233</t>
  </si>
  <si>
    <t>20180806@342.asc</t>
  </si>
  <si>
    <t>20180806@343.asc</t>
  </si>
  <si>
    <t>20180806@344.asc</t>
  </si>
  <si>
    <t>20180806@345.asc</t>
  </si>
  <si>
    <t>Pack 2</t>
  </si>
  <si>
    <t>20180806@346.asc</t>
  </si>
  <si>
    <t>RFP3S-47-234 CsRes=120</t>
  </si>
  <si>
    <t>20180806@347.asc</t>
  </si>
  <si>
    <t>RFP3S-47-235</t>
  </si>
  <si>
    <t>20180806@348.asc</t>
  </si>
  <si>
    <t>RFP3S-47-236</t>
  </si>
  <si>
    <t>20180806@349.asc</t>
  </si>
  <si>
    <t>RFP3S-47-237</t>
  </si>
  <si>
    <t>20180806@350.asc</t>
  </si>
  <si>
    <t>RFP3S-47-238</t>
  </si>
  <si>
    <t>20180806@351.asc</t>
  </si>
  <si>
    <t>RFP3S-47-239</t>
  </si>
  <si>
    <t>20180806@352.asc</t>
  </si>
  <si>
    <t>RFP3S-47-240</t>
  </si>
  <si>
    <t>20180806@353.asc</t>
  </si>
  <si>
    <t>RFP3S-47-241</t>
  </si>
  <si>
    <t>20180806@354.asc</t>
  </si>
  <si>
    <t>RFP3S-47-242</t>
  </si>
  <si>
    <t>20180806@355.asc</t>
  </si>
  <si>
    <t>RFP3S-47-243</t>
  </si>
  <si>
    <t>20180806@356.asc</t>
  </si>
  <si>
    <t>RFP3S-47-244</t>
  </si>
  <si>
    <t>20180806@357.asc</t>
  </si>
  <si>
    <t>RFP3S-47-245</t>
  </si>
  <si>
    <t>20180806@358.asc</t>
  </si>
  <si>
    <t>RFP3S-47-246</t>
  </si>
  <si>
    <t>20180806@359.asc</t>
  </si>
  <si>
    <t>RFP3S-47-247</t>
  </si>
  <si>
    <t>20180806@360.asc</t>
  </si>
  <si>
    <t>RFP3S-47-248</t>
  </si>
  <si>
    <t>20180806@361.asc</t>
  </si>
  <si>
    <t>RFP3S-47-249</t>
  </si>
  <si>
    <t>20180806@362.asc</t>
  </si>
  <si>
    <t>RFP3S-47-250</t>
  </si>
  <si>
    <t>20180806@363.asc</t>
  </si>
  <si>
    <t>RFP3S-47-251</t>
  </si>
  <si>
    <t>20180806@364.asc</t>
  </si>
  <si>
    <t>RFP3S-47-252</t>
  </si>
  <si>
    <t>20180806@365.asc</t>
  </si>
  <si>
    <t>RFP3S-47-253</t>
  </si>
  <si>
    <t>20180806@366.asc</t>
  </si>
  <si>
    <t>20180806@367.asc</t>
  </si>
  <si>
    <t>20180806@368.asc</t>
  </si>
  <si>
    <t>20180806@369.asc</t>
  </si>
  <si>
    <t>Pack 1</t>
  </si>
  <si>
    <t>20180806@370.asc</t>
  </si>
  <si>
    <t>RFP3S-47-254</t>
  </si>
  <si>
    <t>20180806@371.asc</t>
  </si>
  <si>
    <t>RFP3S-47-255</t>
  </si>
  <si>
    <t>20180806@372.asc</t>
  </si>
  <si>
    <t>RFP3S-47-256</t>
  </si>
  <si>
    <t>20180806@373.asc</t>
  </si>
  <si>
    <t>RFP3S-47-257 CsRes=121</t>
  </si>
  <si>
    <t>20180806@374.asc</t>
  </si>
  <si>
    <t>RFP3S-47-258</t>
  </si>
  <si>
    <t>20180806@375.asc</t>
  </si>
  <si>
    <t>RFP3S-47-259</t>
  </si>
  <si>
    <t>20180806@376.asc</t>
  </si>
  <si>
    <t>RFP3S-47-260</t>
  </si>
  <si>
    <t>20180806@377.asc</t>
  </si>
  <si>
    <t>RFP3S-47-261</t>
  </si>
  <si>
    <t>20180806@378.asc</t>
  </si>
  <si>
    <t>RFP3S-47-262</t>
  </si>
  <si>
    <t>20180806@379.asc</t>
  </si>
  <si>
    <t>RFP3S-47-263</t>
  </si>
  <si>
    <t>20180806@380.asc</t>
  </si>
  <si>
    <t>RFP3S-47-264</t>
  </si>
  <si>
    <t>20180806@381.asc</t>
  </si>
  <si>
    <t>RFP3S-47-265</t>
  </si>
  <si>
    <t>20180806@382.asc</t>
  </si>
  <si>
    <t>RFP3S-47-266</t>
  </si>
  <si>
    <t>20180806@383.asc</t>
  </si>
  <si>
    <t>RFP3S-47-267</t>
  </si>
  <si>
    <t>20180806@384.asc</t>
  </si>
  <si>
    <t>RFP3S-47-268</t>
  </si>
  <si>
    <t>20180806@385.asc</t>
  </si>
  <si>
    <t>RFP3S-47-269</t>
  </si>
  <si>
    <t>20180806@386.asc</t>
  </si>
  <si>
    <t>RFP3S-47-270</t>
  </si>
  <si>
    <t>20180806@387.asc</t>
  </si>
  <si>
    <t>RFP3S-47-271</t>
  </si>
  <si>
    <t>20180806@388.asc</t>
  </si>
  <si>
    <t>RFP3S-47-272</t>
  </si>
  <si>
    <t>20180806@389.asc</t>
  </si>
  <si>
    <t>RFP3S-47-273</t>
  </si>
  <si>
    <t>20180806@390.asc</t>
  </si>
  <si>
    <t>20180806@391.asc</t>
  </si>
  <si>
    <t>20180806@392.asc</t>
  </si>
  <si>
    <t>20180806@393.asc</t>
  </si>
  <si>
    <t>20180806@394.asc</t>
  </si>
  <si>
    <t>RFP3S-47-auto-040-from start above toward umbo</t>
  </si>
  <si>
    <t>20180806@395.asc</t>
  </si>
  <si>
    <t>RFP3S-47-auto-039</t>
  </si>
  <si>
    <t>20180806@396.asc</t>
  </si>
  <si>
    <t>RFP3S-47-auto-038</t>
  </si>
  <si>
    <t>20180806@397.asc</t>
  </si>
  <si>
    <t>RFP3S-47-auto-037</t>
  </si>
  <si>
    <t>20180806@398.asc</t>
  </si>
  <si>
    <t>RFP3S-47-auto-036</t>
  </si>
  <si>
    <t>20180806@399.asc</t>
  </si>
  <si>
    <t>RFP3S-47-auto-035</t>
  </si>
  <si>
    <t>20180806@400.asc</t>
  </si>
  <si>
    <t>RFP3S-47-auto-034 CsRes=122</t>
  </si>
  <si>
    <t>20180806@401.asc</t>
  </si>
  <si>
    <t>RFP3S-47-auto-033</t>
  </si>
  <si>
    <t>20180806@402.asc</t>
  </si>
  <si>
    <t>RFP3S-47-auto-032</t>
  </si>
  <si>
    <t>20180806@403.asc</t>
  </si>
  <si>
    <t>RFP3S-47-auto-031</t>
  </si>
  <si>
    <t>20180806@404.asc</t>
  </si>
  <si>
    <t>RFP3S-47-auto-030</t>
  </si>
  <si>
    <t>20180806@405.asc</t>
  </si>
  <si>
    <t>RFP3S-47-auto-029</t>
  </si>
  <si>
    <t>20180806@406.asc</t>
  </si>
  <si>
    <t>RFP3S-47-auto-028</t>
  </si>
  <si>
    <t>20180806@407.asc</t>
  </si>
  <si>
    <t>RFP3S-47-auto-027</t>
  </si>
  <si>
    <t>20180806@408.asc</t>
  </si>
  <si>
    <t>RFP3S-47-auto-026</t>
  </si>
  <si>
    <t>20180806@409.asc</t>
  </si>
  <si>
    <t>RFP3S-47-auto-025</t>
  </si>
  <si>
    <t>20180806@410.asc</t>
  </si>
  <si>
    <t>RFP3S-47-auto-024</t>
  </si>
  <si>
    <t>20180806@411.asc</t>
  </si>
  <si>
    <t>RFP3S-47-auto-023</t>
  </si>
  <si>
    <t>20180806@412.asc</t>
  </si>
  <si>
    <t>RFP3S-47-auto-022</t>
  </si>
  <si>
    <t>20180806@413.asc</t>
  </si>
  <si>
    <t>RFP3S-47-auto-021</t>
  </si>
  <si>
    <t>20180806@414.asc</t>
  </si>
  <si>
    <t>20180806@415.asc</t>
  </si>
  <si>
    <t>20180806@416.asc</t>
  </si>
  <si>
    <t>20180806@417.asc</t>
  </si>
  <si>
    <t>20180806@418.asc</t>
  </si>
  <si>
    <t>RFP3S-47-auto-020</t>
  </si>
  <si>
    <t>20180806@419.asc</t>
  </si>
  <si>
    <t>RFP3S-47-auto-019</t>
  </si>
  <si>
    <t>20180806@420.asc</t>
  </si>
  <si>
    <t>RFP3S-47-auto-018</t>
  </si>
  <si>
    <t>20180806@421.asc</t>
  </si>
  <si>
    <t>RFP3S-47-auto-017</t>
  </si>
  <si>
    <t>20180806@422.asc</t>
  </si>
  <si>
    <t>RFP3S-47-auto-016 CsRes=123</t>
  </si>
  <si>
    <t>20180806@423.asc</t>
  </si>
  <si>
    <t>RFP3S-47-auto-015</t>
  </si>
  <si>
    <t>20180806@424.asc</t>
  </si>
  <si>
    <t>RFP3S-47-auto-014</t>
  </si>
  <si>
    <t>20180806@425.asc</t>
  </si>
  <si>
    <t>RFP3S-47-auto-013</t>
  </si>
  <si>
    <t>20180806@426.asc</t>
  </si>
  <si>
    <t>RFP3S-47-auto-012</t>
  </si>
  <si>
    <t>20180806@427.asc</t>
  </si>
  <si>
    <t>RFP3S-47-auto-011</t>
  </si>
  <si>
    <t>20180806@428.asc</t>
  </si>
  <si>
    <t>RFP3S-47-auto-010</t>
  </si>
  <si>
    <t>20180806@429.asc</t>
  </si>
  <si>
    <t>RFP3S-47-auto-009</t>
  </si>
  <si>
    <t>20180806@430.asc</t>
  </si>
  <si>
    <t>RFP3S-47-auto-008</t>
  </si>
  <si>
    <t>20180806@431.asc</t>
  </si>
  <si>
    <t>RFP3S-47-auto-007</t>
  </si>
  <si>
    <t>20180806@432.asc</t>
  </si>
  <si>
    <t>RFP3S-47-auto-006</t>
  </si>
  <si>
    <t>20180806@433.asc</t>
  </si>
  <si>
    <t>RFP3S-47-auto-005</t>
  </si>
  <si>
    <t>20180806@434.asc</t>
  </si>
  <si>
    <t>RFP3S-47-auto-004</t>
  </si>
  <si>
    <t>20180806@435.asc</t>
  </si>
  <si>
    <t>RFP3S-47-auto-003</t>
  </si>
  <si>
    <t>20180806@436.asc</t>
  </si>
  <si>
    <t>RFP3S-47-auto-002</t>
  </si>
  <si>
    <t>20180806@437.asc</t>
  </si>
  <si>
    <t>RFP3S-47-auto-001</t>
  </si>
  <si>
    <t>20180806@438.asc</t>
  </si>
  <si>
    <t>20180806@439.asc</t>
  </si>
  <si>
    <t>20180806@440.asc</t>
  </si>
  <si>
    <t>20180806@441.asc</t>
  </si>
  <si>
    <t>20180806@624.asc</t>
  </si>
  <si>
    <t>UWC3 G1-auto2</t>
  </si>
  <si>
    <t>20180806@625.asc</t>
  </si>
  <si>
    <t>20180806@626.asc</t>
  </si>
  <si>
    <t>20180806@627.asc</t>
  </si>
  <si>
    <t>20180806@628.asc</t>
  </si>
  <si>
    <t>RFP3S-47-auto2-160</t>
  </si>
  <si>
    <t>20180806@629.asc</t>
  </si>
  <si>
    <t>RFP3S-47-auto2-159</t>
  </si>
  <si>
    <t>20180806@630.asc</t>
  </si>
  <si>
    <t>RFP3S-47-auto2-158</t>
  </si>
  <si>
    <t>20180806@631.asc</t>
  </si>
  <si>
    <t>RFP3S-47-auto2-157</t>
  </si>
  <si>
    <t>20180806@632.asc</t>
  </si>
  <si>
    <t>RFP3S-47-auto2-156</t>
  </si>
  <si>
    <t>20180806@633.asc</t>
  </si>
  <si>
    <t>RFP3S-47-auto2-155</t>
  </si>
  <si>
    <t>20180806@634.asc</t>
  </si>
  <si>
    <t>RFP3S-47-auto2-154</t>
  </si>
  <si>
    <t>20180806@635.asc</t>
  </si>
  <si>
    <t>RFP3S-47-auto2-153</t>
  </si>
  <si>
    <t>20180806@636.asc</t>
  </si>
  <si>
    <t>RFP3S-47-auto2-152</t>
  </si>
  <si>
    <t>20180806@637.asc</t>
  </si>
  <si>
    <t>RFP3S-47-auto2-151</t>
  </si>
  <si>
    <t>20180806@638.asc</t>
  </si>
  <si>
    <t>RFP3S-47-auto2-150</t>
  </si>
  <si>
    <t>20180806@639.asc</t>
  </si>
  <si>
    <t>RFP3S-47-auto2-149</t>
  </si>
  <si>
    <t>20180806@640.asc</t>
  </si>
  <si>
    <t>RFP3S-47-auto2-148</t>
  </si>
  <si>
    <t>20180806@641.asc</t>
  </si>
  <si>
    <t>RFP3S-47-auto2-147</t>
  </si>
  <si>
    <t>20180806@642.asc</t>
  </si>
  <si>
    <t>RFP3S-47-auto2-146</t>
  </si>
  <si>
    <t>20180806@643.asc</t>
  </si>
  <si>
    <t>RFP3S-47-auto2-145</t>
  </si>
  <si>
    <t>20180806@644.asc</t>
  </si>
  <si>
    <t>RFP3S-47-auto2-144</t>
  </si>
  <si>
    <t>20180806@645.asc</t>
  </si>
  <si>
    <t>RFP3S-47-auto2-143</t>
  </si>
  <si>
    <t>20180806@646.asc</t>
  </si>
  <si>
    <t>RFP3S-47-auto2-142</t>
  </si>
  <si>
    <t>20180806@647.asc</t>
  </si>
  <si>
    <t>RFP3S-47-auto2-141</t>
  </si>
  <si>
    <t>20180806@648.asc</t>
  </si>
  <si>
    <t>20180806@649.asc</t>
  </si>
  <si>
    <t>20180806@650.asc</t>
  </si>
  <si>
    <t>20180806@651.asc</t>
  </si>
  <si>
    <t>20180806@652.asc</t>
  </si>
  <si>
    <t>RFP3S-47-auto2-140 CsRes=132</t>
  </si>
  <si>
    <t>20180806@653.asc</t>
  </si>
  <si>
    <t>RFP3S-47-auto2-139</t>
  </si>
  <si>
    <t>20180806@654.asc</t>
  </si>
  <si>
    <t>RFP3S-47-auto2-138</t>
  </si>
  <si>
    <t>20180806@655.asc</t>
  </si>
  <si>
    <t>RFP3S-47-auto2-137</t>
  </si>
  <si>
    <t>20180806@656.asc</t>
  </si>
  <si>
    <t>RFP3S-47-auto2-136</t>
  </si>
  <si>
    <t>20180806@657.asc</t>
  </si>
  <si>
    <t>RFP3S-47-auto2-135</t>
  </si>
  <si>
    <t>20180806@658.asc</t>
  </si>
  <si>
    <t>RFP3S-47-auto2-134</t>
  </si>
  <si>
    <t>20180806@659.asc</t>
  </si>
  <si>
    <t>RFP3S-47-auto2-133</t>
  </si>
  <si>
    <t>20180806@660.asc</t>
  </si>
  <si>
    <t>RFP3S-47-auto2-132</t>
  </si>
  <si>
    <t>20180806@661.asc</t>
  </si>
  <si>
    <t>RFP3S-47-auto2-131</t>
  </si>
  <si>
    <t>20180806@662.asc</t>
  </si>
  <si>
    <t>RFP3S-47-auto2-130</t>
  </si>
  <si>
    <t>20180806@663.asc</t>
  </si>
  <si>
    <t>RFP3S-47-auto2-129</t>
  </si>
  <si>
    <t>20180806@664.asc</t>
  </si>
  <si>
    <t>RFP3S-47-auto2-128</t>
  </si>
  <si>
    <t>20180806@665.asc</t>
  </si>
  <si>
    <t>RFP3S-47-auto2-127</t>
  </si>
  <si>
    <t>20180806@666.asc</t>
  </si>
  <si>
    <t>RFP3S-47-auto2-126</t>
  </si>
  <si>
    <t>20180806@667.asc</t>
  </si>
  <si>
    <t>RFP3S-47-auto2-125</t>
  </si>
  <si>
    <t>20180806@668.asc</t>
  </si>
  <si>
    <t>RFP3S-47-auto2-124</t>
  </si>
  <si>
    <t>20180806@669.asc</t>
  </si>
  <si>
    <t>RFP3S-47-auto2-123</t>
  </si>
  <si>
    <t>20180806@670.asc</t>
  </si>
  <si>
    <t>RFP3S-47-auto2-122</t>
  </si>
  <si>
    <t>20180806@671.asc</t>
  </si>
  <si>
    <t>RFP3S-47-auto2-121</t>
  </si>
  <si>
    <t>20180806@672.asc</t>
  </si>
  <si>
    <t>20180806@673.asc</t>
  </si>
  <si>
    <t>20180806@674.asc</t>
  </si>
  <si>
    <t>20180806@675.asc</t>
  </si>
  <si>
    <t>20180806@676.asc</t>
  </si>
  <si>
    <t>RFP3S-47-auto2-120</t>
  </si>
  <si>
    <t>20180806@677.asc</t>
  </si>
  <si>
    <t>RFP3S-47-auto2-119</t>
  </si>
  <si>
    <t>20180806@678.asc</t>
  </si>
  <si>
    <t>RFP3S-47-auto2-118</t>
  </si>
  <si>
    <t>20180806@679.asc</t>
  </si>
  <si>
    <t>RFP3S-47-auto2-117</t>
  </si>
  <si>
    <t>20180806@680.asc</t>
  </si>
  <si>
    <t>RFP3S-47-auto2-116 CsRes=133</t>
  </si>
  <si>
    <t>20180806@681.asc</t>
  </si>
  <si>
    <t>RFP3S-47-auto2-115</t>
  </si>
  <si>
    <t>20180806@682.asc</t>
  </si>
  <si>
    <t>RFP3S-47-auto2-114</t>
  </si>
  <si>
    <t>20180806@683.asc</t>
  </si>
  <si>
    <t>RFP3S-47-auto2-113</t>
  </si>
  <si>
    <t>20180806@684.asc</t>
  </si>
  <si>
    <t>RFP3S-47-auto2-112</t>
  </si>
  <si>
    <t>20180806@685.asc</t>
  </si>
  <si>
    <t>RFP3S-47-auto2-111</t>
  </si>
  <si>
    <t>20180806@686.asc</t>
  </si>
  <si>
    <t>RFP3S-47-auto2-110</t>
  </si>
  <si>
    <t>20180806@687.asc</t>
  </si>
  <si>
    <t>RFP3S-47-auto2-109</t>
  </si>
  <si>
    <t>20180806@688.asc</t>
  </si>
  <si>
    <t>RFP3S-47-auto2-108</t>
  </si>
  <si>
    <t>20180806@689.asc</t>
  </si>
  <si>
    <t>RFP3S-47-auto2-107</t>
  </si>
  <si>
    <t>20180806@690.asc</t>
  </si>
  <si>
    <t>RFP3S-47-auto2-106</t>
  </si>
  <si>
    <t>20180806@691.asc</t>
  </si>
  <si>
    <t>RFP3S-47-auto2-105</t>
  </si>
  <si>
    <t>20180806@692.asc</t>
  </si>
  <si>
    <t>RFP3S-47-auto2-104</t>
  </si>
  <si>
    <t>20180806@693.asc</t>
  </si>
  <si>
    <t>RFP3S-47-auto2-103</t>
  </si>
  <si>
    <t>20180806@694.asc</t>
  </si>
  <si>
    <t>RFP3S-47-auto2-102</t>
  </si>
  <si>
    <t>20180806@695.asc</t>
  </si>
  <si>
    <t>RFP3S-47-auto2-101</t>
  </si>
  <si>
    <t>20180806@696.asc</t>
  </si>
  <si>
    <t>20180806@697.asc</t>
  </si>
  <si>
    <t>20180806@698.asc</t>
  </si>
  <si>
    <t>20180806@699.asc</t>
  </si>
  <si>
    <t>20180806@700.asc</t>
  </si>
  <si>
    <t>RFP3S-47-auto2-100</t>
  </si>
  <si>
    <t>20180806@701.asc</t>
  </si>
  <si>
    <t>RFP3S-47-auto2-099</t>
  </si>
  <si>
    <t>20180806@702.asc</t>
  </si>
  <si>
    <t>RFP3S-47-auto2-098</t>
  </si>
  <si>
    <t>20180806@703.asc</t>
  </si>
  <si>
    <t>RFP3S-47-auto2-097</t>
  </si>
  <si>
    <t>20180806@704.asc</t>
  </si>
  <si>
    <t>RFP3S-47-auto2-096</t>
  </si>
  <si>
    <t>20180806@705.asc</t>
  </si>
  <si>
    <t>RFP3S-47-auto2-095</t>
  </si>
  <si>
    <t>20180806@706.asc</t>
  </si>
  <si>
    <t>RFP3S-47-auto2-094</t>
  </si>
  <si>
    <t>20180806@707.asc</t>
  </si>
  <si>
    <t>RFP3S-47-auto2-093</t>
  </si>
  <si>
    <t>20180806@708.asc</t>
  </si>
  <si>
    <t>RFP3S-47-auto2-092</t>
  </si>
  <si>
    <t>20180806@709.asc</t>
  </si>
  <si>
    <t>RFP3S-47-auto2-091</t>
  </si>
  <si>
    <t>20180806@710.asc</t>
  </si>
  <si>
    <t>RFP3S-47-auto2-090</t>
  </si>
  <si>
    <t>20180806@711.asc</t>
  </si>
  <si>
    <t>RFP3S-47-auto2-089</t>
  </si>
  <si>
    <t>20180806@712.asc</t>
  </si>
  <si>
    <t>RFP3S-47-auto2-088</t>
  </si>
  <si>
    <t>20180806@713.asc</t>
  </si>
  <si>
    <t>RFP3S-47-auto2-087</t>
  </si>
  <si>
    <t>20180806@714.asc</t>
  </si>
  <si>
    <t>RFP3S-47-auto2-086</t>
  </si>
  <si>
    <t>20180806@715.asc</t>
  </si>
  <si>
    <t>RFP3S-47-auto2-085</t>
  </si>
  <si>
    <t>20180806@716.asc</t>
  </si>
  <si>
    <t>RFP3S-47-auto2-084</t>
  </si>
  <si>
    <t>20180806@717.asc</t>
  </si>
  <si>
    <t>RFP3S-47-auto2-083</t>
  </si>
  <si>
    <t>20180806@718.asc</t>
  </si>
  <si>
    <t>RFP3S-47-auto2-082</t>
  </si>
  <si>
    <t>20180806@719.asc</t>
  </si>
  <si>
    <t>RFP3S-47-auto2-081</t>
  </si>
  <si>
    <t>20180806@720.asc</t>
  </si>
  <si>
    <t>UWC3 G1-auto2 CsRes=134</t>
  </si>
  <si>
    <t>20180806@721.asc</t>
  </si>
  <si>
    <t>20180806@722.asc</t>
  </si>
  <si>
    <t>20180806@723.asc</t>
  </si>
  <si>
    <t>20180806@724.asc</t>
  </si>
  <si>
    <t>RFP3S-47-auto2-080</t>
  </si>
  <si>
    <t>20180806@725.asc</t>
  </si>
  <si>
    <t>RFP3S-47-auto2-079</t>
  </si>
  <si>
    <t>20180806@726.asc</t>
  </si>
  <si>
    <t>RFP3S-47-auto2-078</t>
  </si>
  <si>
    <t>20180806@727.asc</t>
  </si>
  <si>
    <t>RFP3S-47-auto2-077</t>
  </si>
  <si>
    <t>20180806@728.asc</t>
  </si>
  <si>
    <t>RFP3S-47-auto2-076</t>
  </si>
  <si>
    <t>20180806@729.asc</t>
  </si>
  <si>
    <t>RFP3S-47-auto2-075</t>
  </si>
  <si>
    <t>20180806@730.asc</t>
  </si>
  <si>
    <t>RFP3S-47-auto2-074</t>
  </si>
  <si>
    <t>20180806@731.asc</t>
  </si>
  <si>
    <t>RFP3S-47-auto2-073</t>
  </si>
  <si>
    <t>20180806@732.asc</t>
  </si>
  <si>
    <t>RFP3S-47-auto2-072</t>
  </si>
  <si>
    <t>20180806@733.asc</t>
  </si>
  <si>
    <t>RFP3S-47-auto2-071</t>
  </si>
  <si>
    <t>20180806@734.asc</t>
  </si>
  <si>
    <t>RFP3S-47-auto2-070</t>
  </si>
  <si>
    <t>20180806@735.asc</t>
  </si>
  <si>
    <t>RFP3S-47-auto2-069</t>
  </si>
  <si>
    <t>20180806@736.asc</t>
  </si>
  <si>
    <t>RFP3S-47-auto2-068</t>
  </si>
  <si>
    <t>20180806@737.asc</t>
  </si>
  <si>
    <t>RFP3S-47-auto2-067</t>
  </si>
  <si>
    <t>20180806@738.asc</t>
  </si>
  <si>
    <t>RFP3S-47-auto2-066</t>
  </si>
  <si>
    <t>20180806@739.asc</t>
  </si>
  <si>
    <t>RFP3S-47-auto2-065</t>
  </si>
  <si>
    <t>20180806@740.asc</t>
  </si>
  <si>
    <t>RFP3S-47-auto2-064</t>
  </si>
  <si>
    <t>20180806@741.asc</t>
  </si>
  <si>
    <t>RFP3S-47-auto2-063</t>
  </si>
  <si>
    <t>20180806@742.asc</t>
  </si>
  <si>
    <t>RFP3S-47-auto2-062</t>
  </si>
  <si>
    <t>20180806@743.asc</t>
  </si>
  <si>
    <t>RFP3S-47-auto2-061</t>
  </si>
  <si>
    <t>20180806@744.asc</t>
  </si>
  <si>
    <t>20180806@745.asc</t>
  </si>
  <si>
    <t>20180806@746.asc</t>
  </si>
  <si>
    <t>20180806@747.asc</t>
  </si>
  <si>
    <t>20180806@748.asc</t>
  </si>
  <si>
    <t>RFP3S-47-auto2-060 CsRes=135</t>
  </si>
  <si>
    <t>20180806@749.asc</t>
  </si>
  <si>
    <t>RFP3S-47-auto2-059</t>
  </si>
  <si>
    <t>20180806@750.asc</t>
  </si>
  <si>
    <t>RFP3S-47-auto2-058</t>
  </si>
  <si>
    <t>20180806@751.asc</t>
  </si>
  <si>
    <t>RFP3S-47-auto2-057</t>
  </si>
  <si>
    <t>20180806@752.asc</t>
  </si>
  <si>
    <t>RFP3S-47-auto2-056</t>
  </si>
  <si>
    <t>20180806@753.asc</t>
  </si>
  <si>
    <t>RFP3S-47-auto2-055</t>
  </si>
  <si>
    <t>20180806@754.asc</t>
  </si>
  <si>
    <t>RFP3S-47-auto2-054</t>
  </si>
  <si>
    <t>20180806@755.asc</t>
  </si>
  <si>
    <t>RFP3S-47-auto2-053</t>
  </si>
  <si>
    <t>20180806@756.asc</t>
  </si>
  <si>
    <t>RFP3S-47-auto2-052</t>
  </si>
  <si>
    <t>20180806@757.asc</t>
  </si>
  <si>
    <t>RFP3S-47-auto2-051</t>
  </si>
  <si>
    <t>20180806@758.asc</t>
  </si>
  <si>
    <t>RFP3S-47-auto2-050</t>
  </si>
  <si>
    <t>20180806@759.asc</t>
  </si>
  <si>
    <t>RFP3S-47-auto2-049</t>
  </si>
  <si>
    <t>20180806@760.asc</t>
  </si>
  <si>
    <t>RFP3S-47-auto2-048</t>
  </si>
  <si>
    <t>20180806@761.asc</t>
  </si>
  <si>
    <t>RFP3S-47-auto2-047</t>
  </si>
  <si>
    <t>20180806@762.asc</t>
  </si>
  <si>
    <t>RFP3S-47-auto2-046</t>
  </si>
  <si>
    <t>20180806@763.asc</t>
  </si>
  <si>
    <t>RFP3S-47-auto2-045</t>
  </si>
  <si>
    <t>20180806@764.asc</t>
  </si>
  <si>
    <t>RFP3S-47-auto2-044</t>
  </si>
  <si>
    <t>20180806@765.asc</t>
  </si>
  <si>
    <t>RFP3S-47-auto2-043</t>
  </si>
  <si>
    <t>20180806@766.asc</t>
  </si>
  <si>
    <t>RFP3S-47-auto2-042</t>
  </si>
  <si>
    <t>20180806@767.asc</t>
  </si>
  <si>
    <t>RFP3S-47-auto2-041</t>
  </si>
  <si>
    <t>20180806@768.asc</t>
  </si>
  <si>
    <t>20180806@769.asc</t>
  </si>
  <si>
    <t>20180806@770.asc</t>
  </si>
  <si>
    <t>20180806@771.asc</t>
  </si>
  <si>
    <t>20180806@772.asc</t>
  </si>
  <si>
    <t>RFP3S-47-auto2-040</t>
  </si>
  <si>
    <t>20180806@773.asc</t>
  </si>
  <si>
    <t>RFP3S-47-auto2-039</t>
  </si>
  <si>
    <t>20180806@774.asc</t>
  </si>
  <si>
    <t>RFP3S-47-auto2-038</t>
  </si>
  <si>
    <t>20180806@775.asc</t>
  </si>
  <si>
    <t>RFP3S-47-auto2-037</t>
  </si>
  <si>
    <t>20180806@776.asc</t>
  </si>
  <si>
    <t>RFP3S-47-auto2-036</t>
  </si>
  <si>
    <t>20180806@777.asc</t>
  </si>
  <si>
    <t>RFP3S-47-auto2-035</t>
  </si>
  <si>
    <t>20180806@778.asc</t>
  </si>
  <si>
    <t>RFP3S-47-auto2-034</t>
  </si>
  <si>
    <t>20180806@779.asc</t>
  </si>
  <si>
    <t>RFP3S-47-auto2-033</t>
  </si>
  <si>
    <t>20180806@780.asc</t>
  </si>
  <si>
    <t>RFP3S-47-auto2-032</t>
  </si>
  <si>
    <t>20180806@781.asc</t>
  </si>
  <si>
    <t>RFP3S-47-auto2-031 CsRes=136</t>
  </si>
  <si>
    <t>20180806@782.asc</t>
  </si>
  <si>
    <t>RFP3S-47-auto2-030</t>
  </si>
  <si>
    <t>20180806@783.asc</t>
  </si>
  <si>
    <t>RFP3S-47-auto2-029</t>
  </si>
  <si>
    <t>20180806@784.asc</t>
  </si>
  <si>
    <t>RFP3S-47-auto2-028</t>
  </si>
  <si>
    <t>20180806@785.asc</t>
  </si>
  <si>
    <t>RFP3S-47-auto2-027</t>
  </si>
  <si>
    <t>20180806@786.asc</t>
  </si>
  <si>
    <t>RFP3S-47-auto2-026</t>
  </si>
  <si>
    <t>20180806@787.asc</t>
  </si>
  <si>
    <t>RFP3S-47-auto2-025</t>
  </si>
  <si>
    <t>20180806@788.asc</t>
  </si>
  <si>
    <t>RFP3S-47-auto2-024</t>
  </si>
  <si>
    <t>20180806@789.asc</t>
  </si>
  <si>
    <t>RFP3S-47-auto2-023</t>
  </si>
  <si>
    <t>20180806@790.asc</t>
  </si>
  <si>
    <t>RFP3S-47-auto2-022</t>
  </si>
  <si>
    <t>20180806@791.asc</t>
  </si>
  <si>
    <t>RFP3S-47-auto2-021</t>
  </si>
  <si>
    <t>20180806@792.asc</t>
  </si>
  <si>
    <t>20180806@793.asc</t>
  </si>
  <si>
    <t>20180806@794.asc</t>
  </si>
  <si>
    <t>20180806@795.asc</t>
  </si>
  <si>
    <t>20180806@796.asc</t>
  </si>
  <si>
    <t>RFP3S-47-auto2-020</t>
  </si>
  <si>
    <t>20180806@797.asc</t>
  </si>
  <si>
    <t>RFP3S-47-auto2-019</t>
  </si>
  <si>
    <t>20180806@798.asc</t>
  </si>
  <si>
    <t>RFP3S-47-auto2-018</t>
  </si>
  <si>
    <t>20180806@799.asc</t>
  </si>
  <si>
    <t>RFP3S-47-auto2-017</t>
  </si>
  <si>
    <t>20180806@800.asc</t>
  </si>
  <si>
    <t>RFP3S-47-auto2-016</t>
  </si>
  <si>
    <t>20180806@801.asc</t>
  </si>
  <si>
    <t>RFP3S-47-auto2-015</t>
  </si>
  <si>
    <t>20180806@802.asc</t>
  </si>
  <si>
    <t>RFP3S-47-auto2-014</t>
  </si>
  <si>
    <t>20180806@803.asc</t>
  </si>
  <si>
    <t>RFP3S-47-auto2-013</t>
  </si>
  <si>
    <t>20180806@804.asc</t>
  </si>
  <si>
    <t>RFP3S-47-auto2-012</t>
  </si>
  <si>
    <t>20180806@805.asc</t>
  </si>
  <si>
    <t>RFP3S-47-auto2-011</t>
  </si>
  <si>
    <t>20180806@806.asc</t>
  </si>
  <si>
    <t>RFP3S-47-auto2-010</t>
  </si>
  <si>
    <t>20180806@807.asc</t>
  </si>
  <si>
    <t>RFP3S-47-auto2-009</t>
  </si>
  <si>
    <t>20180806@808.asc</t>
  </si>
  <si>
    <t>RFP3S-47-auto2-008</t>
  </si>
  <si>
    <t>20180806@809.asc</t>
  </si>
  <si>
    <t>RFP3S-47-auto2-007</t>
  </si>
  <si>
    <t>20180806@810.asc</t>
  </si>
  <si>
    <t>RFP3S-47-auto2-006</t>
  </si>
  <si>
    <t>20180806@811.asc</t>
  </si>
  <si>
    <t>RFP3S-47-auto2-005</t>
  </si>
  <si>
    <t>20180806@812.asc</t>
  </si>
  <si>
    <t>RFP3S-47-auto2-004</t>
  </si>
  <si>
    <t>20180806@813.asc</t>
  </si>
  <si>
    <t>RFP3S-47-auto2-003</t>
  </si>
  <si>
    <t>20180806@814.asc</t>
  </si>
  <si>
    <t>RFP3S-47-auto2-002</t>
  </si>
  <si>
    <t>20180806@815.asc</t>
  </si>
  <si>
    <t>RFP3S-47-auto2-001 CsRes=137</t>
  </si>
  <si>
    <t>20180806@816.asc</t>
  </si>
  <si>
    <t>20180806@817.asc</t>
  </si>
  <si>
    <t>20180806@818.asc</t>
  </si>
  <si>
    <t>20180806@819.asc</t>
  </si>
  <si>
    <r>
      <t xml:space="preserve">Footnotes:
* The external precision for </t>
    </r>
    <r>
      <rPr>
        <sz val="10"/>
        <rFont val="Symbol"/>
        <family val="1"/>
        <charset val="2"/>
      </rPr>
      <t>d</t>
    </r>
    <r>
      <rPr>
        <vertAlign val="superscript"/>
        <sz val="10"/>
        <rFont val="Arial"/>
        <family val="2"/>
      </rPr>
      <t>18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VSMOW</t>
    </r>
    <r>
      <rPr>
        <sz val="10"/>
        <rFont val="Arial"/>
        <family val="2"/>
      </rPr>
      <t xml:space="preserve"> measurements is reported as 2 times the standard deviation of typically 8 bracketing UWC-3 calcite standard analyses. 
** Mass bias is first calculated for bracketing UWC-3 calcite standard analyses as: 
      UWC-3</t>
    </r>
    <r>
      <rPr>
        <vertAlign val="subscript"/>
        <sz val="10"/>
        <rFont val="Arial"/>
        <family val="2"/>
      </rPr>
      <t>bracket</t>
    </r>
    <r>
      <rPr>
        <sz val="10"/>
        <rFont val="Arial"/>
        <family val="2"/>
      </rPr>
      <t xml:space="preserve"> mass bias (‰) =[[(1+</t>
    </r>
    <r>
      <rPr>
        <sz val="10"/>
        <rFont val="Symbol"/>
        <family val="1"/>
        <charset val="2"/>
      </rPr>
      <t>d</t>
    </r>
    <r>
      <rPr>
        <vertAlign val="superscript"/>
        <sz val="10"/>
        <rFont val="Arial"/>
        <family val="2"/>
      </rPr>
      <t>18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Measured</t>
    </r>
    <r>
      <rPr>
        <sz val="10"/>
        <rFont val="Arial"/>
        <family val="2"/>
      </rPr>
      <t>/1000)/(1+</t>
    </r>
    <r>
      <rPr>
        <sz val="10"/>
        <rFont val="Symbol"/>
        <family val="1"/>
        <charset val="2"/>
      </rPr>
      <t>d</t>
    </r>
    <r>
      <rPr>
        <vertAlign val="superscript"/>
        <sz val="10"/>
        <rFont val="Arial"/>
        <family val="2"/>
      </rPr>
      <t>18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VSMOW</t>
    </r>
    <r>
      <rPr>
        <sz val="10"/>
        <rFont val="Arial"/>
        <family val="2"/>
      </rPr>
      <t>/1000)]-1]*1000
   Mass bias for aragonite samples is then calculated accounting for difference in mass bias of aragonite vs. calcite calibrated at beginning of session (see UWArg-7 calibration on 8/6/18 at top of table):
     Aragonite sample mass bias (‰) =((((-10.31/1000+1)/(-11.18/1000+1))*(UWC-3</t>
    </r>
    <r>
      <rPr>
        <vertAlign val="subscript"/>
        <sz val="10"/>
        <rFont val="Arial"/>
        <family val="2"/>
      </rPr>
      <t>bracket</t>
    </r>
    <r>
      <rPr>
        <sz val="10"/>
        <rFont val="Arial"/>
        <family val="2"/>
      </rPr>
      <t xml:space="preserve"> mass bias/1000+1))-1)*1000
*** The column "</t>
    </r>
    <r>
      <rPr>
        <sz val="10"/>
        <rFont val="Symbol"/>
        <family val="1"/>
        <charset val="2"/>
      </rPr>
      <t>d</t>
    </r>
    <r>
      <rPr>
        <vertAlign val="superscript"/>
        <sz val="10"/>
        <rFont val="Arial"/>
        <family val="2"/>
      </rPr>
      <t>18</t>
    </r>
    <r>
      <rPr>
        <sz val="10"/>
        <rFont val="Arial"/>
        <family val="2"/>
      </rPr>
      <t xml:space="preserve">O vs. UWC-3" shows </t>
    </r>
    <r>
      <rPr>
        <sz val="10"/>
        <rFont val="Symbol"/>
        <family val="1"/>
        <charset val="2"/>
      </rPr>
      <t>d</t>
    </r>
    <r>
      <rPr>
        <vertAlign val="superscript"/>
        <sz val="10"/>
        <rFont val="Arial"/>
        <family val="2"/>
      </rPr>
      <t>18</t>
    </r>
    <r>
      <rPr>
        <sz val="10"/>
        <rFont val="Arial"/>
        <family val="2"/>
      </rPr>
      <t xml:space="preserve">O values calculated using the UWC-3 calcite mass bias. These data are only included for reference, are not corrected to the VPDB scale, and are not plotted in the manuscript.
† Errors quoted for </t>
    </r>
    <r>
      <rPr>
        <sz val="10"/>
        <rFont val="Symbol"/>
        <family val="1"/>
        <charset val="2"/>
      </rPr>
      <t>d</t>
    </r>
    <r>
      <rPr>
        <vertAlign val="superscript"/>
        <sz val="10"/>
        <rFont val="Arial"/>
        <family val="2"/>
      </rPr>
      <t>18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Measured</t>
    </r>
    <r>
      <rPr>
        <sz val="10"/>
        <rFont val="Arial"/>
        <family val="2"/>
      </rPr>
      <t xml:space="preserve"> are the internal error of each analysis, and are listed at the 95% confidence level (2 s.e.). 
</t>
    </r>
    <r>
      <rPr>
        <sz val="10"/>
        <rFont val="Symbol"/>
        <family val="1"/>
        <charset val="2"/>
      </rPr>
      <t xml:space="preserve">V </t>
    </r>
    <r>
      <rPr>
        <sz val="10"/>
        <rFont val="Arial"/>
        <family val="2"/>
      </rPr>
      <t xml:space="preserve">The relative yield of each measurement as a proportion of the averaged bracketing UWC-3 yields.
</t>
    </r>
    <r>
      <rPr>
        <sz val="10"/>
        <rFont val="Symbol"/>
        <family val="1"/>
        <charset val="2"/>
      </rPr>
      <t>F</t>
    </r>
    <r>
      <rPr>
        <sz val="10"/>
        <rFont val="Arial"/>
        <family val="2"/>
      </rPr>
      <t xml:space="preserve"> OH/O of each sample measurement is corrected by subtracting the average OH/O of bracketing standards.
¥ The </t>
    </r>
    <r>
      <rPr>
        <sz val="10"/>
        <rFont val="Symbol"/>
        <family val="1"/>
        <charset val="2"/>
      </rPr>
      <t>d</t>
    </r>
    <r>
      <rPr>
        <vertAlign val="superscript"/>
        <sz val="10"/>
        <rFont val="Arial"/>
        <family val="2"/>
      </rPr>
      <t>18</t>
    </r>
    <r>
      <rPr>
        <sz val="10"/>
        <rFont val="Arial"/>
        <family val="2"/>
      </rPr>
      <t xml:space="preserve">O data in this column are shown in the manuscript and corrected for mass bias of aragonite to the VPDB scale. 
    Conversion of the standard reference:  </t>
    </r>
    <r>
      <rPr>
        <sz val="10"/>
        <rFont val="Symbol"/>
        <family val="1"/>
        <charset val="2"/>
      </rPr>
      <t>d</t>
    </r>
    <r>
      <rPr>
        <vertAlign val="superscript"/>
        <sz val="10"/>
        <rFont val="Arial"/>
        <family val="2"/>
      </rPr>
      <t>18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VPDB</t>
    </r>
    <r>
      <rPr>
        <sz val="10"/>
        <rFont val="Arial"/>
        <family val="2"/>
      </rPr>
      <t xml:space="preserve"> = (</t>
    </r>
    <r>
      <rPr>
        <sz val="10"/>
        <rFont val="Symbol"/>
        <family val="1"/>
        <charset val="2"/>
      </rPr>
      <t>d</t>
    </r>
    <r>
      <rPr>
        <vertAlign val="superscript"/>
        <sz val="10"/>
        <rFont val="Arial"/>
        <family val="2"/>
      </rPr>
      <t>18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VSMOW</t>
    </r>
    <r>
      <rPr>
        <sz val="10"/>
        <rFont val="Arial"/>
        <family val="2"/>
      </rPr>
      <t xml:space="preserve"> - 30.91)/1.03091
    from: Coplen, T. B., Kendall, C., and Hopple, J., 1983. Comparison of stable isotope reference samples. Nature 302, 236-238.</t>
    </r>
  </si>
  <si>
    <t>Original sampling order</t>
  </si>
  <si>
    <t>DOG umbo to edge minus dupes</t>
  </si>
  <si>
    <t>Outlier, excluded: high 2SE</t>
  </si>
  <si>
    <t>Date</t>
  </si>
  <si>
    <t>depth</t>
  </si>
  <si>
    <t>Sal</t>
  </si>
  <si>
    <t>Temp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</si>
</sst>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0"/>
      <name val="Symbol"/>
      <family val="1"/>
      <charset val="2"/>
    </font>
    <font>
      <b/>
      <sz val="11"/>
      <color rgb="FFFFFFFF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sz val="10"/>
      <color indexed="12"/>
      <name val="Arial"/>
      <family val="2"/>
    </font>
    <font>
      <b/>
      <sz val="11"/>
      <color theme="0" tint="-0.249977111117893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trike/>
      <sz val="11"/>
      <color theme="1"/>
      <name val="Calibri"/>
      <family val="2"/>
      <scheme val="minor"/>
    </font>
    <font>
      <b/>
      <strike/>
      <sz val="10"/>
      <name val="Arial"/>
      <family val="2"/>
    </font>
    <font>
      <b/>
      <strike/>
      <sz val="10"/>
      <color theme="1"/>
      <name val="Arial"/>
      <family val="2"/>
    </font>
    <font>
      <sz val="10"/>
      <name val="Arial"/>
      <family val="2"/>
    </font>
    <font>
      <sz val="10"/>
      <name val="Symbol"/>
      <family val="1"/>
      <charset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sz val="10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305496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EDEDF5"/>
        <bgColor indexed="64"/>
      </patternFill>
    </fill>
    <fill>
      <patternFill patternType="solid">
        <fgColor rgb="FF2F75B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6" fillId="4" borderId="0"/>
    <xf numFmtId="0" fontId="1" fillId="6" borderId="0" applyNumberFormat="0" applyFon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6" fillId="7" borderId="0"/>
    <xf numFmtId="0" fontId="6" fillId="8" borderId="0"/>
  </cellStyleXfs>
  <cellXfs count="78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11" fontId="4" fillId="2" borderId="1" xfId="0" applyNumberFormat="1" applyFont="1" applyFill="1" applyBorder="1" applyAlignment="1">
      <alignment horizontal="center" vertical="center" wrapText="1"/>
    </xf>
    <xf numFmtId="11" fontId="3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0" fillId="2" borderId="0" xfId="0" applyFill="1"/>
    <xf numFmtId="0" fontId="2" fillId="3" borderId="0" xfId="0" applyFont="1" applyFill="1" applyAlignment="1">
      <alignment horizontal="left"/>
    </xf>
    <xf numFmtId="0" fontId="2" fillId="3" borderId="0" xfId="0" applyFont="1" applyFill="1"/>
    <xf numFmtId="2" fontId="2" fillId="0" borderId="0" xfId="0" applyNumberFormat="1" applyFont="1"/>
    <xf numFmtId="164" fontId="0" fillId="0" borderId="0" xfId="0" applyNumberFormat="1"/>
    <xf numFmtId="2" fontId="0" fillId="0" borderId="0" xfId="0" applyNumberFormat="1"/>
    <xf numFmtId="11" fontId="0" fillId="0" borderId="0" xfId="0" applyNumberFormat="1"/>
    <xf numFmtId="0" fontId="2" fillId="0" borderId="0" xfId="0" applyFont="1" applyAlignment="1">
      <alignment horizontal="left"/>
    </xf>
    <xf numFmtId="0" fontId="2" fillId="0" borderId="0" xfId="0" applyFont="1"/>
    <xf numFmtId="0" fontId="6" fillId="5" borderId="0" xfId="1" applyFill="1"/>
    <xf numFmtId="14" fontId="6" fillId="5" borderId="0" xfId="1" applyNumberFormat="1" applyFill="1"/>
    <xf numFmtId="0" fontId="0" fillId="5" borderId="0" xfId="0" applyFill="1"/>
    <xf numFmtId="2" fontId="3" fillId="0" borderId="0" xfId="0" applyNumberFormat="1" applyFont="1" applyAlignment="1">
      <alignment vertical="center" wrapText="1"/>
    </xf>
    <xf numFmtId="1" fontId="0" fillId="0" borderId="0" xfId="0" applyNumberFormat="1"/>
    <xf numFmtId="0" fontId="0" fillId="6" borderId="0" xfId="2" applyFont="1"/>
    <xf numFmtId="2" fontId="2" fillId="6" borderId="0" xfId="2" applyNumberFormat="1" applyFont="1"/>
    <xf numFmtId="164" fontId="0" fillId="6" borderId="0" xfId="2" applyNumberFormat="1" applyFont="1"/>
    <xf numFmtId="2" fontId="0" fillId="6" borderId="0" xfId="2" applyNumberFormat="1" applyFont="1"/>
    <xf numFmtId="2" fontId="3" fillId="6" borderId="0" xfId="2" applyNumberFormat="1" applyFont="1" applyBorder="1" applyAlignment="1">
      <alignment vertical="center" wrapText="1"/>
    </xf>
    <xf numFmtId="1" fontId="0" fillId="6" borderId="0" xfId="2" applyNumberFormat="1" applyFont="1"/>
    <xf numFmtId="11" fontId="0" fillId="6" borderId="0" xfId="2" applyNumberFormat="1" applyFont="1"/>
    <xf numFmtId="0" fontId="7" fillId="0" borderId="0" xfId="3"/>
    <xf numFmtId="0" fontId="7" fillId="0" borderId="0" xfId="3" applyFill="1"/>
    <xf numFmtId="2" fontId="7" fillId="0" borderId="0" xfId="3" applyNumberFormat="1" applyFill="1"/>
    <xf numFmtId="2" fontId="7" fillId="0" borderId="0" xfId="3" applyNumberFormat="1"/>
    <xf numFmtId="2" fontId="7" fillId="0" borderId="0" xfId="3" applyNumberFormat="1" applyFill="1" applyBorder="1" applyAlignment="1">
      <alignment vertical="center" wrapText="1"/>
    </xf>
    <xf numFmtId="1" fontId="7" fillId="0" borderId="0" xfId="3" applyNumberFormat="1"/>
    <xf numFmtId="11" fontId="7" fillId="0" borderId="0" xfId="3" applyNumberFormat="1"/>
    <xf numFmtId="0" fontId="0" fillId="0" borderId="0" xfId="2" applyFont="1" applyFill="1"/>
    <xf numFmtId="2" fontId="2" fillId="0" borderId="0" xfId="2" applyNumberFormat="1" applyFont="1" applyFill="1"/>
    <xf numFmtId="164" fontId="0" fillId="0" borderId="0" xfId="2" applyNumberFormat="1" applyFont="1" applyFill="1"/>
    <xf numFmtId="2" fontId="0" fillId="0" borderId="0" xfId="2" applyNumberFormat="1" applyFont="1" applyFill="1"/>
    <xf numFmtId="2" fontId="3" fillId="0" borderId="0" xfId="2" applyNumberFormat="1" applyFont="1" applyFill="1" applyBorder="1" applyAlignment="1">
      <alignment vertical="center" wrapText="1"/>
    </xf>
    <xf numFmtId="1" fontId="0" fillId="0" borderId="0" xfId="2" applyNumberFormat="1" applyFont="1" applyFill="1"/>
    <xf numFmtId="11" fontId="0" fillId="0" borderId="0" xfId="2" applyNumberFormat="1" applyFont="1" applyFill="1"/>
    <xf numFmtId="0" fontId="8" fillId="0" borderId="0" xfId="4" applyFont="1"/>
    <xf numFmtId="2" fontId="8" fillId="0" borderId="0" xfId="4" applyNumberFormat="1" applyFont="1"/>
    <xf numFmtId="2" fontId="9" fillId="0" borderId="0" xfId="4" applyNumberFormat="1" applyFont="1" applyFill="1" applyBorder="1" applyAlignment="1">
      <alignment vertical="center" wrapText="1"/>
    </xf>
    <xf numFmtId="1" fontId="8" fillId="0" borderId="0" xfId="4" applyNumberFormat="1" applyFont="1"/>
    <xf numFmtId="11" fontId="8" fillId="0" borderId="0" xfId="4" applyNumberFormat="1" applyFont="1"/>
    <xf numFmtId="164" fontId="7" fillId="0" borderId="0" xfId="3" applyNumberFormat="1"/>
    <xf numFmtId="164" fontId="8" fillId="0" borderId="0" xfId="4" applyNumberFormat="1" applyFont="1"/>
    <xf numFmtId="0" fontId="6" fillId="4" borderId="0" xfId="1"/>
    <xf numFmtId="14" fontId="6" fillId="4" borderId="0" xfId="1" applyNumberFormat="1"/>
    <xf numFmtId="0" fontId="6" fillId="7" borderId="0" xfId="5"/>
    <xf numFmtId="0" fontId="6" fillId="8" borderId="0" xfId="6"/>
    <xf numFmtId="2" fontId="10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11" fillId="0" borderId="0" xfId="0" applyNumberFormat="1" applyFont="1"/>
    <xf numFmtId="165" fontId="0" fillId="0" borderId="0" xfId="0" applyNumberFormat="1"/>
    <xf numFmtId="165" fontId="8" fillId="0" borderId="0" xfId="4" applyNumberFormat="1" applyFont="1"/>
    <xf numFmtId="165" fontId="2" fillId="9" borderId="0" xfId="0" applyNumberFormat="1" applyFont="1" applyFill="1"/>
    <xf numFmtId="0" fontId="12" fillId="0" borderId="0" xfId="0" applyFont="1"/>
    <xf numFmtId="2" fontId="13" fillId="0" borderId="0" xfId="0" applyNumberFormat="1" applyFont="1"/>
    <xf numFmtId="164" fontId="12" fillId="0" borderId="0" xfId="0" applyNumberFormat="1" applyFont="1"/>
    <xf numFmtId="2" fontId="12" fillId="0" borderId="0" xfId="0" applyNumberFormat="1" applyFont="1"/>
    <xf numFmtId="2" fontId="14" fillId="0" borderId="0" xfId="0" applyNumberFormat="1" applyFont="1" applyAlignment="1">
      <alignment vertical="center" wrapText="1"/>
    </xf>
    <xf numFmtId="1" fontId="12" fillId="0" borderId="0" xfId="0" applyNumberFormat="1" applyFont="1"/>
    <xf numFmtId="11" fontId="12" fillId="10" borderId="0" xfId="0" applyNumberFormat="1" applyFont="1" applyFill="1"/>
    <xf numFmtId="11" fontId="12" fillId="0" borderId="0" xfId="0" applyNumberFormat="1" applyFont="1"/>
    <xf numFmtId="164" fontId="12" fillId="10" borderId="0" xfId="0" applyNumberFormat="1" applyFont="1" applyFill="1"/>
    <xf numFmtId="2" fontId="2" fillId="9" borderId="0" xfId="0" applyNumberFormat="1" applyFont="1" applyFill="1"/>
    <xf numFmtId="2" fontId="15" fillId="0" borderId="0" xfId="0" applyNumberFormat="1" applyFont="1" applyAlignment="1">
      <alignment vertical="center" wrapText="1"/>
    </xf>
    <xf numFmtId="164" fontId="0" fillId="10" borderId="0" xfId="0" applyNumberFormat="1" applyFill="1"/>
    <xf numFmtId="0" fontId="0" fillId="2" borderId="0" xfId="0" applyFill="1" applyAlignment="1">
      <alignment wrapText="1"/>
    </xf>
    <xf numFmtId="0" fontId="20" fillId="2" borderId="0" xfId="0" applyFont="1" applyFill="1" applyAlignment="1">
      <alignment wrapText="1"/>
    </xf>
    <xf numFmtId="0" fontId="0" fillId="11" borderId="0" xfId="0" applyFill="1"/>
    <xf numFmtId="14" fontId="0" fillId="0" borderId="0" xfId="0" applyNumberFormat="1"/>
    <xf numFmtId="0" fontId="0" fillId="12" borderId="0" xfId="0" applyFill="1"/>
    <xf numFmtId="2" fontId="16" fillId="0" borderId="2" xfId="0" applyNumberFormat="1" applyFont="1" applyBorder="1" applyAlignment="1">
      <alignment horizontal="left" vertical="center" wrapText="1"/>
    </xf>
  </cellXfs>
  <cellStyles count="7">
    <cellStyle name="Average and 2SD" xfId="3" xr:uid="{79EC3330-5220-4478-8363-E70599978419}"/>
    <cellStyle name="Bracket average and 2SD" xfId="4" xr:uid="{DDF7C3BF-7584-46C2-9BC0-328B4DEAB451}"/>
    <cellStyle name="Date" xfId="1" xr:uid="{E8DB9B55-0DE8-4B66-BBB3-915114CD599D}"/>
    <cellStyle name="Important Note" xfId="6" xr:uid="{11C6A91A-9259-4521-B98C-37A1B7A26525}"/>
    <cellStyle name="Mount" xfId="5" xr:uid="{2C82C20A-C9FE-4438-849F-E08F25F55474}"/>
    <cellStyle name="Normal" xfId="0" builtinId="0"/>
    <cellStyle name="Standard" xfId="2" xr:uid="{54AC0771-3586-434F-B024-B2D6A6D80AD7}"/>
  </cellStyles>
  <dxfs count="2">
    <dxf>
      <font>
        <color auto="1"/>
      </font>
      <fill>
        <patternFill>
          <bgColor indexed="13"/>
        </patternFill>
      </fill>
    </dxf>
    <dxf>
      <font>
        <color indexed="9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723399295482801"/>
          <c:y val="7.5842679854313047E-2"/>
          <c:w val="0.74284837339411525"/>
          <c:h val="0.78849049179631692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'SIMS Supp Mat'!$K$68:$K$774</c:f>
              <c:numCache>
                <c:formatCode>0.00</c:formatCode>
                <c:ptCount val="707"/>
                <c:pt idx="0">
                  <c:v>0.967461165106</c:v>
                </c:pt>
                <c:pt idx="1">
                  <c:v>0.96157757863998272</c:v>
                </c:pt>
                <c:pt idx="2">
                  <c:v>0.97246095785074416</c:v>
                </c:pt>
                <c:pt idx="3">
                  <c:v>0.96503862052929101</c:v>
                </c:pt>
                <c:pt idx="4">
                  <c:v>0.96711799731840908</c:v>
                </c:pt>
                <c:pt idx="5">
                  <c:v>0.95715296297562957</c:v>
                </c:pt>
                <c:pt idx="6">
                  <c:v>0.97393937843287981</c:v>
                </c:pt>
                <c:pt idx="7">
                  <c:v>0.97047986619588844</c:v>
                </c:pt>
                <c:pt idx="8">
                  <c:v>0.96270680522938623</c:v>
                </c:pt>
                <c:pt idx="9">
                  <c:v>0.96342293631545817</c:v>
                </c:pt>
                <c:pt idx="18">
                  <c:v>0.95579288700412923</c:v>
                </c:pt>
                <c:pt idx="19">
                  <c:v>0.95742610135169681</c:v>
                </c:pt>
                <c:pt idx="20">
                  <c:v>0.97008856891935058</c:v>
                </c:pt>
                <c:pt idx="21">
                  <c:v>0.95968642189275299</c:v>
                </c:pt>
                <c:pt idx="22">
                  <c:v>0.96294353651208553</c:v>
                </c:pt>
                <c:pt idx="23">
                  <c:v>0.96755457776328968</c:v>
                </c:pt>
                <c:pt idx="24">
                  <c:v>0.96696032183709002</c:v>
                </c:pt>
                <c:pt idx="25">
                  <c:v>0.96696453558660711</c:v>
                </c:pt>
                <c:pt idx="26">
                  <c:v>0.96632519454165078</c:v>
                </c:pt>
                <c:pt idx="27">
                  <c:v>0.95892384755922289</c:v>
                </c:pt>
                <c:pt idx="28">
                  <c:v>0.95237358397401461</c:v>
                </c:pt>
                <c:pt idx="29">
                  <c:v>0.9538846774621409</c:v>
                </c:pt>
                <c:pt idx="38">
                  <c:v>0.95855156495356431</c:v>
                </c:pt>
                <c:pt idx="39">
                  <c:v>0.96005155253046937</c:v>
                </c:pt>
                <c:pt idx="40">
                  <c:v>0.95916442060267504</c:v>
                </c:pt>
                <c:pt idx="41">
                  <c:v>0.97565585151672329</c:v>
                </c:pt>
                <c:pt idx="42">
                  <c:v>0.966609137573745</c:v>
                </c:pt>
                <c:pt idx="43">
                  <c:v>0.96411707330540009</c:v>
                </c:pt>
                <c:pt idx="44">
                  <c:v>0.97368840585217586</c:v>
                </c:pt>
                <c:pt idx="45">
                  <c:v>0.96860317421632769</c:v>
                </c:pt>
                <c:pt idx="46">
                  <c:v>0.95964455048894803</c:v>
                </c:pt>
                <c:pt idx="47">
                  <c:v>0.96987629384257468</c:v>
                </c:pt>
                <c:pt idx="48">
                  <c:v>0.9764973731624923</c:v>
                </c:pt>
                <c:pt idx="49">
                  <c:v>0.96940604387677309</c:v>
                </c:pt>
                <c:pt idx="50">
                  <c:v>0.98633983320126617</c:v>
                </c:pt>
                <c:pt idx="51">
                  <c:v>0.97645060452920007</c:v>
                </c:pt>
                <c:pt idx="52">
                  <c:v>0.9839480170862831</c:v>
                </c:pt>
                <c:pt idx="61">
                  <c:v>0.96489839971971636</c:v>
                </c:pt>
                <c:pt idx="62">
                  <c:v>0.9551880841077125</c:v>
                </c:pt>
                <c:pt idx="63">
                  <c:v>0.96320131182751911</c:v>
                </c:pt>
                <c:pt idx="64">
                  <c:v>0.96503329397837168</c:v>
                </c:pt>
                <c:pt idx="65">
                  <c:v>0.96079225816554925</c:v>
                </c:pt>
                <c:pt idx="66">
                  <c:v>0.95705882397945508</c:v>
                </c:pt>
                <c:pt idx="67">
                  <c:v>0.96708028190353434</c:v>
                </c:pt>
                <c:pt idx="68">
                  <c:v>0.96477402968211945</c:v>
                </c:pt>
                <c:pt idx="69">
                  <c:v>0.96378707618567605</c:v>
                </c:pt>
                <c:pt idx="70">
                  <c:v>0.973218425499213</c:v>
                </c:pt>
                <c:pt idx="71">
                  <c:v>0.96770693807428665</c:v>
                </c:pt>
                <c:pt idx="72">
                  <c:v>0.96791593761165717</c:v>
                </c:pt>
                <c:pt idx="73">
                  <c:v>0.96982506601971918</c:v>
                </c:pt>
                <c:pt idx="74">
                  <c:v>0.9734858951329719</c:v>
                </c:pt>
                <c:pt idx="75">
                  <c:v>0.97995613695396078</c:v>
                </c:pt>
                <c:pt idx="84">
                  <c:v>0.96288051374144779</c:v>
                </c:pt>
                <c:pt idx="85">
                  <c:v>0.96736923232036132</c:v>
                </c:pt>
                <c:pt idx="86">
                  <c:v>0.95805100952029443</c:v>
                </c:pt>
                <c:pt idx="87">
                  <c:v>0.96213522265901918</c:v>
                </c:pt>
                <c:pt idx="88">
                  <c:v>0.96555413700131665</c:v>
                </c:pt>
                <c:pt idx="89">
                  <c:v>0.96161648812567213</c:v>
                </c:pt>
                <c:pt idx="90">
                  <c:v>0.9643637152168647</c:v>
                </c:pt>
                <c:pt idx="91">
                  <c:v>0.95582197828983262</c:v>
                </c:pt>
                <c:pt idx="92">
                  <c:v>0.96860272014808324</c:v>
                </c:pt>
                <c:pt idx="93">
                  <c:v>0.96511554261906407</c:v>
                </c:pt>
                <c:pt idx="94">
                  <c:v>0.96986257143016352</c:v>
                </c:pt>
                <c:pt idx="95">
                  <c:v>0.97290367018735147</c:v>
                </c:pt>
                <c:pt idx="96">
                  <c:v>0.98054595328484828</c:v>
                </c:pt>
                <c:pt idx="97">
                  <c:v>0.96438806505993091</c:v>
                </c:pt>
                <c:pt idx="98">
                  <c:v>0.96540150131670921</c:v>
                </c:pt>
                <c:pt idx="107">
                  <c:v>0.97118910947461867</c:v>
                </c:pt>
                <c:pt idx="108">
                  <c:v>0.96974284502456443</c:v>
                </c:pt>
                <c:pt idx="109">
                  <c:v>0.97253632730912309</c:v>
                </c:pt>
                <c:pt idx="110">
                  <c:v>0.96938702184303605</c:v>
                </c:pt>
                <c:pt idx="111">
                  <c:v>0.96772271192028447</c:v>
                </c:pt>
                <c:pt idx="112">
                  <c:v>0.97801594273230719</c:v>
                </c:pt>
                <c:pt idx="113">
                  <c:v>0.97322498750058639</c:v>
                </c:pt>
                <c:pt idx="114">
                  <c:v>0.96879354562349485</c:v>
                </c:pt>
                <c:pt idx="115">
                  <c:v>0.96698086001789008</c:v>
                </c:pt>
                <c:pt idx="116">
                  <c:v>0.97887205800199806</c:v>
                </c:pt>
                <c:pt idx="117">
                  <c:v>0.97833957992036491</c:v>
                </c:pt>
                <c:pt idx="118">
                  <c:v>0.97664003773015962</c:v>
                </c:pt>
                <c:pt idx="119">
                  <c:v>0.98136315271346763</c:v>
                </c:pt>
                <c:pt idx="120">
                  <c:v>0.97720692397597875</c:v>
                </c:pt>
                <c:pt idx="121">
                  <c:v>0.96904175783389845</c:v>
                </c:pt>
                <c:pt idx="130">
                  <c:v>0.96556051375726337</c:v>
                </c:pt>
                <c:pt idx="131">
                  <c:v>0.96512886844061452</c:v>
                </c:pt>
                <c:pt idx="132">
                  <c:v>0.96056385665659461</c:v>
                </c:pt>
                <c:pt idx="133">
                  <c:v>0.95974576886136842</c:v>
                </c:pt>
                <c:pt idx="134">
                  <c:v>0.9712621788337642</c:v>
                </c:pt>
                <c:pt idx="135">
                  <c:v>0.96051065581914064</c:v>
                </c:pt>
                <c:pt idx="136">
                  <c:v>0.95562019444981572</c:v>
                </c:pt>
                <c:pt idx="137">
                  <c:v>0.95812711564102937</c:v>
                </c:pt>
                <c:pt idx="138">
                  <c:v>0.96977581177664085</c:v>
                </c:pt>
                <c:pt idx="139">
                  <c:v>0.95836557867889305</c:v>
                </c:pt>
                <c:pt idx="140">
                  <c:v>0.95930185274858648</c:v>
                </c:pt>
                <c:pt idx="141">
                  <c:v>0.96203506960503116</c:v>
                </c:pt>
                <c:pt idx="142">
                  <c:v>0.96509695076127999</c:v>
                </c:pt>
                <c:pt idx="143">
                  <c:v>0.97274699525088093</c:v>
                </c:pt>
                <c:pt idx="144">
                  <c:v>0.96069174947715752</c:v>
                </c:pt>
                <c:pt idx="153">
                  <c:v>0.97293506495672832</c:v>
                </c:pt>
                <c:pt idx="154">
                  <c:v>0.96643807085330147</c:v>
                </c:pt>
                <c:pt idx="155">
                  <c:v>0.96560169647866623</c:v>
                </c:pt>
                <c:pt idx="156">
                  <c:v>0.96019931766043365</c:v>
                </c:pt>
                <c:pt idx="157">
                  <c:v>0.95396169628089578</c:v>
                </c:pt>
                <c:pt idx="158">
                  <c:v>0.96418993602538483</c:v>
                </c:pt>
                <c:pt idx="159">
                  <c:v>0.96658803015248529</c:v>
                </c:pt>
                <c:pt idx="160">
                  <c:v>0.95853164944357572</c:v>
                </c:pt>
                <c:pt idx="161">
                  <c:v>0.96434809670197297</c:v>
                </c:pt>
                <c:pt idx="162">
                  <c:v>0.95812294361365069</c:v>
                </c:pt>
                <c:pt idx="163">
                  <c:v>0.95940512231162778</c:v>
                </c:pt>
                <c:pt idx="164">
                  <c:v>0.95961431743043335</c:v>
                </c:pt>
                <c:pt idx="165">
                  <c:v>0.95980913526611189</c:v>
                </c:pt>
                <c:pt idx="166">
                  <c:v>0.96039186562733581</c:v>
                </c:pt>
                <c:pt idx="167">
                  <c:v>0.97295646022225346</c:v>
                </c:pt>
                <c:pt idx="177">
                  <c:v>0.96443140917146364</c:v>
                </c:pt>
                <c:pt idx="178">
                  <c:v>0.96630059517927747</c:v>
                </c:pt>
                <c:pt idx="179">
                  <c:v>0.96154773036948871</c:v>
                </c:pt>
                <c:pt idx="180">
                  <c:v>0.96491644507415586</c:v>
                </c:pt>
                <c:pt idx="181">
                  <c:v>0.96602213652165425</c:v>
                </c:pt>
                <c:pt idx="182">
                  <c:v>0.96505096785933808</c:v>
                </c:pt>
                <c:pt idx="183">
                  <c:v>0.95970470158516408</c:v>
                </c:pt>
                <c:pt idx="184">
                  <c:v>0.96023794550141706</c:v>
                </c:pt>
                <c:pt idx="185">
                  <c:v>0.9578277479106041</c:v>
                </c:pt>
                <c:pt idx="186">
                  <c:v>0.95709369967559266</c:v>
                </c:pt>
                <c:pt idx="187">
                  <c:v>0.96028019571129553</c:v>
                </c:pt>
                <c:pt idx="188">
                  <c:v>0.96457638535991541</c:v>
                </c:pt>
                <c:pt idx="189">
                  <c:v>0.97245325941431382</c:v>
                </c:pt>
                <c:pt idx="190">
                  <c:v>0.96862014722090661</c:v>
                </c:pt>
                <c:pt idx="191">
                  <c:v>0.96694691770086283</c:v>
                </c:pt>
                <c:pt idx="200">
                  <c:v>0.97029409865830274</c:v>
                </c:pt>
                <c:pt idx="201">
                  <c:v>0.97277243621797549</c:v>
                </c:pt>
                <c:pt idx="202">
                  <c:v>0.96946938063122634</c:v>
                </c:pt>
                <c:pt idx="203">
                  <c:v>0.96482379422332509</c:v>
                </c:pt>
                <c:pt idx="204">
                  <c:v>0.96641861817057728</c:v>
                </c:pt>
                <c:pt idx="205">
                  <c:v>0.96948381214307389</c:v>
                </c:pt>
                <c:pt idx="206">
                  <c:v>0.96672689619700225</c:v>
                </c:pt>
                <c:pt idx="207">
                  <c:v>0.96162546839639063</c:v>
                </c:pt>
                <c:pt idx="208">
                  <c:v>0.95894597764918932</c:v>
                </c:pt>
                <c:pt idx="209">
                  <c:v>0.97718339388351816</c:v>
                </c:pt>
                <c:pt idx="210">
                  <c:v>0.9629071062905914</c:v>
                </c:pt>
                <c:pt idx="211">
                  <c:v>0.97126972157717706</c:v>
                </c:pt>
                <c:pt idx="212">
                  <c:v>0.97307147064452659</c:v>
                </c:pt>
                <c:pt idx="213">
                  <c:v>0.96796594339399644</c:v>
                </c:pt>
                <c:pt idx="214">
                  <c:v>0.9673707332345971</c:v>
                </c:pt>
                <c:pt idx="230">
                  <c:v>0.963230367737402</c:v>
                </c:pt>
                <c:pt idx="231">
                  <c:v>0.97150681252174365</c:v>
                </c:pt>
                <c:pt idx="232">
                  <c:v>0.9775587184192438</c:v>
                </c:pt>
                <c:pt idx="233">
                  <c:v>0.96653280282133003</c:v>
                </c:pt>
                <c:pt idx="234">
                  <c:v>0.96297810337189982</c:v>
                </c:pt>
                <c:pt idx="235">
                  <c:v>0.97023718482370658</c:v>
                </c:pt>
                <c:pt idx="236">
                  <c:v>0.97534828462984691</c:v>
                </c:pt>
                <c:pt idx="237">
                  <c:v>0.97106824180951012</c:v>
                </c:pt>
                <c:pt idx="238">
                  <c:v>0.96618689414808145</c:v>
                </c:pt>
                <c:pt idx="239">
                  <c:v>0.97155984443762011</c:v>
                </c:pt>
                <c:pt idx="240">
                  <c:v>0.98374384120633751</c:v>
                </c:pt>
                <c:pt idx="241">
                  <c:v>0.97563142729721042</c:v>
                </c:pt>
                <c:pt idx="242">
                  <c:v>0.96828575048119958</c:v>
                </c:pt>
                <c:pt idx="243">
                  <c:v>0.97781972104114145</c:v>
                </c:pt>
                <c:pt idx="244">
                  <c:v>0.97798320127041449</c:v>
                </c:pt>
                <c:pt idx="245">
                  <c:v>0.97760605686651958</c:v>
                </c:pt>
                <c:pt idx="246">
                  <c:v>0.97184594341793062</c:v>
                </c:pt>
                <c:pt idx="247">
                  <c:v>0.9798659710333909</c:v>
                </c:pt>
                <c:pt idx="248">
                  <c:v>0.98815325084494143</c:v>
                </c:pt>
                <c:pt idx="249">
                  <c:v>0.97647064971826114</c:v>
                </c:pt>
                <c:pt idx="258">
                  <c:v>0.97237628657349462</c:v>
                </c:pt>
                <c:pt idx="259">
                  <c:v>0.97551518405966842</c:v>
                </c:pt>
                <c:pt idx="260">
                  <c:v>0.98074637000017317</c:v>
                </c:pt>
                <c:pt idx="261">
                  <c:v>0.97450208742140654</c:v>
                </c:pt>
                <c:pt idx="262">
                  <c:v>0.97552584605562698</c:v>
                </c:pt>
                <c:pt idx="263">
                  <c:v>0.98056038852791338</c:v>
                </c:pt>
                <c:pt idx="264">
                  <c:v>0.98238253237137452</c:v>
                </c:pt>
                <c:pt idx="265">
                  <c:v>0.9783796868098823</c:v>
                </c:pt>
                <c:pt idx="266">
                  <c:v>0.98067345840036491</c:v>
                </c:pt>
                <c:pt idx="267">
                  <c:v>0.98301964578669099</c:v>
                </c:pt>
                <c:pt idx="268">
                  <c:v>0.9863893118694429</c:v>
                </c:pt>
                <c:pt idx="269">
                  <c:v>0.97660431136303838</c:v>
                </c:pt>
                <c:pt idx="270">
                  <c:v>0.97045623944968007</c:v>
                </c:pt>
                <c:pt idx="271">
                  <c:v>0.98248592646721922</c:v>
                </c:pt>
                <c:pt idx="272">
                  <c:v>0.98511858623391213</c:v>
                </c:pt>
                <c:pt idx="273">
                  <c:v>0.97564901280968952</c:v>
                </c:pt>
                <c:pt idx="274">
                  <c:v>0.97466264900047228</c:v>
                </c:pt>
                <c:pt idx="275">
                  <c:v>0.9782812843140849</c:v>
                </c:pt>
                <c:pt idx="276">
                  <c:v>0.98958167567321398</c:v>
                </c:pt>
                <c:pt idx="277">
                  <c:v>0.98016272193814014</c:v>
                </c:pt>
                <c:pt idx="286">
                  <c:v>0.9595212985123619</c:v>
                </c:pt>
                <c:pt idx="287">
                  <c:v>0.965460855890096</c:v>
                </c:pt>
                <c:pt idx="288">
                  <c:v>0.97535776552497744</c:v>
                </c:pt>
                <c:pt idx="289">
                  <c:v>0.97059633900937947</c:v>
                </c:pt>
                <c:pt idx="290">
                  <c:v>0.96080828688998965</c:v>
                </c:pt>
                <c:pt idx="291">
                  <c:v>0.97016750047779288</c:v>
                </c:pt>
                <c:pt idx="292">
                  <c:v>0.97138557690843486</c:v>
                </c:pt>
                <c:pt idx="293">
                  <c:v>0.96850415205759466</c:v>
                </c:pt>
                <c:pt idx="294">
                  <c:v>0.96038268109640901</c:v>
                </c:pt>
                <c:pt idx="295">
                  <c:v>0.97475716318506667</c:v>
                </c:pt>
                <c:pt idx="296">
                  <c:v>0.98903171554983715</c:v>
                </c:pt>
                <c:pt idx="297">
                  <c:v>0.97586957551200393</c:v>
                </c:pt>
                <c:pt idx="298">
                  <c:v>0.97800582567861816</c:v>
                </c:pt>
                <c:pt idx="299">
                  <c:v>0.98236898574291076</c:v>
                </c:pt>
                <c:pt idx="300">
                  <c:v>0.99094602130511367</c:v>
                </c:pt>
                <c:pt idx="301">
                  <c:v>0.98686442791954276</c:v>
                </c:pt>
                <c:pt idx="302">
                  <c:v>0.97023186001429418</c:v>
                </c:pt>
                <c:pt idx="303">
                  <c:v>0.98465533458727217</c:v>
                </c:pt>
                <c:pt idx="304">
                  <c:v>0.99383192137280107</c:v>
                </c:pt>
                <c:pt idx="305">
                  <c:v>0.97992587108554963</c:v>
                </c:pt>
                <c:pt idx="314">
                  <c:v>0.95877462168494021</c:v>
                </c:pt>
                <c:pt idx="315">
                  <c:v>0.96011728250900319</c:v>
                </c:pt>
                <c:pt idx="316">
                  <c:v>0.96852551164872214</c:v>
                </c:pt>
                <c:pt idx="317">
                  <c:v>0.95963824536191022</c:v>
                </c:pt>
                <c:pt idx="318">
                  <c:v>0.9598211855468114</c:v>
                </c:pt>
                <c:pt idx="319">
                  <c:v>0.9685343831702623</c:v>
                </c:pt>
                <c:pt idx="320">
                  <c:v>0.9746737639749038</c:v>
                </c:pt>
                <c:pt idx="321">
                  <c:v>0.96511940616034109</c:v>
                </c:pt>
                <c:pt idx="322">
                  <c:v>0.94768649288769125</c:v>
                </c:pt>
                <c:pt idx="323">
                  <c:v>0.95814077353270688</c:v>
                </c:pt>
                <c:pt idx="324">
                  <c:v>0.95116650396742353</c:v>
                </c:pt>
                <c:pt idx="325">
                  <c:v>0.94165535874669293</c:v>
                </c:pt>
                <c:pt idx="326">
                  <c:v>0.95033327043522586</c:v>
                </c:pt>
                <c:pt idx="327">
                  <c:v>0.95775030610009071</c:v>
                </c:pt>
                <c:pt idx="328">
                  <c:v>0.96111079553191547</c:v>
                </c:pt>
                <c:pt idx="329">
                  <c:v>0.96149293896936805</c:v>
                </c:pt>
                <c:pt idx="330">
                  <c:v>0.95302211683670734</c:v>
                </c:pt>
                <c:pt idx="331">
                  <c:v>0.95741231803950066</c:v>
                </c:pt>
                <c:pt idx="332">
                  <c:v>0.96924438845529326</c:v>
                </c:pt>
                <c:pt idx="333">
                  <c:v>0.96465393554809054</c:v>
                </c:pt>
                <c:pt idx="342">
                  <c:v>0.96936135402214285</c:v>
                </c:pt>
                <c:pt idx="343">
                  <c:v>0.97219202131578586</c:v>
                </c:pt>
                <c:pt idx="344">
                  <c:v>0.9770254514684833</c:v>
                </c:pt>
                <c:pt idx="345">
                  <c:v>0.97252276771152735</c:v>
                </c:pt>
                <c:pt idx="346">
                  <c:v>0.94354976150680947</c:v>
                </c:pt>
                <c:pt idx="347">
                  <c:v>0.97881820120051144</c:v>
                </c:pt>
                <c:pt idx="348">
                  <c:v>0.98369477337198019</c:v>
                </c:pt>
                <c:pt idx="349">
                  <c:v>0.96830951862544978</c:v>
                </c:pt>
                <c:pt idx="350">
                  <c:v>0.96941261094291031</c:v>
                </c:pt>
                <c:pt idx="351">
                  <c:v>0.97207740837194689</c:v>
                </c:pt>
                <c:pt idx="352">
                  <c:v>0.97960586493198232</c:v>
                </c:pt>
                <c:pt idx="353">
                  <c:v>0.97487764466406357</c:v>
                </c:pt>
                <c:pt idx="354">
                  <c:v>0.97021431505761069</c:v>
                </c:pt>
                <c:pt idx="355">
                  <c:v>0.97968084470241745</c:v>
                </c:pt>
                <c:pt idx="356">
                  <c:v>0.98062492540872714</c:v>
                </c:pt>
                <c:pt idx="357">
                  <c:v>0.97408060582107259</c:v>
                </c:pt>
                <c:pt idx="358">
                  <c:v>0.838264854298854</c:v>
                </c:pt>
                <c:pt idx="359">
                  <c:v>0.97153367405559865</c:v>
                </c:pt>
                <c:pt idx="360">
                  <c:v>0.98227863623475042</c:v>
                </c:pt>
                <c:pt idx="361">
                  <c:v>0.91187332455193704</c:v>
                </c:pt>
                <c:pt idx="370">
                  <c:v>0.9648368323761547</c:v>
                </c:pt>
                <c:pt idx="371">
                  <c:v>0.97483424088314241</c:v>
                </c:pt>
                <c:pt idx="372">
                  <c:v>0.9804487546742594</c:v>
                </c:pt>
                <c:pt idx="373">
                  <c:v>0.96304440817957215</c:v>
                </c:pt>
                <c:pt idx="374">
                  <c:v>0.96981443209572271</c:v>
                </c:pt>
                <c:pt idx="375">
                  <c:v>0.97056197974654845</c:v>
                </c:pt>
                <c:pt idx="376">
                  <c:v>0.97781613410668555</c:v>
                </c:pt>
                <c:pt idx="377">
                  <c:v>0.97014755835061151</c:v>
                </c:pt>
                <c:pt idx="378">
                  <c:v>0.97207495635750429</c:v>
                </c:pt>
                <c:pt idx="379">
                  <c:v>0.96897494347342961</c:v>
                </c:pt>
                <c:pt idx="380">
                  <c:v>0.96744315617718768</c:v>
                </c:pt>
                <c:pt idx="381">
                  <c:v>0.96784777995355731</c:v>
                </c:pt>
                <c:pt idx="382">
                  <c:v>0.9609759475370605</c:v>
                </c:pt>
                <c:pt idx="383">
                  <c:v>0.96388141759932566</c:v>
                </c:pt>
                <c:pt idx="384">
                  <c:v>0.97632607756338152</c:v>
                </c:pt>
                <c:pt idx="385">
                  <c:v>0.97224470407712649</c:v>
                </c:pt>
                <c:pt idx="386">
                  <c:v>0.95950390230328764</c:v>
                </c:pt>
                <c:pt idx="387">
                  <c:v>0.97169641508219518</c:v>
                </c:pt>
                <c:pt idx="388">
                  <c:v>0.97528029543767092</c:v>
                </c:pt>
                <c:pt idx="389">
                  <c:v>0.96989493928353621</c:v>
                </c:pt>
                <c:pt idx="398">
                  <c:v>0.96454044280016304</c:v>
                </c:pt>
                <c:pt idx="399">
                  <c:v>0.97163976623594861</c:v>
                </c:pt>
                <c:pt idx="400">
                  <c:v>0.97439111083963248</c:v>
                </c:pt>
                <c:pt idx="401">
                  <c:v>0.97168620235122849</c:v>
                </c:pt>
                <c:pt idx="402">
                  <c:v>0.96296549364347339</c:v>
                </c:pt>
                <c:pt idx="403">
                  <c:v>0.96331944488380461</c:v>
                </c:pt>
                <c:pt idx="404">
                  <c:v>0.97316904492445</c:v>
                </c:pt>
                <c:pt idx="405">
                  <c:v>0.95768307001051545</c:v>
                </c:pt>
                <c:pt idx="406">
                  <c:v>0.95701861878847216</c:v>
                </c:pt>
                <c:pt idx="407">
                  <c:v>0.96822173931524291</c:v>
                </c:pt>
                <c:pt idx="408">
                  <c:v>0.96947830088130627</c:v>
                </c:pt>
                <c:pt idx="409">
                  <c:v>0.96585518323921193</c:v>
                </c:pt>
                <c:pt idx="410">
                  <c:v>0.95740219727180198</c:v>
                </c:pt>
                <c:pt idx="411">
                  <c:v>0.90012880851990962</c:v>
                </c:pt>
                <c:pt idx="412">
                  <c:v>0.96706574921041666</c:v>
                </c:pt>
                <c:pt idx="413">
                  <c:v>0.96079416958098163</c:v>
                </c:pt>
                <c:pt idx="414">
                  <c:v>0.96095233150268999</c:v>
                </c:pt>
                <c:pt idx="415">
                  <c:v>0.91466500213294888</c:v>
                </c:pt>
                <c:pt idx="416">
                  <c:v>0.96776945039036155</c:v>
                </c:pt>
                <c:pt idx="417">
                  <c:v>0.9595080704404535</c:v>
                </c:pt>
                <c:pt idx="426">
                  <c:v>0.96765492639851325</c:v>
                </c:pt>
                <c:pt idx="427">
                  <c:v>0.96506267142902868</c:v>
                </c:pt>
                <c:pt idx="428">
                  <c:v>0.95746635635339872</c:v>
                </c:pt>
                <c:pt idx="429">
                  <c:v>0.95078838225469353</c:v>
                </c:pt>
                <c:pt idx="430">
                  <c:v>0.95845688087768399</c:v>
                </c:pt>
                <c:pt idx="431">
                  <c:v>0.96607763133305324</c:v>
                </c:pt>
                <c:pt idx="432">
                  <c:v>0.96106632471997788</c:v>
                </c:pt>
                <c:pt idx="433">
                  <c:v>0.94461339774337816</c:v>
                </c:pt>
                <c:pt idx="434">
                  <c:v>0.95070265772926976</c:v>
                </c:pt>
                <c:pt idx="435">
                  <c:v>0.95808825581294943</c:v>
                </c:pt>
                <c:pt idx="436">
                  <c:v>0.94673998545009463</c:v>
                </c:pt>
                <c:pt idx="437">
                  <c:v>0.94138203741925053</c:v>
                </c:pt>
                <c:pt idx="438">
                  <c:v>0.94766527995702909</c:v>
                </c:pt>
                <c:pt idx="439">
                  <c:v>0.95510503858994789</c:v>
                </c:pt>
                <c:pt idx="440">
                  <c:v>0.94780640469646682</c:v>
                </c:pt>
                <c:pt idx="441">
                  <c:v>0.94314346234780455</c:v>
                </c:pt>
                <c:pt idx="442">
                  <c:v>0.95356803097999521</c:v>
                </c:pt>
                <c:pt idx="443">
                  <c:v>0.95994916396118335</c:v>
                </c:pt>
                <c:pt idx="444">
                  <c:v>0.94987425946245474</c:v>
                </c:pt>
                <c:pt idx="445">
                  <c:v>0.93685116927191436</c:v>
                </c:pt>
                <c:pt idx="454">
                  <c:v>0.95991626228368532</c:v>
                </c:pt>
                <c:pt idx="455">
                  <c:v>0.96886041261910016</c:v>
                </c:pt>
                <c:pt idx="456">
                  <c:v>0.95901952102950738</c:v>
                </c:pt>
                <c:pt idx="457">
                  <c:v>0.9385946219242679</c:v>
                </c:pt>
                <c:pt idx="458">
                  <c:v>0.9597146205286784</c:v>
                </c:pt>
                <c:pt idx="459">
                  <c:v>0.96508342899412491</c:v>
                </c:pt>
                <c:pt idx="460">
                  <c:v>0.95600035152021001</c:v>
                </c:pt>
                <c:pt idx="461">
                  <c:v>0.9424867819052769</c:v>
                </c:pt>
                <c:pt idx="462">
                  <c:v>0.95449538371791565</c:v>
                </c:pt>
                <c:pt idx="463">
                  <c:v>0.96430785285264076</c:v>
                </c:pt>
                <c:pt idx="464">
                  <c:v>0.95047818754026014</c:v>
                </c:pt>
                <c:pt idx="465">
                  <c:v>0.94342149532354136</c:v>
                </c:pt>
                <c:pt idx="466">
                  <c:v>0.95282488008503263</c:v>
                </c:pt>
                <c:pt idx="467">
                  <c:v>0.96026008548479014</c:v>
                </c:pt>
                <c:pt idx="468">
                  <c:v>0.9578263392687798</c:v>
                </c:pt>
                <c:pt idx="469">
                  <c:v>0.94713922452160115</c:v>
                </c:pt>
                <c:pt idx="470">
                  <c:v>0.95550220930742791</c:v>
                </c:pt>
                <c:pt idx="471">
                  <c:v>0.96313970395859339</c:v>
                </c:pt>
                <c:pt idx="472">
                  <c:v>0.96034269898627111</c:v>
                </c:pt>
                <c:pt idx="473">
                  <c:v>0.95017715583389661</c:v>
                </c:pt>
                <c:pt idx="491">
                  <c:v>0.94621520548042148</c:v>
                </c:pt>
                <c:pt idx="492">
                  <c:v>0.96884051852011055</c:v>
                </c:pt>
                <c:pt idx="493">
                  <c:v>0.94518760134064639</c:v>
                </c:pt>
                <c:pt idx="494">
                  <c:v>0.95952023825282828</c:v>
                </c:pt>
                <c:pt idx="495">
                  <c:v>0.94931563348907955</c:v>
                </c:pt>
                <c:pt idx="496">
                  <c:v>0.94520787221498181</c:v>
                </c:pt>
                <c:pt idx="497">
                  <c:v>0.94162726305207878</c:v>
                </c:pt>
                <c:pt idx="498">
                  <c:v>0.95699473137159052</c:v>
                </c:pt>
                <c:pt idx="499">
                  <c:v>0.94469143581330617</c:v>
                </c:pt>
                <c:pt idx="500">
                  <c:v>0.95163306331294384</c:v>
                </c:pt>
                <c:pt idx="501">
                  <c:v>0.94585338358221271</c:v>
                </c:pt>
                <c:pt idx="502">
                  <c:v>0.96174385419406228</c:v>
                </c:pt>
                <c:pt idx="503">
                  <c:v>0.94819320347481351</c:v>
                </c:pt>
                <c:pt idx="504">
                  <c:v>0.96849575650867437</c:v>
                </c:pt>
                <c:pt idx="505">
                  <c:v>0.95379416310216614</c:v>
                </c:pt>
                <c:pt idx="506">
                  <c:v>0.95904341232958779</c:v>
                </c:pt>
                <c:pt idx="507">
                  <c:v>0.95070763171992279</c:v>
                </c:pt>
                <c:pt idx="508">
                  <c:v>0.96182618439408496</c:v>
                </c:pt>
                <c:pt idx="509">
                  <c:v>0.95566441958064907</c:v>
                </c:pt>
                <c:pt idx="510">
                  <c:v>0.96633534794863507</c:v>
                </c:pt>
                <c:pt idx="519">
                  <c:v>0.95841493888612583</c:v>
                </c:pt>
                <c:pt idx="520">
                  <c:v>0.95702804592579616</c:v>
                </c:pt>
                <c:pt idx="521">
                  <c:v>0.94312265797708006</c:v>
                </c:pt>
                <c:pt idx="522">
                  <c:v>0.94708355606755978</c:v>
                </c:pt>
                <c:pt idx="523">
                  <c:v>0.94325550775427114</c:v>
                </c:pt>
                <c:pt idx="524">
                  <c:v>0.95531188630103436</c:v>
                </c:pt>
                <c:pt idx="525">
                  <c:v>0.93290831251939899</c:v>
                </c:pt>
                <c:pt idx="526">
                  <c:v>0.95446333207648182</c:v>
                </c:pt>
                <c:pt idx="527">
                  <c:v>0.94302065268794877</c:v>
                </c:pt>
                <c:pt idx="528">
                  <c:v>0.94988434252093179</c:v>
                </c:pt>
                <c:pt idx="529">
                  <c:v>0.94668438577011016</c:v>
                </c:pt>
                <c:pt idx="530">
                  <c:v>0.95909488876979399</c:v>
                </c:pt>
                <c:pt idx="531">
                  <c:v>0.94710413281590189</c:v>
                </c:pt>
                <c:pt idx="532">
                  <c:v>0.95870455632307294</c:v>
                </c:pt>
                <c:pt idx="533">
                  <c:v>0.94744967334147656</c:v>
                </c:pt>
                <c:pt idx="534">
                  <c:v>0.96244551989103277</c:v>
                </c:pt>
                <c:pt idx="535">
                  <c:v>0.94950363148780959</c:v>
                </c:pt>
                <c:pt idx="536">
                  <c:v>0.96568475307223223</c:v>
                </c:pt>
                <c:pt idx="537">
                  <c:v>0.94856936741061881</c:v>
                </c:pt>
                <c:pt idx="538">
                  <c:v>0.95636229073141488</c:v>
                </c:pt>
                <c:pt idx="547">
                  <c:v>0.95213466537986369</c:v>
                </c:pt>
                <c:pt idx="548">
                  <c:v>0.96746720556901877</c:v>
                </c:pt>
                <c:pt idx="549">
                  <c:v>0.95656532490133794</c:v>
                </c:pt>
                <c:pt idx="550">
                  <c:v>0.96966589862469521</c:v>
                </c:pt>
                <c:pt idx="551">
                  <c:v>0.95327456392554477</c:v>
                </c:pt>
                <c:pt idx="552">
                  <c:v>0.96038342270433419</c:v>
                </c:pt>
                <c:pt idx="553">
                  <c:v>0.94574890597566452</c:v>
                </c:pt>
                <c:pt idx="554">
                  <c:v>0.96145985709450588</c:v>
                </c:pt>
                <c:pt idx="555">
                  <c:v>0.94631329254367957</c:v>
                </c:pt>
                <c:pt idx="556">
                  <c:v>0.95459998467672413</c:v>
                </c:pt>
                <c:pt idx="557">
                  <c:v>0.9449772128652133</c:v>
                </c:pt>
                <c:pt idx="558">
                  <c:v>0.95593429084886239</c:v>
                </c:pt>
                <c:pt idx="559">
                  <c:v>0.95051606641317965</c:v>
                </c:pt>
                <c:pt idx="560">
                  <c:v>0.96340496922487961</c:v>
                </c:pt>
                <c:pt idx="561">
                  <c:v>0.94479770642364991</c:v>
                </c:pt>
                <c:pt idx="562">
                  <c:v>0.96789333310602221</c:v>
                </c:pt>
                <c:pt idx="563">
                  <c:v>0.94861707644440496</c:v>
                </c:pt>
                <c:pt idx="564">
                  <c:v>0.95695972743280033</c:v>
                </c:pt>
                <c:pt idx="565">
                  <c:v>0.94893241315096255</c:v>
                </c:pt>
                <c:pt idx="566">
                  <c:v>0.9555501395013255</c:v>
                </c:pt>
                <c:pt idx="575">
                  <c:v>0.95388390192143946</c:v>
                </c:pt>
                <c:pt idx="576">
                  <c:v>0.95792727681704404</c:v>
                </c:pt>
                <c:pt idx="577">
                  <c:v>0.95221923354271476</c:v>
                </c:pt>
                <c:pt idx="578">
                  <c:v>0.9627279429600708</c:v>
                </c:pt>
                <c:pt idx="579">
                  <c:v>0.95239576462870446</c:v>
                </c:pt>
                <c:pt idx="580">
                  <c:v>0.96104531628306167</c:v>
                </c:pt>
                <c:pt idx="581">
                  <c:v>0.94531231604818711</c:v>
                </c:pt>
                <c:pt idx="582">
                  <c:v>0.95696336959644368</c:v>
                </c:pt>
                <c:pt idx="583">
                  <c:v>0.94769181515846457</c:v>
                </c:pt>
                <c:pt idx="584">
                  <c:v>0.96316035150191937</c:v>
                </c:pt>
                <c:pt idx="585">
                  <c:v>0.9495595438886969</c:v>
                </c:pt>
                <c:pt idx="586">
                  <c:v>0.96543202765987823</c:v>
                </c:pt>
                <c:pt idx="587">
                  <c:v>0.95181738026882323</c:v>
                </c:pt>
                <c:pt idx="588">
                  <c:v>0.9635833893014828</c:v>
                </c:pt>
                <c:pt idx="589">
                  <c:v>0.95431190012036393</c:v>
                </c:pt>
                <c:pt idx="590">
                  <c:v>0.94817940250366861</c:v>
                </c:pt>
                <c:pt idx="591">
                  <c:v>0.95775273275105899</c:v>
                </c:pt>
                <c:pt idx="592">
                  <c:v>0.96593380912791793</c:v>
                </c:pt>
                <c:pt idx="593">
                  <c:v>0.95662382754060504</c:v>
                </c:pt>
                <c:pt idx="594">
                  <c:v>0.96097077409720322</c:v>
                </c:pt>
                <c:pt idx="603">
                  <c:v>0.96579155902983038</c:v>
                </c:pt>
                <c:pt idx="604">
                  <c:v>0.93238500130258994</c:v>
                </c:pt>
                <c:pt idx="605">
                  <c:v>0.96075079522154239</c:v>
                </c:pt>
                <c:pt idx="606">
                  <c:v>0.95170471494922471</c:v>
                </c:pt>
                <c:pt idx="607">
                  <c:v>0.95459533239908456</c:v>
                </c:pt>
                <c:pt idx="608">
                  <c:v>0.94720713152573766</c:v>
                </c:pt>
                <c:pt idx="609">
                  <c:v>0.96157044747445664</c:v>
                </c:pt>
                <c:pt idx="610">
                  <c:v>0.95040769482984777</c:v>
                </c:pt>
                <c:pt idx="611">
                  <c:v>0.95798841016513592</c:v>
                </c:pt>
                <c:pt idx="612">
                  <c:v>0.94369193071581525</c:v>
                </c:pt>
                <c:pt idx="613">
                  <c:v>0.95839390319131357</c:v>
                </c:pt>
                <c:pt idx="614">
                  <c:v>0.94591610462578346</c:v>
                </c:pt>
                <c:pt idx="615">
                  <c:v>0.99703766148946305</c:v>
                </c:pt>
                <c:pt idx="616">
                  <c:v>0.95434266457870032</c:v>
                </c:pt>
                <c:pt idx="617">
                  <c:v>0.96556825243093869</c:v>
                </c:pt>
                <c:pt idx="618">
                  <c:v>0.95107377813846172</c:v>
                </c:pt>
                <c:pt idx="619">
                  <c:v>0.96268815082937031</c:v>
                </c:pt>
                <c:pt idx="620">
                  <c:v>0.94889055347311901</c:v>
                </c:pt>
                <c:pt idx="621">
                  <c:v>0.95519579087004847</c:v>
                </c:pt>
                <c:pt idx="622">
                  <c:v>0.95418763274562512</c:v>
                </c:pt>
                <c:pt idx="631">
                  <c:v>0.96439509204171692</c:v>
                </c:pt>
                <c:pt idx="632">
                  <c:v>0.94847388924030274</c:v>
                </c:pt>
                <c:pt idx="633">
                  <c:v>0.95777570311136118</c:v>
                </c:pt>
                <c:pt idx="634">
                  <c:v>0.94241184147066948</c:v>
                </c:pt>
                <c:pt idx="635">
                  <c:v>0.95617578304816409</c:v>
                </c:pt>
                <c:pt idx="636">
                  <c:v>0.94159305364312007</c:v>
                </c:pt>
                <c:pt idx="637">
                  <c:v>0.961484829804094</c:v>
                </c:pt>
                <c:pt idx="638">
                  <c:v>0.94616787938956093</c:v>
                </c:pt>
                <c:pt idx="639">
                  <c:v>0.94985464705033162</c:v>
                </c:pt>
                <c:pt idx="640">
                  <c:v>0.93821630270195766</c:v>
                </c:pt>
                <c:pt idx="641">
                  <c:v>0.95674021673319865</c:v>
                </c:pt>
                <c:pt idx="642">
                  <c:v>0.94480892857279963</c:v>
                </c:pt>
                <c:pt idx="643">
                  <c:v>0.96165501512380658</c:v>
                </c:pt>
                <c:pt idx="644">
                  <c:v>0.93939684785136068</c:v>
                </c:pt>
                <c:pt idx="645">
                  <c:v>0.96432066530818328</c:v>
                </c:pt>
                <c:pt idx="646">
                  <c:v>0.95276533618826875</c:v>
                </c:pt>
                <c:pt idx="647">
                  <c:v>0.96094046653058907</c:v>
                </c:pt>
                <c:pt idx="648">
                  <c:v>0.95059147561361756</c:v>
                </c:pt>
                <c:pt idx="649">
                  <c:v>0.96480459830746057</c:v>
                </c:pt>
                <c:pt idx="650">
                  <c:v>0.94785417642295577</c:v>
                </c:pt>
                <c:pt idx="659">
                  <c:v>0.95754604225943829</c:v>
                </c:pt>
                <c:pt idx="660">
                  <c:v>0.94859938542555389</c:v>
                </c:pt>
                <c:pt idx="661">
                  <c:v>0.96494007064707532</c:v>
                </c:pt>
                <c:pt idx="662">
                  <c:v>0.95249796875573289</c:v>
                </c:pt>
                <c:pt idx="663">
                  <c:v>0.95819764778149497</c:v>
                </c:pt>
                <c:pt idx="664">
                  <c:v>0.94875064295113287</c:v>
                </c:pt>
                <c:pt idx="665">
                  <c:v>0.96420046405533455</c:v>
                </c:pt>
                <c:pt idx="666">
                  <c:v>0.95567799607004222</c:v>
                </c:pt>
                <c:pt idx="667">
                  <c:v>0.96766023465592543</c:v>
                </c:pt>
                <c:pt idx="668">
                  <c:v>0.95477124560017357</c:v>
                </c:pt>
                <c:pt idx="669">
                  <c:v>0.96702000702731927</c:v>
                </c:pt>
                <c:pt idx="670">
                  <c:v>0.95254389402347972</c:v>
                </c:pt>
                <c:pt idx="671">
                  <c:v>0.95691938813079347</c:v>
                </c:pt>
                <c:pt idx="672">
                  <c:v>0.94723017848873114</c:v>
                </c:pt>
                <c:pt idx="673">
                  <c:v>0.95187454120364945</c:v>
                </c:pt>
                <c:pt idx="674">
                  <c:v>0.9493372824692865</c:v>
                </c:pt>
                <c:pt idx="675">
                  <c:v>0.95433879707406344</c:v>
                </c:pt>
                <c:pt idx="676">
                  <c:v>0.94640225242036236</c:v>
                </c:pt>
                <c:pt idx="677">
                  <c:v>0.95892767380968891</c:v>
                </c:pt>
                <c:pt idx="678">
                  <c:v>0.94520026527937184</c:v>
                </c:pt>
                <c:pt idx="687">
                  <c:v>0.96307984495404464</c:v>
                </c:pt>
                <c:pt idx="688">
                  <c:v>0.94531666843666551</c:v>
                </c:pt>
                <c:pt idx="689">
                  <c:v>0.95971896739940876</c:v>
                </c:pt>
                <c:pt idx="690">
                  <c:v>0.94355477885112193</c:v>
                </c:pt>
                <c:pt idx="691">
                  <c:v>0.95784791737320318</c:v>
                </c:pt>
                <c:pt idx="692">
                  <c:v>0.94603590152139339</c:v>
                </c:pt>
                <c:pt idx="693">
                  <c:v>0.95988352539566957</c:v>
                </c:pt>
                <c:pt idx="694">
                  <c:v>0.94687145170643494</c:v>
                </c:pt>
                <c:pt idx="695">
                  <c:v>0.95818566018996765</c:v>
                </c:pt>
                <c:pt idx="696">
                  <c:v>0.94557550168452964</c:v>
                </c:pt>
                <c:pt idx="697">
                  <c:v>0.96006425115102856</c:v>
                </c:pt>
                <c:pt idx="698">
                  <c:v>0.94443141748582615</c:v>
                </c:pt>
                <c:pt idx="699">
                  <c:v>0.94939206810273691</c:v>
                </c:pt>
                <c:pt idx="700">
                  <c:v>0.9480071191032815</c:v>
                </c:pt>
                <c:pt idx="701">
                  <c:v>0.96998451478083181</c:v>
                </c:pt>
                <c:pt idx="702">
                  <c:v>0.94991299464417611</c:v>
                </c:pt>
                <c:pt idx="703">
                  <c:v>0.64862867506211319</c:v>
                </c:pt>
                <c:pt idx="704">
                  <c:v>0.79950571901598411</c:v>
                </c:pt>
                <c:pt idx="705">
                  <c:v>0.7016428034473966</c:v>
                </c:pt>
                <c:pt idx="706">
                  <c:v>0.69748007081631946</c:v>
                </c:pt>
              </c:numCache>
            </c:numRef>
          </c:xVal>
          <c:yVal>
            <c:numRef>
              <c:f>'SIMS Supp Mat'!$O$68:$O$774</c:f>
              <c:numCache>
                <c:formatCode>0.0000</c:formatCode>
                <c:ptCount val="707"/>
                <c:pt idx="0">
                  <c:v>2.6978042712500001E-2</c:v>
                </c:pt>
                <c:pt idx="1">
                  <c:v>2.4443082712499998E-2</c:v>
                </c:pt>
                <c:pt idx="2">
                  <c:v>2.5911062712499999E-2</c:v>
                </c:pt>
                <c:pt idx="3">
                  <c:v>2.5225682712499999E-2</c:v>
                </c:pt>
                <c:pt idx="4">
                  <c:v>2.94603827125E-2</c:v>
                </c:pt>
                <c:pt idx="5">
                  <c:v>2.17381127125E-2</c:v>
                </c:pt>
                <c:pt idx="6">
                  <c:v>2.3519362712499998E-2</c:v>
                </c:pt>
                <c:pt idx="7">
                  <c:v>2.3415652712499999E-2</c:v>
                </c:pt>
                <c:pt idx="8">
                  <c:v>2.3234742712499999E-2</c:v>
                </c:pt>
                <c:pt idx="9">
                  <c:v>2.5269952712499998E-2</c:v>
                </c:pt>
                <c:pt idx="18">
                  <c:v>2.4501746937500003E-2</c:v>
                </c:pt>
                <c:pt idx="19">
                  <c:v>2.5283256937500002E-2</c:v>
                </c:pt>
                <c:pt idx="20">
                  <c:v>2.6626826937500001E-2</c:v>
                </c:pt>
                <c:pt idx="21">
                  <c:v>2.0903626937500003E-2</c:v>
                </c:pt>
                <c:pt idx="22">
                  <c:v>2.0167416937500002E-2</c:v>
                </c:pt>
                <c:pt idx="23">
                  <c:v>2.0634096937500002E-2</c:v>
                </c:pt>
                <c:pt idx="24">
                  <c:v>2.4596106937500001E-2</c:v>
                </c:pt>
                <c:pt idx="25">
                  <c:v>2.75000169375E-2</c:v>
                </c:pt>
                <c:pt idx="26">
                  <c:v>2.5089386937499999E-2</c:v>
                </c:pt>
                <c:pt idx="27">
                  <c:v>2.26526669375E-2</c:v>
                </c:pt>
                <c:pt idx="28">
                  <c:v>2.1576556937500001E-2</c:v>
                </c:pt>
                <c:pt idx="29">
                  <c:v>2.86160669375E-2</c:v>
                </c:pt>
                <c:pt idx="38">
                  <c:v>2.9301432124999999E-2</c:v>
                </c:pt>
                <c:pt idx="39">
                  <c:v>3.0271932125000001E-2</c:v>
                </c:pt>
                <c:pt idx="40">
                  <c:v>2.9651192125E-2</c:v>
                </c:pt>
                <c:pt idx="41">
                  <c:v>3.1878602125000002E-2</c:v>
                </c:pt>
                <c:pt idx="42">
                  <c:v>3.1840142124999998E-2</c:v>
                </c:pt>
                <c:pt idx="43">
                  <c:v>3.4507192125000002E-2</c:v>
                </c:pt>
                <c:pt idx="44">
                  <c:v>2.9898482125E-2</c:v>
                </c:pt>
                <c:pt idx="45">
                  <c:v>2.9771692124999999E-2</c:v>
                </c:pt>
                <c:pt idx="46">
                  <c:v>2.7710392125E-2</c:v>
                </c:pt>
                <c:pt idx="47">
                  <c:v>2.7841542125E-2</c:v>
                </c:pt>
                <c:pt idx="48">
                  <c:v>2.2568862125000002E-2</c:v>
                </c:pt>
                <c:pt idx="49">
                  <c:v>2.7472572125000001E-2</c:v>
                </c:pt>
                <c:pt idx="50">
                  <c:v>2.8671232125000001E-2</c:v>
                </c:pt>
                <c:pt idx="51">
                  <c:v>3.0430252125000001E-2</c:v>
                </c:pt>
                <c:pt idx="52">
                  <c:v>3.0073122125000001E-2</c:v>
                </c:pt>
                <c:pt idx="61">
                  <c:v>2.8660275674999999E-2</c:v>
                </c:pt>
                <c:pt idx="62">
                  <c:v>2.8132005674999998E-2</c:v>
                </c:pt>
                <c:pt idx="63">
                  <c:v>2.8506475675E-2</c:v>
                </c:pt>
                <c:pt idx="64">
                  <c:v>2.7069805674999999E-2</c:v>
                </c:pt>
                <c:pt idx="65">
                  <c:v>2.4381315675000001E-2</c:v>
                </c:pt>
                <c:pt idx="66">
                  <c:v>2.6047905675E-2</c:v>
                </c:pt>
                <c:pt idx="67">
                  <c:v>2.2317025675000001E-2</c:v>
                </c:pt>
                <c:pt idx="68">
                  <c:v>2.7479295675000001E-2</c:v>
                </c:pt>
                <c:pt idx="69">
                  <c:v>2.7013355675E-2</c:v>
                </c:pt>
                <c:pt idx="70">
                  <c:v>3.1218465674999998E-2</c:v>
                </c:pt>
                <c:pt idx="71">
                  <c:v>2.7620675675000001E-2</c:v>
                </c:pt>
                <c:pt idx="72">
                  <c:v>3.1356695675000004E-2</c:v>
                </c:pt>
                <c:pt idx="73">
                  <c:v>2.8754755675E-2</c:v>
                </c:pt>
                <c:pt idx="74">
                  <c:v>3.0341185675E-2</c:v>
                </c:pt>
                <c:pt idx="75">
                  <c:v>3.0413895675E-2</c:v>
                </c:pt>
                <c:pt idx="84">
                  <c:v>2.89934078125E-2</c:v>
                </c:pt>
                <c:pt idx="85">
                  <c:v>2.80473778125E-2</c:v>
                </c:pt>
                <c:pt idx="86">
                  <c:v>2.7618877812500001E-2</c:v>
                </c:pt>
                <c:pt idx="87">
                  <c:v>2.5762567812500001E-2</c:v>
                </c:pt>
                <c:pt idx="88">
                  <c:v>2.1957067812500002E-2</c:v>
                </c:pt>
                <c:pt idx="89">
                  <c:v>2.8250237812500002E-2</c:v>
                </c:pt>
                <c:pt idx="90">
                  <c:v>2.5908607812500001E-2</c:v>
                </c:pt>
                <c:pt idx="91">
                  <c:v>2.40496978125E-2</c:v>
                </c:pt>
                <c:pt idx="92">
                  <c:v>2.6626147812500001E-2</c:v>
                </c:pt>
                <c:pt idx="93">
                  <c:v>2.4180547812500001E-2</c:v>
                </c:pt>
                <c:pt idx="94">
                  <c:v>2.83347778125E-2</c:v>
                </c:pt>
                <c:pt idx="95">
                  <c:v>3.0109317812500001E-2</c:v>
                </c:pt>
                <c:pt idx="96">
                  <c:v>2.77552578125E-2</c:v>
                </c:pt>
                <c:pt idx="97">
                  <c:v>2.10086478125E-2</c:v>
                </c:pt>
                <c:pt idx="98">
                  <c:v>2.4268107812500002E-2</c:v>
                </c:pt>
                <c:pt idx="107">
                  <c:v>2.8301571625000001E-2</c:v>
                </c:pt>
                <c:pt idx="108">
                  <c:v>2.2199781624999998E-2</c:v>
                </c:pt>
                <c:pt idx="109">
                  <c:v>2.6092511624999998E-2</c:v>
                </c:pt>
                <c:pt idx="110">
                  <c:v>2.7317391625E-2</c:v>
                </c:pt>
                <c:pt idx="111">
                  <c:v>2.7479321625000001E-2</c:v>
                </c:pt>
                <c:pt idx="112">
                  <c:v>2.6156791624999998E-2</c:v>
                </c:pt>
                <c:pt idx="113">
                  <c:v>2.5198521624999998E-2</c:v>
                </c:pt>
                <c:pt idx="114">
                  <c:v>2.4334161625E-2</c:v>
                </c:pt>
                <c:pt idx="115">
                  <c:v>2.4101391624999999E-2</c:v>
                </c:pt>
                <c:pt idx="116">
                  <c:v>2.3257861625000001E-2</c:v>
                </c:pt>
                <c:pt idx="117">
                  <c:v>2.7419151624999999E-2</c:v>
                </c:pt>
                <c:pt idx="118">
                  <c:v>2.9625701625E-2</c:v>
                </c:pt>
                <c:pt idx="119">
                  <c:v>2.7036591624999998E-2</c:v>
                </c:pt>
                <c:pt idx="120">
                  <c:v>2.8546741625E-2</c:v>
                </c:pt>
                <c:pt idx="121">
                  <c:v>2.6539941625000001E-2</c:v>
                </c:pt>
                <c:pt idx="130">
                  <c:v>2.5780727187500001E-2</c:v>
                </c:pt>
                <c:pt idx="131">
                  <c:v>2.3598837187499999E-2</c:v>
                </c:pt>
                <c:pt idx="132">
                  <c:v>2.1648497187500001E-2</c:v>
                </c:pt>
                <c:pt idx="133">
                  <c:v>2.0031117187499999E-2</c:v>
                </c:pt>
                <c:pt idx="134">
                  <c:v>2.64182871875E-2</c:v>
                </c:pt>
                <c:pt idx="135">
                  <c:v>2.5719637187499998E-2</c:v>
                </c:pt>
                <c:pt idx="136">
                  <c:v>1.77207271875E-2</c:v>
                </c:pt>
                <c:pt idx="137">
                  <c:v>2.1010297187499999E-2</c:v>
                </c:pt>
                <c:pt idx="138">
                  <c:v>2.4674667187499999E-2</c:v>
                </c:pt>
                <c:pt idx="139">
                  <c:v>2.2104597187499998E-2</c:v>
                </c:pt>
                <c:pt idx="140">
                  <c:v>1.6834537187499998E-2</c:v>
                </c:pt>
                <c:pt idx="141">
                  <c:v>1.7310697187500002E-2</c:v>
                </c:pt>
                <c:pt idx="142">
                  <c:v>2.3317127187499998E-2</c:v>
                </c:pt>
                <c:pt idx="143">
                  <c:v>2.47176871875E-2</c:v>
                </c:pt>
                <c:pt idx="144">
                  <c:v>2.29326971875E-2</c:v>
                </c:pt>
                <c:pt idx="153">
                  <c:v>2.5139176150000001E-2</c:v>
                </c:pt>
                <c:pt idx="154">
                  <c:v>1.4046386150000001E-2</c:v>
                </c:pt>
                <c:pt idx="155">
                  <c:v>2.047683615E-2</c:v>
                </c:pt>
                <c:pt idx="156">
                  <c:v>1.491502615E-2</c:v>
                </c:pt>
                <c:pt idx="157">
                  <c:v>1.5615046149999999E-2</c:v>
                </c:pt>
                <c:pt idx="158">
                  <c:v>1.6786006150000001E-2</c:v>
                </c:pt>
                <c:pt idx="159">
                  <c:v>1.417131615E-2</c:v>
                </c:pt>
                <c:pt idx="160">
                  <c:v>1.7755646150000002E-2</c:v>
                </c:pt>
                <c:pt idx="161">
                  <c:v>2.3320456150000002E-2</c:v>
                </c:pt>
                <c:pt idx="162">
                  <c:v>2.5941576149999999E-2</c:v>
                </c:pt>
                <c:pt idx="163">
                  <c:v>2.506438615E-2</c:v>
                </c:pt>
                <c:pt idx="164">
                  <c:v>2.4208846150000001E-2</c:v>
                </c:pt>
                <c:pt idx="165">
                  <c:v>1.843890615E-2</c:v>
                </c:pt>
                <c:pt idx="166">
                  <c:v>2.209215615E-2</c:v>
                </c:pt>
                <c:pt idx="167">
                  <c:v>2.703658615E-2</c:v>
                </c:pt>
                <c:pt idx="177">
                  <c:v>2.5835361012500002E-2</c:v>
                </c:pt>
                <c:pt idx="178">
                  <c:v>1.88519110125E-2</c:v>
                </c:pt>
                <c:pt idx="179">
                  <c:v>1.5130311012500001E-2</c:v>
                </c:pt>
                <c:pt idx="180">
                  <c:v>2.6941521012500001E-2</c:v>
                </c:pt>
                <c:pt idx="181">
                  <c:v>2.5807341012500002E-2</c:v>
                </c:pt>
                <c:pt idx="182">
                  <c:v>2.2823241012500002E-2</c:v>
                </c:pt>
                <c:pt idx="183">
                  <c:v>1.98093910125E-2</c:v>
                </c:pt>
                <c:pt idx="184">
                  <c:v>1.81692410125E-2</c:v>
                </c:pt>
                <c:pt idx="185">
                  <c:v>1.82247010125E-2</c:v>
                </c:pt>
                <c:pt idx="186">
                  <c:v>2.4745011012500002E-2</c:v>
                </c:pt>
                <c:pt idx="187">
                  <c:v>1.6957071012500002E-2</c:v>
                </c:pt>
                <c:pt idx="188">
                  <c:v>1.4796861012499999E-2</c:v>
                </c:pt>
                <c:pt idx="189">
                  <c:v>1.90508410125E-2</c:v>
                </c:pt>
                <c:pt idx="190">
                  <c:v>2.1058531012499999E-2</c:v>
                </c:pt>
                <c:pt idx="191">
                  <c:v>1.8500371012500003E-2</c:v>
                </c:pt>
                <c:pt idx="200">
                  <c:v>2.108512005E-2</c:v>
                </c:pt>
                <c:pt idx="201">
                  <c:v>2.293731005E-2</c:v>
                </c:pt>
                <c:pt idx="202">
                  <c:v>2.2242060049999998E-2</c:v>
                </c:pt>
                <c:pt idx="203">
                  <c:v>2.4095000049999999E-2</c:v>
                </c:pt>
                <c:pt idx="204">
                  <c:v>2.499941005E-2</c:v>
                </c:pt>
                <c:pt idx="205">
                  <c:v>2.3802520049999998E-2</c:v>
                </c:pt>
                <c:pt idx="206">
                  <c:v>2.493492005E-2</c:v>
                </c:pt>
                <c:pt idx="207">
                  <c:v>2.1869130049999998E-2</c:v>
                </c:pt>
                <c:pt idx="208">
                  <c:v>2.0600790049999998E-2</c:v>
                </c:pt>
                <c:pt idx="209">
                  <c:v>2.4772280049999998E-2</c:v>
                </c:pt>
                <c:pt idx="210">
                  <c:v>2.5387420049999998E-2</c:v>
                </c:pt>
                <c:pt idx="211">
                  <c:v>2.6396090049999998E-2</c:v>
                </c:pt>
                <c:pt idx="212">
                  <c:v>2.432962005E-2</c:v>
                </c:pt>
                <c:pt idx="213">
                  <c:v>2.1482770049999999E-2</c:v>
                </c:pt>
                <c:pt idx="214">
                  <c:v>2.870619005E-2</c:v>
                </c:pt>
                <c:pt idx="230">
                  <c:v>2.7447613875000002E-2</c:v>
                </c:pt>
                <c:pt idx="231">
                  <c:v>2.7457643875E-2</c:v>
                </c:pt>
                <c:pt idx="232">
                  <c:v>2.5889343875000002E-2</c:v>
                </c:pt>
                <c:pt idx="233">
                  <c:v>2.3512473875000002E-2</c:v>
                </c:pt>
                <c:pt idx="234">
                  <c:v>2.3943263875000002E-2</c:v>
                </c:pt>
                <c:pt idx="235">
                  <c:v>2.8325313875000001E-2</c:v>
                </c:pt>
                <c:pt idx="236">
                  <c:v>2.9065043875000002E-2</c:v>
                </c:pt>
                <c:pt idx="237">
                  <c:v>2.9582853875000002E-2</c:v>
                </c:pt>
                <c:pt idx="238">
                  <c:v>2.3927123875000001E-2</c:v>
                </c:pt>
                <c:pt idx="239">
                  <c:v>2.2448243875000003E-2</c:v>
                </c:pt>
                <c:pt idx="240">
                  <c:v>1.6244433875000002E-2</c:v>
                </c:pt>
                <c:pt idx="241">
                  <c:v>2.7071943875000001E-2</c:v>
                </c:pt>
                <c:pt idx="242">
                  <c:v>2.7632143875000001E-2</c:v>
                </c:pt>
                <c:pt idx="243">
                  <c:v>2.6533863875000001E-2</c:v>
                </c:pt>
                <c:pt idx="244">
                  <c:v>1.7790973875000001E-2</c:v>
                </c:pt>
                <c:pt idx="245">
                  <c:v>2.6581923875E-2</c:v>
                </c:pt>
                <c:pt idx="246">
                  <c:v>2.7956883875000001E-2</c:v>
                </c:pt>
                <c:pt idx="247">
                  <c:v>2.7926793875000001E-2</c:v>
                </c:pt>
                <c:pt idx="248">
                  <c:v>2.8426683875000001E-2</c:v>
                </c:pt>
                <c:pt idx="249">
                  <c:v>2.7919983875000002E-2</c:v>
                </c:pt>
                <c:pt idx="258">
                  <c:v>2.8271716362500001E-2</c:v>
                </c:pt>
                <c:pt idx="259">
                  <c:v>2.8126246362499999E-2</c:v>
                </c:pt>
                <c:pt idx="260">
                  <c:v>2.6544296362500001E-2</c:v>
                </c:pt>
                <c:pt idx="261">
                  <c:v>2.2839656362500002E-2</c:v>
                </c:pt>
                <c:pt idx="262">
                  <c:v>2.5237086362500001E-2</c:v>
                </c:pt>
                <c:pt idx="263">
                  <c:v>2.4865876362500001E-2</c:v>
                </c:pt>
                <c:pt idx="264">
                  <c:v>2.13818963625E-2</c:v>
                </c:pt>
                <c:pt idx="265">
                  <c:v>2.64398163625E-2</c:v>
                </c:pt>
                <c:pt idx="266">
                  <c:v>2.8584056362499999E-2</c:v>
                </c:pt>
                <c:pt idx="267">
                  <c:v>2.9230956362500001E-2</c:v>
                </c:pt>
                <c:pt idx="268">
                  <c:v>2.4192266362499999E-2</c:v>
                </c:pt>
                <c:pt idx="269">
                  <c:v>1.70379463625E-2</c:v>
                </c:pt>
                <c:pt idx="270">
                  <c:v>1.8199266362500001E-2</c:v>
                </c:pt>
                <c:pt idx="271">
                  <c:v>2.2482756362500002E-2</c:v>
                </c:pt>
                <c:pt idx="272">
                  <c:v>2.0217796362500002E-2</c:v>
                </c:pt>
                <c:pt idx="273">
                  <c:v>1.84410163625E-2</c:v>
                </c:pt>
                <c:pt idx="274">
                  <c:v>2.06188763625E-2</c:v>
                </c:pt>
                <c:pt idx="275">
                  <c:v>1.9604826362500001E-2</c:v>
                </c:pt>
                <c:pt idx="276">
                  <c:v>2.3077436362500002E-2</c:v>
                </c:pt>
                <c:pt idx="277">
                  <c:v>2.12035963625E-2</c:v>
                </c:pt>
                <c:pt idx="286">
                  <c:v>2.6136597912499997E-2</c:v>
                </c:pt>
                <c:pt idx="287">
                  <c:v>2.5792657912499999E-2</c:v>
                </c:pt>
                <c:pt idx="288">
                  <c:v>2.2710327912499998E-2</c:v>
                </c:pt>
                <c:pt idx="289">
                  <c:v>2.64643779125E-2</c:v>
                </c:pt>
                <c:pt idx="290">
                  <c:v>2.5196127912499998E-2</c:v>
                </c:pt>
                <c:pt idx="291">
                  <c:v>2.5198557912499999E-2</c:v>
                </c:pt>
                <c:pt idx="292">
                  <c:v>1.96041779125E-2</c:v>
                </c:pt>
                <c:pt idx="293">
                  <c:v>2.1073967912499998E-2</c:v>
                </c:pt>
                <c:pt idx="294">
                  <c:v>2.3197427912499999E-2</c:v>
                </c:pt>
                <c:pt idx="295">
                  <c:v>2.5787757912499997E-2</c:v>
                </c:pt>
                <c:pt idx="296">
                  <c:v>2.4230197912499998E-2</c:v>
                </c:pt>
                <c:pt idx="297">
                  <c:v>2.8395537912499998E-2</c:v>
                </c:pt>
                <c:pt idx="298">
                  <c:v>2.7466797912499997E-2</c:v>
                </c:pt>
                <c:pt idx="299">
                  <c:v>2.7533607912499997E-2</c:v>
                </c:pt>
                <c:pt idx="300">
                  <c:v>2.7314827912499999E-2</c:v>
                </c:pt>
                <c:pt idx="301">
                  <c:v>2.6810747912499999E-2</c:v>
                </c:pt>
                <c:pt idx="302">
                  <c:v>2.7603547912499998E-2</c:v>
                </c:pt>
                <c:pt idx="303">
                  <c:v>2.6551527912499998E-2</c:v>
                </c:pt>
                <c:pt idx="304">
                  <c:v>2.6653867912499997E-2</c:v>
                </c:pt>
                <c:pt idx="305">
                  <c:v>2.6030797912499997E-2</c:v>
                </c:pt>
                <c:pt idx="314">
                  <c:v>2.4543650387500001E-2</c:v>
                </c:pt>
                <c:pt idx="315">
                  <c:v>2.4969200387500001E-2</c:v>
                </c:pt>
                <c:pt idx="316">
                  <c:v>2.35287403875E-2</c:v>
                </c:pt>
                <c:pt idx="317">
                  <c:v>2.47489103875E-2</c:v>
                </c:pt>
                <c:pt idx="318">
                  <c:v>2.44060103875E-2</c:v>
                </c:pt>
                <c:pt idx="319">
                  <c:v>2.6599150387499999E-2</c:v>
                </c:pt>
                <c:pt idx="320">
                  <c:v>2.7667660387500001E-2</c:v>
                </c:pt>
                <c:pt idx="321">
                  <c:v>2.6264220387499999E-2</c:v>
                </c:pt>
                <c:pt idx="322">
                  <c:v>2.5497800387500002E-2</c:v>
                </c:pt>
                <c:pt idx="323">
                  <c:v>2.52367303875E-2</c:v>
                </c:pt>
                <c:pt idx="324">
                  <c:v>2.54946003875E-2</c:v>
                </c:pt>
                <c:pt idx="325">
                  <c:v>2.0194520387500001E-2</c:v>
                </c:pt>
                <c:pt idx="326">
                  <c:v>2.22815603875E-2</c:v>
                </c:pt>
                <c:pt idx="327">
                  <c:v>2.3568300387500001E-2</c:v>
                </c:pt>
                <c:pt idx="328">
                  <c:v>2.2079040387500002E-2</c:v>
                </c:pt>
                <c:pt idx="329">
                  <c:v>2.49340103875E-2</c:v>
                </c:pt>
                <c:pt idx="330">
                  <c:v>2.2836140387499999E-2</c:v>
                </c:pt>
                <c:pt idx="331">
                  <c:v>2.02418303875E-2</c:v>
                </c:pt>
                <c:pt idx="332">
                  <c:v>2.4958540387499999E-2</c:v>
                </c:pt>
                <c:pt idx="333">
                  <c:v>2.5887500387500002E-2</c:v>
                </c:pt>
                <c:pt idx="342">
                  <c:v>2.5110657012500003E-2</c:v>
                </c:pt>
                <c:pt idx="343">
                  <c:v>2.4996817012500002E-2</c:v>
                </c:pt>
                <c:pt idx="344">
                  <c:v>2.3006637012500001E-2</c:v>
                </c:pt>
                <c:pt idx="345">
                  <c:v>2.66150470125E-2</c:v>
                </c:pt>
                <c:pt idx="346">
                  <c:v>2.56316170125E-2</c:v>
                </c:pt>
                <c:pt idx="347">
                  <c:v>2.15030170125E-2</c:v>
                </c:pt>
                <c:pt idx="348">
                  <c:v>2.0085187012500002E-2</c:v>
                </c:pt>
                <c:pt idx="349">
                  <c:v>2.03480370125E-2</c:v>
                </c:pt>
                <c:pt idx="350">
                  <c:v>2.0557697012500001E-2</c:v>
                </c:pt>
                <c:pt idx="351">
                  <c:v>2.3010727012500003E-2</c:v>
                </c:pt>
                <c:pt idx="352">
                  <c:v>2.1250787012500001E-2</c:v>
                </c:pt>
                <c:pt idx="353">
                  <c:v>1.86346170125E-2</c:v>
                </c:pt>
                <c:pt idx="354">
                  <c:v>2.0457757012500001E-2</c:v>
                </c:pt>
                <c:pt idx="355">
                  <c:v>2.3918857012500003E-2</c:v>
                </c:pt>
                <c:pt idx="356">
                  <c:v>2.3447097012500001E-2</c:v>
                </c:pt>
                <c:pt idx="357">
                  <c:v>2.3899497012500003E-2</c:v>
                </c:pt>
                <c:pt idx="358">
                  <c:v>2.7798727012500003E-2</c:v>
                </c:pt>
                <c:pt idx="359">
                  <c:v>1.9956267012500001E-2</c:v>
                </c:pt>
                <c:pt idx="360">
                  <c:v>2.2523267012500001E-2</c:v>
                </c:pt>
                <c:pt idx="361">
                  <c:v>2.6829207012500002E-2</c:v>
                </c:pt>
                <c:pt idx="370">
                  <c:v>1.6087221375000002E-2</c:v>
                </c:pt>
                <c:pt idx="371">
                  <c:v>1.8978721375E-2</c:v>
                </c:pt>
                <c:pt idx="372">
                  <c:v>2.4555041375000003E-2</c:v>
                </c:pt>
                <c:pt idx="373">
                  <c:v>2.2316771375000002E-2</c:v>
                </c:pt>
                <c:pt idx="374">
                  <c:v>2.2423541375000001E-2</c:v>
                </c:pt>
                <c:pt idx="375">
                  <c:v>2.2919091375000002E-2</c:v>
                </c:pt>
                <c:pt idx="376">
                  <c:v>2.1254271375000001E-2</c:v>
                </c:pt>
                <c:pt idx="377">
                  <c:v>2.5876251375000003E-2</c:v>
                </c:pt>
                <c:pt idx="378">
                  <c:v>2.2867841375E-2</c:v>
                </c:pt>
                <c:pt idx="379">
                  <c:v>2.0465221375000002E-2</c:v>
                </c:pt>
                <c:pt idx="380">
                  <c:v>1.9840291375000003E-2</c:v>
                </c:pt>
                <c:pt idx="381">
                  <c:v>1.8590951375000001E-2</c:v>
                </c:pt>
                <c:pt idx="382">
                  <c:v>1.5343071375000001E-2</c:v>
                </c:pt>
                <c:pt idx="383">
                  <c:v>2.0807921375E-2</c:v>
                </c:pt>
                <c:pt idx="384">
                  <c:v>1.9863491375E-2</c:v>
                </c:pt>
                <c:pt idx="385">
                  <c:v>1.7934211375000002E-2</c:v>
                </c:pt>
                <c:pt idx="386">
                  <c:v>1.4620871375E-2</c:v>
                </c:pt>
                <c:pt idx="387">
                  <c:v>1.4742881374999999E-2</c:v>
                </c:pt>
                <c:pt idx="388">
                  <c:v>1.9575091375000003E-2</c:v>
                </c:pt>
                <c:pt idx="389">
                  <c:v>1.9629011375000002E-2</c:v>
                </c:pt>
                <c:pt idx="398">
                  <c:v>1.9153218287499999E-2</c:v>
                </c:pt>
                <c:pt idx="399">
                  <c:v>2.1211928287500001E-2</c:v>
                </c:pt>
                <c:pt idx="400">
                  <c:v>2.50502482875E-2</c:v>
                </c:pt>
                <c:pt idx="401">
                  <c:v>2.3006928287499999E-2</c:v>
                </c:pt>
                <c:pt idx="402">
                  <c:v>2.2833408287499999E-2</c:v>
                </c:pt>
                <c:pt idx="403">
                  <c:v>2.25367182875E-2</c:v>
                </c:pt>
                <c:pt idx="404">
                  <c:v>1.9524498287500001E-2</c:v>
                </c:pt>
                <c:pt idx="405">
                  <c:v>2.2385138287500002E-2</c:v>
                </c:pt>
                <c:pt idx="406">
                  <c:v>2.4749128287500002E-2</c:v>
                </c:pt>
                <c:pt idx="407">
                  <c:v>2.4806738287500001E-2</c:v>
                </c:pt>
                <c:pt idx="408">
                  <c:v>2.36391782875E-2</c:v>
                </c:pt>
                <c:pt idx="409">
                  <c:v>2.4470368287500002E-2</c:v>
                </c:pt>
                <c:pt idx="410">
                  <c:v>2.4428988287500002E-2</c:v>
                </c:pt>
                <c:pt idx="411">
                  <c:v>2.1831298287500002E-2</c:v>
                </c:pt>
                <c:pt idx="412">
                  <c:v>1.7722248287499999E-2</c:v>
                </c:pt>
                <c:pt idx="413">
                  <c:v>1.95068882875E-2</c:v>
                </c:pt>
                <c:pt idx="414">
                  <c:v>1.5933468287500002E-2</c:v>
                </c:pt>
                <c:pt idx="415">
                  <c:v>2.0112768287499999E-2</c:v>
                </c:pt>
                <c:pt idx="416">
                  <c:v>1.7772278287500002E-2</c:v>
                </c:pt>
                <c:pt idx="417">
                  <c:v>1.29067882875E-2</c:v>
                </c:pt>
                <c:pt idx="426">
                  <c:v>2.5258793512500002E-2</c:v>
                </c:pt>
                <c:pt idx="427">
                  <c:v>1.79281535125E-2</c:v>
                </c:pt>
                <c:pt idx="428">
                  <c:v>2.6196693512500001E-2</c:v>
                </c:pt>
                <c:pt idx="429">
                  <c:v>2.6517253512500002E-2</c:v>
                </c:pt>
                <c:pt idx="430">
                  <c:v>1.86974735125E-2</c:v>
                </c:pt>
                <c:pt idx="431">
                  <c:v>2.1400833512500002E-2</c:v>
                </c:pt>
                <c:pt idx="432">
                  <c:v>2.46057835125E-2</c:v>
                </c:pt>
                <c:pt idx="433">
                  <c:v>2.38226335125E-2</c:v>
                </c:pt>
                <c:pt idx="434">
                  <c:v>1.8933903512500003E-2</c:v>
                </c:pt>
                <c:pt idx="435">
                  <c:v>2.1645633512500002E-2</c:v>
                </c:pt>
                <c:pt idx="436">
                  <c:v>2.2551323512500002E-2</c:v>
                </c:pt>
                <c:pt idx="437">
                  <c:v>2.35706235125E-2</c:v>
                </c:pt>
                <c:pt idx="438">
                  <c:v>2.41614135125E-2</c:v>
                </c:pt>
                <c:pt idx="439">
                  <c:v>2.5623283512500001E-2</c:v>
                </c:pt>
                <c:pt idx="440">
                  <c:v>2.4118383512500001E-2</c:v>
                </c:pt>
                <c:pt idx="441">
                  <c:v>2.4543043512500001E-2</c:v>
                </c:pt>
                <c:pt idx="442">
                  <c:v>2.86020335125E-2</c:v>
                </c:pt>
                <c:pt idx="443">
                  <c:v>3.0505243512500002E-2</c:v>
                </c:pt>
                <c:pt idx="444">
                  <c:v>3.0344913512500002E-2</c:v>
                </c:pt>
                <c:pt idx="445">
                  <c:v>3.0329893512500001E-2</c:v>
                </c:pt>
                <c:pt idx="454">
                  <c:v>2.1489285925000001E-2</c:v>
                </c:pt>
                <c:pt idx="455">
                  <c:v>2.1923045924999999E-2</c:v>
                </c:pt>
                <c:pt idx="456">
                  <c:v>2.6206815924999998E-2</c:v>
                </c:pt>
                <c:pt idx="457">
                  <c:v>2.8986425925E-2</c:v>
                </c:pt>
                <c:pt idx="458">
                  <c:v>2.0673355924999998E-2</c:v>
                </c:pt>
                <c:pt idx="459">
                  <c:v>2.5886495924999999E-2</c:v>
                </c:pt>
                <c:pt idx="460">
                  <c:v>2.8427065924999998E-2</c:v>
                </c:pt>
                <c:pt idx="461">
                  <c:v>2.8314375924999999E-2</c:v>
                </c:pt>
                <c:pt idx="462">
                  <c:v>2.8397945924999998E-2</c:v>
                </c:pt>
                <c:pt idx="463">
                  <c:v>2.5018155925E-2</c:v>
                </c:pt>
                <c:pt idx="464">
                  <c:v>2.0900055924999997E-2</c:v>
                </c:pt>
                <c:pt idx="465">
                  <c:v>1.8712465924999998E-2</c:v>
                </c:pt>
                <c:pt idx="466">
                  <c:v>2.0418435924999999E-2</c:v>
                </c:pt>
                <c:pt idx="467">
                  <c:v>2.3249085924999999E-2</c:v>
                </c:pt>
                <c:pt idx="468">
                  <c:v>2.7251585924999999E-2</c:v>
                </c:pt>
                <c:pt idx="469">
                  <c:v>2.2754195924999998E-2</c:v>
                </c:pt>
                <c:pt idx="470">
                  <c:v>2.5459405924999998E-2</c:v>
                </c:pt>
                <c:pt idx="471">
                  <c:v>2.7956465925E-2</c:v>
                </c:pt>
                <c:pt idx="472">
                  <c:v>2.8384495924999999E-2</c:v>
                </c:pt>
                <c:pt idx="473">
                  <c:v>2.9518825924999999E-2</c:v>
                </c:pt>
                <c:pt idx="491">
                  <c:v>2.4769698425E-2</c:v>
                </c:pt>
                <c:pt idx="492">
                  <c:v>2.1072818425000001E-2</c:v>
                </c:pt>
                <c:pt idx="493">
                  <c:v>2.4217038425E-2</c:v>
                </c:pt>
                <c:pt idx="494">
                  <c:v>2.0104328425000002E-2</c:v>
                </c:pt>
                <c:pt idx="495">
                  <c:v>2.5309028425000001E-2</c:v>
                </c:pt>
                <c:pt idx="496">
                  <c:v>2.6168718425000001E-2</c:v>
                </c:pt>
                <c:pt idx="497">
                  <c:v>2.7820908424999999E-2</c:v>
                </c:pt>
                <c:pt idx="498">
                  <c:v>2.7506698425E-2</c:v>
                </c:pt>
                <c:pt idx="499">
                  <c:v>2.5719908425E-2</c:v>
                </c:pt>
                <c:pt idx="500">
                  <c:v>2.8306478425E-2</c:v>
                </c:pt>
                <c:pt idx="501">
                  <c:v>2.7497678425000002E-2</c:v>
                </c:pt>
                <c:pt idx="502">
                  <c:v>2.7962698425000002E-2</c:v>
                </c:pt>
                <c:pt idx="503">
                  <c:v>2.5035268425E-2</c:v>
                </c:pt>
                <c:pt idx="504">
                  <c:v>2.6291448424999999E-2</c:v>
                </c:pt>
                <c:pt idx="505">
                  <c:v>2.6873988425000002E-2</c:v>
                </c:pt>
                <c:pt idx="506">
                  <c:v>2.2949118425000001E-2</c:v>
                </c:pt>
                <c:pt idx="507">
                  <c:v>2.3161548425000001E-2</c:v>
                </c:pt>
                <c:pt idx="508">
                  <c:v>2.2975548424999999E-2</c:v>
                </c:pt>
                <c:pt idx="509">
                  <c:v>1.9289468425000001E-2</c:v>
                </c:pt>
                <c:pt idx="510">
                  <c:v>2.6087118425E-2</c:v>
                </c:pt>
                <c:pt idx="519">
                  <c:v>2.5968153012499998E-2</c:v>
                </c:pt>
                <c:pt idx="520">
                  <c:v>2.7477733012499998E-2</c:v>
                </c:pt>
                <c:pt idx="521">
                  <c:v>2.75825930125E-2</c:v>
                </c:pt>
                <c:pt idx="522">
                  <c:v>2.6778093012499997E-2</c:v>
                </c:pt>
                <c:pt idx="523">
                  <c:v>2.5735653012499998E-2</c:v>
                </c:pt>
                <c:pt idx="524">
                  <c:v>2.3629213012499997E-2</c:v>
                </c:pt>
                <c:pt idx="525">
                  <c:v>2.55475630125E-2</c:v>
                </c:pt>
                <c:pt idx="526">
                  <c:v>2.20610230125E-2</c:v>
                </c:pt>
                <c:pt idx="527">
                  <c:v>2.6071813012499997E-2</c:v>
                </c:pt>
                <c:pt idx="528">
                  <c:v>2.79623330125E-2</c:v>
                </c:pt>
                <c:pt idx="529">
                  <c:v>2.52743930125E-2</c:v>
                </c:pt>
                <c:pt idx="530">
                  <c:v>2.1884243012499999E-2</c:v>
                </c:pt>
                <c:pt idx="531">
                  <c:v>2.2983203012499998E-2</c:v>
                </c:pt>
                <c:pt idx="532">
                  <c:v>2.73249730125E-2</c:v>
                </c:pt>
                <c:pt idx="533">
                  <c:v>2.4428143012499997E-2</c:v>
                </c:pt>
                <c:pt idx="534">
                  <c:v>2.5214793012499997E-2</c:v>
                </c:pt>
                <c:pt idx="535">
                  <c:v>2.8722823012499999E-2</c:v>
                </c:pt>
                <c:pt idx="536">
                  <c:v>2.6096213012499998E-2</c:v>
                </c:pt>
                <c:pt idx="537">
                  <c:v>2.5812663012499997E-2</c:v>
                </c:pt>
                <c:pt idx="538">
                  <c:v>2.7112613012499998E-2</c:v>
                </c:pt>
                <c:pt idx="547">
                  <c:v>2.59075447375E-2</c:v>
                </c:pt>
                <c:pt idx="548">
                  <c:v>2.30551747375E-2</c:v>
                </c:pt>
                <c:pt idx="549">
                  <c:v>2.6362704737499999E-2</c:v>
                </c:pt>
                <c:pt idx="550">
                  <c:v>2.6454234737499999E-2</c:v>
                </c:pt>
                <c:pt idx="551">
                  <c:v>2.2601284737499998E-2</c:v>
                </c:pt>
                <c:pt idx="552">
                  <c:v>2.3906964737499998E-2</c:v>
                </c:pt>
                <c:pt idx="553">
                  <c:v>2.0119144737500001E-2</c:v>
                </c:pt>
                <c:pt idx="554">
                  <c:v>2.60675247375E-2</c:v>
                </c:pt>
                <c:pt idx="555">
                  <c:v>2.4078414737499998E-2</c:v>
                </c:pt>
                <c:pt idx="556">
                  <c:v>2.58726947375E-2</c:v>
                </c:pt>
                <c:pt idx="557">
                  <c:v>2.4490384737499999E-2</c:v>
                </c:pt>
                <c:pt idx="558">
                  <c:v>2.6336414737499998E-2</c:v>
                </c:pt>
                <c:pt idx="559">
                  <c:v>2.4112214737499998E-2</c:v>
                </c:pt>
                <c:pt idx="560">
                  <c:v>2.4970824737499998E-2</c:v>
                </c:pt>
                <c:pt idx="561">
                  <c:v>2.09700947375E-2</c:v>
                </c:pt>
                <c:pt idx="562">
                  <c:v>2.5789264737499998E-2</c:v>
                </c:pt>
                <c:pt idx="563">
                  <c:v>2.5631004737499997E-2</c:v>
                </c:pt>
                <c:pt idx="564">
                  <c:v>2.9083334737499997E-2</c:v>
                </c:pt>
                <c:pt idx="565">
                  <c:v>2.80042247375E-2</c:v>
                </c:pt>
                <c:pt idx="566">
                  <c:v>2.80822547375E-2</c:v>
                </c:pt>
                <c:pt idx="575">
                  <c:v>2.6901843885714285E-2</c:v>
                </c:pt>
                <c:pt idx="576">
                  <c:v>2.0124513885714283E-2</c:v>
                </c:pt>
                <c:pt idx="577">
                  <c:v>1.9435713885714283E-2</c:v>
                </c:pt>
                <c:pt idx="578">
                  <c:v>2.4265773885714284E-2</c:v>
                </c:pt>
                <c:pt idx="579">
                  <c:v>2.4757273885714283E-2</c:v>
                </c:pt>
                <c:pt idx="580">
                  <c:v>2.6616023885714286E-2</c:v>
                </c:pt>
                <c:pt idx="581">
                  <c:v>2.3992913885714284E-2</c:v>
                </c:pt>
                <c:pt idx="582">
                  <c:v>2.1698153885714284E-2</c:v>
                </c:pt>
                <c:pt idx="583">
                  <c:v>2.3688033885714284E-2</c:v>
                </c:pt>
                <c:pt idx="584">
                  <c:v>2.6700593885714285E-2</c:v>
                </c:pt>
                <c:pt idx="585">
                  <c:v>2.9255533885714283E-2</c:v>
                </c:pt>
                <c:pt idx="586">
                  <c:v>2.9719943885714285E-2</c:v>
                </c:pt>
                <c:pt idx="587">
                  <c:v>2.9892003885714283E-2</c:v>
                </c:pt>
                <c:pt idx="588">
                  <c:v>2.9227163885714284E-2</c:v>
                </c:pt>
                <c:pt idx="589">
                  <c:v>3.166425388571429E-2</c:v>
                </c:pt>
                <c:pt idx="590">
                  <c:v>2.9652103885714286E-2</c:v>
                </c:pt>
                <c:pt idx="591">
                  <c:v>2.7533843885714285E-2</c:v>
                </c:pt>
                <c:pt idx="592">
                  <c:v>2.8662923885714283E-2</c:v>
                </c:pt>
                <c:pt idx="593">
                  <c:v>2.8403693885714284E-2</c:v>
                </c:pt>
                <c:pt idx="594">
                  <c:v>2.5512703885714284E-2</c:v>
                </c:pt>
                <c:pt idx="603">
                  <c:v>2.646062232857143E-2</c:v>
                </c:pt>
                <c:pt idx="604">
                  <c:v>2.6716982328571431E-2</c:v>
                </c:pt>
                <c:pt idx="605">
                  <c:v>2.853514232857143E-2</c:v>
                </c:pt>
                <c:pt idx="606">
                  <c:v>2.9912812328571431E-2</c:v>
                </c:pt>
                <c:pt idx="607">
                  <c:v>2.9774372328571431E-2</c:v>
                </c:pt>
                <c:pt idx="608">
                  <c:v>2.947777232857143E-2</c:v>
                </c:pt>
                <c:pt idx="609">
                  <c:v>2.6513042328571431E-2</c:v>
                </c:pt>
                <c:pt idx="610">
                  <c:v>2.8990232328571428E-2</c:v>
                </c:pt>
                <c:pt idx="611">
                  <c:v>2.3408792328571428E-2</c:v>
                </c:pt>
                <c:pt idx="612">
                  <c:v>2.606404232857143E-2</c:v>
                </c:pt>
                <c:pt idx="613">
                  <c:v>2.5338792328571429E-2</c:v>
                </c:pt>
                <c:pt idx="614">
                  <c:v>2.4580752328571431E-2</c:v>
                </c:pt>
                <c:pt idx="615">
                  <c:v>2.3811462328571429E-2</c:v>
                </c:pt>
                <c:pt idx="616">
                  <c:v>2.5847112328571429E-2</c:v>
                </c:pt>
                <c:pt idx="617">
                  <c:v>2.6523912328571431E-2</c:v>
                </c:pt>
                <c:pt idx="618">
                  <c:v>2.692545232857143E-2</c:v>
                </c:pt>
                <c:pt idx="619">
                  <c:v>2.5713552328571431E-2</c:v>
                </c:pt>
                <c:pt idx="620">
                  <c:v>2.598036232857143E-2</c:v>
                </c:pt>
                <c:pt idx="621">
                  <c:v>2.6721132328571429E-2</c:v>
                </c:pt>
                <c:pt idx="622">
                  <c:v>2.6021482328571429E-2</c:v>
                </c:pt>
                <c:pt idx="631">
                  <c:v>2.6440607337500002E-2</c:v>
                </c:pt>
                <c:pt idx="632">
                  <c:v>2.55812573375E-2</c:v>
                </c:pt>
                <c:pt idx="633">
                  <c:v>2.68033773375E-2</c:v>
                </c:pt>
                <c:pt idx="634">
                  <c:v>2.5747267337500001E-2</c:v>
                </c:pt>
                <c:pt idx="635">
                  <c:v>2.7432627337500001E-2</c:v>
                </c:pt>
                <c:pt idx="636">
                  <c:v>2.7677537337500002E-2</c:v>
                </c:pt>
                <c:pt idx="637">
                  <c:v>2.82743173375E-2</c:v>
                </c:pt>
                <c:pt idx="638">
                  <c:v>2.6798357337500002E-2</c:v>
                </c:pt>
                <c:pt idx="639">
                  <c:v>2.7127067337500001E-2</c:v>
                </c:pt>
                <c:pt idx="640">
                  <c:v>2.4196377337500002E-2</c:v>
                </c:pt>
                <c:pt idx="641">
                  <c:v>2.14851873375E-2</c:v>
                </c:pt>
                <c:pt idx="642">
                  <c:v>1.4192597337500001E-2</c:v>
                </c:pt>
                <c:pt idx="643">
                  <c:v>1.7375057337499999E-2</c:v>
                </c:pt>
                <c:pt idx="644">
                  <c:v>2.39557073375E-2</c:v>
                </c:pt>
                <c:pt idx="645">
                  <c:v>1.6031247337500002E-2</c:v>
                </c:pt>
                <c:pt idx="646">
                  <c:v>1.9936877337500002E-2</c:v>
                </c:pt>
                <c:pt idx="647">
                  <c:v>2.1121057337500002E-2</c:v>
                </c:pt>
                <c:pt idx="648">
                  <c:v>2.1475117337500002E-2</c:v>
                </c:pt>
                <c:pt idx="649">
                  <c:v>2.2247107337500002E-2</c:v>
                </c:pt>
                <c:pt idx="650">
                  <c:v>2.2751947337500002E-2</c:v>
                </c:pt>
                <c:pt idx="659">
                  <c:v>1.5984433999999999E-2</c:v>
                </c:pt>
                <c:pt idx="660">
                  <c:v>1.8112724E-2</c:v>
                </c:pt>
                <c:pt idx="661">
                  <c:v>1.8438843999999999E-2</c:v>
                </c:pt>
                <c:pt idx="662">
                  <c:v>2.4718964E-2</c:v>
                </c:pt>
                <c:pt idx="663">
                  <c:v>1.9344943999999999E-2</c:v>
                </c:pt>
                <c:pt idx="664">
                  <c:v>2.1041213999999999E-2</c:v>
                </c:pt>
                <c:pt idx="665">
                  <c:v>2.3706583999999999E-2</c:v>
                </c:pt>
                <c:pt idx="666">
                  <c:v>2.3745424000000001E-2</c:v>
                </c:pt>
                <c:pt idx="667">
                  <c:v>2.1350594000000001E-2</c:v>
                </c:pt>
                <c:pt idx="668">
                  <c:v>2.4326853999999998E-2</c:v>
                </c:pt>
                <c:pt idx="669">
                  <c:v>2.6343823999999998E-2</c:v>
                </c:pt>
                <c:pt idx="670">
                  <c:v>2.3534593999999999E-2</c:v>
                </c:pt>
                <c:pt idx="671">
                  <c:v>2.1094063999999999E-2</c:v>
                </c:pt>
                <c:pt idx="672">
                  <c:v>1.8470133999999999E-2</c:v>
                </c:pt>
                <c:pt idx="673">
                  <c:v>2.4727963999999998E-2</c:v>
                </c:pt>
                <c:pt idx="674">
                  <c:v>2.4444574E-2</c:v>
                </c:pt>
                <c:pt idx="675">
                  <c:v>1.7225964E-2</c:v>
                </c:pt>
                <c:pt idx="676">
                  <c:v>2.3618583999999998E-2</c:v>
                </c:pt>
                <c:pt idx="677">
                  <c:v>2.1692164E-2</c:v>
                </c:pt>
                <c:pt idx="678">
                  <c:v>2.3339433999999999E-2</c:v>
                </c:pt>
                <c:pt idx="687">
                  <c:v>2.6164743050000001E-2</c:v>
                </c:pt>
                <c:pt idx="688">
                  <c:v>2.2284243049999999E-2</c:v>
                </c:pt>
                <c:pt idx="689">
                  <c:v>2.431244305E-2</c:v>
                </c:pt>
                <c:pt idx="690">
                  <c:v>2.000667305E-2</c:v>
                </c:pt>
                <c:pt idx="691">
                  <c:v>2.4593883050000001E-2</c:v>
                </c:pt>
                <c:pt idx="692">
                  <c:v>2.0920553049999999E-2</c:v>
                </c:pt>
                <c:pt idx="693">
                  <c:v>1.6695903050000002E-2</c:v>
                </c:pt>
                <c:pt idx="694">
                  <c:v>1.6015263049999999E-2</c:v>
                </c:pt>
                <c:pt idx="695">
                  <c:v>2.0360333049999998E-2</c:v>
                </c:pt>
                <c:pt idx="696">
                  <c:v>1.7235363050000001E-2</c:v>
                </c:pt>
                <c:pt idx="697">
                  <c:v>2.1878553049999999E-2</c:v>
                </c:pt>
                <c:pt idx="698">
                  <c:v>2.217602305E-2</c:v>
                </c:pt>
                <c:pt idx="699">
                  <c:v>2.4258423049999998E-2</c:v>
                </c:pt>
                <c:pt idx="700">
                  <c:v>2.5785783049999997E-2</c:v>
                </c:pt>
                <c:pt idx="701">
                  <c:v>2.0967773049999999E-2</c:v>
                </c:pt>
                <c:pt idx="702">
                  <c:v>1.6110773049999999E-2</c:v>
                </c:pt>
                <c:pt idx="703">
                  <c:v>3.677112305E-2</c:v>
                </c:pt>
                <c:pt idx="704">
                  <c:v>2.8388273050000003E-2</c:v>
                </c:pt>
                <c:pt idx="705">
                  <c:v>3.2599533050000004E-2</c:v>
                </c:pt>
                <c:pt idx="706">
                  <c:v>3.7330743050000004E-2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267-44EE-8193-7F6E91D60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3193288"/>
        <c:axId val="393193944"/>
      </c:scatterChart>
      <c:valAx>
        <c:axId val="393193288"/>
        <c:scaling>
          <c:orientation val="minMax"/>
          <c:max val="1.05"/>
          <c:min val="0.6000000000000000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Relative Yield</a:t>
                </a:r>
                <a:r>
                  <a:rPr lang="en-US" baseline="0"/>
                  <a:t> (%)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3193944"/>
        <c:crosses val="autoZero"/>
        <c:crossBetween val="midCat"/>
      </c:valAx>
      <c:valAx>
        <c:axId val="393193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OH/O-corrected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3193288"/>
        <c:crosses val="autoZero"/>
        <c:crossBetween val="midCat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801</xdr:row>
      <xdr:rowOff>0</xdr:rowOff>
    </xdr:from>
    <xdr:to>
      <xdr:col>12</xdr:col>
      <xdr:colOff>355600</xdr:colOff>
      <xdr:row>816</xdr:row>
      <xdr:rowOff>93134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A9ECC7B-969C-4298-AB61-9E180C47C1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C38BA-C15C-4E6E-9181-C4C91C771B4B}">
  <dimension ref="A1:U783"/>
  <sheetViews>
    <sheetView tabSelected="1" zoomScaleNormal="100" workbookViewId="0">
      <pane xSplit="2" ySplit="1" topLeftCell="F53" activePane="bottomRight" state="frozen"/>
      <selection pane="topRight" activeCell="C1" sqref="C1"/>
      <selection pane="bottomLeft" activeCell="A2" sqref="A2"/>
      <selection pane="bottomRight" activeCell="V68" sqref="V68"/>
    </sheetView>
  </sheetViews>
  <sheetFormatPr defaultColWidth="8.85546875" defaultRowHeight="15" x14ac:dyDescent="0.25"/>
  <cols>
    <col min="1" max="1" width="16.5703125" customWidth="1"/>
    <col min="2" max="2" width="25" customWidth="1"/>
    <col min="3" max="3" width="9" style="11" customWidth="1"/>
    <col min="4" max="4" width="7.85546875" style="11" customWidth="1"/>
    <col min="5" max="5" width="8.42578125" style="12" customWidth="1"/>
    <col min="6" max="6" width="11.42578125" style="12" customWidth="1"/>
    <col min="7" max="7" width="7.42578125" style="12" customWidth="1"/>
    <col min="8" max="8" width="9.28515625" style="13" customWidth="1"/>
    <col min="9" max="9" width="8.85546875" style="20"/>
    <col min="10" max="11" width="10.42578125" style="13" customWidth="1"/>
    <col min="12" max="13" width="7.140625" style="21" customWidth="1"/>
    <col min="14" max="15" width="10.28515625" style="14" customWidth="1"/>
    <col min="16" max="17" width="9.85546875" style="14" customWidth="1"/>
    <col min="18" max="20" width="8.85546875" style="13"/>
    <col min="21" max="21" width="11" customWidth="1"/>
  </cols>
  <sheetData>
    <row r="1" spans="1:21" s="8" customFormat="1" ht="64.5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4" t="s">
        <v>7</v>
      </c>
      <c r="I1" s="2" t="s">
        <v>8</v>
      </c>
      <c r="J1" s="2" t="s">
        <v>9</v>
      </c>
      <c r="K1" s="2" t="s">
        <v>10</v>
      </c>
      <c r="L1" s="1" t="s">
        <v>11</v>
      </c>
      <c r="M1" s="1" t="s">
        <v>12</v>
      </c>
      <c r="N1" s="5" t="s">
        <v>13</v>
      </c>
      <c r="O1" s="5" t="s">
        <v>14</v>
      </c>
      <c r="P1" s="6" t="s">
        <v>15</v>
      </c>
      <c r="Q1" s="2" t="s">
        <v>16</v>
      </c>
      <c r="R1" s="2" t="s">
        <v>17</v>
      </c>
      <c r="S1" s="72" t="s">
        <v>1185</v>
      </c>
      <c r="T1" s="73" t="s">
        <v>1186</v>
      </c>
      <c r="U1" s="7" t="s">
        <v>18</v>
      </c>
    </row>
    <row r="2" spans="1:21" x14ac:dyDescent="0.25">
      <c r="B2" s="9" t="s">
        <v>19</v>
      </c>
      <c r="C2" s="10">
        <v>12.49</v>
      </c>
      <c r="I2" s="13"/>
      <c r="L2" s="14"/>
      <c r="M2" s="14"/>
      <c r="N2"/>
      <c r="O2"/>
      <c r="P2"/>
      <c r="Q2"/>
      <c r="R2"/>
      <c r="S2"/>
      <c r="T2"/>
    </row>
    <row r="3" spans="1:21" x14ac:dyDescent="0.25">
      <c r="B3" s="9" t="s">
        <v>20</v>
      </c>
      <c r="C3" s="10">
        <v>19.73</v>
      </c>
      <c r="I3" s="13"/>
      <c r="L3" s="14"/>
      <c r="M3" s="14"/>
      <c r="N3"/>
      <c r="O3"/>
      <c r="P3"/>
      <c r="Q3"/>
      <c r="R3"/>
      <c r="S3"/>
      <c r="T3"/>
    </row>
    <row r="4" spans="1:21" x14ac:dyDescent="0.25">
      <c r="B4" s="15"/>
      <c r="C4" s="16"/>
      <c r="I4" s="13"/>
      <c r="L4" s="14"/>
      <c r="M4" s="14"/>
      <c r="N4"/>
      <c r="O4"/>
      <c r="P4"/>
      <c r="Q4"/>
      <c r="R4"/>
      <c r="S4"/>
      <c r="T4"/>
    </row>
    <row r="5" spans="1:21" s="19" customFormat="1" x14ac:dyDescent="0.25">
      <c r="A5" s="17"/>
      <c r="B5" s="18" t="s">
        <v>21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21" x14ac:dyDescent="0.25">
      <c r="A6" t="s">
        <v>22</v>
      </c>
      <c r="B6" t="s">
        <v>23</v>
      </c>
      <c r="F6" s="12">
        <v>1.2288051067226302</v>
      </c>
      <c r="G6" s="12">
        <v>0.39894380000000002</v>
      </c>
      <c r="H6" s="13">
        <v>2.6836989999999998</v>
      </c>
      <c r="I6" s="20">
        <v>1.1042735000000001</v>
      </c>
      <c r="J6" s="13">
        <v>2.4302847075475409</v>
      </c>
      <c r="L6" s="21">
        <v>545</v>
      </c>
      <c r="M6" s="21">
        <v>1446</v>
      </c>
      <c r="N6" s="14">
        <v>3.2018040000000002E-4</v>
      </c>
      <c r="P6" s="14">
        <v>1.0999999999999999E-8</v>
      </c>
    </row>
    <row r="8" spans="1:21" s="22" customFormat="1" x14ac:dyDescent="0.25">
      <c r="A8" s="22" t="s">
        <v>24</v>
      </c>
      <c r="B8" s="22" t="s">
        <v>23</v>
      </c>
      <c r="C8" s="23"/>
      <c r="D8" s="23"/>
      <c r="E8" s="24"/>
      <c r="F8" s="24">
        <v>1.1205864751644423</v>
      </c>
      <c r="G8" s="24">
        <v>0.35194639999999999</v>
      </c>
      <c r="H8" s="25">
        <v>2.619882</v>
      </c>
      <c r="I8" s="26">
        <v>1.0948244999999999</v>
      </c>
      <c r="J8" s="25">
        <v>2.3929698321511808</v>
      </c>
      <c r="K8" s="25"/>
      <c r="L8" s="27">
        <v>561</v>
      </c>
      <c r="M8" s="27">
        <v>1486</v>
      </c>
      <c r="N8" s="28">
        <v>2.9226209999999998E-4</v>
      </c>
      <c r="O8" s="28"/>
      <c r="P8" s="28">
        <v>1.0999999999999999E-8</v>
      </c>
      <c r="Q8" s="28"/>
      <c r="R8" s="25"/>
      <c r="S8" s="25"/>
      <c r="T8" s="25"/>
    </row>
    <row r="9" spans="1:21" s="22" customFormat="1" x14ac:dyDescent="0.25">
      <c r="A9" s="22" t="s">
        <v>25</v>
      </c>
      <c r="B9" s="22" t="s">
        <v>23</v>
      </c>
      <c r="C9" s="23"/>
      <c r="D9" s="23"/>
      <c r="E9" s="24"/>
      <c r="F9" s="24">
        <v>1.1639736684621038</v>
      </c>
      <c r="G9" s="24">
        <v>0.38555</v>
      </c>
      <c r="H9" s="25">
        <v>2.6383019999999999</v>
      </c>
      <c r="I9" s="26">
        <v>1.0928354999999998</v>
      </c>
      <c r="J9" s="25">
        <v>2.4141803592580953</v>
      </c>
      <c r="K9" s="25"/>
      <c r="L9" s="27">
        <v>567</v>
      </c>
      <c r="M9" s="27">
        <v>1515</v>
      </c>
      <c r="N9" s="28">
        <v>2.8919200000000002E-4</v>
      </c>
      <c r="O9" s="28"/>
      <c r="P9" s="28">
        <v>1.0999999999999999E-8</v>
      </c>
      <c r="Q9" s="28"/>
      <c r="R9" s="25"/>
      <c r="S9" s="25"/>
      <c r="T9" s="25"/>
    </row>
    <row r="10" spans="1:21" s="22" customFormat="1" x14ac:dyDescent="0.25">
      <c r="A10" s="22" t="s">
        <v>26</v>
      </c>
      <c r="B10" s="22" t="s">
        <v>23</v>
      </c>
      <c r="C10" s="23"/>
      <c r="D10" s="23"/>
      <c r="E10" s="24"/>
      <c r="F10" s="24">
        <v>1.1520047875523964</v>
      </c>
      <c r="G10" s="24">
        <v>0.35280020000000001</v>
      </c>
      <c r="H10" s="25">
        <v>2.6390720000000001</v>
      </c>
      <c r="I10" s="26">
        <v>1.087277</v>
      </c>
      <c r="J10" s="25">
        <v>2.4272305953312725</v>
      </c>
      <c r="K10" s="25"/>
      <c r="L10" s="27">
        <v>611</v>
      </c>
      <c r="M10" s="27">
        <v>1491</v>
      </c>
      <c r="N10" s="28">
        <v>2.8763470000000001E-4</v>
      </c>
      <c r="O10" s="28"/>
      <c r="P10" s="28">
        <v>1E-8</v>
      </c>
      <c r="Q10" s="28"/>
      <c r="R10" s="25"/>
      <c r="S10" s="25"/>
      <c r="T10" s="25"/>
    </row>
    <row r="11" spans="1:21" s="22" customFormat="1" x14ac:dyDescent="0.25">
      <c r="A11" s="22" t="s">
        <v>27</v>
      </c>
      <c r="B11" s="22" t="s">
        <v>23</v>
      </c>
      <c r="C11" s="23"/>
      <c r="D11" s="23"/>
      <c r="E11" s="24"/>
      <c r="F11" s="24">
        <v>1.2203271494115597</v>
      </c>
      <c r="G11" s="24">
        <v>0.32353720000000002</v>
      </c>
      <c r="H11" s="25">
        <v>2.6216539999999999</v>
      </c>
      <c r="I11" s="26">
        <v>1.084436</v>
      </c>
      <c r="J11" s="25">
        <v>2.4175276364856941</v>
      </c>
      <c r="K11" s="25"/>
      <c r="L11" s="27">
        <v>594</v>
      </c>
      <c r="M11" s="27">
        <v>1468</v>
      </c>
      <c r="N11" s="28">
        <v>3.0114379999999997E-4</v>
      </c>
      <c r="O11" s="28"/>
      <c r="P11" s="28">
        <v>1.0999999999999999E-8</v>
      </c>
      <c r="Q11" s="28"/>
      <c r="R11" s="25"/>
      <c r="S11" s="25"/>
      <c r="T11" s="25"/>
    </row>
    <row r="12" spans="1:21" s="29" customFormat="1" x14ac:dyDescent="0.25">
      <c r="B12" s="30" t="s">
        <v>28</v>
      </c>
      <c r="C12" s="31">
        <v>12.49</v>
      </c>
      <c r="D12" s="31"/>
      <c r="E12" s="31">
        <v>-11.18606305232872</v>
      </c>
      <c r="F12" s="31">
        <f>AVERAGE(F8:F11)</f>
        <v>1.1642230201476256</v>
      </c>
      <c r="G12" s="31">
        <f>2*STDEV(F8:F11)</f>
        <v>8.3275997042347505E-2</v>
      </c>
      <c r="H12" s="32"/>
      <c r="I12" s="33"/>
      <c r="J12" s="32"/>
      <c r="K12" s="32"/>
      <c r="L12" s="34"/>
      <c r="M12" s="34"/>
      <c r="N12" s="35"/>
      <c r="O12" s="35"/>
      <c r="P12" s="35"/>
      <c r="Q12" s="35"/>
      <c r="R12" s="32"/>
      <c r="S12" s="32"/>
      <c r="T12" s="32"/>
    </row>
    <row r="14" spans="1:21" s="36" customFormat="1" x14ac:dyDescent="0.25">
      <c r="A14" s="36" t="s">
        <v>29</v>
      </c>
      <c r="B14" s="36" t="s">
        <v>30</v>
      </c>
      <c r="C14" s="37"/>
      <c r="D14" s="37"/>
      <c r="E14" s="38"/>
      <c r="F14" s="38">
        <v>9.177139437462678</v>
      </c>
      <c r="G14" s="38">
        <v>0.43976519999999997</v>
      </c>
      <c r="H14" s="39">
        <v>2.5399560000000001</v>
      </c>
      <c r="I14" s="40">
        <v>1.0835709999999998</v>
      </c>
      <c r="J14" s="39">
        <v>2.3440605184154988</v>
      </c>
      <c r="K14" s="39"/>
      <c r="L14" s="41">
        <v>-865</v>
      </c>
      <c r="M14" s="41">
        <v>-73</v>
      </c>
      <c r="N14" s="42">
        <v>3.3661699999999999E-4</v>
      </c>
      <c r="O14" s="42"/>
      <c r="P14" s="42">
        <v>1.0999999999999999E-8</v>
      </c>
      <c r="Q14" s="42"/>
      <c r="R14" s="39"/>
      <c r="S14" s="39"/>
      <c r="T14" s="39"/>
    </row>
    <row r="15" spans="1:21" s="36" customFormat="1" x14ac:dyDescent="0.25">
      <c r="A15" s="36" t="s">
        <v>31</v>
      </c>
      <c r="B15" s="36" t="s">
        <v>30</v>
      </c>
      <c r="C15" s="37"/>
      <c r="D15" s="37"/>
      <c r="E15" s="38"/>
      <c r="F15" s="38">
        <v>9.3885896668661761</v>
      </c>
      <c r="G15" s="38">
        <v>0.4484242</v>
      </c>
      <c r="H15" s="39">
        <v>2.5196640000000001</v>
      </c>
      <c r="I15" s="40">
        <v>1.0791495</v>
      </c>
      <c r="J15" s="39">
        <v>2.3348609252008181</v>
      </c>
      <c r="K15" s="39"/>
      <c r="L15" s="41">
        <v>-819</v>
      </c>
      <c r="M15" s="41">
        <v>-13</v>
      </c>
      <c r="N15" s="42">
        <v>3.4315320000000003E-4</v>
      </c>
      <c r="O15" s="42"/>
      <c r="P15" s="42">
        <v>1E-8</v>
      </c>
      <c r="Q15" s="42"/>
      <c r="R15" s="39"/>
      <c r="S15" s="39"/>
      <c r="T15" s="39"/>
    </row>
    <row r="16" spans="1:21" s="36" customFormat="1" x14ac:dyDescent="0.25">
      <c r="A16" s="36" t="s">
        <v>32</v>
      </c>
      <c r="B16" s="36" t="s">
        <v>33</v>
      </c>
      <c r="C16" s="37"/>
      <c r="D16" s="37"/>
      <c r="E16" s="38"/>
      <c r="F16" s="38">
        <v>8.9656892080591799</v>
      </c>
      <c r="G16" s="38">
        <v>0.43354599999999999</v>
      </c>
      <c r="H16" s="39">
        <v>2.512626</v>
      </c>
      <c r="I16" s="40">
        <v>1.0720215</v>
      </c>
      <c r="J16" s="39">
        <v>2.3438205297188537</v>
      </c>
      <c r="K16" s="39"/>
      <c r="L16" s="41">
        <v>-2220</v>
      </c>
      <c r="M16" s="41">
        <v>-613</v>
      </c>
      <c r="N16" s="42">
        <v>2.006056E-3</v>
      </c>
      <c r="O16" s="42"/>
      <c r="P16" s="42">
        <v>1.0999999999999999E-8</v>
      </c>
      <c r="Q16" s="42"/>
      <c r="R16" s="39"/>
      <c r="S16" s="39"/>
      <c r="T16" s="39"/>
    </row>
    <row r="17" spans="1:20" s="36" customFormat="1" x14ac:dyDescent="0.25">
      <c r="A17" s="36" t="s">
        <v>34</v>
      </c>
      <c r="B17" s="36" t="s">
        <v>33</v>
      </c>
      <c r="C17" s="37"/>
      <c r="D17" s="37"/>
      <c r="E17" s="38"/>
      <c r="F17" s="38">
        <v>8.9786554957109743</v>
      </c>
      <c r="G17" s="38">
        <v>0.42525299999999999</v>
      </c>
      <c r="H17" s="39">
        <v>2.4951970000000001</v>
      </c>
      <c r="I17" s="40">
        <v>1.0661295</v>
      </c>
      <c r="J17" s="39">
        <v>2.3404258113109151</v>
      </c>
      <c r="K17" s="39"/>
      <c r="L17" s="41">
        <v>-2246</v>
      </c>
      <c r="M17" s="41">
        <v>-580</v>
      </c>
      <c r="N17" s="42">
        <v>2.0277519999999999E-3</v>
      </c>
      <c r="O17" s="42"/>
      <c r="P17" s="42">
        <v>1.0999999999999999E-8</v>
      </c>
      <c r="Q17" s="42"/>
      <c r="R17" s="39"/>
      <c r="S17" s="39"/>
      <c r="T17" s="39"/>
    </row>
    <row r="18" spans="1:20" s="36" customFormat="1" x14ac:dyDescent="0.25">
      <c r="A18" s="36" t="s">
        <v>35</v>
      </c>
      <c r="B18" s="36" t="s">
        <v>36</v>
      </c>
      <c r="C18" s="37"/>
      <c r="D18" s="37"/>
      <c r="E18" s="38"/>
      <c r="F18" s="38">
        <v>9.5736086175941537</v>
      </c>
      <c r="G18" s="38">
        <v>0.41355719999999996</v>
      </c>
      <c r="H18" s="39">
        <v>2.4719639999999998</v>
      </c>
      <c r="I18" s="40">
        <v>1.053061</v>
      </c>
      <c r="J18" s="39">
        <v>2.3474081748350759</v>
      </c>
      <c r="K18" s="39"/>
      <c r="L18" s="41">
        <v>-1642</v>
      </c>
      <c r="M18" s="41">
        <v>-1535</v>
      </c>
      <c r="N18" s="42">
        <v>2.895377E-4</v>
      </c>
      <c r="O18" s="42"/>
      <c r="P18" s="42">
        <v>1.0999999999999999E-8</v>
      </c>
      <c r="Q18" s="42"/>
      <c r="R18" s="39"/>
      <c r="S18" s="39"/>
      <c r="T18" s="39"/>
    </row>
    <row r="19" spans="1:20" s="36" customFormat="1" x14ac:dyDescent="0.25">
      <c r="A19" s="36" t="s">
        <v>37</v>
      </c>
      <c r="B19" s="36" t="s">
        <v>36</v>
      </c>
      <c r="C19" s="37"/>
      <c r="D19" s="37"/>
      <c r="E19" s="38"/>
      <c r="F19" s="38">
        <v>9.3322361859167202</v>
      </c>
      <c r="G19" s="38">
        <v>0.36203419999999997</v>
      </c>
      <c r="H19" s="39">
        <v>2.4562590000000002</v>
      </c>
      <c r="I19" s="40">
        <v>1.055124</v>
      </c>
      <c r="J19" s="39">
        <v>2.3279339679506865</v>
      </c>
      <c r="K19" s="39"/>
      <c r="L19" s="41">
        <v>-1632</v>
      </c>
      <c r="M19" s="41">
        <v>-1442</v>
      </c>
      <c r="N19" s="42">
        <v>3.0535369999999998E-4</v>
      </c>
      <c r="O19" s="42"/>
      <c r="P19" s="42">
        <v>1.0999999999999999E-8</v>
      </c>
      <c r="Q19" s="42"/>
      <c r="R19" s="39"/>
      <c r="S19" s="39"/>
      <c r="T19" s="39"/>
    </row>
    <row r="20" spans="1:20" s="36" customFormat="1" x14ac:dyDescent="0.25">
      <c r="A20" s="36" t="s">
        <v>38</v>
      </c>
      <c r="B20" s="36" t="s">
        <v>39</v>
      </c>
      <c r="C20" s="37"/>
      <c r="D20" s="37"/>
      <c r="E20" s="38"/>
      <c r="F20" s="38">
        <v>9.0709156193895524</v>
      </c>
      <c r="G20" s="38">
        <v>0.42706639999999996</v>
      </c>
      <c r="H20" s="39">
        <v>2.469214</v>
      </c>
      <c r="I20" s="40">
        <v>1.0567420000000001</v>
      </c>
      <c r="J20" s="39">
        <v>2.3366289974279435</v>
      </c>
      <c r="K20" s="39"/>
      <c r="L20" s="41">
        <v>-571</v>
      </c>
      <c r="M20" s="41">
        <v>-1273</v>
      </c>
      <c r="N20" s="42">
        <v>1.577529E-3</v>
      </c>
      <c r="O20" s="42"/>
      <c r="P20" s="42">
        <v>1.0999999999999999E-8</v>
      </c>
      <c r="Q20" s="42"/>
      <c r="R20" s="39"/>
      <c r="S20" s="39"/>
      <c r="T20" s="39"/>
    </row>
    <row r="21" spans="1:20" s="36" customFormat="1" x14ac:dyDescent="0.25">
      <c r="A21" s="36" t="s">
        <v>40</v>
      </c>
      <c r="B21" s="36" t="s">
        <v>39</v>
      </c>
      <c r="C21" s="37"/>
      <c r="D21" s="37"/>
      <c r="E21" s="38"/>
      <c r="F21" s="38">
        <v>9.2629164173150258</v>
      </c>
      <c r="G21" s="38">
        <v>0.43133619999999995</v>
      </c>
      <c r="H21" s="39">
        <v>2.4623149999999998</v>
      </c>
      <c r="I21" s="40">
        <v>1.0512825000000001</v>
      </c>
      <c r="J21" s="39">
        <v>2.3422010734507608</v>
      </c>
      <c r="K21" s="39"/>
      <c r="L21" s="41">
        <v>-509</v>
      </c>
      <c r="M21" s="41">
        <v>-1160</v>
      </c>
      <c r="N21" s="42">
        <v>6.7315370000000003E-4</v>
      </c>
      <c r="O21" s="42"/>
      <c r="P21" s="42">
        <v>1E-8</v>
      </c>
      <c r="Q21" s="42"/>
      <c r="R21" s="39"/>
      <c r="S21" s="39"/>
      <c r="T21" s="39"/>
    </row>
    <row r="22" spans="1:20" s="29" customFormat="1" x14ac:dyDescent="0.25">
      <c r="B22" s="30" t="s">
        <v>28</v>
      </c>
      <c r="C22" s="31">
        <v>19.73</v>
      </c>
      <c r="D22" s="31"/>
      <c r="E22" s="31">
        <v>-10.307906180028748</v>
      </c>
      <c r="F22" s="31">
        <f>AVERAGE(F14:F21)</f>
        <v>9.2187188310393076</v>
      </c>
      <c r="G22" s="31">
        <f>2*STDEV(F14:F21)</f>
        <v>0.42417752912466744</v>
      </c>
      <c r="H22" s="32"/>
      <c r="I22" s="33"/>
      <c r="J22" s="32"/>
      <c r="K22" s="32"/>
      <c r="L22" s="34"/>
      <c r="M22" s="34"/>
      <c r="N22" s="35"/>
      <c r="O22" s="35"/>
      <c r="P22" s="35"/>
      <c r="Q22" s="35"/>
      <c r="R22" s="32"/>
      <c r="S22" s="32"/>
      <c r="T22" s="32"/>
    </row>
    <row r="24" spans="1:20" s="22" customFormat="1" x14ac:dyDescent="0.25">
      <c r="A24" s="22" t="s">
        <v>41</v>
      </c>
      <c r="B24" s="22" t="s">
        <v>23</v>
      </c>
      <c r="C24" s="23"/>
      <c r="D24" s="23"/>
      <c r="E24" s="24"/>
      <c r="F24" s="24">
        <v>1.249251944943186</v>
      </c>
      <c r="G24" s="24">
        <v>0.44942000000000004</v>
      </c>
      <c r="H24" s="25">
        <v>2.540686</v>
      </c>
      <c r="I24" s="26">
        <v>1.0497749999999999</v>
      </c>
      <c r="J24" s="25">
        <v>2.4202195708604228</v>
      </c>
      <c r="K24" s="25"/>
      <c r="L24" s="27">
        <v>629</v>
      </c>
      <c r="M24" s="27">
        <v>1456</v>
      </c>
      <c r="N24" s="28">
        <v>3.0777639999999998E-4</v>
      </c>
      <c r="O24" s="28"/>
      <c r="P24" s="28">
        <v>1E-8</v>
      </c>
      <c r="Q24" s="28"/>
      <c r="R24" s="25"/>
      <c r="S24" s="25"/>
      <c r="T24" s="25"/>
    </row>
    <row r="25" spans="1:20" s="22" customFormat="1" x14ac:dyDescent="0.25">
      <c r="A25" s="22" t="s">
        <v>42</v>
      </c>
      <c r="B25" s="22" t="s">
        <v>23</v>
      </c>
      <c r="C25" s="23"/>
      <c r="D25" s="23"/>
      <c r="E25" s="24"/>
      <c r="F25" s="24">
        <v>1.1724516257731743</v>
      </c>
      <c r="G25" s="24">
        <v>0.3815788</v>
      </c>
      <c r="H25" s="25">
        <v>2.5366520000000001</v>
      </c>
      <c r="I25" s="26">
        <v>1.0454030000000001</v>
      </c>
      <c r="J25" s="25">
        <v>2.426482418741863</v>
      </c>
      <c r="K25" s="25"/>
      <c r="L25" s="27">
        <v>651</v>
      </c>
      <c r="M25" s="27">
        <v>1483</v>
      </c>
      <c r="N25" s="28">
        <v>2.9638789999999999E-4</v>
      </c>
      <c r="O25" s="28"/>
      <c r="P25" s="28">
        <v>1.0999999999999999E-8</v>
      </c>
      <c r="Q25" s="28"/>
      <c r="R25" s="25"/>
      <c r="S25" s="25"/>
      <c r="T25" s="25"/>
    </row>
    <row r="26" spans="1:20" s="22" customFormat="1" x14ac:dyDescent="0.25">
      <c r="A26" s="22" t="s">
        <v>43</v>
      </c>
      <c r="B26" s="22" t="s">
        <v>23</v>
      </c>
      <c r="C26" s="23"/>
      <c r="D26" s="23"/>
      <c r="E26" s="24"/>
      <c r="F26" s="24">
        <v>1.2083582685018524</v>
      </c>
      <c r="G26" s="24">
        <v>0.42654400000000003</v>
      </c>
      <c r="H26" s="25">
        <v>2.5245099999999998</v>
      </c>
      <c r="I26" s="26">
        <v>1.0411779999999999</v>
      </c>
      <c r="J26" s="25">
        <v>2.4246670598110986</v>
      </c>
      <c r="K26" s="25"/>
      <c r="L26" s="27">
        <v>646</v>
      </c>
      <c r="M26" s="27">
        <v>1514</v>
      </c>
      <c r="N26" s="28">
        <v>3.0393370000000001E-4</v>
      </c>
      <c r="O26" s="28"/>
      <c r="P26" s="28">
        <v>1E-8</v>
      </c>
      <c r="Q26" s="28"/>
      <c r="R26" s="25"/>
      <c r="S26" s="25"/>
      <c r="T26" s="25"/>
    </row>
    <row r="27" spans="1:20" s="22" customFormat="1" x14ac:dyDescent="0.25">
      <c r="A27" s="22" t="s">
        <v>44</v>
      </c>
      <c r="B27" s="22" t="s">
        <v>45</v>
      </c>
      <c r="C27" s="23"/>
      <c r="D27" s="23"/>
      <c r="E27" s="24"/>
      <c r="F27" s="24">
        <v>1.0662278077000487</v>
      </c>
      <c r="G27" s="24">
        <v>0.39297880000000002</v>
      </c>
      <c r="H27" s="25">
        <v>2.641032</v>
      </c>
      <c r="I27" s="26">
        <v>1.0732569999999999</v>
      </c>
      <c r="J27" s="25">
        <v>2.4607638245080166</v>
      </c>
      <c r="K27" s="25"/>
      <c r="L27" s="27">
        <v>625</v>
      </c>
      <c r="M27" s="27">
        <v>1521</v>
      </c>
      <c r="N27" s="28">
        <v>3.1539399999999998E-4</v>
      </c>
      <c r="O27" s="28"/>
      <c r="P27" s="28">
        <v>1E-8</v>
      </c>
      <c r="Q27" s="28"/>
      <c r="R27" s="25"/>
      <c r="S27" s="25"/>
      <c r="T27" s="25"/>
    </row>
    <row r="28" spans="1:20" s="29" customFormat="1" x14ac:dyDescent="0.25">
      <c r="B28" s="30" t="s">
        <v>28</v>
      </c>
      <c r="C28" s="31">
        <v>12.49</v>
      </c>
      <c r="D28" s="31"/>
      <c r="E28" s="31">
        <v>-11.176335162095818</v>
      </c>
      <c r="F28" s="31">
        <f>AVERAGE(F24:F27)</f>
        <v>1.1740724117295653</v>
      </c>
      <c r="G28" s="31">
        <f>2*STDEV(F24:F27)</f>
        <v>0.15688878334339204</v>
      </c>
      <c r="H28" s="32"/>
      <c r="I28" s="33"/>
      <c r="J28" s="32"/>
      <c r="K28" s="32"/>
      <c r="L28" s="34"/>
      <c r="M28" s="34"/>
      <c r="N28" s="35"/>
      <c r="O28" s="35"/>
      <c r="P28" s="35"/>
      <c r="Q28" s="35"/>
      <c r="R28" s="32"/>
      <c r="S28" s="32"/>
      <c r="T28" s="32"/>
    </row>
    <row r="29" spans="1:20" s="43" customFormat="1" x14ac:dyDescent="0.25">
      <c r="B29" s="43" t="s">
        <v>46</v>
      </c>
      <c r="C29" s="44">
        <v>12.49</v>
      </c>
      <c r="D29" s="44"/>
      <c r="E29" s="44">
        <v>-11.181199107212269</v>
      </c>
      <c r="F29" s="44">
        <f>AVERAGE(F24:F27,F8:F11)</f>
        <v>1.1691477159385955</v>
      </c>
      <c r="G29" s="44">
        <f>2*STDEV(F24:F27,F8:F11)</f>
        <v>0.11675556284292392</v>
      </c>
      <c r="H29" s="44"/>
      <c r="I29" s="45"/>
      <c r="J29" s="44"/>
      <c r="K29" s="44"/>
      <c r="L29" s="46"/>
      <c r="M29" s="46"/>
      <c r="N29" s="47"/>
      <c r="O29" s="47"/>
      <c r="P29" s="47"/>
      <c r="Q29" s="47"/>
      <c r="R29" s="44"/>
      <c r="S29" s="44"/>
      <c r="T29" s="44"/>
    </row>
    <row r="31" spans="1:20" x14ac:dyDescent="0.25">
      <c r="A31" t="s">
        <v>47</v>
      </c>
      <c r="B31" t="s">
        <v>48</v>
      </c>
      <c r="F31" s="12">
        <v>11.53600638340313</v>
      </c>
      <c r="G31" s="12">
        <v>0.38371160000000004</v>
      </c>
      <c r="H31" s="13">
        <v>2.6305160000000001</v>
      </c>
      <c r="I31" s="20">
        <v>1.1199859999999999</v>
      </c>
      <c r="J31" s="13">
        <v>2.3487043588044854</v>
      </c>
      <c r="L31" s="21">
        <v>-1854</v>
      </c>
      <c r="M31" s="21">
        <v>2225</v>
      </c>
      <c r="N31" s="14">
        <v>2.6552280000000003E-4</v>
      </c>
      <c r="P31" s="14">
        <v>1.0999999999999999E-8</v>
      </c>
    </row>
    <row r="32" spans="1:20" x14ac:dyDescent="0.25">
      <c r="A32" t="s">
        <v>49</v>
      </c>
      <c r="B32" t="s">
        <v>50</v>
      </c>
      <c r="F32" s="12">
        <v>11.789846399361759</v>
      </c>
      <c r="G32" s="12">
        <v>0.30935360000000001</v>
      </c>
      <c r="H32" s="13">
        <v>2.569693</v>
      </c>
      <c r="I32" s="20">
        <v>1.1161570000000001</v>
      </c>
      <c r="J32" s="13">
        <v>2.3022684084765852</v>
      </c>
      <c r="L32" s="21">
        <v>-1854</v>
      </c>
      <c r="M32" s="21">
        <v>3299</v>
      </c>
      <c r="N32" s="14">
        <v>2.657782E-4</v>
      </c>
      <c r="P32" s="14">
        <v>1.0999999999999999E-8</v>
      </c>
    </row>
    <row r="33" spans="1:20" x14ac:dyDescent="0.25">
      <c r="A33" t="s">
        <v>51</v>
      </c>
      <c r="B33" t="s">
        <v>52</v>
      </c>
      <c r="F33" s="12">
        <v>11.700079792539508</v>
      </c>
      <c r="G33" s="12">
        <v>0.43857479999999999</v>
      </c>
      <c r="H33" s="13">
        <v>2.5880100000000001</v>
      </c>
      <c r="I33" s="20">
        <v>1.1104625000000001</v>
      </c>
      <c r="J33" s="13">
        <v>2.3305694699280703</v>
      </c>
      <c r="L33" s="21">
        <v>-2643</v>
      </c>
      <c r="M33" s="21">
        <v>2108</v>
      </c>
      <c r="N33" s="14">
        <v>2.6774580000000001E-4</v>
      </c>
      <c r="P33" s="14">
        <v>1E-8</v>
      </c>
    </row>
    <row r="34" spans="1:20" x14ac:dyDescent="0.25">
      <c r="A34" t="s">
        <v>53</v>
      </c>
      <c r="B34" t="s">
        <v>52</v>
      </c>
      <c r="F34" s="12">
        <v>11.657191302613112</v>
      </c>
      <c r="G34" s="12">
        <v>0.44675239999999999</v>
      </c>
      <c r="H34" s="13">
        <v>2.5898340000000002</v>
      </c>
      <c r="I34" s="20">
        <v>1.1058920000000001</v>
      </c>
      <c r="J34" s="13">
        <v>2.3418507413020437</v>
      </c>
      <c r="L34" s="21">
        <v>-2643</v>
      </c>
      <c r="M34" s="21">
        <v>1140</v>
      </c>
      <c r="N34" s="14">
        <v>2.6787179999999999E-4</v>
      </c>
      <c r="P34" s="14">
        <v>1.0999999999999999E-8</v>
      </c>
    </row>
    <row r="35" spans="1:20" s="29" customFormat="1" x14ac:dyDescent="0.25">
      <c r="C35" s="32"/>
      <c r="D35" s="32"/>
      <c r="E35" s="48"/>
      <c r="F35" s="32">
        <f>AVERAGE(F31:F34)</f>
        <v>11.670780969479377</v>
      </c>
      <c r="G35" s="32">
        <f>2*STDEV(F31:F34)</f>
        <v>0.2109782476097001</v>
      </c>
      <c r="H35" s="32"/>
      <c r="I35" s="33"/>
      <c r="J35" s="32"/>
      <c r="K35" s="32"/>
      <c r="L35" s="34"/>
      <c r="M35" s="34"/>
      <c r="N35" s="35"/>
      <c r="O35" s="35"/>
      <c r="P35" s="35"/>
      <c r="Q35" s="35"/>
      <c r="R35" s="32"/>
      <c r="S35" s="32"/>
      <c r="T35" s="32"/>
    </row>
    <row r="37" spans="1:20" s="36" customFormat="1" x14ac:dyDescent="0.25">
      <c r="A37" s="36" t="s">
        <v>54</v>
      </c>
      <c r="B37" s="36" t="s">
        <v>55</v>
      </c>
      <c r="C37" s="37"/>
      <c r="D37" s="37"/>
      <c r="E37" s="38"/>
      <c r="F37" s="38">
        <v>6.2427688011170712</v>
      </c>
      <c r="G37" s="38">
        <v>0.38604919999999998</v>
      </c>
      <c r="H37" s="39">
        <v>2.7808510000000002</v>
      </c>
      <c r="I37" s="40">
        <v>1.1092394999999999</v>
      </c>
      <c r="J37" s="39">
        <v>2.5069887972795777</v>
      </c>
      <c r="K37" s="39"/>
      <c r="L37" s="41">
        <v>-363</v>
      </c>
      <c r="M37" s="41">
        <v>5498</v>
      </c>
      <c r="N37" s="42">
        <v>2.312406E-4</v>
      </c>
      <c r="O37" s="42"/>
      <c r="P37" s="42">
        <v>1.0999999999999999E-8</v>
      </c>
      <c r="Q37" s="42"/>
      <c r="R37" s="39"/>
      <c r="S37" s="39"/>
      <c r="T37" s="39"/>
    </row>
    <row r="38" spans="1:20" s="36" customFormat="1" x14ac:dyDescent="0.25">
      <c r="A38" s="36" t="s">
        <v>56</v>
      </c>
      <c r="B38" s="36" t="s">
        <v>57</v>
      </c>
      <c r="C38" s="37"/>
      <c r="D38" s="37"/>
      <c r="E38" s="38"/>
      <c r="F38" s="38">
        <v>6.3420107719929231</v>
      </c>
      <c r="G38" s="38">
        <v>0.32110899999999998</v>
      </c>
      <c r="H38" s="39">
        <v>2.7761260000000001</v>
      </c>
      <c r="I38" s="40">
        <v>1.1031495</v>
      </c>
      <c r="J38" s="39">
        <v>2.5165455815372262</v>
      </c>
      <c r="K38" s="39"/>
      <c r="L38" s="41">
        <v>-486</v>
      </c>
      <c r="M38" s="41">
        <v>6340</v>
      </c>
      <c r="N38" s="42">
        <v>2.8206450000000001E-4</v>
      </c>
      <c r="O38" s="42"/>
      <c r="P38" s="42">
        <v>1.0999999999999999E-8</v>
      </c>
      <c r="Q38" s="42"/>
      <c r="R38" s="39"/>
      <c r="S38" s="39"/>
      <c r="T38" s="39"/>
    </row>
    <row r="39" spans="1:20" s="36" customFormat="1" x14ac:dyDescent="0.25">
      <c r="A39" s="36" t="s">
        <v>58</v>
      </c>
      <c r="B39" s="36" t="s">
        <v>59</v>
      </c>
      <c r="C39" s="37"/>
      <c r="D39" s="37"/>
      <c r="E39" s="38"/>
      <c r="F39" s="38">
        <v>6.2911430281269443</v>
      </c>
      <c r="G39" s="38">
        <v>0.36520539999999996</v>
      </c>
      <c r="H39" s="39">
        <v>2.7773330000000001</v>
      </c>
      <c r="I39" s="40">
        <v>1.0965415000000001</v>
      </c>
      <c r="J39" s="39">
        <v>2.5328115716550625</v>
      </c>
      <c r="K39" s="39"/>
      <c r="L39" s="41">
        <v>-852</v>
      </c>
      <c r="M39" s="41">
        <v>7782</v>
      </c>
      <c r="N39" s="42">
        <v>2.18507E-4</v>
      </c>
      <c r="O39" s="42"/>
      <c r="P39" s="42">
        <v>1.0999999999999999E-8</v>
      </c>
      <c r="Q39" s="42"/>
      <c r="R39" s="39"/>
      <c r="S39" s="39"/>
      <c r="T39" s="39"/>
    </row>
    <row r="40" spans="1:20" s="36" customFormat="1" x14ac:dyDescent="0.25">
      <c r="A40" s="36" t="s">
        <v>60</v>
      </c>
      <c r="B40" s="36" t="s">
        <v>61</v>
      </c>
      <c r="C40" s="37"/>
      <c r="D40" s="37"/>
      <c r="E40" s="38"/>
      <c r="F40" s="38">
        <v>6.354478356273674</v>
      </c>
      <c r="G40" s="38">
        <v>0.4105434</v>
      </c>
      <c r="H40" s="39">
        <v>2.7656580000000002</v>
      </c>
      <c r="I40" s="40">
        <v>1.093626</v>
      </c>
      <c r="J40" s="39">
        <v>2.5288883036796861</v>
      </c>
      <c r="K40" s="39"/>
      <c r="L40" s="41">
        <v>-852</v>
      </c>
      <c r="M40" s="41">
        <v>8791</v>
      </c>
      <c r="N40" s="42">
        <v>2.1457369999999999E-4</v>
      </c>
      <c r="O40" s="42"/>
      <c r="P40" s="42">
        <v>1.0999999999999999E-8</v>
      </c>
      <c r="Q40" s="42"/>
      <c r="R40" s="39"/>
      <c r="S40" s="39"/>
      <c r="T40" s="39"/>
    </row>
    <row r="41" spans="1:20" s="29" customFormat="1" x14ac:dyDescent="0.25">
      <c r="C41" s="32"/>
      <c r="D41" s="32"/>
      <c r="E41" s="48"/>
      <c r="F41" s="32">
        <f>AVERAGE(F37:F40)</f>
        <v>6.3076002393776527</v>
      </c>
      <c r="G41" s="32">
        <f>2*STDEV(F37:F40)</f>
        <v>0.10234319900980005</v>
      </c>
      <c r="H41" s="32"/>
      <c r="I41" s="33"/>
      <c r="J41" s="32"/>
      <c r="K41" s="32"/>
      <c r="L41" s="34"/>
      <c r="M41" s="34"/>
      <c r="N41" s="35"/>
      <c r="O41" s="35"/>
      <c r="P41" s="35"/>
      <c r="Q41" s="35"/>
      <c r="R41" s="32"/>
      <c r="S41" s="32"/>
      <c r="T41" s="32"/>
    </row>
    <row r="43" spans="1:20" x14ac:dyDescent="0.25">
      <c r="A43" t="s">
        <v>62</v>
      </c>
      <c r="B43" t="s">
        <v>63</v>
      </c>
      <c r="F43" s="12">
        <v>-3.9038499900260204</v>
      </c>
      <c r="G43" s="12">
        <v>0.3511862</v>
      </c>
      <c r="H43" s="13">
        <v>2.7593299999999998</v>
      </c>
      <c r="I43" s="20">
        <v>1.0792724999999999</v>
      </c>
      <c r="J43" s="13">
        <v>2.5566573780023121</v>
      </c>
      <c r="L43" s="21">
        <v>1484</v>
      </c>
      <c r="M43" s="21">
        <v>-469</v>
      </c>
      <c r="N43" s="14">
        <v>3.341172E-4</v>
      </c>
      <c r="P43" s="14">
        <v>1.0999999999999999E-8</v>
      </c>
    </row>
    <row r="44" spans="1:20" x14ac:dyDescent="0.25">
      <c r="A44" t="s">
        <v>64</v>
      </c>
      <c r="B44" t="s">
        <v>65</v>
      </c>
      <c r="F44" s="12">
        <v>-3.769200079792534</v>
      </c>
      <c r="G44" s="12">
        <v>0.22763519999999998</v>
      </c>
      <c r="H44" s="13">
        <v>2.7873410000000001</v>
      </c>
      <c r="I44" s="20">
        <v>1.0782970000000001</v>
      </c>
      <c r="J44" s="13">
        <v>2.5849473753520598</v>
      </c>
      <c r="L44" s="21">
        <v>1928</v>
      </c>
      <c r="M44" s="21">
        <v>-1416</v>
      </c>
      <c r="N44" s="14">
        <v>4.393307E-4</v>
      </c>
      <c r="P44" s="14">
        <v>1.0999999999999999E-8</v>
      </c>
    </row>
    <row r="45" spans="1:20" x14ac:dyDescent="0.25">
      <c r="A45" t="s">
        <v>66</v>
      </c>
      <c r="B45" t="s">
        <v>67</v>
      </c>
      <c r="F45" s="12">
        <v>-4.11928984639931</v>
      </c>
      <c r="G45" s="12">
        <v>0.33965299999999998</v>
      </c>
      <c r="H45" s="13">
        <v>2.7531310000000002</v>
      </c>
      <c r="I45" s="20">
        <v>1.0816444999999999</v>
      </c>
      <c r="J45" s="13">
        <v>2.5453196498479866</v>
      </c>
      <c r="L45" s="21">
        <v>2405</v>
      </c>
      <c r="M45" s="21">
        <v>-1011</v>
      </c>
      <c r="N45" s="14">
        <v>5.0045630000000003E-4</v>
      </c>
      <c r="P45" s="14">
        <v>1.0999999999999999E-8</v>
      </c>
    </row>
    <row r="46" spans="1:20" x14ac:dyDescent="0.25">
      <c r="A46" t="s">
        <v>68</v>
      </c>
      <c r="B46" t="s">
        <v>69</v>
      </c>
      <c r="F46" s="12">
        <v>-3.6450229403550694</v>
      </c>
      <c r="G46" s="12">
        <v>0.27868899999999996</v>
      </c>
      <c r="H46" s="13">
        <v>2.7327279999999998</v>
      </c>
      <c r="I46" s="20">
        <v>1.0755299999999999</v>
      </c>
      <c r="J46" s="13">
        <v>2.5408198748523985</v>
      </c>
      <c r="L46" s="21">
        <v>2405</v>
      </c>
      <c r="M46" s="21">
        <v>81</v>
      </c>
      <c r="N46" s="14">
        <v>6.4554490000000005E-4</v>
      </c>
      <c r="P46" s="14">
        <v>1.0999999999999999E-8</v>
      </c>
    </row>
    <row r="47" spans="1:20" s="29" customFormat="1" x14ac:dyDescent="0.25">
      <c r="C47" s="32"/>
      <c r="D47" s="32"/>
      <c r="E47" s="48"/>
      <c r="F47" s="32">
        <f>AVERAGE(F43:F46)</f>
        <v>-3.8593407141432334</v>
      </c>
      <c r="G47" s="32">
        <f>2*STDEV(F43:F46)</f>
        <v>0.40597548222022528</v>
      </c>
      <c r="H47" s="32"/>
      <c r="I47" s="33"/>
      <c r="J47" s="32"/>
      <c r="K47" s="32"/>
      <c r="L47" s="34"/>
      <c r="M47" s="34"/>
      <c r="N47" s="35"/>
      <c r="O47" s="35"/>
      <c r="P47" s="35"/>
      <c r="Q47" s="35"/>
      <c r="R47" s="32"/>
      <c r="S47" s="32"/>
      <c r="T47" s="32"/>
    </row>
    <row r="49" spans="1:20" s="22" customFormat="1" x14ac:dyDescent="0.25">
      <c r="A49" s="22" t="s">
        <v>70</v>
      </c>
      <c r="B49" s="22" t="s">
        <v>71</v>
      </c>
      <c r="C49" s="23"/>
      <c r="D49" s="23"/>
      <c r="E49" s="24"/>
      <c r="F49" s="24">
        <v>1.2946339517254657</v>
      </c>
      <c r="G49" s="24">
        <v>0.41869999999999996</v>
      </c>
      <c r="H49" s="25">
        <v>2.5780970000000001</v>
      </c>
      <c r="I49" s="26">
        <v>1.071231</v>
      </c>
      <c r="J49" s="25">
        <v>2.4066676561824667</v>
      </c>
      <c r="K49" s="25"/>
      <c r="L49" s="27">
        <v>594</v>
      </c>
      <c r="M49" s="27">
        <v>1523</v>
      </c>
      <c r="N49" s="28">
        <v>3.471781E-4</v>
      </c>
      <c r="O49" s="28"/>
      <c r="P49" s="28">
        <v>1.0999999999999999E-8</v>
      </c>
      <c r="Q49" s="28"/>
      <c r="R49" s="25"/>
      <c r="S49" s="25"/>
      <c r="T49" s="25"/>
    </row>
    <row r="50" spans="1:20" s="22" customFormat="1" x14ac:dyDescent="0.25">
      <c r="A50" s="22" t="s">
        <v>72</v>
      </c>
      <c r="B50" s="22" t="s">
        <v>71</v>
      </c>
      <c r="C50" s="23"/>
      <c r="D50" s="23"/>
      <c r="E50" s="24"/>
      <c r="F50" s="24">
        <v>1.2033712347896408</v>
      </c>
      <c r="G50" s="24">
        <v>0.37824620000000003</v>
      </c>
      <c r="H50" s="25">
        <v>2.5967920000000002</v>
      </c>
      <c r="I50" s="26">
        <v>1.0637335000000001</v>
      </c>
      <c r="J50" s="25">
        <v>2.4412054335037863</v>
      </c>
      <c r="K50" s="25"/>
      <c r="L50" s="27">
        <v>620</v>
      </c>
      <c r="M50" s="27">
        <v>1546</v>
      </c>
      <c r="N50" s="28">
        <v>3.168011E-4</v>
      </c>
      <c r="O50" s="28"/>
      <c r="P50" s="28">
        <v>1.0999999999999999E-8</v>
      </c>
      <c r="Q50" s="28"/>
      <c r="R50" s="25"/>
      <c r="S50" s="25"/>
      <c r="T50" s="25"/>
    </row>
    <row r="51" spans="1:20" s="22" customFormat="1" x14ac:dyDescent="0.25">
      <c r="A51" s="22" t="s">
        <v>73</v>
      </c>
      <c r="B51" s="22" t="s">
        <v>71</v>
      </c>
      <c r="C51" s="23"/>
      <c r="D51" s="23"/>
      <c r="E51" s="24"/>
      <c r="F51" s="24">
        <v>1.3704368641531683</v>
      </c>
      <c r="G51" s="24">
        <v>0.381357</v>
      </c>
      <c r="H51" s="25">
        <v>2.5572110000000001</v>
      </c>
      <c r="I51" s="26">
        <v>1.0631405</v>
      </c>
      <c r="J51" s="25">
        <v>2.405336829892192</v>
      </c>
      <c r="K51" s="25"/>
      <c r="L51" s="27">
        <v>641</v>
      </c>
      <c r="M51" s="27">
        <v>1562</v>
      </c>
      <c r="N51" s="28">
        <v>3.0983390000000001E-4</v>
      </c>
      <c r="O51" s="28"/>
      <c r="P51" s="28">
        <v>1.0999999999999999E-8</v>
      </c>
      <c r="Q51" s="28"/>
      <c r="R51" s="25"/>
      <c r="S51" s="25"/>
      <c r="T51" s="25"/>
    </row>
    <row r="52" spans="1:20" s="22" customFormat="1" x14ac:dyDescent="0.25">
      <c r="A52" s="22" t="s">
        <v>74</v>
      </c>
      <c r="B52" s="22" t="s">
        <v>71</v>
      </c>
      <c r="C52" s="23"/>
      <c r="D52" s="23"/>
      <c r="E52" s="24"/>
      <c r="F52" s="24">
        <v>1.2512467584280262</v>
      </c>
      <c r="G52" s="24">
        <v>0.39181460000000001</v>
      </c>
      <c r="H52" s="25">
        <v>2.5764659999999999</v>
      </c>
      <c r="I52" s="26">
        <v>1.0600895000000001</v>
      </c>
      <c r="J52" s="25">
        <v>2.4304230916351872</v>
      </c>
      <c r="K52" s="25"/>
      <c r="L52" s="27">
        <v>651</v>
      </c>
      <c r="M52" s="27">
        <v>1537</v>
      </c>
      <c r="N52" s="28">
        <v>3.3400820000000002E-4</v>
      </c>
      <c r="O52" s="28"/>
      <c r="P52" s="28">
        <v>1.0999999999999999E-8</v>
      </c>
      <c r="Q52" s="28"/>
      <c r="R52" s="25"/>
      <c r="S52" s="25"/>
      <c r="T52" s="25"/>
    </row>
    <row r="53" spans="1:20" s="29" customFormat="1" x14ac:dyDescent="0.25">
      <c r="C53" s="32"/>
      <c r="D53" s="32"/>
      <c r="E53" s="48"/>
      <c r="F53" s="32">
        <f>AVERAGE(F49:F52)</f>
        <v>1.2799222022740753</v>
      </c>
      <c r="G53" s="32">
        <f>2*STDEV(F49:F52)</f>
        <v>0.14185284059934733</v>
      </c>
      <c r="H53" s="32"/>
      <c r="I53" s="33"/>
      <c r="J53" s="32"/>
      <c r="K53" s="32"/>
      <c r="L53" s="34"/>
      <c r="M53" s="34"/>
      <c r="N53" s="35"/>
      <c r="O53" s="35"/>
      <c r="P53" s="35"/>
      <c r="Q53" s="35"/>
      <c r="R53" s="32"/>
      <c r="S53" s="32"/>
      <c r="T53" s="32"/>
    </row>
    <row r="54" spans="1:20" s="43" customFormat="1" x14ac:dyDescent="0.25">
      <c r="B54" s="43" t="s">
        <v>46</v>
      </c>
      <c r="C54" s="44">
        <v>12.49</v>
      </c>
      <c r="D54" s="44"/>
      <c r="E54" s="49"/>
      <c r="F54" s="44">
        <f>AVERAGE(F49:F52,F24:F27)</f>
        <v>1.2269973070018203</v>
      </c>
      <c r="G54" s="44">
        <f>2*STDEV(F49:F52,F24:F27)</f>
        <v>0.17882249037273726</v>
      </c>
      <c r="H54" s="44"/>
      <c r="I54" s="45"/>
      <c r="J54" s="44"/>
      <c r="K54" s="44"/>
      <c r="L54" s="46"/>
      <c r="M54" s="46"/>
      <c r="N54" s="47"/>
      <c r="O54" s="47"/>
      <c r="P54" s="47"/>
      <c r="Q54" s="47"/>
      <c r="R54" s="44"/>
      <c r="S54" s="44"/>
      <c r="T54" s="44"/>
    </row>
    <row r="56" spans="1:20" x14ac:dyDescent="0.25">
      <c r="A56" s="50"/>
      <c r="B56" s="51">
        <v>43319</v>
      </c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20" x14ac:dyDescent="0.25">
      <c r="A57" s="52"/>
      <c r="B57" s="52" t="s">
        <v>75</v>
      </c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</row>
    <row r="58" spans="1:20" x14ac:dyDescent="0.25">
      <c r="A58" s="53"/>
      <c r="B58" s="53" t="s">
        <v>76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60" spans="1:20" x14ac:dyDescent="0.25">
      <c r="A60" t="s">
        <v>77</v>
      </c>
      <c r="B60" t="s">
        <v>78</v>
      </c>
      <c r="F60" s="12">
        <v>1.134550169559212</v>
      </c>
      <c r="G60" s="12">
        <v>0.3584968</v>
      </c>
      <c r="H60" s="13">
        <v>3.2343649999999999</v>
      </c>
      <c r="I60" s="20">
        <v>1.3607695000000002</v>
      </c>
      <c r="J60" s="13">
        <v>2.3768647077995202</v>
      </c>
      <c r="L60" s="21">
        <v>-1879</v>
      </c>
      <c r="M60" s="21">
        <v>-1631</v>
      </c>
      <c r="N60" s="14">
        <v>4.7934520000000001E-4</v>
      </c>
      <c r="P60" s="14">
        <v>1.4E-8</v>
      </c>
    </row>
    <row r="62" spans="1:20" s="22" customFormat="1" x14ac:dyDescent="0.25">
      <c r="A62" s="22" t="s">
        <v>79</v>
      </c>
      <c r="B62" s="22" t="s">
        <v>78</v>
      </c>
      <c r="C62" s="23"/>
      <c r="D62" s="23"/>
      <c r="E62" s="24"/>
      <c r="F62" s="24">
        <v>1.0203470975462814</v>
      </c>
      <c r="G62" s="24">
        <v>0.38812939999999996</v>
      </c>
      <c r="H62" s="25">
        <v>3.197327</v>
      </c>
      <c r="I62" s="26">
        <v>1.3547915000000001</v>
      </c>
      <c r="J62" s="25">
        <v>2.3600140685854609</v>
      </c>
      <c r="K62" s="25"/>
      <c r="L62" s="27">
        <v>-1866</v>
      </c>
      <c r="M62" s="27">
        <v>-1646</v>
      </c>
      <c r="N62" s="28">
        <v>5.0502819999999999E-4</v>
      </c>
      <c r="O62" s="28"/>
      <c r="P62" s="28">
        <v>1.4E-8</v>
      </c>
      <c r="Q62" s="28"/>
      <c r="R62" s="25"/>
      <c r="S62" s="25"/>
      <c r="T62" s="25"/>
    </row>
    <row r="63" spans="1:20" s="22" customFormat="1" x14ac:dyDescent="0.25">
      <c r="A63" s="22" t="s">
        <v>80</v>
      </c>
      <c r="B63" s="22" t="s">
        <v>78</v>
      </c>
      <c r="C63" s="23"/>
      <c r="D63" s="23"/>
      <c r="E63" s="24"/>
      <c r="F63" s="24">
        <v>1.3659485338120003</v>
      </c>
      <c r="G63" s="24">
        <v>0.36210059999999999</v>
      </c>
      <c r="H63" s="25">
        <v>3.1798289999999998</v>
      </c>
      <c r="I63" s="26">
        <v>1.3402155</v>
      </c>
      <c r="J63" s="25">
        <v>2.3726251487167547</v>
      </c>
      <c r="K63" s="25"/>
      <c r="L63" s="27">
        <v>-1864</v>
      </c>
      <c r="M63" s="27">
        <v>-1664</v>
      </c>
      <c r="N63" s="28">
        <v>5.1868300000000003E-4</v>
      </c>
      <c r="O63" s="28"/>
      <c r="P63" s="28">
        <v>1.4E-8</v>
      </c>
      <c r="Q63" s="28"/>
      <c r="R63" s="25"/>
      <c r="S63" s="25"/>
      <c r="T63" s="25"/>
    </row>
    <row r="64" spans="1:20" s="22" customFormat="1" x14ac:dyDescent="0.25">
      <c r="A64" s="22" t="s">
        <v>81</v>
      </c>
      <c r="B64" s="22" t="s">
        <v>78</v>
      </c>
      <c r="C64" s="23"/>
      <c r="D64" s="23"/>
      <c r="E64" s="24"/>
      <c r="F64" s="24">
        <v>1.1764412527428547</v>
      </c>
      <c r="G64" s="24">
        <v>0.29228860000000001</v>
      </c>
      <c r="H64" s="25">
        <v>3.1485180000000001</v>
      </c>
      <c r="I64" s="26">
        <v>1.3261334999999999</v>
      </c>
      <c r="J64" s="25">
        <v>2.374208931453734</v>
      </c>
      <c r="K64" s="25"/>
      <c r="L64" s="27">
        <v>-1896</v>
      </c>
      <c r="M64" s="27">
        <v>-1627</v>
      </c>
      <c r="N64" s="28">
        <v>5.3263639999999999E-4</v>
      </c>
      <c r="O64" s="28"/>
      <c r="P64" s="28">
        <v>1.4E-8</v>
      </c>
      <c r="Q64" s="28"/>
      <c r="R64" s="25"/>
      <c r="S64" s="25"/>
      <c r="T64" s="25"/>
    </row>
    <row r="65" spans="1:21" s="22" customFormat="1" x14ac:dyDescent="0.25">
      <c r="A65" s="22" t="s">
        <v>82</v>
      </c>
      <c r="B65" s="22" t="s">
        <v>78</v>
      </c>
      <c r="C65" s="23"/>
      <c r="D65" s="23"/>
      <c r="E65" s="24"/>
      <c r="F65" s="24">
        <v>1.231298623578736</v>
      </c>
      <c r="G65" s="24">
        <v>0.34576240000000003</v>
      </c>
      <c r="H65" s="25">
        <v>3.139408</v>
      </c>
      <c r="I65" s="26">
        <v>1.320452</v>
      </c>
      <c r="J65" s="25">
        <v>2.3775252716494051</v>
      </c>
      <c r="K65" s="25"/>
      <c r="L65" s="27">
        <v>-1904</v>
      </c>
      <c r="M65" s="27">
        <v>-1610</v>
      </c>
      <c r="N65" s="28">
        <v>6.2822810000000002E-4</v>
      </c>
      <c r="O65" s="28"/>
      <c r="P65" s="28">
        <v>1.4E-8</v>
      </c>
      <c r="Q65" s="28"/>
      <c r="R65" s="25"/>
      <c r="S65" s="25"/>
      <c r="T65" s="25"/>
    </row>
    <row r="66" spans="1:21" s="29" customFormat="1" x14ac:dyDescent="0.25">
      <c r="C66" s="32"/>
      <c r="D66" s="32"/>
      <c r="E66" s="48"/>
      <c r="F66" s="32">
        <f>AVERAGE(F62:F65)</f>
        <v>1.1985088769199681</v>
      </c>
      <c r="G66" s="32">
        <f>2*STDEV(F62:F65)</f>
        <v>0.28598322993371245</v>
      </c>
      <c r="H66" s="32"/>
      <c r="I66" s="33"/>
      <c r="J66" s="32"/>
      <c r="K66" s="32"/>
      <c r="L66" s="34"/>
      <c r="M66" s="34"/>
      <c r="N66" s="35"/>
      <c r="O66" s="35"/>
      <c r="P66" s="35"/>
      <c r="Q66" s="35"/>
      <c r="R66" s="32"/>
      <c r="S66" s="32"/>
      <c r="T66" s="32"/>
    </row>
    <row r="67" spans="1:21" x14ac:dyDescent="0.25">
      <c r="C67" s="54" t="s">
        <v>83</v>
      </c>
      <c r="D67" s="55" t="s">
        <v>84</v>
      </c>
      <c r="R67" s="11"/>
      <c r="S67" s="11"/>
      <c r="T67" s="11"/>
    </row>
    <row r="68" spans="1:21" x14ac:dyDescent="0.25">
      <c r="A68" t="s">
        <v>85</v>
      </c>
      <c r="B68" t="s">
        <v>86</v>
      </c>
      <c r="C68" s="56">
        <v>27.370921700769379</v>
      </c>
      <c r="D68" s="11">
        <v>0.26491266719685758</v>
      </c>
      <c r="E68" s="13">
        <v>-10.231123546712295</v>
      </c>
      <c r="F68" s="12">
        <v>15.962497506483153</v>
      </c>
      <c r="G68" s="12">
        <v>0.31789579999999995</v>
      </c>
      <c r="H68" s="13">
        <v>2.9876339999999999</v>
      </c>
      <c r="I68" s="20">
        <v>1.300046</v>
      </c>
      <c r="J68" s="13">
        <v>2.298098682661998</v>
      </c>
      <c r="K68" s="13">
        <v>0.967461165106</v>
      </c>
      <c r="L68" s="21">
        <v>-1956</v>
      </c>
      <c r="M68" s="21">
        <v>2882</v>
      </c>
      <c r="N68" s="14">
        <v>2.7537530000000001E-2</v>
      </c>
      <c r="O68" s="57">
        <v>2.6978042712500001E-2</v>
      </c>
      <c r="P68" s="14">
        <v>1.4999999999999999E-8</v>
      </c>
      <c r="Q68" s="13">
        <v>26.464381408977999</v>
      </c>
      <c r="R68" s="11">
        <v>-4.3123246365075527</v>
      </c>
      <c r="S68">
        <v>1</v>
      </c>
      <c r="T68">
        <v>201</v>
      </c>
      <c r="U68" t="s">
        <v>87</v>
      </c>
    </row>
    <row r="69" spans="1:21" x14ac:dyDescent="0.25">
      <c r="A69" t="s">
        <v>88</v>
      </c>
      <c r="B69" t="s">
        <v>89</v>
      </c>
      <c r="C69" s="56">
        <v>28.678076114579063</v>
      </c>
      <c r="D69" s="11">
        <v>0.26491266719685758</v>
      </c>
      <c r="E69" s="13">
        <v>-10.231123546712295</v>
      </c>
      <c r="F69" s="12">
        <v>17.255136644723777</v>
      </c>
      <c r="G69" s="12">
        <v>0.3793068</v>
      </c>
      <c r="H69" s="13">
        <v>2.9611700000000001</v>
      </c>
      <c r="I69" s="20">
        <v>1.2964145</v>
      </c>
      <c r="J69" s="13">
        <v>2.2841228634823199</v>
      </c>
      <c r="K69" s="13">
        <v>0.96157757863998272</v>
      </c>
      <c r="L69" s="21">
        <v>-1978</v>
      </c>
      <c r="M69" s="21">
        <v>2856</v>
      </c>
      <c r="N69" s="14">
        <v>2.5002569999999998E-2</v>
      </c>
      <c r="O69" s="57">
        <v>2.4443082712499998E-2</v>
      </c>
      <c r="P69" s="14">
        <v>1.4999999999999999E-8</v>
      </c>
      <c r="Q69" s="13">
        <v>27.7703824047586</v>
      </c>
      <c r="R69" s="11">
        <v>-3.0454817542185064</v>
      </c>
      <c r="S69">
        <v>2</v>
      </c>
      <c r="T69">
        <v>202</v>
      </c>
    </row>
    <row r="70" spans="1:21" x14ac:dyDescent="0.25">
      <c r="A70" t="s">
        <v>90</v>
      </c>
      <c r="B70" t="s">
        <v>91</v>
      </c>
      <c r="C70" s="56">
        <v>28.329602464909787</v>
      </c>
      <c r="D70" s="11">
        <v>0.26491266719685758</v>
      </c>
      <c r="E70" s="13">
        <v>-10.231123546712295</v>
      </c>
      <c r="F70" s="12">
        <v>16.910532615200367</v>
      </c>
      <c r="G70" s="12">
        <v>0.39402800000000004</v>
      </c>
      <c r="H70" s="13">
        <v>2.969033</v>
      </c>
      <c r="I70" s="20">
        <v>1.2853095000000001</v>
      </c>
      <c r="J70" s="13">
        <v>2.3099751460640414</v>
      </c>
      <c r="K70" s="13">
        <v>0.97246095785074416</v>
      </c>
      <c r="L70" s="21">
        <v>-1991</v>
      </c>
      <c r="M70" s="21">
        <v>2838</v>
      </c>
      <c r="N70" s="14">
        <v>2.6470549999999999E-2</v>
      </c>
      <c r="O70" s="57">
        <v>2.5911062712499999E-2</v>
      </c>
      <c r="P70" s="14">
        <v>1.4999999999999999E-8</v>
      </c>
      <c r="Q70" s="13">
        <v>27.422216244232132</v>
      </c>
      <c r="R70" s="11">
        <v>-3.383208772606598</v>
      </c>
      <c r="S70">
        <v>3</v>
      </c>
      <c r="T70">
        <v>203</v>
      </c>
    </row>
    <row r="71" spans="1:21" x14ac:dyDescent="0.25">
      <c r="A71" t="s">
        <v>92</v>
      </c>
      <c r="B71" t="s">
        <v>93</v>
      </c>
      <c r="C71" s="56">
        <v>27.952887824818973</v>
      </c>
      <c r="D71" s="11">
        <v>0.26491266719685758</v>
      </c>
      <c r="E71" s="13">
        <v>-10.231123546712295</v>
      </c>
      <c r="F71" s="12">
        <v>16.538001196888086</v>
      </c>
      <c r="G71" s="12">
        <v>0.43994199999999994</v>
      </c>
      <c r="H71" s="13">
        <v>2.9296090000000001</v>
      </c>
      <c r="I71" s="20">
        <v>1.277997</v>
      </c>
      <c r="J71" s="13">
        <v>2.2923441917312797</v>
      </c>
      <c r="K71" s="13">
        <v>0.96503862052929101</v>
      </c>
      <c r="L71" s="21">
        <v>-1999</v>
      </c>
      <c r="M71" s="21">
        <v>2824</v>
      </c>
      <c r="N71" s="14">
        <v>2.578517E-2</v>
      </c>
      <c r="O71" s="57">
        <v>2.5225682712499999E-2</v>
      </c>
      <c r="P71" s="14">
        <v>1.4999999999999999E-8</v>
      </c>
      <c r="Q71" s="13">
        <v>27.045834012809244</v>
      </c>
      <c r="R71" s="11">
        <v>-3.7483058532662947</v>
      </c>
      <c r="S71">
        <v>4</v>
      </c>
      <c r="T71">
        <v>204</v>
      </c>
    </row>
    <row r="72" spans="1:21" x14ac:dyDescent="0.25">
      <c r="A72" t="s">
        <v>94</v>
      </c>
      <c r="B72" t="s">
        <v>95</v>
      </c>
      <c r="C72" s="56">
        <v>27.334107552540843</v>
      </c>
      <c r="D72" s="11">
        <v>0.26491266719685758</v>
      </c>
      <c r="E72" s="13">
        <v>-10.231123546712295</v>
      </c>
      <c r="F72" s="12">
        <v>15.926092160382987</v>
      </c>
      <c r="G72" s="12">
        <v>0.41447159999999994</v>
      </c>
      <c r="H72" s="13">
        <v>2.9235769999999999</v>
      </c>
      <c r="I72" s="20">
        <v>1.2726234999999999</v>
      </c>
      <c r="J72" s="13">
        <v>2.297283524938837</v>
      </c>
      <c r="K72" s="13">
        <v>0.96711799731840908</v>
      </c>
      <c r="L72" s="21">
        <v>-2011</v>
      </c>
      <c r="M72" s="21">
        <v>2808</v>
      </c>
      <c r="N72" s="14">
        <v>3.0019870000000001E-2</v>
      </c>
      <c r="O72" s="57">
        <v>2.94603827125E-2</v>
      </c>
      <c r="P72" s="14">
        <v>1.4999999999999999E-8</v>
      </c>
      <c r="Q72" s="13">
        <v>26.42759974513087</v>
      </c>
      <c r="R72" s="11">
        <v>-4.3480034676830472</v>
      </c>
      <c r="S72">
        <v>5</v>
      </c>
      <c r="T72">
        <v>205</v>
      </c>
    </row>
    <row r="73" spans="1:21" x14ac:dyDescent="0.25">
      <c r="A73" t="s">
        <v>96</v>
      </c>
      <c r="B73" t="s">
        <v>97</v>
      </c>
      <c r="C73" s="56">
        <v>27.071365480938027</v>
      </c>
      <c r="D73" s="11">
        <v>0.26491266719685758</v>
      </c>
      <c r="E73" s="13">
        <v>-10.231123546712295</v>
      </c>
      <c r="F73" s="12">
        <v>15.666267703969616</v>
      </c>
      <c r="G73" s="12">
        <v>0.36502960000000001</v>
      </c>
      <c r="H73" s="13">
        <v>2.880366</v>
      </c>
      <c r="I73" s="20">
        <v>1.2668675</v>
      </c>
      <c r="J73" s="13">
        <v>2.2736126706226183</v>
      </c>
      <c r="K73" s="13">
        <v>0.95715296297562957</v>
      </c>
      <c r="L73" s="21">
        <v>-2021</v>
      </c>
      <c r="M73" s="21">
        <v>2792</v>
      </c>
      <c r="N73" s="14">
        <v>2.2297600000000001E-2</v>
      </c>
      <c r="O73" s="57">
        <v>2.17381127125E-2</v>
      </c>
      <c r="P73" s="14">
        <v>1.4999999999999999E-8</v>
      </c>
      <c r="Q73" s="13">
        <v>26.165089514111671</v>
      </c>
      <c r="R73" s="11">
        <v>-4.6026427970320682</v>
      </c>
      <c r="S73">
        <v>6</v>
      </c>
      <c r="T73">
        <v>206</v>
      </c>
    </row>
    <row r="74" spans="1:21" x14ac:dyDescent="0.25">
      <c r="A74" t="s">
        <v>98</v>
      </c>
      <c r="B74" t="s">
        <v>99</v>
      </c>
      <c r="C74" s="56">
        <v>27.063296626531841</v>
      </c>
      <c r="D74" s="11">
        <v>0.26491266719685758</v>
      </c>
      <c r="E74" s="13">
        <v>-10.231123546712295</v>
      </c>
      <c r="F74" s="12">
        <v>15.658288450030033</v>
      </c>
      <c r="G74" s="12">
        <v>0.43578060000000002</v>
      </c>
      <c r="H74" s="13">
        <v>2.8991889999999998</v>
      </c>
      <c r="I74" s="20">
        <v>1.2531685000000001</v>
      </c>
      <c r="J74" s="13">
        <v>2.313486973220281</v>
      </c>
      <c r="K74" s="13">
        <v>0.97393937843287981</v>
      </c>
      <c r="L74" s="21">
        <v>-2031</v>
      </c>
      <c r="M74" s="21">
        <v>2775</v>
      </c>
      <c r="N74" s="14">
        <v>2.4078849999999999E-2</v>
      </c>
      <c r="O74" s="57">
        <v>2.3519362712499998E-2</v>
      </c>
      <c r="P74" s="14">
        <v>1.4999999999999999E-8</v>
      </c>
      <c r="Q74" s="13">
        <v>26.157027779569965</v>
      </c>
      <c r="R74" s="11">
        <v>-4.6104628148238307</v>
      </c>
      <c r="S74">
        <v>7</v>
      </c>
      <c r="T74">
        <v>207</v>
      </c>
    </row>
    <row r="75" spans="1:21" x14ac:dyDescent="0.25">
      <c r="A75" t="s">
        <v>100</v>
      </c>
      <c r="B75" t="s">
        <v>101</v>
      </c>
      <c r="C75" s="56">
        <v>26.986138206272159</v>
      </c>
      <c r="D75" s="11">
        <v>0.26491266719685758</v>
      </c>
      <c r="E75" s="13">
        <v>-10.231123546712295</v>
      </c>
      <c r="F75" s="12">
        <v>15.581986834231065</v>
      </c>
      <c r="G75" s="12">
        <v>0.34998759999999995</v>
      </c>
      <c r="H75" s="13">
        <v>2.8842780000000001</v>
      </c>
      <c r="I75" s="20">
        <v>1.2511675</v>
      </c>
      <c r="J75" s="13">
        <v>2.3052692784938866</v>
      </c>
      <c r="K75" s="13">
        <v>0.97047986619588844</v>
      </c>
      <c r="L75" s="21">
        <v>-2040</v>
      </c>
      <c r="M75" s="21">
        <v>2760</v>
      </c>
      <c r="N75" s="14">
        <v>2.3975139999999999E-2</v>
      </c>
      <c r="O75" s="57">
        <v>2.3415652712499999E-2</v>
      </c>
      <c r="P75" s="14">
        <v>1.4999999999999999E-8</v>
      </c>
      <c r="Q75" s="13">
        <v>26.079937443013399</v>
      </c>
      <c r="R75" s="11">
        <v>-4.6852417349590176</v>
      </c>
      <c r="S75">
        <v>8</v>
      </c>
      <c r="T75">
        <v>208</v>
      </c>
    </row>
    <row r="76" spans="1:21" x14ac:dyDescent="0.25">
      <c r="A76" t="s">
        <v>102</v>
      </c>
      <c r="B76" t="s">
        <v>103</v>
      </c>
      <c r="C76" s="56">
        <v>26.577148148556383</v>
      </c>
      <c r="D76" s="11">
        <v>0.26491266719685758</v>
      </c>
      <c r="E76" s="13">
        <v>-10.231123546712295</v>
      </c>
      <c r="F76" s="12">
        <v>15.177538400159785</v>
      </c>
      <c r="G76" s="12">
        <v>0.32402180000000003</v>
      </c>
      <c r="H76" s="13">
        <v>2.8466300000000002</v>
      </c>
      <c r="I76" s="20">
        <v>1.2448065000000001</v>
      </c>
      <c r="J76" s="13">
        <v>2.2868052183210805</v>
      </c>
      <c r="K76" s="13">
        <v>0.96270680522938623</v>
      </c>
      <c r="L76" s="21">
        <v>-2050</v>
      </c>
      <c r="M76" s="21">
        <v>2746</v>
      </c>
      <c r="N76" s="14">
        <v>2.379423E-2</v>
      </c>
      <c r="O76" s="57">
        <v>2.3234742712499999E-2</v>
      </c>
      <c r="P76" s="14">
        <v>1.4999999999999999E-8</v>
      </c>
      <c r="Q76" s="13">
        <v>25.671308273423232</v>
      </c>
      <c r="R76" s="11">
        <v>-5.081618886786206</v>
      </c>
      <c r="S76">
        <v>9</v>
      </c>
      <c r="T76">
        <v>209</v>
      </c>
    </row>
    <row r="77" spans="1:21" x14ac:dyDescent="0.25">
      <c r="A77" t="s">
        <v>104</v>
      </c>
      <c r="B77" t="s">
        <v>105</v>
      </c>
      <c r="C77" s="56">
        <v>26.180765675850147</v>
      </c>
      <c r="D77" s="11">
        <v>0.26491266719685758</v>
      </c>
      <c r="E77" s="13">
        <v>-10.231123546712295</v>
      </c>
      <c r="F77" s="12">
        <v>14.785557550369033</v>
      </c>
      <c r="G77" s="12">
        <v>0.44470779999999999</v>
      </c>
      <c r="H77" s="13">
        <v>2.8378920000000001</v>
      </c>
      <c r="I77" s="20">
        <v>1.2400630000000001</v>
      </c>
      <c r="J77" s="13">
        <v>2.2885063097600686</v>
      </c>
      <c r="K77" s="13">
        <v>0.96342293631545817</v>
      </c>
      <c r="L77" s="21">
        <v>-2060</v>
      </c>
      <c r="M77" s="21">
        <v>2731</v>
      </c>
      <c r="N77" s="14">
        <v>2.5829439999999999E-2</v>
      </c>
      <c r="O77" s="57">
        <v>2.5269952712499998E-2</v>
      </c>
      <c r="P77" s="14">
        <v>1.4999999999999999E-8</v>
      </c>
      <c r="Q77" s="13">
        <v>25.2752755640544</v>
      </c>
      <c r="R77" s="11">
        <v>-5.4657772608138444</v>
      </c>
      <c r="S77">
        <v>10</v>
      </c>
      <c r="T77">
        <v>210</v>
      </c>
    </row>
    <row r="79" spans="1:21" s="22" customFormat="1" x14ac:dyDescent="0.25">
      <c r="A79" s="22" t="s">
        <v>106</v>
      </c>
      <c r="B79" s="22" t="s">
        <v>78</v>
      </c>
      <c r="C79" s="23"/>
      <c r="D79" s="23"/>
      <c r="E79" s="24"/>
      <c r="F79" s="24">
        <v>1.2218232595253564</v>
      </c>
      <c r="G79" s="24">
        <v>0.39619179999999998</v>
      </c>
      <c r="H79" s="25">
        <v>2.9401890000000002</v>
      </c>
      <c r="I79" s="26">
        <v>1.231824</v>
      </c>
      <c r="J79" s="25">
        <v>2.3868580251724274</v>
      </c>
      <c r="K79" s="25"/>
      <c r="L79" s="27">
        <v>-1919</v>
      </c>
      <c r="M79" s="27">
        <v>-1598</v>
      </c>
      <c r="N79" s="28">
        <v>5.6748940000000004E-4</v>
      </c>
      <c r="O79" s="28"/>
      <c r="P79" s="28">
        <v>1.4999999999999999E-8</v>
      </c>
      <c r="Q79" s="28"/>
      <c r="R79" s="25"/>
      <c r="S79" s="25"/>
      <c r="T79" s="25"/>
    </row>
    <row r="80" spans="1:21" s="22" customFormat="1" x14ac:dyDescent="0.25">
      <c r="A80" s="22" t="s">
        <v>107</v>
      </c>
      <c r="B80" s="22" t="s">
        <v>78</v>
      </c>
      <c r="C80" s="23"/>
      <c r="D80" s="23"/>
      <c r="E80" s="24"/>
      <c r="F80" s="24">
        <v>1.3993616596847946</v>
      </c>
      <c r="G80" s="24">
        <v>0.36935400000000002</v>
      </c>
      <c r="H80" s="25">
        <v>2.9187189999999998</v>
      </c>
      <c r="I80" s="26">
        <v>1.2296374999999999</v>
      </c>
      <c r="J80" s="25">
        <v>2.3736418253347025</v>
      </c>
      <c r="K80" s="25"/>
      <c r="L80" s="27">
        <v>-1926</v>
      </c>
      <c r="M80" s="27">
        <v>-1581</v>
      </c>
      <c r="N80" s="28">
        <v>5.5477469999999998E-4</v>
      </c>
      <c r="O80" s="28"/>
      <c r="P80" s="28">
        <v>1.4999999999999999E-8</v>
      </c>
      <c r="Q80" s="28"/>
      <c r="R80" s="25"/>
      <c r="S80" s="25"/>
      <c r="T80" s="25"/>
    </row>
    <row r="81" spans="1:21" s="22" customFormat="1" x14ac:dyDescent="0.25">
      <c r="A81" s="22" t="s">
        <v>108</v>
      </c>
      <c r="B81" s="22" t="s">
        <v>78</v>
      </c>
      <c r="C81" s="23"/>
      <c r="D81" s="23"/>
      <c r="E81" s="24"/>
      <c r="F81" s="24">
        <v>1.1654697785759005</v>
      </c>
      <c r="G81" s="24">
        <v>0.35743659999999999</v>
      </c>
      <c r="H81" s="25">
        <v>2.9163269999999999</v>
      </c>
      <c r="I81" s="26">
        <v>1.222696</v>
      </c>
      <c r="J81" s="25">
        <v>2.3851611520770493</v>
      </c>
      <c r="K81" s="25"/>
      <c r="L81" s="27">
        <v>-1939</v>
      </c>
      <c r="M81" s="27">
        <v>-1566</v>
      </c>
      <c r="N81" s="28">
        <v>5.5222150000000005E-4</v>
      </c>
      <c r="O81" s="28"/>
      <c r="P81" s="28">
        <v>1.4999999999999999E-8</v>
      </c>
      <c r="Q81" s="28"/>
      <c r="R81" s="25"/>
      <c r="S81" s="25"/>
      <c r="T81" s="25"/>
    </row>
    <row r="82" spans="1:21" s="22" customFormat="1" x14ac:dyDescent="0.25">
      <c r="A82" s="22" t="s">
        <v>109</v>
      </c>
      <c r="B82" s="22" t="s">
        <v>78</v>
      </c>
      <c r="C82" s="23"/>
      <c r="D82" s="23"/>
      <c r="E82" s="24"/>
      <c r="F82" s="24">
        <v>1.3938759226010955</v>
      </c>
      <c r="G82" s="24">
        <v>0.3937118</v>
      </c>
      <c r="H82" s="25">
        <v>2.8968829999999999</v>
      </c>
      <c r="I82" s="26">
        <v>1.2207195</v>
      </c>
      <c r="J82" s="25">
        <v>2.3730947199581887</v>
      </c>
      <c r="K82" s="25"/>
      <c r="L82" s="27">
        <v>-1921</v>
      </c>
      <c r="M82" s="27">
        <v>-1620</v>
      </c>
      <c r="N82" s="28">
        <v>6.1683699999999996E-4</v>
      </c>
      <c r="O82" s="28"/>
      <c r="P82" s="28">
        <v>1.4999999999999999E-8</v>
      </c>
      <c r="Q82" s="28"/>
      <c r="R82" s="25"/>
      <c r="S82" s="25"/>
      <c r="T82" s="25"/>
    </row>
    <row r="83" spans="1:21" s="29" customFormat="1" x14ac:dyDescent="0.25">
      <c r="C83" s="32"/>
      <c r="D83" s="32"/>
      <c r="E83" s="48"/>
      <c r="F83" s="32">
        <f>AVERAGE(F79:F82)</f>
        <v>1.2951326550967868</v>
      </c>
      <c r="G83" s="32">
        <f>2*STDEV(F79:F82)</f>
        <v>0.23888811133123525</v>
      </c>
      <c r="H83" s="32"/>
      <c r="I83" s="33"/>
      <c r="J83" s="32"/>
      <c r="K83" s="32"/>
      <c r="L83" s="34"/>
      <c r="M83" s="34"/>
      <c r="N83" s="35"/>
      <c r="O83" s="35"/>
      <c r="P83" s="35"/>
      <c r="Q83" s="35"/>
      <c r="R83" s="32"/>
      <c r="S83" s="32"/>
      <c r="T83" s="32"/>
    </row>
    <row r="84" spans="1:21" s="43" customFormat="1" x14ac:dyDescent="0.25">
      <c r="B84" s="43" t="s">
        <v>46</v>
      </c>
      <c r="C84" s="44">
        <v>12.49</v>
      </c>
      <c r="D84" s="44"/>
      <c r="E84" s="44">
        <v>-11.104484226008736</v>
      </c>
      <c r="F84" s="44">
        <f>AVERAGE(F79:F82,F62:F65)</f>
        <v>1.2468207660083774</v>
      </c>
      <c r="G84" s="44">
        <f>2*STDEV(F79:F82,F62:F65)</f>
        <v>0.26491266719685758</v>
      </c>
      <c r="H84" s="44"/>
      <c r="I84" s="45"/>
      <c r="J84" s="44">
        <v>2.3753911428684651</v>
      </c>
      <c r="K84" s="44"/>
      <c r="L84" s="46"/>
      <c r="M84" s="46"/>
      <c r="N84" s="58">
        <f>AVERAGE(N79:N82,N62:N65)</f>
        <v>5.5948728749999994E-4</v>
      </c>
      <c r="O84" s="47"/>
      <c r="R84" s="44"/>
      <c r="S84" s="44"/>
      <c r="T84" s="44"/>
    </row>
    <row r="85" spans="1:21" x14ac:dyDescent="0.25">
      <c r="C85" s="54" t="s">
        <v>83</v>
      </c>
      <c r="D85" s="55" t="s">
        <v>84</v>
      </c>
      <c r="R85" s="11"/>
      <c r="S85" s="11"/>
      <c r="T85" s="11"/>
    </row>
    <row r="86" spans="1:21" x14ac:dyDescent="0.25">
      <c r="A86" t="s">
        <v>110</v>
      </c>
      <c r="B86" t="s">
        <v>111</v>
      </c>
      <c r="C86" s="56">
        <v>26.382596918937296</v>
      </c>
      <c r="D86" s="11">
        <v>0.23435173848339941</v>
      </c>
      <c r="E86" s="13">
        <v>-10.20302332135692</v>
      </c>
      <c r="F86" s="12">
        <v>15.013963694394672</v>
      </c>
      <c r="G86" s="12">
        <v>0.46045820000000004</v>
      </c>
      <c r="H86" s="13">
        <v>2.7634219999999998</v>
      </c>
      <c r="I86" s="20">
        <v>1.2131965</v>
      </c>
      <c r="J86" s="13">
        <v>2.2778024829448484</v>
      </c>
      <c r="K86" s="13">
        <v>0.95579288700412923</v>
      </c>
      <c r="L86" s="21">
        <v>-2069</v>
      </c>
      <c r="M86" s="21">
        <v>2719</v>
      </c>
      <c r="N86" s="14">
        <v>2.5104270000000001E-2</v>
      </c>
      <c r="O86" s="57">
        <v>2.4501746937500003E-2</v>
      </c>
      <c r="P86" s="14">
        <v>1.4999999999999999E-8</v>
      </c>
      <c r="Q86" s="13">
        <v>25.476928713572768</v>
      </c>
      <c r="R86" s="11">
        <v>-5.2701703217809817</v>
      </c>
      <c r="S86">
        <v>11</v>
      </c>
      <c r="T86">
        <v>211</v>
      </c>
    </row>
    <row r="87" spans="1:21" x14ac:dyDescent="0.25">
      <c r="A87" t="s">
        <v>112</v>
      </c>
      <c r="B87" t="s">
        <v>113</v>
      </c>
      <c r="C87" s="56">
        <v>27.039181305358095</v>
      </c>
      <c r="D87" s="11">
        <v>0.23435173848339941</v>
      </c>
      <c r="E87" s="13">
        <v>-10.20302332135692</v>
      </c>
      <c r="F87" s="12">
        <v>15.663275483742245</v>
      </c>
      <c r="G87" s="12">
        <v>0.38521399999999995</v>
      </c>
      <c r="H87" s="13">
        <v>2.7576870000000002</v>
      </c>
      <c r="I87" s="20">
        <v>1.2086135</v>
      </c>
      <c r="J87" s="13">
        <v>2.2816946856873601</v>
      </c>
      <c r="K87" s="13">
        <v>0.95742610135169681</v>
      </c>
      <c r="L87" s="21">
        <v>-2078</v>
      </c>
      <c r="M87" s="21">
        <v>2705</v>
      </c>
      <c r="N87" s="14">
        <v>2.5885780000000001E-2</v>
      </c>
      <c r="O87" s="57">
        <v>2.5283256937500002E-2</v>
      </c>
      <c r="P87" s="14">
        <v>1.4999999999999999E-8</v>
      </c>
      <c r="Q87" s="13">
        <v>26.132933737478048</v>
      </c>
      <c r="R87" s="11">
        <v>-4.6338344399821052</v>
      </c>
      <c r="S87">
        <v>12</v>
      </c>
      <c r="T87">
        <v>212</v>
      </c>
    </row>
    <row r="88" spans="1:21" x14ac:dyDescent="0.25">
      <c r="A88" t="s">
        <v>114</v>
      </c>
      <c r="B88" t="s">
        <v>115</v>
      </c>
      <c r="C88" s="56">
        <v>26.788549630971659</v>
      </c>
      <c r="D88" s="11">
        <v>0.23435173848339941</v>
      </c>
      <c r="E88" s="13">
        <v>-10.20302332135692</v>
      </c>
      <c r="F88" s="12">
        <v>15.415419908238581</v>
      </c>
      <c r="G88" s="12">
        <v>0.43125459999999999</v>
      </c>
      <c r="H88" s="13">
        <v>2.7723140000000002</v>
      </c>
      <c r="I88" s="20">
        <v>1.1991645</v>
      </c>
      <c r="J88" s="13">
        <v>2.3118713070642105</v>
      </c>
      <c r="K88" s="13">
        <v>0.97008856891935058</v>
      </c>
      <c r="L88" s="21">
        <v>-2087</v>
      </c>
      <c r="M88" s="21">
        <v>2695</v>
      </c>
      <c r="N88" s="14">
        <v>2.7229349999999999E-2</v>
      </c>
      <c r="O88" s="57">
        <v>2.6626826937500001E-2</v>
      </c>
      <c r="P88" s="14">
        <v>1.4999999999999999E-8</v>
      </c>
      <c r="Q88" s="13">
        <v>25.882523217600315</v>
      </c>
      <c r="R88" s="11">
        <v>-4.8767368464751382</v>
      </c>
      <c r="S88">
        <v>13</v>
      </c>
      <c r="T88">
        <v>213</v>
      </c>
    </row>
    <row r="89" spans="1:21" x14ac:dyDescent="0.25">
      <c r="A89" t="s">
        <v>116</v>
      </c>
      <c r="B89" t="s">
        <v>117</v>
      </c>
      <c r="C89" s="56">
        <v>27.293343003327529</v>
      </c>
      <c r="D89" s="11">
        <v>0.23435173848339941</v>
      </c>
      <c r="E89" s="13">
        <v>-10.20302332135692</v>
      </c>
      <c r="F89" s="12">
        <v>15.914621982844768</v>
      </c>
      <c r="G89" s="12">
        <v>0.35385339999999998</v>
      </c>
      <c r="H89" s="13">
        <v>2.742445</v>
      </c>
      <c r="I89" s="20">
        <v>1.1991025000000002</v>
      </c>
      <c r="J89" s="13">
        <v>2.2870813796151701</v>
      </c>
      <c r="K89" s="13">
        <v>0.95968642189275299</v>
      </c>
      <c r="L89" s="21">
        <v>-2104</v>
      </c>
      <c r="M89" s="21">
        <v>2684</v>
      </c>
      <c r="N89" s="14">
        <v>2.1506150000000002E-2</v>
      </c>
      <c r="O89" s="57">
        <v>2.0903626937500003E-2</v>
      </c>
      <c r="P89" s="14">
        <v>1.4999999999999999E-8</v>
      </c>
      <c r="Q89" s="13">
        <v>26.386871166086845</v>
      </c>
      <c r="R89" s="11">
        <v>-4.387510872833861</v>
      </c>
      <c r="S89">
        <v>14</v>
      </c>
      <c r="T89">
        <v>214</v>
      </c>
    </row>
    <row r="90" spans="1:21" x14ac:dyDescent="0.25">
      <c r="A90" t="s">
        <v>118</v>
      </c>
      <c r="B90" t="s">
        <v>119</v>
      </c>
      <c r="C90" s="56">
        <v>27.113816089682217</v>
      </c>
      <c r="D90" s="11">
        <v>0.23435173848339941</v>
      </c>
      <c r="E90" s="13">
        <v>-10.20302332135692</v>
      </c>
      <c r="F90" s="12">
        <v>15.737083582684885</v>
      </c>
      <c r="G90" s="12">
        <v>0.47384700000000002</v>
      </c>
      <c r="H90" s="13">
        <v>2.7427109999999999</v>
      </c>
      <c r="I90" s="20">
        <v>1.1951624999999999</v>
      </c>
      <c r="J90" s="13">
        <v>2.2948435882149916</v>
      </c>
      <c r="K90" s="13">
        <v>0.96294353651208553</v>
      </c>
      <c r="L90" s="21">
        <v>-2122</v>
      </c>
      <c r="M90" s="21">
        <v>2680</v>
      </c>
      <c r="N90" s="14">
        <v>2.0769940000000001E-2</v>
      </c>
      <c r="O90" s="57">
        <v>2.0167416937500002E-2</v>
      </c>
      <c r="P90" s="14">
        <v>1.4999999999999999E-8</v>
      </c>
      <c r="Q90" s="13">
        <v>26.207502664926665</v>
      </c>
      <c r="R90" s="11">
        <v>-4.5615013289941269</v>
      </c>
      <c r="S90" s="74">
        <v>15</v>
      </c>
      <c r="T90" s="74"/>
      <c r="U90" t="s">
        <v>120</v>
      </c>
    </row>
    <row r="91" spans="1:21" x14ac:dyDescent="0.25">
      <c r="A91" t="s">
        <v>121</v>
      </c>
      <c r="B91" t="s">
        <v>122</v>
      </c>
      <c r="C91" s="56">
        <v>27.021026898360169</v>
      </c>
      <c r="D91" s="11">
        <v>0.23435173848339941</v>
      </c>
      <c r="E91" s="13">
        <v>-10.20302332135692</v>
      </c>
      <c r="F91" s="12">
        <v>15.645322162377795</v>
      </c>
      <c r="G91" s="12">
        <v>0.39956999999999998</v>
      </c>
      <c r="H91" s="13">
        <v>2.7339690000000001</v>
      </c>
      <c r="I91" s="20">
        <v>1.1856755000000001</v>
      </c>
      <c r="J91" s="13">
        <v>2.3058324136747363</v>
      </c>
      <c r="K91" s="13">
        <v>0.96755457776328968</v>
      </c>
      <c r="L91" s="21">
        <v>-2139</v>
      </c>
      <c r="M91" s="21">
        <v>2677</v>
      </c>
      <c r="N91" s="14">
        <v>2.1236620000000001E-2</v>
      </c>
      <c r="O91" s="57">
        <v>2.0634096937500002E-2</v>
      </c>
      <c r="P91" s="14">
        <v>1.4999999999999999E-8</v>
      </c>
      <c r="Q91" s="13">
        <v>26.114795349720275</v>
      </c>
      <c r="R91" s="11">
        <v>-4.651428980492696</v>
      </c>
      <c r="S91" s="74">
        <v>16</v>
      </c>
      <c r="T91" s="74"/>
      <c r="U91" t="s">
        <v>120</v>
      </c>
    </row>
    <row r="92" spans="1:21" x14ac:dyDescent="0.25">
      <c r="A92" t="s">
        <v>123</v>
      </c>
      <c r="B92" t="s">
        <v>124</v>
      </c>
      <c r="C92" s="56">
        <v>28.326127045869232</v>
      </c>
      <c r="D92" s="11">
        <v>0.23435173848339941</v>
      </c>
      <c r="E92" s="13">
        <v>-10.20302332135692</v>
      </c>
      <c r="F92" s="12">
        <v>16.935966487133356</v>
      </c>
      <c r="G92" s="12">
        <v>0.43675720000000001</v>
      </c>
      <c r="H92" s="13">
        <v>2.7163789999999999</v>
      </c>
      <c r="I92" s="20">
        <v>1.178771</v>
      </c>
      <c r="J92" s="13">
        <v>2.3044162097642373</v>
      </c>
      <c r="K92" s="13">
        <v>0.96696032183709002</v>
      </c>
      <c r="L92" s="21">
        <v>-1963</v>
      </c>
      <c r="M92" s="21">
        <v>2872</v>
      </c>
      <c r="N92" s="14">
        <v>2.519863E-2</v>
      </c>
      <c r="O92" s="57">
        <v>2.4596106937500001E-2</v>
      </c>
      <c r="P92" s="14">
        <v>1.4999999999999999E-8</v>
      </c>
      <c r="Q92" s="13">
        <v>27.418743891861162</v>
      </c>
      <c r="R92" s="11">
        <v>-3.3865770126769923</v>
      </c>
      <c r="S92" s="74">
        <v>17</v>
      </c>
      <c r="T92" s="74"/>
      <c r="U92" t="s">
        <v>120</v>
      </c>
    </row>
    <row r="93" spans="1:21" x14ac:dyDescent="0.25">
      <c r="A93" t="s">
        <v>125</v>
      </c>
      <c r="B93" t="s">
        <v>126</v>
      </c>
      <c r="C93" s="56">
        <v>27.432526790310607</v>
      </c>
      <c r="D93" s="11">
        <v>0.23435173848339941</v>
      </c>
      <c r="E93" s="13">
        <v>-10.20302332135692</v>
      </c>
      <c r="F93" s="12">
        <v>16.052264113305405</v>
      </c>
      <c r="G93" s="12">
        <v>0.43222320000000003</v>
      </c>
      <c r="H93" s="13">
        <v>2.7052040000000002</v>
      </c>
      <c r="I93" s="20">
        <v>1.1739165</v>
      </c>
      <c r="J93" s="13">
        <v>2.3044262517819623</v>
      </c>
      <c r="K93" s="13">
        <v>0.96696453558660711</v>
      </c>
      <c r="L93" s="21">
        <v>-2096</v>
      </c>
      <c r="M93" s="21">
        <v>2680</v>
      </c>
      <c r="N93" s="14">
        <v>2.8102539999999999E-2</v>
      </c>
      <c r="O93" s="57">
        <v>2.75000169375E-2</v>
      </c>
      <c r="P93" s="14">
        <v>1.4999999999999999E-8</v>
      </c>
      <c r="Q93" s="13">
        <v>26.525932138896202</v>
      </c>
      <c r="R93" s="11">
        <v>-4.2526193955862279</v>
      </c>
      <c r="S93">
        <v>18</v>
      </c>
      <c r="T93">
        <v>215</v>
      </c>
    </row>
    <row r="94" spans="1:21" x14ac:dyDescent="0.25">
      <c r="A94" t="s">
        <v>127</v>
      </c>
      <c r="B94" t="s">
        <v>128</v>
      </c>
      <c r="C94" s="56">
        <v>27.930764404583861</v>
      </c>
      <c r="D94" s="11">
        <v>0.23435173848339941</v>
      </c>
      <c r="E94" s="13">
        <v>-10.20302332135692</v>
      </c>
      <c r="F94" s="12">
        <v>16.544983044085583</v>
      </c>
      <c r="G94" s="12">
        <v>0.37069699999999994</v>
      </c>
      <c r="H94" s="13">
        <v>2.7137980000000002</v>
      </c>
      <c r="I94" s="20">
        <v>1.1784250000000001</v>
      </c>
      <c r="J94" s="13">
        <v>2.3029026030506823</v>
      </c>
      <c r="K94" s="13">
        <v>0.96632519454165078</v>
      </c>
      <c r="L94" s="21">
        <v>-2112</v>
      </c>
      <c r="M94" s="21">
        <v>2664</v>
      </c>
      <c r="N94" s="14">
        <v>2.5691909999999998E-2</v>
      </c>
      <c r="O94" s="57">
        <v>2.5089386937499999E-2</v>
      </c>
      <c r="P94" s="14">
        <v>1.4999999999999999E-8</v>
      </c>
      <c r="Q94" s="13">
        <v>27.023730114025923</v>
      </c>
      <c r="R94" s="11">
        <v>-3.7697470060180587</v>
      </c>
      <c r="S94">
        <v>19</v>
      </c>
      <c r="T94">
        <v>216</v>
      </c>
    </row>
    <row r="95" spans="1:21" x14ac:dyDescent="0.25">
      <c r="A95" t="s">
        <v>129</v>
      </c>
      <c r="B95" t="s">
        <v>130</v>
      </c>
      <c r="C95" s="56">
        <v>28.707873881906654</v>
      </c>
      <c r="D95" s="11">
        <v>0.23435173848339941</v>
      </c>
      <c r="E95" s="13">
        <v>-10.20302332135692</v>
      </c>
      <c r="F95" s="12">
        <v>17.313484939158297</v>
      </c>
      <c r="G95" s="12">
        <v>0.45079619999999998</v>
      </c>
      <c r="H95" s="13">
        <v>2.7249099999999999</v>
      </c>
      <c r="I95" s="20">
        <v>1.1923830000000002</v>
      </c>
      <c r="J95" s="13">
        <v>2.2852640468708456</v>
      </c>
      <c r="K95" s="13">
        <v>0.95892384755922289</v>
      </c>
      <c r="L95" s="21">
        <v>-2111</v>
      </c>
      <c r="M95" s="21">
        <v>2661</v>
      </c>
      <c r="N95" s="14">
        <v>2.3255189999999999E-2</v>
      </c>
      <c r="O95" s="57">
        <v>2.26526669375E-2</v>
      </c>
      <c r="P95" s="14">
        <v>1.4999999999999999E-8</v>
      </c>
      <c r="Q95" s="13">
        <v>27.800153878878795</v>
      </c>
      <c r="R95" s="11">
        <v>-3.0166029247181663</v>
      </c>
      <c r="S95">
        <v>20</v>
      </c>
      <c r="T95">
        <v>217</v>
      </c>
    </row>
    <row r="96" spans="1:21" x14ac:dyDescent="0.25">
      <c r="A96" t="s">
        <v>131</v>
      </c>
      <c r="B96" t="s">
        <v>132</v>
      </c>
      <c r="C96" s="56">
        <v>28.382607423195871</v>
      </c>
      <c r="D96" s="11">
        <v>0.23435173848339941</v>
      </c>
      <c r="E96" s="13">
        <v>-10.20302332135692</v>
      </c>
      <c r="F96" s="12">
        <v>16.991821264711771</v>
      </c>
      <c r="G96" s="12">
        <v>0.41229960000000004</v>
      </c>
      <c r="H96" s="13">
        <v>2.7234539999999998</v>
      </c>
      <c r="I96" s="20">
        <v>1.1999425000000001</v>
      </c>
      <c r="J96" s="13">
        <v>2.2696537542423902</v>
      </c>
      <c r="K96" s="13">
        <v>0.95237358397401461</v>
      </c>
      <c r="L96" s="21">
        <v>-2129</v>
      </c>
      <c r="M96" s="21">
        <v>2647</v>
      </c>
      <c r="N96" s="14">
        <v>2.217908E-2</v>
      </c>
      <c r="O96" s="57">
        <v>2.1576556937500001E-2</v>
      </c>
      <c r="P96" s="14">
        <v>1.4999999999999999E-8</v>
      </c>
      <c r="Q96" s="13">
        <v>27.475174431552229</v>
      </c>
      <c r="R96" s="11">
        <v>-3.3318384421993876</v>
      </c>
      <c r="S96">
        <v>21</v>
      </c>
      <c r="T96">
        <v>218</v>
      </c>
    </row>
    <row r="97" spans="1:21" x14ac:dyDescent="0.25">
      <c r="A97" t="s">
        <v>133</v>
      </c>
      <c r="B97" t="s">
        <v>134</v>
      </c>
      <c r="C97" s="56">
        <v>28.490020997933073</v>
      </c>
      <c r="D97" s="11">
        <v>0.23435173848339941</v>
      </c>
      <c r="E97" s="13">
        <v>-10.20302332135692</v>
      </c>
      <c r="F97" s="12">
        <v>17.098045082784896</v>
      </c>
      <c r="G97" s="12">
        <v>0.41653660000000003</v>
      </c>
      <c r="H97" s="13">
        <v>2.7104780000000002</v>
      </c>
      <c r="I97" s="20">
        <v>1.1923334999999999</v>
      </c>
      <c r="J97" s="13">
        <v>2.2732549240627731</v>
      </c>
      <c r="K97" s="13">
        <v>0.9538846774621409</v>
      </c>
      <c r="L97" s="21">
        <v>-2133</v>
      </c>
      <c r="M97" s="21">
        <v>2632</v>
      </c>
      <c r="N97" s="14">
        <v>2.9218589999999999E-2</v>
      </c>
      <c r="O97" s="57">
        <v>2.86160669375E-2</v>
      </c>
      <c r="P97" s="14">
        <v>1.4999999999999999E-8</v>
      </c>
      <c r="Q97" s="13">
        <v>27.582493225785765</v>
      </c>
      <c r="R97" s="11">
        <v>-3.2277374108450161</v>
      </c>
      <c r="S97">
        <v>22</v>
      </c>
      <c r="T97">
        <v>219</v>
      </c>
    </row>
    <row r="99" spans="1:21" x14ac:dyDescent="0.25">
      <c r="A99" t="s">
        <v>135</v>
      </c>
      <c r="B99" t="s">
        <v>78</v>
      </c>
      <c r="F99" s="12">
        <v>1.0722122481550134</v>
      </c>
      <c r="G99" s="12">
        <v>0.34198399999999995</v>
      </c>
      <c r="H99" s="13">
        <v>2.8020679999999998</v>
      </c>
      <c r="I99" s="20">
        <v>1.1713344999999999</v>
      </c>
      <c r="J99" s="13">
        <v>2.3922013737322687</v>
      </c>
      <c r="L99" s="21">
        <v>-1889</v>
      </c>
      <c r="M99" s="21">
        <v>-1584</v>
      </c>
      <c r="N99" s="14">
        <v>6.2998459999999998E-4</v>
      </c>
      <c r="P99" s="14">
        <v>1.4999999999999999E-8</v>
      </c>
    </row>
    <row r="100" spans="1:21" x14ac:dyDescent="0.25">
      <c r="A100" t="s">
        <v>136</v>
      </c>
      <c r="B100" t="s">
        <v>78</v>
      </c>
      <c r="F100" s="12">
        <v>1.3110911629763411</v>
      </c>
      <c r="G100" s="12">
        <v>0.32861980000000002</v>
      </c>
      <c r="H100" s="13">
        <v>2.7611270000000001</v>
      </c>
      <c r="I100" s="20">
        <v>1.1583525000000001</v>
      </c>
      <c r="J100" s="13">
        <v>2.3836673206126804</v>
      </c>
      <c r="L100" s="21">
        <v>-1890</v>
      </c>
      <c r="M100" s="21">
        <v>-1567</v>
      </c>
      <c r="N100" s="14">
        <v>6.5080810000000004E-4</v>
      </c>
      <c r="P100" s="14">
        <v>1.4999999999999999E-8</v>
      </c>
    </row>
    <row r="101" spans="1:21" x14ac:dyDescent="0.25">
      <c r="A101" t="s">
        <v>137</v>
      </c>
      <c r="B101" t="s">
        <v>78</v>
      </c>
      <c r="F101" s="12">
        <v>1.370935567524656</v>
      </c>
      <c r="G101" s="12">
        <v>0.40708240000000001</v>
      </c>
      <c r="H101" s="13">
        <v>2.7348170000000001</v>
      </c>
      <c r="I101" s="20">
        <v>1.1500760000000001</v>
      </c>
      <c r="J101" s="13">
        <v>2.3779445880098358</v>
      </c>
      <c r="L101" s="21">
        <v>-1863</v>
      </c>
      <c r="M101" s="21">
        <v>-1562</v>
      </c>
      <c r="N101" s="14">
        <v>5.9712980000000001E-4</v>
      </c>
      <c r="P101" s="14">
        <v>1.4999999999999999E-8</v>
      </c>
    </row>
    <row r="102" spans="1:21" x14ac:dyDescent="0.25">
      <c r="A102" t="s">
        <v>138</v>
      </c>
      <c r="B102" t="s">
        <v>78</v>
      </c>
      <c r="F102" s="12">
        <v>1.2672052663076361</v>
      </c>
      <c r="G102" s="12">
        <v>0.35275260000000003</v>
      </c>
      <c r="H102" s="13">
        <v>2.7240009999999999</v>
      </c>
      <c r="I102" s="20">
        <v>1.1384775</v>
      </c>
      <c r="J102" s="13">
        <v>2.3926700352005197</v>
      </c>
      <c r="L102" s="21">
        <v>-1915</v>
      </c>
      <c r="M102" s="21">
        <v>-1555</v>
      </c>
      <c r="N102" s="14">
        <v>6.5093940000000004E-4</v>
      </c>
      <c r="P102" s="14">
        <v>1.4999999999999999E-8</v>
      </c>
    </row>
    <row r="103" spans="1:21" x14ac:dyDescent="0.25">
      <c r="B103" s="29"/>
      <c r="C103" s="32"/>
      <c r="D103" s="32"/>
      <c r="E103" s="48"/>
      <c r="F103" s="32">
        <f>AVERAGE(F99:F102)</f>
        <v>1.2553610612409116</v>
      </c>
      <c r="G103" s="32">
        <f>2*STDEV(F99:F102)</f>
        <v>0.25857837927305133</v>
      </c>
    </row>
    <row r="104" spans="1:21" x14ac:dyDescent="0.25">
      <c r="B104" s="43" t="s">
        <v>46</v>
      </c>
      <c r="C104" s="44">
        <v>12.49</v>
      </c>
      <c r="D104" s="44"/>
      <c r="E104" s="44">
        <v>-11.076408795969272</v>
      </c>
      <c r="F104" s="44">
        <f>AVERAGE(F99:F102,F79:F82)</f>
        <v>1.2752468581688492</v>
      </c>
      <c r="G104" s="44">
        <f>2*STDEV(F99:F102,F79:F82)</f>
        <v>0.23435173848339941</v>
      </c>
      <c r="J104" s="44">
        <v>2.3831548800122091</v>
      </c>
      <c r="N104" s="58">
        <f>AVERAGE(N99:N102,N79:N82)</f>
        <v>6.0252306250000007E-4</v>
      </c>
    </row>
    <row r="105" spans="1:21" x14ac:dyDescent="0.25">
      <c r="C105" s="54" t="s">
        <v>83</v>
      </c>
      <c r="D105" s="55" t="s">
        <v>84</v>
      </c>
    </row>
    <row r="106" spans="1:21" x14ac:dyDescent="0.25">
      <c r="A106" t="s">
        <v>139</v>
      </c>
      <c r="B106" t="s">
        <v>140</v>
      </c>
      <c r="C106" s="56">
        <v>27.846937377633331</v>
      </c>
      <c r="D106" s="11">
        <v>0.28811604230791904</v>
      </c>
      <c r="E106" s="13">
        <v>-10.118414528785923</v>
      </c>
      <c r="F106" s="12">
        <v>16.54897267105526</v>
      </c>
      <c r="G106" s="12">
        <v>0.33870659999999997</v>
      </c>
      <c r="H106" s="13">
        <v>2.5997270000000001</v>
      </c>
      <c r="I106" s="20">
        <v>1.1322765000000001</v>
      </c>
      <c r="J106" s="13">
        <v>2.2960178013055996</v>
      </c>
      <c r="K106" s="13">
        <v>0.95855156495356431</v>
      </c>
      <c r="L106" s="21">
        <v>-2136</v>
      </c>
      <c r="M106" s="21">
        <v>2621</v>
      </c>
      <c r="N106" s="14">
        <v>2.9925899999999998E-2</v>
      </c>
      <c r="O106" s="57">
        <v>2.9301432124999999E-2</v>
      </c>
      <c r="P106" s="14">
        <v>1.6000000000000001E-8</v>
      </c>
      <c r="Q106" s="13">
        <v>26.939977055080444</v>
      </c>
      <c r="R106" s="11">
        <v>-3.8509888786795705</v>
      </c>
      <c r="S106">
        <v>23</v>
      </c>
      <c r="T106">
        <v>220</v>
      </c>
    </row>
    <row r="107" spans="1:21" x14ac:dyDescent="0.25">
      <c r="A107" t="s">
        <v>141</v>
      </c>
      <c r="B107" t="s">
        <v>142</v>
      </c>
      <c r="C107" s="56">
        <v>28.32294558260573</v>
      </c>
      <c r="D107" s="11">
        <v>0.28811604230791904</v>
      </c>
      <c r="E107" s="13">
        <v>-10.118414528785923</v>
      </c>
      <c r="F107" s="12">
        <v>17.019748653500866</v>
      </c>
      <c r="G107" s="12">
        <v>0.391733</v>
      </c>
      <c r="H107" s="13">
        <v>2.562608</v>
      </c>
      <c r="I107" s="20">
        <v>1.114366</v>
      </c>
      <c r="J107" s="13">
        <v>2.2996107203557896</v>
      </c>
      <c r="K107" s="13">
        <v>0.96005155253046937</v>
      </c>
      <c r="L107" s="21">
        <v>-2145</v>
      </c>
      <c r="M107" s="21">
        <v>2615</v>
      </c>
      <c r="N107" s="14">
        <v>3.0896400000000001E-2</v>
      </c>
      <c r="O107" s="57">
        <v>3.0271932125000001E-2</v>
      </c>
      <c r="P107" s="14">
        <v>1.4999999999999999E-8</v>
      </c>
      <c r="Q107" s="13">
        <v>27.415565235884507</v>
      </c>
      <c r="R107" s="11">
        <v>-3.3896603623162962</v>
      </c>
      <c r="S107">
        <v>24</v>
      </c>
      <c r="T107">
        <v>221</v>
      </c>
    </row>
    <row r="108" spans="1:21" x14ac:dyDescent="0.25">
      <c r="A108" t="s">
        <v>143</v>
      </c>
      <c r="B108" t="s">
        <v>144</v>
      </c>
      <c r="C108" s="56">
        <v>27.861560511049042</v>
      </c>
      <c r="D108" s="11">
        <v>0.28811604230791904</v>
      </c>
      <c r="E108" s="13">
        <v>-10.118414528785923</v>
      </c>
      <c r="F108" s="12">
        <v>16.563435068821299</v>
      </c>
      <c r="G108" s="12">
        <v>0.40276380000000001</v>
      </c>
      <c r="H108" s="13">
        <v>2.5280580000000001</v>
      </c>
      <c r="I108" s="20">
        <v>1.1003585</v>
      </c>
      <c r="J108" s="13">
        <v>2.2974857739545795</v>
      </c>
      <c r="K108" s="13">
        <v>0.95916442060267504</v>
      </c>
      <c r="L108" s="21">
        <v>-2156</v>
      </c>
      <c r="M108" s="21">
        <v>2600</v>
      </c>
      <c r="N108" s="14">
        <v>3.0275659999999999E-2</v>
      </c>
      <c r="O108" s="57">
        <v>2.9651192125E-2</v>
      </c>
      <c r="P108" s="14">
        <v>1.4999999999999999E-8</v>
      </c>
      <c r="Q108" s="13">
        <v>26.954587285211275</v>
      </c>
      <c r="R108" s="11">
        <v>-3.8368167102741508</v>
      </c>
      <c r="S108">
        <v>25</v>
      </c>
      <c r="T108">
        <v>222</v>
      </c>
    </row>
    <row r="109" spans="1:21" x14ac:dyDescent="0.25">
      <c r="A109" t="s">
        <v>145</v>
      </c>
      <c r="B109" t="s">
        <v>146</v>
      </c>
      <c r="C109" s="56">
        <v>28.335551732101784</v>
      </c>
      <c r="D109" s="11">
        <v>0.28811604230791904</v>
      </c>
      <c r="E109" s="13">
        <v>-10.118414528785923</v>
      </c>
      <c r="F109" s="12">
        <v>17.032216237781618</v>
      </c>
      <c r="G109" s="12">
        <v>0.38328639999999997</v>
      </c>
      <c r="H109" s="13">
        <v>2.5399129999999999</v>
      </c>
      <c r="I109" s="20">
        <v>1.086832</v>
      </c>
      <c r="J109" s="13">
        <v>2.3369876853092291</v>
      </c>
      <c r="K109" s="13">
        <v>0.97565585151672329</v>
      </c>
      <c r="L109" s="21">
        <v>-2167</v>
      </c>
      <c r="M109" s="21">
        <v>2587</v>
      </c>
      <c r="N109" s="14">
        <v>3.2503070000000002E-2</v>
      </c>
      <c r="O109" s="57">
        <v>3.1878602125000002E-2</v>
      </c>
      <c r="P109" s="14">
        <v>1.4999999999999999E-8</v>
      </c>
      <c r="Q109" s="13">
        <v>27.428160261858903</v>
      </c>
      <c r="R109" s="11">
        <v>-3.3774429757603452</v>
      </c>
      <c r="S109">
        <v>26</v>
      </c>
      <c r="T109">
        <v>223</v>
      </c>
    </row>
    <row r="110" spans="1:21" x14ac:dyDescent="0.25">
      <c r="A110" t="s">
        <v>147</v>
      </c>
      <c r="B110" t="s">
        <v>148</v>
      </c>
      <c r="C110" s="56">
        <v>28.342106929839961</v>
      </c>
      <c r="D110" s="11">
        <v>0.28811604230791904</v>
      </c>
      <c r="E110" s="13">
        <v>-10.118414528785923</v>
      </c>
      <c r="F110" s="12">
        <v>17.038699381607849</v>
      </c>
      <c r="G110" s="12">
        <v>0.36708419999999997</v>
      </c>
      <c r="H110" s="13">
        <v>2.4918529999999999</v>
      </c>
      <c r="I110" s="20">
        <v>1.0762465000000001</v>
      </c>
      <c r="J110" s="13">
        <v>2.315318098595442</v>
      </c>
      <c r="K110" s="13">
        <v>0.966609137573745</v>
      </c>
      <c r="L110" s="21">
        <v>-2179</v>
      </c>
      <c r="M110" s="21">
        <v>2576</v>
      </c>
      <c r="N110" s="14">
        <v>3.2464609999999998E-2</v>
      </c>
      <c r="O110" s="57">
        <v>3.1840142124999998E-2</v>
      </c>
      <c r="P110" s="14">
        <v>1.6000000000000001E-8</v>
      </c>
      <c r="Q110" s="13">
        <v>27.434709675365987</v>
      </c>
      <c r="R110" s="11">
        <v>-3.3710899347508638</v>
      </c>
      <c r="S110">
        <v>27</v>
      </c>
      <c r="T110">
        <v>224</v>
      </c>
    </row>
    <row r="111" spans="1:21" x14ac:dyDescent="0.25">
      <c r="A111" t="s">
        <v>149</v>
      </c>
      <c r="B111" t="s">
        <v>150</v>
      </c>
      <c r="C111" s="56"/>
      <c r="F111" s="12">
        <v>16.454717733891844</v>
      </c>
      <c r="G111" s="12">
        <v>0.36836939999999996</v>
      </c>
      <c r="H111" s="13">
        <v>2.4655740000000002</v>
      </c>
      <c r="I111" s="20">
        <v>1.0676490000000001</v>
      </c>
      <c r="J111" s="13">
        <v>2.3093488590351323</v>
      </c>
      <c r="K111" s="13">
        <v>0.96411707330540009</v>
      </c>
      <c r="L111" s="21">
        <v>-2193</v>
      </c>
      <c r="M111" s="21">
        <v>2562</v>
      </c>
      <c r="N111" s="14">
        <v>3.5131660000000002E-2</v>
      </c>
      <c r="O111" s="59">
        <v>3.4507192125000002E-2</v>
      </c>
      <c r="P111" s="14">
        <v>1.4999999999999999E-8</v>
      </c>
      <c r="Q111" s="13"/>
      <c r="R111" s="11"/>
      <c r="S111">
        <v>28</v>
      </c>
      <c r="T111">
        <v>225</v>
      </c>
      <c r="U111" t="s">
        <v>151</v>
      </c>
    </row>
    <row r="112" spans="1:21" x14ac:dyDescent="0.25">
      <c r="A112" t="s">
        <v>152</v>
      </c>
      <c r="B112" t="s">
        <v>153</v>
      </c>
      <c r="C112" s="56">
        <v>27.041656547822868</v>
      </c>
      <c r="D112" s="11">
        <v>0.28811604230791904</v>
      </c>
      <c r="E112" s="13">
        <v>-10.118414528785923</v>
      </c>
      <c r="F112" s="12">
        <v>15.75254338719323</v>
      </c>
      <c r="G112" s="12">
        <v>0.44011920000000004</v>
      </c>
      <c r="H112" s="13">
        <v>2.4679540000000002</v>
      </c>
      <c r="I112" s="20">
        <v>1.0581745</v>
      </c>
      <c r="J112" s="13">
        <v>2.3322750642734258</v>
      </c>
      <c r="K112" s="13">
        <v>0.97368840585217586</v>
      </c>
      <c r="L112" s="21">
        <v>-2208</v>
      </c>
      <c r="M112" s="21">
        <v>2548</v>
      </c>
      <c r="N112" s="14">
        <v>3.052295E-2</v>
      </c>
      <c r="O112" s="57">
        <v>2.9898482125E-2</v>
      </c>
      <c r="P112" s="14">
        <v>1.4999999999999999E-8</v>
      </c>
      <c r="Q112" s="13">
        <v>26.135406795817715</v>
      </c>
      <c r="R112" s="11">
        <v>-4.6314355318915181</v>
      </c>
      <c r="S112">
        <v>29</v>
      </c>
      <c r="T112">
        <v>226</v>
      </c>
    </row>
    <row r="113" spans="1:20" x14ac:dyDescent="0.25">
      <c r="A113" t="s">
        <v>154</v>
      </c>
      <c r="B113" t="s">
        <v>155</v>
      </c>
      <c r="C113" s="56">
        <v>26.574220524508085</v>
      </c>
      <c r="D113" s="11">
        <v>0.28811604230791904</v>
      </c>
      <c r="E113" s="13">
        <v>-10.118414528785923</v>
      </c>
      <c r="F113" s="12">
        <v>15.290245362058696</v>
      </c>
      <c r="G113" s="12">
        <v>0.36446480000000003</v>
      </c>
      <c r="H113" s="13">
        <v>2.4406789999999998</v>
      </c>
      <c r="I113" s="20">
        <v>1.051974</v>
      </c>
      <c r="J113" s="13">
        <v>2.3200944129797882</v>
      </c>
      <c r="K113" s="13">
        <v>0.96860317421632769</v>
      </c>
      <c r="L113" s="21">
        <v>-2220</v>
      </c>
      <c r="M113" s="21">
        <v>2536</v>
      </c>
      <c r="N113" s="14">
        <v>3.0396159999999998E-2</v>
      </c>
      <c r="O113" s="57">
        <v>2.9771692124999999E-2</v>
      </c>
      <c r="P113" s="14">
        <v>1.4999999999999999E-8</v>
      </c>
      <c r="Q113" s="13">
        <v>25.668383232676504</v>
      </c>
      <c r="R113" s="11">
        <v>-5.0844562253964902</v>
      </c>
      <c r="S113">
        <v>30</v>
      </c>
      <c r="T113">
        <v>227</v>
      </c>
    </row>
    <row r="114" spans="1:20" x14ac:dyDescent="0.25">
      <c r="A114" t="s">
        <v>156</v>
      </c>
      <c r="B114" t="s">
        <v>157</v>
      </c>
      <c r="C114" s="56">
        <v>27.469761384710132</v>
      </c>
      <c r="D114" s="11">
        <v>0.28811604230791904</v>
      </c>
      <c r="E114" s="13">
        <v>-10.118414528785923</v>
      </c>
      <c r="F114" s="12">
        <v>16.175942549371491</v>
      </c>
      <c r="G114" s="12">
        <v>0.361344</v>
      </c>
      <c r="H114" s="13">
        <v>2.404334</v>
      </c>
      <c r="I114" s="20">
        <v>1.0459830000000001</v>
      </c>
      <c r="J114" s="13">
        <v>2.2986358286893762</v>
      </c>
      <c r="K114" s="13">
        <v>0.95964455048894803</v>
      </c>
      <c r="L114" s="21">
        <v>-2233</v>
      </c>
      <c r="M114" s="21">
        <v>2522</v>
      </c>
      <c r="N114" s="14">
        <v>2.833486E-2</v>
      </c>
      <c r="O114" s="57">
        <v>2.7710392125E-2</v>
      </c>
      <c r="P114" s="14">
        <v>1.4999999999999999E-8</v>
      </c>
      <c r="Q114" s="13">
        <v>26.563133877917757</v>
      </c>
      <c r="R114" s="11">
        <v>-4.2165330844421369</v>
      </c>
      <c r="S114">
        <v>31</v>
      </c>
      <c r="T114">
        <v>228</v>
      </c>
    </row>
    <row r="115" spans="1:20" x14ac:dyDescent="0.25">
      <c r="A115" t="s">
        <v>158</v>
      </c>
      <c r="B115" t="s">
        <v>159</v>
      </c>
      <c r="C115" s="56">
        <v>27.341178659850087</v>
      </c>
      <c r="D115" s="11">
        <v>0.28811604230791904</v>
      </c>
      <c r="E115" s="13">
        <v>-10.118414528785923</v>
      </c>
      <c r="F115" s="12">
        <v>16.048773189706765</v>
      </c>
      <c r="G115" s="12">
        <v>0.38663599999999998</v>
      </c>
      <c r="H115" s="13">
        <v>2.410371</v>
      </c>
      <c r="I115" s="20">
        <v>1.037547</v>
      </c>
      <c r="J115" s="13">
        <v>2.3231439154081697</v>
      </c>
      <c r="K115" s="13">
        <v>0.96987629384257468</v>
      </c>
      <c r="L115" s="21">
        <v>-2246</v>
      </c>
      <c r="M115" s="21">
        <v>2510</v>
      </c>
      <c r="N115" s="14">
        <v>2.846601E-2</v>
      </c>
      <c r="O115" s="57">
        <v>2.7841542125E-2</v>
      </c>
      <c r="P115" s="14">
        <v>1.4999999999999999E-8</v>
      </c>
      <c r="Q115" s="13">
        <v>26.434664612976277</v>
      </c>
      <c r="R115" s="11">
        <v>-4.3411504273154033</v>
      </c>
      <c r="S115">
        <v>32</v>
      </c>
      <c r="T115">
        <v>229</v>
      </c>
    </row>
    <row r="116" spans="1:20" x14ac:dyDescent="0.25">
      <c r="A116" t="s">
        <v>160</v>
      </c>
      <c r="B116" t="s">
        <v>161</v>
      </c>
      <c r="C116" s="56">
        <v>27.178811454340533</v>
      </c>
      <c r="D116" s="11">
        <v>0.28811604230791904</v>
      </c>
      <c r="E116" s="13">
        <v>-10.118414528785923</v>
      </c>
      <c r="F116" s="12">
        <v>15.888190704169247</v>
      </c>
      <c r="G116" s="12">
        <v>0.39811060000000004</v>
      </c>
      <c r="H116" s="13">
        <v>2.4082180000000002</v>
      </c>
      <c r="I116" s="20">
        <v>1.0295915</v>
      </c>
      <c r="J116" s="13">
        <v>2.3390033814381725</v>
      </c>
      <c r="K116" s="13">
        <v>0.9764973731624923</v>
      </c>
      <c r="L116" s="21">
        <v>-2258</v>
      </c>
      <c r="M116" s="21">
        <v>2495</v>
      </c>
      <c r="N116" s="14">
        <v>2.3193330000000002E-2</v>
      </c>
      <c r="O116" s="57">
        <v>2.2568862125000002E-2</v>
      </c>
      <c r="P116" s="14">
        <v>1.4999999999999999E-8</v>
      </c>
      <c r="Q116" s="13">
        <v>26.272440678422491</v>
      </c>
      <c r="R116" s="11">
        <v>-4.4985103661595183</v>
      </c>
      <c r="S116">
        <v>33</v>
      </c>
      <c r="T116">
        <v>230</v>
      </c>
    </row>
    <row r="117" spans="1:20" x14ac:dyDescent="0.25">
      <c r="A117" t="s">
        <v>162</v>
      </c>
      <c r="B117" t="s">
        <v>163</v>
      </c>
      <c r="C117" s="56">
        <v>26.345292849659032</v>
      </c>
      <c r="D117" s="11">
        <v>0.28811604230791904</v>
      </c>
      <c r="E117" s="13">
        <v>-10.118414528785923</v>
      </c>
      <c r="F117" s="12">
        <v>15.06383403151812</v>
      </c>
      <c r="G117" s="12">
        <v>0.35578159999999998</v>
      </c>
      <c r="H117" s="13">
        <v>2.3773930000000001</v>
      </c>
      <c r="I117" s="20">
        <v>1.0238479999999999</v>
      </c>
      <c r="J117" s="13">
        <v>2.3220175260390219</v>
      </c>
      <c r="K117" s="13">
        <v>0.96940604387677309</v>
      </c>
      <c r="L117" s="21">
        <v>-2272</v>
      </c>
      <c r="M117" s="21">
        <v>2477</v>
      </c>
      <c r="N117" s="14">
        <v>2.809704E-2</v>
      </c>
      <c r="O117" s="57">
        <v>2.7472572125000001E-2</v>
      </c>
      <c r="P117" s="14">
        <v>1.4999999999999999E-8</v>
      </c>
      <c r="Q117" s="13">
        <v>25.439657560976325</v>
      </c>
      <c r="R117" s="11">
        <v>-5.3063239652575636</v>
      </c>
      <c r="S117">
        <v>34</v>
      </c>
      <c r="T117">
        <v>231</v>
      </c>
    </row>
    <row r="118" spans="1:20" x14ac:dyDescent="0.25">
      <c r="A118" t="s">
        <v>164</v>
      </c>
      <c r="B118" t="s">
        <v>165</v>
      </c>
      <c r="C118" s="56">
        <v>26.133005292144684</v>
      </c>
      <c r="D118" s="11">
        <v>0.28811604230791904</v>
      </c>
      <c r="E118" s="13">
        <v>-10.118414528785923</v>
      </c>
      <c r="F118" s="12">
        <v>14.853879912228196</v>
      </c>
      <c r="G118" s="12">
        <v>0.3788106</v>
      </c>
      <c r="H118" s="13">
        <v>2.3973550000000001</v>
      </c>
      <c r="I118" s="20">
        <v>1.0147195</v>
      </c>
      <c r="J118" s="13">
        <v>2.3625790181424522</v>
      </c>
      <c r="K118" s="13">
        <v>0.98633983320126617</v>
      </c>
      <c r="L118" s="21">
        <v>-2283</v>
      </c>
      <c r="M118" s="21">
        <v>2463</v>
      </c>
      <c r="N118" s="14">
        <v>2.9295700000000001E-2</v>
      </c>
      <c r="O118" s="57">
        <v>2.8671232125000001E-2</v>
      </c>
      <c r="P118" s="14">
        <v>1.4999999999999999E-8</v>
      </c>
      <c r="Q118" s="13">
        <v>25.227557323562742</v>
      </c>
      <c r="R118" s="11">
        <v>-5.5120647548644</v>
      </c>
      <c r="S118">
        <v>35</v>
      </c>
      <c r="T118">
        <v>232</v>
      </c>
    </row>
    <row r="119" spans="1:20" x14ac:dyDescent="0.25">
      <c r="A119" t="s">
        <v>166</v>
      </c>
      <c r="B119" t="s">
        <v>167</v>
      </c>
      <c r="C119" s="56">
        <v>26.266630476803556</v>
      </c>
      <c r="D119" s="11">
        <v>0.28811604230791904</v>
      </c>
      <c r="E119" s="13">
        <v>-10.118414528785923</v>
      </c>
      <c r="F119" s="12">
        <v>14.986036305605577</v>
      </c>
      <c r="G119" s="12">
        <v>0.47848000000000002</v>
      </c>
      <c r="H119" s="13">
        <v>2.3747910000000001</v>
      </c>
      <c r="I119" s="20">
        <v>1.0153489999999998</v>
      </c>
      <c r="J119" s="13">
        <v>2.3388913565680376</v>
      </c>
      <c r="K119" s="13">
        <v>0.97645060452920007</v>
      </c>
      <c r="L119" s="21">
        <v>-2296</v>
      </c>
      <c r="M119" s="21">
        <v>2449</v>
      </c>
      <c r="N119" s="14">
        <v>3.1054720000000001E-2</v>
      </c>
      <c r="O119" s="57">
        <v>3.0430252125000001E-2</v>
      </c>
      <c r="P119" s="14">
        <v>1.4999999999999999E-8</v>
      </c>
      <c r="Q119" s="13">
        <v>25.361064598894423</v>
      </c>
      <c r="R119" s="11">
        <v>-5.3825604573683226</v>
      </c>
      <c r="S119">
        <v>36</v>
      </c>
      <c r="T119">
        <v>233</v>
      </c>
    </row>
    <row r="120" spans="1:20" x14ac:dyDescent="0.25">
      <c r="A120" t="s">
        <v>168</v>
      </c>
      <c r="B120" t="s">
        <v>169</v>
      </c>
      <c r="C120" s="56">
        <v>26.0639235929061</v>
      </c>
      <c r="D120" s="11">
        <v>0.28811604230791904</v>
      </c>
      <c r="E120" s="13">
        <v>-10.118414528785923</v>
      </c>
      <c r="F120" s="12">
        <v>14.785557550369033</v>
      </c>
      <c r="G120" s="12">
        <v>0.40116739999999995</v>
      </c>
      <c r="H120" s="13">
        <v>2.3836520000000001</v>
      </c>
      <c r="I120" s="20">
        <v>1.0113719999999999</v>
      </c>
      <c r="J120" s="13">
        <v>2.3568499029041741</v>
      </c>
      <c r="K120" s="13">
        <v>0.9839480170862831</v>
      </c>
      <c r="L120" s="21">
        <v>-2311</v>
      </c>
      <c r="M120" s="21">
        <v>2433</v>
      </c>
      <c r="N120" s="14">
        <v>3.069759E-2</v>
      </c>
      <c r="O120" s="57">
        <v>3.0073122125000001E-2</v>
      </c>
      <c r="P120" s="14">
        <v>1.6000000000000001E-8</v>
      </c>
      <c r="Q120" s="13">
        <v>25.158536581221469</v>
      </c>
      <c r="R120" s="11">
        <v>-5.5790160331925494</v>
      </c>
      <c r="S120">
        <v>37</v>
      </c>
      <c r="T120">
        <v>234</v>
      </c>
    </row>
    <row r="122" spans="1:20" x14ac:dyDescent="0.25">
      <c r="A122" t="s">
        <v>170</v>
      </c>
      <c r="B122" t="s">
        <v>78</v>
      </c>
      <c r="F122" s="12">
        <v>1.4377618192698005</v>
      </c>
      <c r="G122" s="12">
        <v>0.33681620000000001</v>
      </c>
      <c r="H122" s="13">
        <v>2.4240349999999999</v>
      </c>
      <c r="I122" s="20">
        <v>1.005665</v>
      </c>
      <c r="J122" s="13">
        <v>2.4103801961885916</v>
      </c>
      <c r="L122" s="21">
        <v>-1825</v>
      </c>
      <c r="M122" s="21">
        <v>-1553</v>
      </c>
      <c r="N122" s="14">
        <v>6.0038240000000003E-4</v>
      </c>
      <c r="P122" s="14">
        <v>1.6000000000000001E-8</v>
      </c>
    </row>
    <row r="123" spans="1:20" x14ac:dyDescent="0.25">
      <c r="A123" t="s">
        <v>171</v>
      </c>
      <c r="B123" t="s">
        <v>78</v>
      </c>
      <c r="F123" s="12">
        <v>1.4228007181329438</v>
      </c>
      <c r="G123" s="12">
        <v>0.40455320000000006</v>
      </c>
      <c r="H123" s="13">
        <v>2.398733</v>
      </c>
      <c r="I123" s="20">
        <v>1.0020579999999999</v>
      </c>
      <c r="J123" s="13">
        <v>2.3938065461280686</v>
      </c>
      <c r="L123" s="21">
        <v>-1814</v>
      </c>
      <c r="M123" s="21">
        <v>-1536</v>
      </c>
      <c r="N123" s="14">
        <v>6.1040720000000005E-4</v>
      </c>
      <c r="P123" s="14">
        <v>1.6000000000000001E-8</v>
      </c>
    </row>
    <row r="124" spans="1:20" x14ac:dyDescent="0.25">
      <c r="A124" t="s">
        <v>172</v>
      </c>
      <c r="B124" t="s">
        <v>173</v>
      </c>
      <c r="F124" s="12">
        <v>1.5225413923798392</v>
      </c>
      <c r="G124" s="12">
        <v>0.34754840000000004</v>
      </c>
      <c r="H124" s="13">
        <v>2.5505390000000001</v>
      </c>
      <c r="I124" s="20">
        <v>1.0616459999999999</v>
      </c>
      <c r="J124" s="13">
        <v>2.4024382892225851</v>
      </c>
      <c r="L124" s="21">
        <v>-1803</v>
      </c>
      <c r="M124" s="21">
        <v>-1555</v>
      </c>
      <c r="N124" s="14">
        <v>6.2281179999999997E-4</v>
      </c>
      <c r="P124" s="14">
        <v>1.6000000000000001E-8</v>
      </c>
    </row>
    <row r="125" spans="1:20" x14ac:dyDescent="0.25">
      <c r="A125" t="s">
        <v>174</v>
      </c>
      <c r="B125" t="s">
        <v>78</v>
      </c>
      <c r="F125" s="12">
        <v>1.4821464193097711</v>
      </c>
      <c r="G125" s="12">
        <v>0.42747299999999999</v>
      </c>
      <c r="H125" s="13">
        <v>2.5679560000000001</v>
      </c>
      <c r="I125" s="20">
        <v>1.065858</v>
      </c>
      <c r="J125" s="13">
        <v>2.4092852894100343</v>
      </c>
      <c r="L125" s="21">
        <v>-1793</v>
      </c>
      <c r="M125" s="21">
        <v>-1536</v>
      </c>
      <c r="N125" s="14">
        <v>6.3327969999999996E-4</v>
      </c>
      <c r="P125" s="14">
        <v>1.6000000000000001E-8</v>
      </c>
    </row>
    <row r="126" spans="1:20" x14ac:dyDescent="0.25">
      <c r="B126" s="29"/>
      <c r="C126" s="32"/>
      <c r="D126" s="32"/>
      <c r="E126" s="48"/>
      <c r="F126" s="32">
        <f>AVERAGE(F122:F125)</f>
        <v>1.4663125872730887</v>
      </c>
      <c r="G126" s="32">
        <f>2*STDEV(F122:F125)</f>
        <v>9.0338754108045843E-2</v>
      </c>
    </row>
    <row r="127" spans="1:20" x14ac:dyDescent="0.25">
      <c r="B127" s="43" t="s">
        <v>46</v>
      </c>
      <c r="C127" s="44">
        <v>12.49</v>
      </c>
      <c r="D127" s="44"/>
      <c r="E127" s="44">
        <v>-10.991874661224198</v>
      </c>
      <c r="F127" s="44">
        <f>AVERAGE(F122:F125,F99:F102)</f>
        <v>1.3608368242570001</v>
      </c>
      <c r="G127" s="44">
        <f>2*STDEV(F122:F125,F99:F102)</f>
        <v>0.28811604230791904</v>
      </c>
      <c r="J127" s="44">
        <v>2.3952992048130732</v>
      </c>
      <c r="N127" s="58">
        <f>AVERAGE(N122:N125,N99:N102)</f>
        <v>6.2446787499999994E-4</v>
      </c>
    </row>
    <row r="128" spans="1:20" x14ac:dyDescent="0.25">
      <c r="C128" s="54" t="s">
        <v>83</v>
      </c>
      <c r="D128" s="55" t="s">
        <v>84</v>
      </c>
    </row>
    <row r="129" spans="1:20" x14ac:dyDescent="0.25">
      <c r="A129" t="s">
        <v>175</v>
      </c>
      <c r="B129" t="s">
        <v>176</v>
      </c>
      <c r="C129" s="56">
        <v>25.977416226864889</v>
      </c>
      <c r="D129" s="11">
        <v>0.19681975190528092</v>
      </c>
      <c r="E129" s="13">
        <v>-10.033004633298926</v>
      </c>
      <c r="F129" s="12">
        <v>14.787552363854095</v>
      </c>
      <c r="G129" s="12">
        <v>0.43458820000000004</v>
      </c>
      <c r="H129" s="13">
        <v>2.4837099999999999</v>
      </c>
      <c r="I129" s="20">
        <v>1.066735</v>
      </c>
      <c r="J129" s="13">
        <v>2.3283289664255884</v>
      </c>
      <c r="K129" s="13">
        <v>0.96489839971971636</v>
      </c>
      <c r="L129" s="21">
        <v>-2512</v>
      </c>
      <c r="M129" s="21">
        <v>2400</v>
      </c>
      <c r="N129" s="14">
        <v>2.928337E-2</v>
      </c>
      <c r="O129" s="57">
        <v>2.8660275674999999E-2</v>
      </c>
      <c r="P129" s="14">
        <v>1.6000000000000001E-8</v>
      </c>
      <c r="Q129" s="13">
        <v>25.072105548285428</v>
      </c>
      <c r="R129" s="11">
        <v>-5.6628555855647651</v>
      </c>
      <c r="S129">
        <v>38</v>
      </c>
      <c r="T129">
        <v>235</v>
      </c>
    </row>
    <row r="130" spans="1:20" x14ac:dyDescent="0.25">
      <c r="A130" t="s">
        <v>177</v>
      </c>
      <c r="B130" t="s">
        <v>178</v>
      </c>
      <c r="C130" s="56">
        <v>26.32178651781625</v>
      </c>
      <c r="D130" s="11">
        <v>0.19681975190528092</v>
      </c>
      <c r="E130" s="13">
        <v>-10.033004633298926</v>
      </c>
      <c r="F130" s="12">
        <v>15.12816676640738</v>
      </c>
      <c r="G130" s="12">
        <v>0.35914799999999997</v>
      </c>
      <c r="H130" s="13">
        <v>2.4582310000000001</v>
      </c>
      <c r="I130" s="20">
        <v>1.0665250000000002</v>
      </c>
      <c r="J130" s="13">
        <v>2.3048976817233537</v>
      </c>
      <c r="K130" s="13">
        <v>0.9551880841077125</v>
      </c>
      <c r="L130" s="21">
        <v>-2526</v>
      </c>
      <c r="M130" s="21">
        <v>2387</v>
      </c>
      <c r="N130" s="14">
        <v>2.8755099999999999E-2</v>
      </c>
      <c r="O130" s="57">
        <v>2.8132005674999998E-2</v>
      </c>
      <c r="P130" s="14">
        <v>1.6000000000000001E-8</v>
      </c>
      <c r="Q130" s="13">
        <v>25.416171970850556</v>
      </c>
      <c r="R130" s="11">
        <v>-5.3291053817980663</v>
      </c>
      <c r="S130">
        <v>39</v>
      </c>
      <c r="T130">
        <v>236</v>
      </c>
    </row>
    <row r="131" spans="1:20" x14ac:dyDescent="0.25">
      <c r="A131" t="s">
        <v>179</v>
      </c>
      <c r="B131" t="s">
        <v>180</v>
      </c>
      <c r="C131" s="56">
        <v>26.517417078415264</v>
      </c>
      <c r="D131" s="11">
        <v>0.19681975190528092</v>
      </c>
      <c r="E131" s="13">
        <v>-10.033004633298926</v>
      </c>
      <c r="F131" s="12">
        <v>15.321663674446429</v>
      </c>
      <c r="G131" s="12">
        <v>0.44855499999999998</v>
      </c>
      <c r="H131" s="13">
        <v>2.4763839999999999</v>
      </c>
      <c r="I131" s="20">
        <v>1.0654625</v>
      </c>
      <c r="J131" s="13">
        <v>2.3242338421108202</v>
      </c>
      <c r="K131" s="13">
        <v>0.96320131182751911</v>
      </c>
      <c r="L131" s="21">
        <v>-2531</v>
      </c>
      <c r="M131" s="21">
        <v>2376</v>
      </c>
      <c r="N131" s="14">
        <v>2.912957E-2</v>
      </c>
      <c r="O131" s="57">
        <v>2.8506475675E-2</v>
      </c>
      <c r="P131" s="14">
        <v>1.6000000000000001E-8</v>
      </c>
      <c r="Q131" s="13">
        <v>25.611629909291665</v>
      </c>
      <c r="R131" s="11">
        <v>-5.139507901473781</v>
      </c>
      <c r="S131">
        <v>40</v>
      </c>
      <c r="T131">
        <v>237</v>
      </c>
    </row>
    <row r="132" spans="1:20" x14ac:dyDescent="0.25">
      <c r="A132" t="s">
        <v>181</v>
      </c>
      <c r="B132" t="s">
        <v>182</v>
      </c>
      <c r="C132" s="56">
        <v>25.897752235693126</v>
      </c>
      <c r="D132" s="11">
        <v>0.19681975190528092</v>
      </c>
      <c r="E132" s="13">
        <v>-10.033004633298926</v>
      </c>
      <c r="F132" s="12">
        <v>14.708757231199021</v>
      </c>
      <c r="G132" s="12">
        <v>0.42346200000000001</v>
      </c>
      <c r="H132" s="13">
        <v>2.4791099999999999</v>
      </c>
      <c r="I132" s="20">
        <v>1.0646105000000001</v>
      </c>
      <c r="J132" s="13">
        <v>2.3286544703438485</v>
      </c>
      <c r="K132" s="13">
        <v>0.96503329397837168</v>
      </c>
      <c r="L132" s="21">
        <v>-2547</v>
      </c>
      <c r="M132" s="21">
        <v>2360</v>
      </c>
      <c r="N132" s="14">
        <v>2.7692899999999999E-2</v>
      </c>
      <c r="O132" s="57">
        <v>2.7069805674999999E-2</v>
      </c>
      <c r="P132" s="14">
        <v>1.6000000000000001E-8</v>
      </c>
      <c r="Q132" s="13">
        <v>24.992511851703814</v>
      </c>
      <c r="R132" s="11">
        <v>-5.7400628069338611</v>
      </c>
      <c r="S132">
        <v>41</v>
      </c>
      <c r="T132">
        <v>238</v>
      </c>
    </row>
    <row r="133" spans="1:20" x14ac:dyDescent="0.25">
      <c r="A133" t="s">
        <v>183</v>
      </c>
      <c r="B133" t="s">
        <v>184</v>
      </c>
      <c r="C133" s="56">
        <v>26.187164456785261</v>
      </c>
      <c r="D133" s="11">
        <v>0.19681975190528092</v>
      </c>
      <c r="E133" s="13">
        <v>-10.033004633298926</v>
      </c>
      <c r="F133" s="12">
        <v>14.995012966287469</v>
      </c>
      <c r="G133" s="12">
        <v>0.43148560000000002</v>
      </c>
      <c r="H133" s="13">
        <v>2.460941</v>
      </c>
      <c r="I133" s="20">
        <v>1.0614729999999999</v>
      </c>
      <c r="J133" s="13">
        <v>2.3184207229011009</v>
      </c>
      <c r="K133" s="13">
        <v>0.96079225816554925</v>
      </c>
      <c r="L133" s="21">
        <v>-2558</v>
      </c>
      <c r="M133" s="21">
        <v>2347</v>
      </c>
      <c r="N133" s="14">
        <v>2.5004410000000001E-2</v>
      </c>
      <c r="O133" s="57">
        <v>2.4381315675000001E-2</v>
      </c>
      <c r="P133" s="14">
        <v>1.6000000000000001E-8</v>
      </c>
      <c r="Q133" s="13">
        <v>25.281668698778681</v>
      </c>
      <c r="R133" s="11">
        <v>-5.4595758128462419</v>
      </c>
      <c r="S133">
        <v>42</v>
      </c>
      <c r="T133">
        <v>239</v>
      </c>
    </row>
    <row r="134" spans="1:20" x14ac:dyDescent="0.25">
      <c r="A134" t="s">
        <v>185</v>
      </c>
      <c r="B134" t="s">
        <v>186</v>
      </c>
      <c r="C134" s="56">
        <v>26.3913664594726</v>
      </c>
      <c r="D134" s="11">
        <v>0.19681975190528092</v>
      </c>
      <c r="E134" s="13">
        <v>-10.033004633298926</v>
      </c>
      <c r="F134" s="12">
        <v>15.196987831637809</v>
      </c>
      <c r="G134" s="12">
        <v>0.41273799999999999</v>
      </c>
      <c r="H134" s="13">
        <v>2.4483830000000002</v>
      </c>
      <c r="I134" s="20">
        <v>1.060176</v>
      </c>
      <c r="J134" s="13">
        <v>2.3094118335068896</v>
      </c>
      <c r="K134" s="13">
        <v>0.95705882397945508</v>
      </c>
      <c r="L134" s="21">
        <v>-2573</v>
      </c>
      <c r="M134" s="21">
        <v>2332</v>
      </c>
      <c r="N134" s="14">
        <v>2.6671E-2</v>
      </c>
      <c r="O134" s="57">
        <v>2.6047905675E-2</v>
      </c>
      <c r="P134" s="14">
        <v>1.6000000000000001E-8</v>
      </c>
      <c r="Q134" s="13">
        <v>25.485690515966162</v>
      </c>
      <c r="R134" s="11">
        <v>-5.2616712264250403</v>
      </c>
      <c r="S134">
        <v>43</v>
      </c>
      <c r="T134">
        <v>240</v>
      </c>
    </row>
    <row r="135" spans="1:20" x14ac:dyDescent="0.25">
      <c r="A135" t="s">
        <v>187</v>
      </c>
      <c r="B135" t="s">
        <v>188</v>
      </c>
      <c r="C135" s="56">
        <v>26.75338383707593</v>
      </c>
      <c r="D135" s="11">
        <v>0.19681975190528092</v>
      </c>
      <c r="E135" s="13">
        <v>-10.033004633298926</v>
      </c>
      <c r="F135" s="12">
        <v>15.555056852184279</v>
      </c>
      <c r="G135" s="12">
        <v>0.42802279999999998</v>
      </c>
      <c r="H135" s="13">
        <v>2.4567540000000001</v>
      </c>
      <c r="I135" s="20">
        <v>1.0527770000000001</v>
      </c>
      <c r="J135" s="13">
        <v>2.3335939140007809</v>
      </c>
      <c r="K135" s="13">
        <v>0.96708028190353434</v>
      </c>
      <c r="L135" s="21">
        <v>-2591</v>
      </c>
      <c r="M135" s="21">
        <v>2317</v>
      </c>
      <c r="N135" s="14">
        <v>2.2940120000000001E-2</v>
      </c>
      <c r="O135" s="57">
        <v>2.2317025675000001E-2</v>
      </c>
      <c r="P135" s="14">
        <v>1.6000000000000001E-8</v>
      </c>
      <c r="Q135" s="13">
        <v>25.8473884535968</v>
      </c>
      <c r="R135" s="11">
        <v>-4.9108181571652239</v>
      </c>
      <c r="S135">
        <v>44</v>
      </c>
      <c r="T135">
        <v>241</v>
      </c>
    </row>
    <row r="136" spans="1:20" x14ac:dyDescent="0.25">
      <c r="A136" t="s">
        <v>189</v>
      </c>
      <c r="B136" t="s">
        <v>190</v>
      </c>
      <c r="C136" s="56">
        <v>26.703467791974631</v>
      </c>
      <c r="D136" s="11">
        <v>0.19681975190528092</v>
      </c>
      <c r="E136" s="13">
        <v>-10.033004633298926</v>
      </c>
      <c r="F136" s="12">
        <v>15.505685218432097</v>
      </c>
      <c r="G136" s="12">
        <v>0.54511880000000001</v>
      </c>
      <c r="H136" s="13">
        <v>2.4424410000000001</v>
      </c>
      <c r="I136" s="20">
        <v>1.0491455000000001</v>
      </c>
      <c r="J136" s="13">
        <v>2.3280288577704424</v>
      </c>
      <c r="K136" s="13">
        <v>0.96477402968211945</v>
      </c>
      <c r="L136" s="21">
        <v>-2608</v>
      </c>
      <c r="M136" s="21">
        <v>2302</v>
      </c>
      <c r="N136" s="14">
        <v>2.8102390000000001E-2</v>
      </c>
      <c r="O136" s="57">
        <v>2.7479295675000001E-2</v>
      </c>
      <c r="P136" s="14">
        <v>1.6000000000000001E-8</v>
      </c>
      <c r="Q136" s="13">
        <v>25.797516453839986</v>
      </c>
      <c r="R136" s="11">
        <v>-4.9591948338458396</v>
      </c>
      <c r="S136">
        <v>45</v>
      </c>
      <c r="T136">
        <v>242</v>
      </c>
    </row>
    <row r="137" spans="1:20" x14ac:dyDescent="0.25">
      <c r="A137" t="s">
        <v>191</v>
      </c>
      <c r="B137" t="s">
        <v>192</v>
      </c>
      <c r="C137" s="56">
        <v>26.738257762802586</v>
      </c>
      <c r="D137" s="11">
        <v>0.19681975190528092</v>
      </c>
      <c r="E137" s="13">
        <v>-10.033004633298926</v>
      </c>
      <c r="F137" s="12">
        <v>15.5400957510472</v>
      </c>
      <c r="G137" s="12">
        <v>0.37616740000000004</v>
      </c>
      <c r="H137" s="13">
        <v>2.430434</v>
      </c>
      <c r="I137" s="20">
        <v>1.0450569999999999</v>
      </c>
      <c r="J137" s="13">
        <v>2.3256473091898338</v>
      </c>
      <c r="K137" s="13">
        <v>0.96378707618567605</v>
      </c>
      <c r="L137" s="21">
        <v>-2623</v>
      </c>
      <c r="M137" s="21">
        <v>2290</v>
      </c>
      <c r="N137" s="14">
        <v>2.763645E-2</v>
      </c>
      <c r="O137" s="57">
        <v>2.7013355675E-2</v>
      </c>
      <c r="P137" s="14">
        <v>1.6000000000000001E-8</v>
      </c>
      <c r="Q137" s="13">
        <v>25.832275726397789</v>
      </c>
      <c r="R137" s="11">
        <v>-4.9254777561593261</v>
      </c>
      <c r="S137">
        <v>46</v>
      </c>
      <c r="T137">
        <v>243</v>
      </c>
    </row>
    <row r="138" spans="1:20" x14ac:dyDescent="0.25">
      <c r="A138" t="s">
        <v>193</v>
      </c>
      <c r="B138" t="s">
        <v>194</v>
      </c>
      <c r="C138" s="56">
        <v>27.840948577313227</v>
      </c>
      <c r="D138" s="11">
        <v>0.19681975190528092</v>
      </c>
      <c r="E138" s="13">
        <v>-10.033004633298926</v>
      </c>
      <c r="F138" s="12">
        <v>16.630760023937707</v>
      </c>
      <c r="G138" s="12">
        <v>0.42171060000000005</v>
      </c>
      <c r="H138" s="13">
        <v>2.4308649999999998</v>
      </c>
      <c r="I138" s="20">
        <v>1.0351130000000002</v>
      </c>
      <c r="J138" s="13">
        <v>2.3484054397925633</v>
      </c>
      <c r="K138" s="13">
        <v>0.973218425499213</v>
      </c>
      <c r="L138" s="21">
        <v>-2818</v>
      </c>
      <c r="M138" s="21">
        <v>2235</v>
      </c>
      <c r="N138" s="14">
        <v>3.1841559999999998E-2</v>
      </c>
      <c r="O138" s="57">
        <v>3.1218465674999998E-2</v>
      </c>
      <c r="P138" s="14">
        <v>1.6000000000000001E-8</v>
      </c>
      <c r="Q138" s="13">
        <v>26.933993539208778</v>
      </c>
      <c r="R138" s="11">
        <v>-3.8567929894862036</v>
      </c>
      <c r="S138">
        <v>47</v>
      </c>
      <c r="T138">
        <v>244</v>
      </c>
    </row>
    <row r="139" spans="1:20" x14ac:dyDescent="0.25">
      <c r="A139" t="s">
        <v>195</v>
      </c>
      <c r="B139" t="s">
        <v>196</v>
      </c>
      <c r="C139" s="56">
        <v>28.014394228978333</v>
      </c>
      <c r="D139" s="11">
        <v>0.19681975190528092</v>
      </c>
      <c r="E139" s="13">
        <v>-10.033004633298926</v>
      </c>
      <c r="F139" s="12">
        <v>16.802313983642627</v>
      </c>
      <c r="G139" s="12">
        <v>0.48223719999999998</v>
      </c>
      <c r="H139" s="13">
        <v>2.3993600000000002</v>
      </c>
      <c r="I139" s="20">
        <v>1.0275164999999999</v>
      </c>
      <c r="J139" s="13">
        <v>2.3351060542580098</v>
      </c>
      <c r="K139" s="13">
        <v>0.96770693807428665</v>
      </c>
      <c r="L139" s="21">
        <v>-2827</v>
      </c>
      <c r="M139" s="21">
        <v>2220</v>
      </c>
      <c r="N139" s="14">
        <v>2.8243770000000001E-2</v>
      </c>
      <c r="O139" s="57">
        <v>2.7620675675000001E-2</v>
      </c>
      <c r="P139" s="14">
        <v>1.6000000000000001E-8</v>
      </c>
      <c r="Q139" s="13">
        <v>27.107286144424812</v>
      </c>
      <c r="R139" s="11">
        <v>-3.688696254353133</v>
      </c>
      <c r="S139">
        <v>48</v>
      </c>
      <c r="T139">
        <v>245</v>
      </c>
    </row>
    <row r="140" spans="1:20" x14ac:dyDescent="0.25">
      <c r="A140" t="s">
        <v>197</v>
      </c>
      <c r="B140" t="s">
        <v>198</v>
      </c>
      <c r="C140" s="56">
        <v>28.017923646308507</v>
      </c>
      <c r="D140" s="11">
        <v>0.19681975190528092</v>
      </c>
      <c r="E140" s="13">
        <v>-10.033004633298926</v>
      </c>
      <c r="F140" s="12">
        <v>16.80580490724104</v>
      </c>
      <c r="G140" s="12">
        <v>0.37697399999999998</v>
      </c>
      <c r="H140" s="13">
        <v>2.3948870000000002</v>
      </c>
      <c r="I140" s="20">
        <v>1.0253795000000001</v>
      </c>
      <c r="J140" s="13">
        <v>2.3356103764508651</v>
      </c>
      <c r="K140" s="13">
        <v>0.96791593761165717</v>
      </c>
      <c r="L140" s="21">
        <v>-2870</v>
      </c>
      <c r="M140" s="21">
        <v>2193</v>
      </c>
      <c r="N140" s="14">
        <v>3.1979790000000001E-2</v>
      </c>
      <c r="O140" s="57">
        <v>3.1356695675000004E-2</v>
      </c>
      <c r="P140" s="14">
        <v>1.6000000000000001E-8</v>
      </c>
      <c r="Q140" s="13">
        <v>27.110812447437517</v>
      </c>
      <c r="R140" s="11">
        <v>-3.6852756812548941</v>
      </c>
      <c r="S140">
        <v>49</v>
      </c>
      <c r="T140">
        <v>246</v>
      </c>
    </row>
    <row r="141" spans="1:20" x14ac:dyDescent="0.25">
      <c r="A141" t="s">
        <v>199</v>
      </c>
      <c r="B141" t="s">
        <v>200</v>
      </c>
      <c r="C141" s="56">
        <v>27.204140850414671</v>
      </c>
      <c r="D141" s="11">
        <v>0.19681975190528092</v>
      </c>
      <c r="E141" s="13">
        <v>-10.033004633298926</v>
      </c>
      <c r="F141" s="12">
        <v>16.000897666068159</v>
      </c>
      <c r="G141" s="12">
        <v>0.41440940000000004</v>
      </c>
      <c r="H141" s="13">
        <v>2.390533</v>
      </c>
      <c r="I141" s="20">
        <v>1.0215004999999999</v>
      </c>
      <c r="J141" s="13">
        <v>2.3402171609313949</v>
      </c>
      <c r="K141" s="13">
        <v>0.96982506601971918</v>
      </c>
      <c r="L141" s="21">
        <v>-2884</v>
      </c>
      <c r="M141" s="21">
        <v>2176</v>
      </c>
      <c r="N141" s="14">
        <v>2.937785E-2</v>
      </c>
      <c r="O141" s="57">
        <v>2.8754755675E-2</v>
      </c>
      <c r="P141" s="14">
        <v>1.6000000000000001E-8</v>
      </c>
      <c r="Q141" s="13">
        <v>26.297747724128627</v>
      </c>
      <c r="R141" s="11">
        <v>-4.4739621071396858</v>
      </c>
      <c r="S141">
        <v>50</v>
      </c>
      <c r="T141">
        <v>247</v>
      </c>
    </row>
    <row r="142" spans="1:20" x14ac:dyDescent="0.25">
      <c r="A142" t="s">
        <v>201</v>
      </c>
      <c r="B142" t="s">
        <v>202</v>
      </c>
      <c r="C142" s="56">
        <v>27.587334732000592</v>
      </c>
      <c r="D142" s="11">
        <v>0.19681975190528092</v>
      </c>
      <c r="E142" s="13">
        <v>-10.033004633298926</v>
      </c>
      <c r="F142" s="12">
        <v>16.37991222820667</v>
      </c>
      <c r="G142" s="12">
        <v>0.41328219999999999</v>
      </c>
      <c r="H142" s="13">
        <v>2.3791880000000001</v>
      </c>
      <c r="I142" s="20">
        <v>1.0128295</v>
      </c>
      <c r="J142" s="13">
        <v>2.3490508520930717</v>
      </c>
      <c r="K142" s="13">
        <v>0.9734858951329719</v>
      </c>
      <c r="L142" s="21">
        <v>-2896</v>
      </c>
      <c r="M142" s="21">
        <v>2159</v>
      </c>
      <c r="N142" s="14">
        <v>3.096428E-2</v>
      </c>
      <c r="O142" s="57">
        <v>3.0341185675E-2</v>
      </c>
      <c r="P142" s="14">
        <v>1.4999999999999999E-8</v>
      </c>
      <c r="Q142" s="13">
        <v>26.680603479837917</v>
      </c>
      <c r="R142" s="11">
        <v>-4.1025855992880889</v>
      </c>
      <c r="S142">
        <v>51</v>
      </c>
      <c r="T142">
        <v>248</v>
      </c>
    </row>
    <row r="143" spans="1:20" x14ac:dyDescent="0.25">
      <c r="A143" t="s">
        <v>203</v>
      </c>
      <c r="B143" t="s">
        <v>204</v>
      </c>
      <c r="C143" s="56">
        <v>27.303468738141934</v>
      </c>
      <c r="D143" s="11">
        <v>0.19681975190528092</v>
      </c>
      <c r="E143" s="13">
        <v>-10.033004633298926</v>
      </c>
      <c r="F143" s="12">
        <v>16.0991422302017</v>
      </c>
      <c r="G143" s="12">
        <v>0.30965419999999999</v>
      </c>
      <c r="H143" s="13">
        <v>2.383464</v>
      </c>
      <c r="I143" s="20">
        <v>1.0079505</v>
      </c>
      <c r="J143" s="13">
        <v>2.364663740927754</v>
      </c>
      <c r="K143" s="13">
        <v>0.97995613695396078</v>
      </c>
      <c r="L143" s="21">
        <v>-2908</v>
      </c>
      <c r="M143" s="21">
        <v>2143</v>
      </c>
      <c r="N143" s="14">
        <v>3.103699E-2</v>
      </c>
      <c r="O143" s="57">
        <v>3.0413895675E-2</v>
      </c>
      <c r="P143" s="14">
        <v>1.6000000000000001E-8</v>
      </c>
      <c r="Q143" s="13">
        <v>26.396987966069261</v>
      </c>
      <c r="R143" s="11">
        <v>-4.3776974070779593</v>
      </c>
      <c r="S143">
        <v>52</v>
      </c>
      <c r="T143">
        <v>249</v>
      </c>
    </row>
    <row r="145" spans="1:20" x14ac:dyDescent="0.25">
      <c r="A145" t="s">
        <v>205</v>
      </c>
      <c r="B145" t="s">
        <v>78</v>
      </c>
      <c r="F145" s="12">
        <v>1.4512268102933046</v>
      </c>
      <c r="G145" s="12">
        <v>0.46515819999999997</v>
      </c>
      <c r="H145" s="13">
        <v>2.4465919999999999</v>
      </c>
      <c r="I145" s="20">
        <v>1.00010665</v>
      </c>
      <c r="J145" s="13">
        <v>2.4463310987883142</v>
      </c>
      <c r="L145" s="21">
        <v>-1796</v>
      </c>
      <c r="M145" s="21">
        <v>-1520</v>
      </c>
      <c r="N145" s="14">
        <v>6.6547410000000003E-4</v>
      </c>
      <c r="P145" s="14">
        <v>1.6000000000000001E-8</v>
      </c>
    </row>
    <row r="146" spans="1:20" x14ac:dyDescent="0.25">
      <c r="A146" t="s">
        <v>206</v>
      </c>
      <c r="B146" t="s">
        <v>78</v>
      </c>
      <c r="F146" s="12">
        <v>1.2362856572911696</v>
      </c>
      <c r="G146" s="12">
        <v>0.4236914</v>
      </c>
      <c r="H146" s="13">
        <v>2.4261370000000002</v>
      </c>
      <c r="I146" s="20">
        <v>0.99579570000000006</v>
      </c>
      <c r="J146" s="13">
        <v>2.4363802735842301</v>
      </c>
      <c r="L146" s="21">
        <v>-1784</v>
      </c>
      <c r="M146" s="21">
        <v>-1501</v>
      </c>
      <c r="N146" s="14">
        <v>6.1038629999999997E-4</v>
      </c>
      <c r="P146" s="14">
        <v>1.6000000000000001E-8</v>
      </c>
    </row>
    <row r="147" spans="1:20" x14ac:dyDescent="0.25">
      <c r="A147" t="s">
        <v>207</v>
      </c>
      <c r="B147" t="s">
        <v>208</v>
      </c>
      <c r="F147" s="12">
        <v>1.4527229204071013</v>
      </c>
      <c r="G147" s="12">
        <v>0.37389520000000004</v>
      </c>
      <c r="H147" s="13">
        <v>2.5333070000000002</v>
      </c>
      <c r="I147" s="20">
        <v>1.056001</v>
      </c>
      <c r="J147" s="13">
        <v>2.3989626903762402</v>
      </c>
      <c r="L147" s="21">
        <v>-1793</v>
      </c>
      <c r="M147" s="21">
        <v>-1490</v>
      </c>
      <c r="N147" s="14">
        <v>6.1876559999999995E-4</v>
      </c>
      <c r="P147" s="14">
        <v>1.6000000000000001E-8</v>
      </c>
    </row>
    <row r="148" spans="1:20" x14ac:dyDescent="0.25">
      <c r="A148" t="s">
        <v>209</v>
      </c>
      <c r="B148" t="s">
        <v>78</v>
      </c>
      <c r="F148" s="12">
        <v>1.5724117295032869</v>
      </c>
      <c r="G148" s="12">
        <v>0.35282979999999997</v>
      </c>
      <c r="H148" s="13">
        <v>2.5653929999999998</v>
      </c>
      <c r="I148" s="20">
        <v>1.065957</v>
      </c>
      <c r="J148" s="13">
        <v>2.406657116562863</v>
      </c>
      <c r="L148" s="21">
        <v>-1814</v>
      </c>
      <c r="M148" s="21">
        <v>-1487</v>
      </c>
      <c r="N148" s="14">
        <v>6.2324750000000001E-4</v>
      </c>
      <c r="P148" s="14">
        <v>1.6000000000000001E-8</v>
      </c>
    </row>
    <row r="149" spans="1:20" x14ac:dyDescent="0.25">
      <c r="B149" s="29"/>
      <c r="C149" s="32"/>
      <c r="D149" s="32"/>
      <c r="E149" s="48"/>
      <c r="F149" s="32">
        <f>AVERAGE(F145:F148)</f>
        <v>1.4281617793737156</v>
      </c>
      <c r="G149" s="32">
        <f>2*STDEV(F145:F148)</f>
        <v>0.27990412558113148</v>
      </c>
    </row>
    <row r="150" spans="1:20" x14ac:dyDescent="0.25">
      <c r="B150" s="43" t="s">
        <v>46</v>
      </c>
      <c r="C150" s="44">
        <v>12.49</v>
      </c>
      <c r="D150" s="44"/>
      <c r="E150" s="44">
        <v>-10.90654013044723</v>
      </c>
      <c r="F150" s="44">
        <f>AVERAGE(F145:F148,F122:F125)</f>
        <v>1.4472371833234021</v>
      </c>
      <c r="G150" s="44">
        <f>2*STDEV(F145:F148,F122:F125)</f>
        <v>0.19681975190528092</v>
      </c>
      <c r="J150" s="44">
        <v>2.4130301875326161</v>
      </c>
      <c r="N150" s="58">
        <f>AVERAGE(N145:N148,N122:N125)</f>
        <v>6.2309432500000004E-4</v>
      </c>
    </row>
    <row r="151" spans="1:20" x14ac:dyDescent="0.25">
      <c r="C151" s="54" t="s">
        <v>83</v>
      </c>
      <c r="D151" s="55" t="s">
        <v>84</v>
      </c>
    </row>
    <row r="152" spans="1:20" x14ac:dyDescent="0.25">
      <c r="A152" t="s">
        <v>210</v>
      </c>
      <c r="B152" t="s">
        <v>211</v>
      </c>
      <c r="C152" s="56">
        <v>26.983142413212093</v>
      </c>
      <c r="D152" s="11">
        <v>0.2270594000386649</v>
      </c>
      <c r="E152" s="13">
        <v>-10.0265341866711</v>
      </c>
      <c r="F152" s="12">
        <v>15.788948733293617</v>
      </c>
      <c r="G152" s="12">
        <v>0.3588344</v>
      </c>
      <c r="H152" s="13">
        <v>2.4867409999999999</v>
      </c>
      <c r="I152" s="20">
        <v>1.070811</v>
      </c>
      <c r="J152" s="13">
        <v>2.3222968385644154</v>
      </c>
      <c r="K152" s="13">
        <v>0.96288051374144779</v>
      </c>
      <c r="L152" s="21">
        <v>-2924</v>
      </c>
      <c r="M152" s="21">
        <v>2126</v>
      </c>
      <c r="N152" s="14">
        <v>2.9621379999999999E-2</v>
      </c>
      <c r="O152" s="57">
        <v>2.89934078125E-2</v>
      </c>
      <c r="P152" s="14">
        <v>1.6000000000000001E-8</v>
      </c>
      <c r="Q152" s="13">
        <v>26.076944293406569</v>
      </c>
      <c r="R152" s="11">
        <v>-4.6881451403065553</v>
      </c>
      <c r="S152">
        <v>53</v>
      </c>
      <c r="T152">
        <v>250</v>
      </c>
    </row>
    <row r="153" spans="1:20" x14ac:dyDescent="0.25">
      <c r="A153" t="s">
        <v>212</v>
      </c>
      <c r="B153" t="s">
        <v>213</v>
      </c>
      <c r="C153" s="56">
        <v>26.715412648465442</v>
      </c>
      <c r="D153" s="11">
        <v>0.2270594000386649</v>
      </c>
      <c r="E153" s="13">
        <v>-10.0265341866711</v>
      </c>
      <c r="F153" s="12">
        <v>15.524137243167813</v>
      </c>
      <c r="G153" s="12">
        <v>0.40418520000000002</v>
      </c>
      <c r="H153" s="13">
        <v>2.495654</v>
      </c>
      <c r="I153" s="20">
        <v>1.0696625</v>
      </c>
      <c r="J153" s="13">
        <v>2.3331228307994345</v>
      </c>
      <c r="K153" s="13">
        <v>0.96736923232036132</v>
      </c>
      <c r="L153" s="21">
        <v>-2935</v>
      </c>
      <c r="M153" s="21">
        <v>2113</v>
      </c>
      <c r="N153" s="14">
        <v>2.8675349999999999E-2</v>
      </c>
      <c r="O153" s="57">
        <v>2.80473778125E-2</v>
      </c>
      <c r="P153" s="14">
        <v>1.6000000000000001E-8</v>
      </c>
      <c r="Q153" s="13">
        <v>25.809450770326812</v>
      </c>
      <c r="R153" s="11">
        <v>-4.9476183465803887</v>
      </c>
      <c r="S153">
        <v>54</v>
      </c>
      <c r="T153">
        <v>251</v>
      </c>
    </row>
    <row r="154" spans="1:20" x14ac:dyDescent="0.25">
      <c r="A154" t="s">
        <v>214</v>
      </c>
      <c r="B154" t="s">
        <v>215</v>
      </c>
      <c r="C154" s="56">
        <v>26.057432718156193</v>
      </c>
      <c r="D154" s="11">
        <v>0.2270594000386649</v>
      </c>
      <c r="E154" s="13">
        <v>-10.0265341866711</v>
      </c>
      <c r="F154" s="12">
        <v>14.873329343706221</v>
      </c>
      <c r="G154" s="12">
        <v>0.37871380000000004</v>
      </c>
      <c r="H154" s="13">
        <v>2.4678469999999999</v>
      </c>
      <c r="I154" s="20">
        <v>1.0680320000000001</v>
      </c>
      <c r="J154" s="13">
        <v>2.3106489318672097</v>
      </c>
      <c r="K154" s="13">
        <v>0.95805100952029443</v>
      </c>
      <c r="L154" s="21">
        <v>-2957</v>
      </c>
      <c r="M154" s="21">
        <v>2093</v>
      </c>
      <c r="N154" s="14">
        <v>2.824685E-2</v>
      </c>
      <c r="O154" s="57">
        <v>2.7618877812500001E-2</v>
      </c>
      <c r="P154" s="14">
        <v>1.4999999999999999E-8</v>
      </c>
      <c r="Q154" s="13">
        <v>25.15205143394472</v>
      </c>
      <c r="R154" s="11">
        <v>-5.5853067348801346</v>
      </c>
      <c r="S154">
        <v>55</v>
      </c>
      <c r="T154">
        <v>252</v>
      </c>
    </row>
    <row r="155" spans="1:20" x14ac:dyDescent="0.25">
      <c r="A155" t="s">
        <v>216</v>
      </c>
      <c r="B155" t="s">
        <v>217</v>
      </c>
      <c r="C155" s="56">
        <v>26.385666384540318</v>
      </c>
      <c r="D155" s="11">
        <v>0.2270594000386649</v>
      </c>
      <c r="E155" s="13">
        <v>-10.0265341866711</v>
      </c>
      <c r="F155" s="12">
        <v>15.197985238380118</v>
      </c>
      <c r="G155" s="12">
        <v>0.4564008</v>
      </c>
      <c r="H155" s="13">
        <v>2.4641510000000002</v>
      </c>
      <c r="I155" s="20">
        <v>1.0619054999999999</v>
      </c>
      <c r="J155" s="13">
        <v>2.3204993288009153</v>
      </c>
      <c r="K155" s="13">
        <v>0.96213522265901918</v>
      </c>
      <c r="L155" s="21">
        <v>-2993</v>
      </c>
      <c r="M155" s="21">
        <v>2063</v>
      </c>
      <c r="N155" s="14">
        <v>2.6390540000000001E-2</v>
      </c>
      <c r="O155" s="57">
        <v>2.5762567812500001E-2</v>
      </c>
      <c r="P155" s="14">
        <v>1.6000000000000001E-8</v>
      </c>
      <c r="Q155" s="13">
        <v>25.479995470714556</v>
      </c>
      <c r="R155" s="11">
        <v>-5.2671955158893056</v>
      </c>
      <c r="S155">
        <v>56</v>
      </c>
      <c r="T155">
        <v>253</v>
      </c>
    </row>
    <row r="156" spans="1:20" x14ac:dyDescent="0.25">
      <c r="A156" t="s">
        <v>218</v>
      </c>
      <c r="B156" t="s">
        <v>219</v>
      </c>
      <c r="C156" s="56">
        <v>25.891046988653077</v>
      </c>
      <c r="D156" s="11">
        <v>0.2270594000386649</v>
      </c>
      <c r="E156" s="13">
        <v>-10.0265341866711</v>
      </c>
      <c r="F156" s="12">
        <v>14.708757231199021</v>
      </c>
      <c r="G156" s="12">
        <v>0.42849360000000003</v>
      </c>
      <c r="H156" s="13">
        <v>2.4600200000000001</v>
      </c>
      <c r="I156" s="20">
        <v>1.0563715</v>
      </c>
      <c r="J156" s="13">
        <v>2.3287451431622306</v>
      </c>
      <c r="K156" s="13">
        <v>0.96555413700131665</v>
      </c>
      <c r="L156" s="21">
        <v>-3047</v>
      </c>
      <c r="M156" s="21">
        <v>2033</v>
      </c>
      <c r="N156" s="14">
        <v>2.2585040000000001E-2</v>
      </c>
      <c r="O156" s="57">
        <v>2.1957067812500002E-2</v>
      </c>
      <c r="P156" s="14">
        <v>1.4999999999999999E-8</v>
      </c>
      <c r="Q156" s="13">
        <v>24.985812521296722</v>
      </c>
      <c r="R156" s="11">
        <v>-5.7465612698521475</v>
      </c>
      <c r="S156">
        <v>57</v>
      </c>
      <c r="T156">
        <v>254</v>
      </c>
    </row>
    <row r="157" spans="1:20" x14ac:dyDescent="0.25">
      <c r="A157" t="s">
        <v>220</v>
      </c>
      <c r="B157" t="s">
        <v>221</v>
      </c>
      <c r="C157" s="56">
        <v>25.839114473080738</v>
      </c>
      <c r="D157" s="11">
        <v>0.2270594000386649</v>
      </c>
      <c r="E157" s="13">
        <v>-10.0265341866711</v>
      </c>
      <c r="F157" s="12">
        <v>14.657390783961777</v>
      </c>
      <c r="G157" s="12">
        <v>0.3869512</v>
      </c>
      <c r="H157" s="13">
        <v>2.4417659999999999</v>
      </c>
      <c r="I157" s="20">
        <v>1.0528265000000001</v>
      </c>
      <c r="J157" s="13">
        <v>2.3192482332084152</v>
      </c>
      <c r="K157" s="13">
        <v>0.96161648812567213</v>
      </c>
      <c r="L157" s="21">
        <v>-3137</v>
      </c>
      <c r="M157" s="21">
        <v>1990</v>
      </c>
      <c r="N157" s="14">
        <v>2.8878210000000001E-2</v>
      </c>
      <c r="O157" s="57">
        <v>2.8250237812500002E-2</v>
      </c>
      <c r="P157" s="14">
        <v>1.4999999999999999E-8</v>
      </c>
      <c r="Q157" s="13">
        <v>24.933925830379124</v>
      </c>
      <c r="R157" s="11">
        <v>-5.7968922307678419</v>
      </c>
      <c r="S157">
        <v>58</v>
      </c>
      <c r="T157">
        <v>255</v>
      </c>
    </row>
    <row r="158" spans="1:20" x14ac:dyDescent="0.25">
      <c r="A158" t="s">
        <v>222</v>
      </c>
      <c r="B158" t="s">
        <v>223</v>
      </c>
      <c r="C158" s="56">
        <v>25.758946803410954</v>
      </c>
      <c r="D158" s="11">
        <v>0.2270594000386649</v>
      </c>
      <c r="E158" s="13">
        <v>-10.0265341866711</v>
      </c>
      <c r="F158" s="12">
        <v>14.578096947935437</v>
      </c>
      <c r="G158" s="12">
        <v>0.43351300000000004</v>
      </c>
      <c r="H158" s="13">
        <v>2.4387150000000002</v>
      </c>
      <c r="I158" s="20">
        <v>1.0485154999999999</v>
      </c>
      <c r="J158" s="13">
        <v>2.3258740571789356</v>
      </c>
      <c r="K158" s="13">
        <v>0.9643637152168647</v>
      </c>
      <c r="L158" s="21">
        <v>-3146</v>
      </c>
      <c r="M158" s="21">
        <v>1973</v>
      </c>
      <c r="N158" s="14">
        <v>2.6536580000000001E-2</v>
      </c>
      <c r="O158" s="57">
        <v>2.5908607812500001E-2</v>
      </c>
      <c r="P158" s="14">
        <v>1.6000000000000001E-8</v>
      </c>
      <c r="Q158" s="13">
        <v>24.853828899739526</v>
      </c>
      <c r="R158" s="11">
        <v>-5.874587597618099</v>
      </c>
      <c r="S158">
        <v>59</v>
      </c>
      <c r="T158">
        <v>256</v>
      </c>
    </row>
    <row r="159" spans="1:20" x14ac:dyDescent="0.25">
      <c r="A159" t="s">
        <v>224</v>
      </c>
      <c r="B159" t="s">
        <v>225</v>
      </c>
      <c r="C159" s="56">
        <v>25.812391916524071</v>
      </c>
      <c r="D159" s="11">
        <v>0.2270594000386649</v>
      </c>
      <c r="E159" s="13">
        <v>-10.0265341866711</v>
      </c>
      <c r="F159" s="12">
        <v>14.630959505286256</v>
      </c>
      <c r="G159" s="12">
        <v>0.389181</v>
      </c>
      <c r="H159" s="13">
        <v>2.4125580000000002</v>
      </c>
      <c r="I159" s="20">
        <v>1.0465390000000001</v>
      </c>
      <c r="J159" s="13">
        <v>2.3052729043064808</v>
      </c>
      <c r="K159" s="13">
        <v>0.95582197828983262</v>
      </c>
      <c r="L159" s="21">
        <v>-3161</v>
      </c>
      <c r="M159" s="21">
        <v>1956</v>
      </c>
      <c r="N159" s="14">
        <v>2.4677669999999999E-2</v>
      </c>
      <c r="O159" s="57">
        <v>2.40496978125E-2</v>
      </c>
      <c r="P159" s="14">
        <v>1.4999999999999999E-8</v>
      </c>
      <c r="Q159" s="13">
        <v>24.907226853499111</v>
      </c>
      <c r="R159" s="11">
        <v>-5.822790686384737</v>
      </c>
      <c r="S159">
        <v>60</v>
      </c>
      <c r="T159">
        <v>257</v>
      </c>
    </row>
    <row r="160" spans="1:20" x14ac:dyDescent="0.25">
      <c r="A160" t="s">
        <v>226</v>
      </c>
      <c r="B160" t="s">
        <v>227</v>
      </c>
      <c r="C160" s="56">
        <v>26.307011312411532</v>
      </c>
      <c r="D160" s="11">
        <v>0.2270594000386649</v>
      </c>
      <c r="E160" s="13">
        <v>-10.0265341866711</v>
      </c>
      <c r="F160" s="12">
        <v>15.120187512467576</v>
      </c>
      <c r="G160" s="12">
        <v>0.39828040000000003</v>
      </c>
      <c r="H160" s="13">
        <v>2.4197989999999998</v>
      </c>
      <c r="I160" s="20">
        <v>1.0358295</v>
      </c>
      <c r="J160" s="13">
        <v>2.3360977844326696</v>
      </c>
      <c r="K160" s="13">
        <v>0.96860272014808324</v>
      </c>
      <c r="L160" s="21">
        <v>-3179</v>
      </c>
      <c r="M160" s="21">
        <v>1935</v>
      </c>
      <c r="N160" s="14">
        <v>2.725412E-2</v>
      </c>
      <c r="O160" s="57">
        <v>2.6626147812500001E-2</v>
      </c>
      <c r="P160" s="14">
        <v>1.6000000000000001E-8</v>
      </c>
      <c r="Q160" s="13">
        <v>25.401409802917165</v>
      </c>
      <c r="R160" s="11">
        <v>-5.3434249324216809</v>
      </c>
      <c r="S160">
        <v>61</v>
      </c>
      <c r="T160">
        <v>258</v>
      </c>
    </row>
    <row r="161" spans="1:20" x14ac:dyDescent="0.25">
      <c r="A161" t="s">
        <v>228</v>
      </c>
      <c r="B161" t="s">
        <v>229</v>
      </c>
      <c r="C161" s="56">
        <v>26.449699680440197</v>
      </c>
      <c r="D161" s="11">
        <v>0.2270594000386649</v>
      </c>
      <c r="E161" s="13">
        <v>-10.0265341866711</v>
      </c>
      <c r="F161" s="12">
        <v>15.26132056652707</v>
      </c>
      <c r="G161" s="12">
        <v>0.46939359999999997</v>
      </c>
      <c r="H161" s="13">
        <v>2.406774</v>
      </c>
      <c r="I161" s="20">
        <v>1.0339764999999999</v>
      </c>
      <c r="J161" s="13">
        <v>2.3276873313851913</v>
      </c>
      <c r="K161" s="13">
        <v>0.96511554261906407</v>
      </c>
      <c r="L161" s="21">
        <v>-3208</v>
      </c>
      <c r="M161" s="21">
        <v>1913</v>
      </c>
      <c r="N161" s="14">
        <v>2.4808520000000001E-2</v>
      </c>
      <c r="O161" s="57">
        <v>2.4180547812500001E-2</v>
      </c>
      <c r="P161" s="14">
        <v>1.6000000000000001E-8</v>
      </c>
      <c r="Q161" s="13">
        <v>25.543972264370218</v>
      </c>
      <c r="R161" s="11">
        <v>-5.2051369524301654</v>
      </c>
      <c r="S161">
        <v>62</v>
      </c>
      <c r="T161">
        <v>259</v>
      </c>
    </row>
    <row r="162" spans="1:20" x14ac:dyDescent="0.25">
      <c r="A162" t="s">
        <v>230</v>
      </c>
      <c r="B162" t="s">
        <v>231</v>
      </c>
      <c r="C162" s="56">
        <v>27.137931561567854</v>
      </c>
      <c r="D162" s="11">
        <v>0.2270594000386649</v>
      </c>
      <c r="E162" s="13">
        <v>-10.0265341866711</v>
      </c>
      <c r="F162" s="12">
        <v>15.942050668262375</v>
      </c>
      <c r="G162" s="12">
        <v>0.39176820000000001</v>
      </c>
      <c r="H162" s="13">
        <v>2.40639</v>
      </c>
      <c r="I162" s="20">
        <v>1.0287515</v>
      </c>
      <c r="J162" s="13">
        <v>2.3391363220369543</v>
      </c>
      <c r="K162" s="13">
        <v>0.96986257143016352</v>
      </c>
      <c r="L162" s="21">
        <v>-3250</v>
      </c>
      <c r="M162" s="21">
        <v>1890</v>
      </c>
      <c r="N162" s="14">
        <v>2.8962749999999999E-2</v>
      </c>
      <c r="O162" s="57">
        <v>2.83347778125E-2</v>
      </c>
      <c r="P162" s="14">
        <v>1.6000000000000001E-8</v>
      </c>
      <c r="Q162" s="13">
        <v>26.231596857597239</v>
      </c>
      <c r="R162" s="11">
        <v>-4.5381295577720273</v>
      </c>
      <c r="S162">
        <v>63</v>
      </c>
      <c r="T162">
        <v>260</v>
      </c>
    </row>
    <row r="163" spans="1:20" x14ac:dyDescent="0.25">
      <c r="A163" t="s">
        <v>232</v>
      </c>
      <c r="B163" t="s">
        <v>233</v>
      </c>
      <c r="C163" s="56">
        <v>27.594736018931918</v>
      </c>
      <c r="D163" s="11">
        <v>0.2270594000386649</v>
      </c>
      <c r="E163" s="13">
        <v>-10.0265341866711</v>
      </c>
      <c r="F163" s="12">
        <v>16.393875922601218</v>
      </c>
      <c r="G163" s="12">
        <v>0.37970559999999998</v>
      </c>
      <c r="H163" s="13">
        <v>2.3895309999999998</v>
      </c>
      <c r="I163" s="20">
        <v>1.018351</v>
      </c>
      <c r="J163" s="13">
        <v>2.3464709122885918</v>
      </c>
      <c r="K163" s="13">
        <v>0.97290367018735147</v>
      </c>
      <c r="L163" s="21">
        <v>-3268</v>
      </c>
      <c r="M163" s="21">
        <v>1870</v>
      </c>
      <c r="N163" s="14">
        <v>3.073729E-2</v>
      </c>
      <c r="O163" s="57">
        <v>3.0109317812500001E-2</v>
      </c>
      <c r="P163" s="14">
        <v>1.4999999999999999E-8</v>
      </c>
      <c r="Q163" s="13">
        <v>26.687998235958908</v>
      </c>
      <c r="R163" s="11">
        <v>-4.0954125617571782</v>
      </c>
      <c r="S163">
        <v>64</v>
      </c>
      <c r="T163">
        <v>261</v>
      </c>
    </row>
    <row r="164" spans="1:20" x14ac:dyDescent="0.25">
      <c r="A164" t="s">
        <v>234</v>
      </c>
      <c r="B164" t="s">
        <v>235</v>
      </c>
      <c r="C164" s="56">
        <v>26.916588121410399</v>
      </c>
      <c r="D164" s="11">
        <v>0.2270594000386649</v>
      </c>
      <c r="E164" s="13">
        <v>-10.0265341866711</v>
      </c>
      <c r="F164" s="12">
        <v>15.723119888290338</v>
      </c>
      <c r="G164" s="12">
        <v>0.37260280000000001</v>
      </c>
      <c r="H164" s="13">
        <v>2.394075</v>
      </c>
      <c r="I164" s="20">
        <v>1.0123355000000001</v>
      </c>
      <c r="J164" s="13">
        <v>2.3649027422233044</v>
      </c>
      <c r="K164" s="13">
        <v>0.98054595328484828</v>
      </c>
      <c r="L164" s="21">
        <v>-3295</v>
      </c>
      <c r="M164" s="21">
        <v>1856</v>
      </c>
      <c r="N164" s="14">
        <v>2.8383229999999999E-2</v>
      </c>
      <c r="O164" s="57">
        <v>2.77552578125E-2</v>
      </c>
      <c r="P164" s="14">
        <v>1.6000000000000001E-8</v>
      </c>
      <c r="Q164" s="13">
        <v>26.010448728346791</v>
      </c>
      <c r="R164" s="11">
        <v>-4.7526469542959218</v>
      </c>
      <c r="S164">
        <v>65</v>
      </c>
      <c r="T164">
        <v>262</v>
      </c>
    </row>
    <row r="165" spans="1:20" x14ac:dyDescent="0.25">
      <c r="A165" t="s">
        <v>236</v>
      </c>
      <c r="B165" t="s">
        <v>237</v>
      </c>
      <c r="C165" s="56">
        <v>27.3275104533659</v>
      </c>
      <c r="D165" s="11">
        <v>0.2270594000386649</v>
      </c>
      <c r="E165" s="13">
        <v>-10.0265341866711</v>
      </c>
      <c r="F165" s="12">
        <v>16.129563135846901</v>
      </c>
      <c r="G165" s="12">
        <v>0.40290739999999997</v>
      </c>
      <c r="H165" s="13">
        <v>2.3587609999999999</v>
      </c>
      <c r="I165" s="20">
        <v>1.014114</v>
      </c>
      <c r="J165" s="13">
        <v>2.3259327846770677</v>
      </c>
      <c r="K165" s="13">
        <v>0.96438806505993091</v>
      </c>
      <c r="L165" s="21">
        <v>-3321</v>
      </c>
      <c r="M165" s="21">
        <v>1833</v>
      </c>
      <c r="N165" s="14">
        <v>2.1636619999999999E-2</v>
      </c>
      <c r="O165" s="57">
        <v>2.10086478125E-2</v>
      </c>
      <c r="P165" s="14">
        <v>1.4999999999999999E-8</v>
      </c>
      <c r="Q165" s="13">
        <v>26.421008467160334</v>
      </c>
      <c r="R165" s="11">
        <v>-4.3543971179246164</v>
      </c>
      <c r="S165">
        <v>66</v>
      </c>
      <c r="T165">
        <v>263</v>
      </c>
    </row>
    <row r="166" spans="1:20" x14ac:dyDescent="0.25">
      <c r="A166" t="s">
        <v>238</v>
      </c>
      <c r="B166" t="s">
        <v>239</v>
      </c>
      <c r="C166" s="56">
        <v>26.945327474688476</v>
      </c>
      <c r="D166" s="11">
        <v>0.2270594000386649</v>
      </c>
      <c r="E166" s="13">
        <v>-10.0265341866711</v>
      </c>
      <c r="F166" s="12">
        <v>15.751545980450921</v>
      </c>
      <c r="G166" s="12">
        <v>0.52535980000000004</v>
      </c>
      <c r="H166" s="13">
        <v>2.3378570000000001</v>
      </c>
      <c r="I166" s="20">
        <v>1.0040715</v>
      </c>
      <c r="J166" s="13">
        <v>2.3283770129916048</v>
      </c>
      <c r="K166" s="13">
        <v>0.96540150131670921</v>
      </c>
      <c r="L166" s="21">
        <v>-3388</v>
      </c>
      <c r="M166" s="21">
        <v>1804</v>
      </c>
      <c r="N166" s="14">
        <v>2.4896080000000001E-2</v>
      </c>
      <c r="O166" s="57">
        <v>2.4268107812500002E-2</v>
      </c>
      <c r="P166" s="14">
        <v>1.4999999999999999E-8</v>
      </c>
      <c r="Q166" s="13">
        <v>26.039162722349964</v>
      </c>
      <c r="R166" s="11">
        <v>-4.7247938982549753</v>
      </c>
      <c r="S166">
        <v>67</v>
      </c>
      <c r="T166">
        <v>264</v>
      </c>
    </row>
    <row r="168" spans="1:20" x14ac:dyDescent="0.25">
      <c r="A168" t="s">
        <v>240</v>
      </c>
      <c r="B168" t="s">
        <v>78</v>
      </c>
      <c r="F168" s="12">
        <v>1.5504687811689344</v>
      </c>
      <c r="G168" s="12">
        <v>0.37039939999999999</v>
      </c>
      <c r="H168" s="13">
        <v>2.3975650000000002</v>
      </c>
      <c r="I168" s="20">
        <v>0.99809320000000001</v>
      </c>
      <c r="J168" s="13">
        <v>2.402145410869446</v>
      </c>
      <c r="L168" s="21">
        <v>-1751</v>
      </c>
      <c r="M168" s="21">
        <v>-1572</v>
      </c>
      <c r="N168" s="14">
        <v>5.8604519999999995E-4</v>
      </c>
      <c r="P168" s="14">
        <v>1.4999999999999999E-8</v>
      </c>
    </row>
    <row r="169" spans="1:20" x14ac:dyDescent="0.25">
      <c r="A169" t="s">
        <v>241</v>
      </c>
      <c r="B169" t="s">
        <v>78</v>
      </c>
      <c r="F169" s="12">
        <v>1.5290245362058474</v>
      </c>
      <c r="G169" s="12">
        <v>0.47286600000000001</v>
      </c>
      <c r="H169" s="13">
        <v>2.3382450000000001</v>
      </c>
      <c r="I169" s="20">
        <v>0.98348039999999992</v>
      </c>
      <c r="J169" s="13">
        <v>2.3775206908038027</v>
      </c>
      <c r="L169" s="21">
        <v>-1771</v>
      </c>
      <c r="M169" s="21">
        <v>-1578</v>
      </c>
      <c r="N169" s="14">
        <v>6.8537760000000002E-4</v>
      </c>
      <c r="P169" s="14">
        <v>1.6000000000000001E-8</v>
      </c>
    </row>
    <row r="170" spans="1:20" x14ac:dyDescent="0.25">
      <c r="A170" t="s">
        <v>242</v>
      </c>
      <c r="B170" t="s">
        <v>243</v>
      </c>
      <c r="F170" s="12">
        <v>1.494614003590744</v>
      </c>
      <c r="G170" s="12">
        <v>0.30024600000000001</v>
      </c>
      <c r="H170" s="13">
        <v>2.534964</v>
      </c>
      <c r="I170" s="20">
        <v>1.047231</v>
      </c>
      <c r="J170" s="13">
        <v>2.4206349888420031</v>
      </c>
      <c r="L170" s="21">
        <v>-1747</v>
      </c>
      <c r="M170" s="21">
        <v>-1583</v>
      </c>
      <c r="N170" s="14">
        <v>6.2294589999999995E-4</v>
      </c>
      <c r="P170" s="14">
        <v>1.4999999999999999E-8</v>
      </c>
    </row>
    <row r="171" spans="1:20" x14ac:dyDescent="0.25">
      <c r="A171" t="s">
        <v>244</v>
      </c>
      <c r="B171" t="s">
        <v>78</v>
      </c>
      <c r="F171" s="12">
        <v>1.3435068821066043</v>
      </c>
      <c r="G171" s="12">
        <v>0.49237360000000002</v>
      </c>
      <c r="H171" s="13">
        <v>2.5533139999999999</v>
      </c>
      <c r="I171" s="20">
        <v>1.0612509999999999</v>
      </c>
      <c r="J171" s="13">
        <v>2.4059473206621242</v>
      </c>
      <c r="L171" s="21">
        <v>-1735</v>
      </c>
      <c r="M171" s="21">
        <v>-1573</v>
      </c>
      <c r="N171" s="14">
        <v>6.1153529999999996E-4</v>
      </c>
      <c r="P171" s="14">
        <v>1.4999999999999999E-8</v>
      </c>
    </row>
    <row r="172" spans="1:20" x14ac:dyDescent="0.25">
      <c r="B172" s="29"/>
      <c r="C172" s="32"/>
      <c r="D172" s="32"/>
      <c r="E172" s="48"/>
      <c r="F172" s="32">
        <f>AVERAGE(F168:F171)</f>
        <v>1.4794035507680325</v>
      </c>
      <c r="G172" s="32">
        <f>2*STDEV(F168:F171)</f>
        <v>0.18694659342924311</v>
      </c>
    </row>
    <row r="173" spans="1:20" x14ac:dyDescent="0.25">
      <c r="B173" s="43" t="s">
        <v>46</v>
      </c>
      <c r="C173" s="44">
        <v>12.49</v>
      </c>
      <c r="D173" s="44"/>
      <c r="E173" s="44">
        <v>-10.900075393267095</v>
      </c>
      <c r="F173" s="44">
        <f>AVERAGE(F168:F171,F145:F148)</f>
        <v>1.4537826650708741</v>
      </c>
      <c r="G173" s="44">
        <f>2*STDEV(F168:F171,F145:F148)</f>
        <v>0.2270594000386649</v>
      </c>
      <c r="J173" s="44">
        <v>2.4118224488111277</v>
      </c>
      <c r="N173" s="58">
        <f>AVERAGE(N168:N171,N145:N148)</f>
        <v>6.2797218749999998E-4</v>
      </c>
    </row>
    <row r="174" spans="1:20" x14ac:dyDescent="0.25">
      <c r="C174" s="54" t="s">
        <v>83</v>
      </c>
      <c r="D174" s="55" t="s">
        <v>84</v>
      </c>
    </row>
    <row r="175" spans="1:20" x14ac:dyDescent="0.25">
      <c r="A175" t="s">
        <v>245</v>
      </c>
      <c r="B175" t="s">
        <v>246</v>
      </c>
      <c r="C175" s="56">
        <v>26.497212983553673</v>
      </c>
      <c r="D175" s="11">
        <v>0.25875761585166757</v>
      </c>
      <c r="E175" s="13">
        <v>-10.034914955636687</v>
      </c>
      <c r="F175" s="12">
        <v>15.299720726112076</v>
      </c>
      <c r="G175" s="12">
        <v>0.37932960000000004</v>
      </c>
      <c r="H175" s="13">
        <v>2.4758279999999999</v>
      </c>
      <c r="I175" s="20">
        <v>1.0604230000000001</v>
      </c>
      <c r="J175" s="13">
        <v>2.3347550930147682</v>
      </c>
      <c r="K175" s="13">
        <v>0.97118910947461867</v>
      </c>
      <c r="L175" s="21">
        <v>-3413</v>
      </c>
      <c r="M175" s="21">
        <v>1788</v>
      </c>
      <c r="N175" s="14">
        <v>2.8917350000000001E-2</v>
      </c>
      <c r="O175" s="57">
        <v>2.8301571625000001E-2</v>
      </c>
      <c r="P175" s="14">
        <v>1.4999999999999999E-8</v>
      </c>
      <c r="Q175" s="13">
        <v>25.591443642291047</v>
      </c>
      <c r="R175" s="11">
        <v>-5.1590889192159874</v>
      </c>
      <c r="S175">
        <v>68</v>
      </c>
      <c r="T175">
        <v>268</v>
      </c>
    </row>
    <row r="176" spans="1:20" x14ac:dyDescent="0.25">
      <c r="A176" t="s">
        <v>247</v>
      </c>
      <c r="B176" t="s">
        <v>248</v>
      </c>
      <c r="C176" s="56">
        <v>26.337884693757196</v>
      </c>
      <c r="D176" s="11">
        <v>0.25875761585166757</v>
      </c>
      <c r="E176" s="13">
        <v>-10.034914955636687</v>
      </c>
      <c r="F176" s="12">
        <v>15.14213046080215</v>
      </c>
      <c r="G176" s="12">
        <v>0.43995399999999996</v>
      </c>
      <c r="H176" s="13">
        <v>2.46523</v>
      </c>
      <c r="I176" s="20">
        <v>1.0574584999999999</v>
      </c>
      <c r="J176" s="13">
        <v>2.3312782487445136</v>
      </c>
      <c r="K176" s="13">
        <v>0.96974284502456443</v>
      </c>
      <c r="L176" s="21">
        <v>-3440</v>
      </c>
      <c r="M176" s="21">
        <v>1766</v>
      </c>
      <c r="N176" s="14">
        <v>2.2815559999999999E-2</v>
      </c>
      <c r="O176" s="57">
        <v>2.2199781624999998E-2</v>
      </c>
      <c r="P176" s="14">
        <v>1.6000000000000001E-8</v>
      </c>
      <c r="Q176" s="13">
        <v>25.432255941946202</v>
      </c>
      <c r="R176" s="11">
        <v>-5.3135036599255008</v>
      </c>
      <c r="S176">
        <v>69</v>
      </c>
      <c r="T176">
        <v>269</v>
      </c>
    </row>
    <row r="177" spans="1:20" x14ac:dyDescent="0.25">
      <c r="A177" t="s">
        <v>249</v>
      </c>
      <c r="B177" t="s">
        <v>250</v>
      </c>
      <c r="C177" s="56">
        <v>26.920239677032498</v>
      </c>
      <c r="D177" s="11">
        <v>0.25875761585166757</v>
      </c>
      <c r="E177" s="13">
        <v>-10.034914955636687</v>
      </c>
      <c r="F177" s="12">
        <v>15.718132854578126</v>
      </c>
      <c r="G177" s="12">
        <v>0.45831999999999995</v>
      </c>
      <c r="H177" s="13">
        <v>2.4643320000000002</v>
      </c>
      <c r="I177" s="20">
        <v>1.0540370000000001</v>
      </c>
      <c r="J177" s="13">
        <v>2.3379938275411583</v>
      </c>
      <c r="K177" s="13">
        <v>0.97253632730912309</v>
      </c>
      <c r="L177" s="21">
        <v>-3464</v>
      </c>
      <c r="M177" s="21">
        <v>1747</v>
      </c>
      <c r="N177" s="14">
        <v>2.6708289999999999E-2</v>
      </c>
      <c r="O177" s="57">
        <v>2.6092511624999998E-2</v>
      </c>
      <c r="P177" s="14">
        <v>1.4999999999999999E-8</v>
      </c>
      <c r="Q177" s="13">
        <v>26.014097061878516</v>
      </c>
      <c r="R177" s="11">
        <v>-4.7491080095464051</v>
      </c>
      <c r="S177">
        <v>70</v>
      </c>
      <c r="T177">
        <v>270</v>
      </c>
    </row>
    <row r="178" spans="1:20" x14ac:dyDescent="0.25">
      <c r="A178" t="s">
        <v>251</v>
      </c>
      <c r="B178" t="s">
        <v>252</v>
      </c>
      <c r="C178" s="56">
        <v>26.501750814592164</v>
      </c>
      <c r="D178" s="11">
        <v>0.25875761585166757</v>
      </c>
      <c r="E178" s="13">
        <v>-10.034914955636687</v>
      </c>
      <c r="F178" s="12">
        <v>15.304209056453244</v>
      </c>
      <c r="G178" s="12">
        <v>0.38413059999999999</v>
      </c>
      <c r="H178" s="13">
        <v>2.4476</v>
      </c>
      <c r="I178" s="20">
        <v>1.0502815000000001</v>
      </c>
      <c r="J178" s="13">
        <v>2.3304228437804531</v>
      </c>
      <c r="K178" s="13">
        <v>0.96938702184303605</v>
      </c>
      <c r="L178" s="21">
        <v>-3476</v>
      </c>
      <c r="M178" s="21">
        <v>1734</v>
      </c>
      <c r="N178" s="14">
        <v>2.793317E-2</v>
      </c>
      <c r="O178" s="57">
        <v>2.7317391625E-2</v>
      </c>
      <c r="P178" s="14">
        <v>1.4999999999999999E-8</v>
      </c>
      <c r="Q178" s="13">
        <v>25.595977469199838</v>
      </c>
      <c r="R178" s="11">
        <v>-5.1546910310309944</v>
      </c>
      <c r="S178">
        <v>71</v>
      </c>
      <c r="T178">
        <v>271</v>
      </c>
    </row>
    <row r="179" spans="1:20" x14ac:dyDescent="0.25">
      <c r="A179" t="s">
        <v>253</v>
      </c>
      <c r="B179" t="s">
        <v>254</v>
      </c>
      <c r="C179" s="56">
        <v>26.367128493782978</v>
      </c>
      <c r="D179" s="11">
        <v>0.25875761585166757</v>
      </c>
      <c r="E179" s="13">
        <v>-10.034914955636687</v>
      </c>
      <c r="F179" s="12">
        <v>15.171055256333554</v>
      </c>
      <c r="G179" s="12">
        <v>0.45351819999999998</v>
      </c>
      <c r="H179" s="13">
        <v>2.441589</v>
      </c>
      <c r="I179" s="20">
        <v>1.049504</v>
      </c>
      <c r="J179" s="13">
        <v>2.3264218144952284</v>
      </c>
      <c r="K179" s="13">
        <v>0.96772271192028447</v>
      </c>
      <c r="L179" s="21">
        <v>-3498</v>
      </c>
      <c r="M179" s="21">
        <v>1717</v>
      </c>
      <c r="N179" s="14">
        <v>2.8095100000000001E-2</v>
      </c>
      <c r="O179" s="57">
        <v>2.7479321625000001E-2</v>
      </c>
      <c r="P179" s="14">
        <v>1.6000000000000001E-8</v>
      </c>
      <c r="Q179" s="13">
        <v>25.461473937578916</v>
      </c>
      <c r="R179" s="11">
        <v>-5.2851617138461018</v>
      </c>
      <c r="S179">
        <v>72</v>
      </c>
      <c r="T179">
        <v>272</v>
      </c>
    </row>
    <row r="180" spans="1:20" x14ac:dyDescent="0.25">
      <c r="A180" t="s">
        <v>255</v>
      </c>
      <c r="B180" t="s">
        <v>256</v>
      </c>
      <c r="C180" s="56">
        <v>25.888639420944326</v>
      </c>
      <c r="D180" s="11">
        <v>0.25875761585166757</v>
      </c>
      <c r="E180" s="13">
        <v>-10.034914955636687</v>
      </c>
      <c r="F180" s="12">
        <v>14.697785757031623</v>
      </c>
      <c r="G180" s="12">
        <v>0.50214059999999994</v>
      </c>
      <c r="H180" s="13">
        <v>2.4520789999999999</v>
      </c>
      <c r="I180" s="20">
        <v>1.0429199999999998</v>
      </c>
      <c r="J180" s="13">
        <v>2.3511669159667092</v>
      </c>
      <c r="K180" s="13">
        <v>0.97801594273230719</v>
      </c>
      <c r="L180" s="21">
        <v>-3519</v>
      </c>
      <c r="M180" s="21">
        <v>1702</v>
      </c>
      <c r="N180" s="14">
        <v>2.6772569999999999E-2</v>
      </c>
      <c r="O180" s="57">
        <v>2.6156791624999998E-2</v>
      </c>
      <c r="P180" s="14">
        <v>1.4999999999999999E-8</v>
      </c>
      <c r="Q180" s="13">
        <v>24.983407077998177</v>
      </c>
      <c r="R180" s="11">
        <v>-5.7488945902181801</v>
      </c>
      <c r="S180">
        <v>73</v>
      </c>
      <c r="T180">
        <v>273</v>
      </c>
    </row>
    <row r="181" spans="1:20" x14ac:dyDescent="0.25">
      <c r="A181" t="s">
        <v>257</v>
      </c>
      <c r="B181" t="s">
        <v>258</v>
      </c>
      <c r="C181" s="56">
        <v>25.78779873119985</v>
      </c>
      <c r="D181" s="11">
        <v>0.25875761585166757</v>
      </c>
      <c r="E181" s="13">
        <v>-10.034914955636687</v>
      </c>
      <c r="F181" s="12">
        <v>14.598045082784727</v>
      </c>
      <c r="G181" s="12">
        <v>0.41336280000000003</v>
      </c>
      <c r="H181" s="13">
        <v>2.435327</v>
      </c>
      <c r="I181" s="20">
        <v>1.040894</v>
      </c>
      <c r="J181" s="13">
        <v>2.3396493783228647</v>
      </c>
      <c r="K181" s="13">
        <v>0.97322498750058639</v>
      </c>
      <c r="L181" s="21">
        <v>-3551</v>
      </c>
      <c r="M181" s="21">
        <v>1680</v>
      </c>
      <c r="N181" s="14">
        <v>2.5814299999999998E-2</v>
      </c>
      <c r="O181" s="57">
        <v>2.5198521624999998E-2</v>
      </c>
      <c r="P181" s="14">
        <v>1.4999999999999999E-8</v>
      </c>
      <c r="Q181" s="13">
        <v>24.882655368918982</v>
      </c>
      <c r="R181" s="11">
        <v>-5.8466254387686778</v>
      </c>
      <c r="S181">
        <v>74</v>
      </c>
      <c r="T181">
        <v>274</v>
      </c>
    </row>
    <row r="182" spans="1:20" x14ac:dyDescent="0.25">
      <c r="A182" t="s">
        <v>259</v>
      </c>
      <c r="B182" t="s">
        <v>260</v>
      </c>
      <c r="C182" s="56">
        <v>26.331330048923629</v>
      </c>
      <c r="D182" s="11">
        <v>0.25875761585166757</v>
      </c>
      <c r="E182" s="13">
        <v>-10.034914955636687</v>
      </c>
      <c r="F182" s="12">
        <v>15.13564731697592</v>
      </c>
      <c r="G182" s="12">
        <v>0.44157380000000002</v>
      </c>
      <c r="H182" s="13">
        <v>2.417392</v>
      </c>
      <c r="I182" s="20">
        <v>1.0379544999999999</v>
      </c>
      <c r="J182" s="13">
        <v>2.3289961168818096</v>
      </c>
      <c r="K182" s="13">
        <v>0.96879354562349485</v>
      </c>
      <c r="L182" s="21">
        <v>-3608</v>
      </c>
      <c r="M182" s="21">
        <v>1652</v>
      </c>
      <c r="N182" s="14">
        <v>2.494994E-2</v>
      </c>
      <c r="O182" s="57">
        <v>2.4334161625E-2</v>
      </c>
      <c r="P182" s="14">
        <v>1.4999999999999999E-8</v>
      </c>
      <c r="Q182" s="13">
        <v>25.425707080855897</v>
      </c>
      <c r="R182" s="11">
        <v>-5.3198561650814362</v>
      </c>
      <c r="S182">
        <v>75</v>
      </c>
      <c r="T182">
        <v>275</v>
      </c>
    </row>
    <row r="183" spans="1:20" x14ac:dyDescent="0.25">
      <c r="A183" t="s">
        <v>261</v>
      </c>
      <c r="B183" t="s">
        <v>262</v>
      </c>
      <c r="C183" s="56">
        <v>25.776706255328019</v>
      </c>
      <c r="D183" s="11">
        <v>0.25875761585166757</v>
      </c>
      <c r="E183" s="13">
        <v>-10.034914955636687</v>
      </c>
      <c r="F183" s="12">
        <v>14.587073608617773</v>
      </c>
      <c r="G183" s="12">
        <v>0.38705339999999999</v>
      </c>
      <c r="H183" s="13">
        <v>2.4051719999999999</v>
      </c>
      <c r="I183" s="20">
        <v>1.0346434999999998</v>
      </c>
      <c r="J183" s="13">
        <v>2.3246383899381771</v>
      </c>
      <c r="K183" s="13">
        <v>0.96698086001789008</v>
      </c>
      <c r="L183" s="21">
        <v>-3637</v>
      </c>
      <c r="M183" s="21">
        <v>1632</v>
      </c>
      <c r="N183" s="14">
        <v>2.471717E-2</v>
      </c>
      <c r="O183" s="57">
        <v>2.4101391624999999E-2</v>
      </c>
      <c r="P183" s="14">
        <v>1.4999999999999999E-8</v>
      </c>
      <c r="Q183" s="13">
        <v>24.87157268092033</v>
      </c>
      <c r="R183" s="11">
        <v>-5.8573758321091756</v>
      </c>
      <c r="S183">
        <v>76</v>
      </c>
      <c r="T183">
        <v>276</v>
      </c>
    </row>
    <row r="184" spans="1:20" x14ac:dyDescent="0.25">
      <c r="A184" t="s">
        <v>263</v>
      </c>
      <c r="B184" t="s">
        <v>264</v>
      </c>
      <c r="C184" s="56">
        <v>25.966790955496588</v>
      </c>
      <c r="D184" s="11">
        <v>0.25875761585166757</v>
      </c>
      <c r="E184" s="13">
        <v>-10.034914955636687</v>
      </c>
      <c r="F184" s="12">
        <v>14.775084779573122</v>
      </c>
      <c r="G184" s="12">
        <v>0.41767339999999997</v>
      </c>
      <c r="H184" s="13">
        <v>2.4148960000000002</v>
      </c>
      <c r="I184" s="20">
        <v>1.0262070000000001</v>
      </c>
      <c r="J184" s="13">
        <v>2.353225031596939</v>
      </c>
      <c r="K184" s="13">
        <v>0.97887205800199806</v>
      </c>
      <c r="L184" s="21">
        <v>-3663</v>
      </c>
      <c r="M184" s="21">
        <v>1613</v>
      </c>
      <c r="N184" s="14">
        <v>2.3873640000000002E-2</v>
      </c>
      <c r="O184" s="57">
        <v>2.3257861625000001E-2</v>
      </c>
      <c r="P184" s="14">
        <v>1.4999999999999999E-8</v>
      </c>
      <c r="Q184" s="13">
        <v>25.061489652534519</v>
      </c>
      <c r="R184" s="11">
        <v>-5.6731531825915757</v>
      </c>
      <c r="S184">
        <v>77</v>
      </c>
      <c r="T184">
        <v>277</v>
      </c>
    </row>
    <row r="185" spans="1:20" x14ac:dyDescent="0.25">
      <c r="A185" t="s">
        <v>265</v>
      </c>
      <c r="B185" t="s">
        <v>266</v>
      </c>
      <c r="C185" s="56">
        <v>26.712003652709761</v>
      </c>
      <c r="D185" s="11">
        <v>0.25875761585166757</v>
      </c>
      <c r="E185" s="13">
        <v>-10.034914955636687</v>
      </c>
      <c r="F185" s="12">
        <v>15.512168362258105</v>
      </c>
      <c r="G185" s="12">
        <v>0.4781938</v>
      </c>
      <c r="H185" s="13">
        <v>2.4029210000000001</v>
      </c>
      <c r="I185" s="20">
        <v>1.0216740000000002</v>
      </c>
      <c r="J185" s="13">
        <v>2.35194494525651</v>
      </c>
      <c r="K185" s="13">
        <v>0.97833957992036491</v>
      </c>
      <c r="L185" s="21">
        <v>-3691</v>
      </c>
      <c r="M185" s="21">
        <v>1590</v>
      </c>
      <c r="N185" s="14">
        <v>2.803493E-2</v>
      </c>
      <c r="O185" s="57">
        <v>2.7419151624999999E-2</v>
      </c>
      <c r="P185" s="14">
        <v>1.4999999999999999E-8</v>
      </c>
      <c r="Q185" s="13">
        <v>25.806044782629822</v>
      </c>
      <c r="R185" s="11">
        <v>-4.9509222118033369</v>
      </c>
      <c r="S185">
        <v>78</v>
      </c>
      <c r="T185">
        <v>278</v>
      </c>
    </row>
    <row r="186" spans="1:20" x14ac:dyDescent="0.25">
      <c r="A186" t="s">
        <v>267</v>
      </c>
      <c r="B186" t="s">
        <v>268</v>
      </c>
      <c r="C186" s="56">
        <v>27.163265739317268</v>
      </c>
      <c r="D186" s="11">
        <v>0.25875761585166757</v>
      </c>
      <c r="E186" s="13">
        <v>-10.034914955636687</v>
      </c>
      <c r="F186" s="12">
        <v>15.958507879513251</v>
      </c>
      <c r="G186" s="12">
        <v>0.37262780000000001</v>
      </c>
      <c r="H186" s="13">
        <v>2.3941050000000001</v>
      </c>
      <c r="I186" s="20">
        <v>1.0196970000000001</v>
      </c>
      <c r="J186" s="13">
        <v>2.3478592170026977</v>
      </c>
      <c r="K186" s="13">
        <v>0.97664003773015962</v>
      </c>
      <c r="L186" s="21">
        <v>-3723</v>
      </c>
      <c r="M186" s="21">
        <v>1568</v>
      </c>
      <c r="N186" s="14">
        <v>3.0241480000000001E-2</v>
      </c>
      <c r="O186" s="57">
        <v>2.9625701625E-2</v>
      </c>
      <c r="P186" s="14">
        <v>1.4999999999999999E-8</v>
      </c>
      <c r="Q186" s="13">
        <v>26.256908680759359</v>
      </c>
      <c r="R186" s="11">
        <v>-4.513576664539718</v>
      </c>
      <c r="S186">
        <v>79</v>
      </c>
      <c r="T186">
        <v>279</v>
      </c>
    </row>
    <row r="187" spans="1:20" x14ac:dyDescent="0.25">
      <c r="A187" t="s">
        <v>269</v>
      </c>
      <c r="B187" t="s">
        <v>270</v>
      </c>
      <c r="C187" s="56">
        <v>27.236879442830819</v>
      </c>
      <c r="D187" s="11">
        <v>0.25875761585166757</v>
      </c>
      <c r="E187" s="13">
        <v>-10.034914955636687</v>
      </c>
      <c r="F187" s="12">
        <v>16.031318571713584</v>
      </c>
      <c r="G187" s="12">
        <v>0.40134459999999994</v>
      </c>
      <c r="H187" s="13">
        <v>2.4009339999999999</v>
      </c>
      <c r="I187" s="20">
        <v>1.017684</v>
      </c>
      <c r="J187" s="13">
        <v>2.3592136655386149</v>
      </c>
      <c r="K187" s="13">
        <v>0.98136315271346763</v>
      </c>
      <c r="L187" s="21">
        <v>-3751</v>
      </c>
      <c r="M187" s="21">
        <v>1548</v>
      </c>
      <c r="N187" s="14">
        <v>2.7652369999999999E-2</v>
      </c>
      <c r="O187" s="57">
        <v>2.7036591624999998E-2</v>
      </c>
      <c r="P187" s="14">
        <v>1.4999999999999999E-8</v>
      </c>
      <c r="Q187" s="13">
        <v>26.330457428387135</v>
      </c>
      <c r="R187" s="11">
        <v>-4.44223314509789</v>
      </c>
      <c r="S187">
        <v>80</v>
      </c>
      <c r="T187">
        <v>280</v>
      </c>
    </row>
    <row r="188" spans="1:20" x14ac:dyDescent="0.25">
      <c r="A188" t="s">
        <v>271</v>
      </c>
      <c r="B188" t="s">
        <v>272</v>
      </c>
      <c r="C188" s="56">
        <v>27.683603698399839</v>
      </c>
      <c r="D188" s="11">
        <v>0.25875761585166757</v>
      </c>
      <c r="E188" s="13">
        <v>-10.034914955636687</v>
      </c>
      <c r="F188" s="12">
        <v>16.473169758627559</v>
      </c>
      <c r="G188" s="12">
        <v>0.36316800000000005</v>
      </c>
      <c r="H188" s="13">
        <v>2.3912589999999998</v>
      </c>
      <c r="I188" s="20">
        <v>1.0178939999999999</v>
      </c>
      <c r="J188" s="13">
        <v>2.3492220211534796</v>
      </c>
      <c r="K188" s="13">
        <v>0.97720692397597875</v>
      </c>
      <c r="L188" s="21">
        <v>-3780</v>
      </c>
      <c r="M188" s="21">
        <v>1524</v>
      </c>
      <c r="N188" s="14">
        <v>2.9162520000000001E-2</v>
      </c>
      <c r="O188" s="57">
        <v>2.8546741625E-2</v>
      </c>
      <c r="P188" s="14">
        <v>1.4999999999999999E-8</v>
      </c>
      <c r="Q188" s="13">
        <v>26.776787499607877</v>
      </c>
      <c r="R188" s="11">
        <v>-4.0092854860192668</v>
      </c>
      <c r="S188">
        <v>81</v>
      </c>
      <c r="T188">
        <v>281</v>
      </c>
    </row>
    <row r="189" spans="1:20" x14ac:dyDescent="0.25">
      <c r="A189" t="s">
        <v>273</v>
      </c>
      <c r="B189" t="s">
        <v>274</v>
      </c>
      <c r="C189" s="56">
        <v>27.957386171056697</v>
      </c>
      <c r="D189" s="11">
        <v>0.25875761585166757</v>
      </c>
      <c r="E189" s="13">
        <v>-10.034914955636687</v>
      </c>
      <c r="F189" s="12">
        <v>16.743965689208107</v>
      </c>
      <c r="G189" s="12">
        <v>0.36364599999999997</v>
      </c>
      <c r="H189" s="13">
        <v>2.373494</v>
      </c>
      <c r="I189" s="20">
        <v>1.018845</v>
      </c>
      <c r="J189" s="13">
        <v>2.3295928232459304</v>
      </c>
      <c r="K189" s="13">
        <v>0.96904175783389845</v>
      </c>
      <c r="L189" s="21">
        <v>-3809</v>
      </c>
      <c r="M189" s="21">
        <v>1499</v>
      </c>
      <c r="N189" s="14">
        <v>2.7155720000000001E-2</v>
      </c>
      <c r="O189" s="57">
        <v>2.6539941625000001E-2</v>
      </c>
      <c r="P189" s="14">
        <v>1.4999999999999999E-8</v>
      </c>
      <c r="Q189" s="13">
        <v>27.050328389758072</v>
      </c>
      <c r="R189" s="11">
        <v>-3.7439462322044879</v>
      </c>
      <c r="S189">
        <v>82</v>
      </c>
      <c r="T189">
        <v>282</v>
      </c>
    </row>
    <row r="191" spans="1:20" x14ac:dyDescent="0.25">
      <c r="A191" t="s">
        <v>275</v>
      </c>
      <c r="B191" t="s">
        <v>78</v>
      </c>
      <c r="F191" s="12">
        <v>1.6073209654898779</v>
      </c>
      <c r="G191" s="12">
        <v>0.38418740000000001</v>
      </c>
      <c r="H191" s="13">
        <v>2.441919</v>
      </c>
      <c r="I191" s="20">
        <v>1.016486</v>
      </c>
      <c r="J191" s="13">
        <v>2.40231444407498</v>
      </c>
      <c r="L191" s="21">
        <v>-1851</v>
      </c>
      <c r="M191" s="21">
        <v>-1513</v>
      </c>
      <c r="N191" s="14">
        <v>6.0395659999999999E-4</v>
      </c>
      <c r="P191" s="14">
        <v>1.4999999999999999E-8</v>
      </c>
    </row>
    <row r="192" spans="1:20" x14ac:dyDescent="0.25">
      <c r="A192" t="s">
        <v>276</v>
      </c>
      <c r="B192" t="s">
        <v>78</v>
      </c>
      <c r="F192" s="12">
        <v>1.2731897067626008</v>
      </c>
      <c r="G192" s="12">
        <v>0.3766448</v>
      </c>
      <c r="H192" s="13">
        <v>2.4461219999999999</v>
      </c>
      <c r="I192" s="20">
        <v>1.011261</v>
      </c>
      <c r="J192" s="13">
        <v>2.4188829589987155</v>
      </c>
      <c r="L192" s="21">
        <v>-1849</v>
      </c>
      <c r="M192" s="21">
        <v>-1495</v>
      </c>
      <c r="N192" s="14">
        <v>6.1443109999999995E-4</v>
      </c>
      <c r="P192" s="14">
        <v>1.4999999999999999E-8</v>
      </c>
    </row>
    <row r="193" spans="1:20" x14ac:dyDescent="0.25">
      <c r="A193" t="s">
        <v>277</v>
      </c>
      <c r="B193" t="s">
        <v>278</v>
      </c>
      <c r="F193" s="12">
        <v>1.2761819269897501</v>
      </c>
      <c r="G193" s="12">
        <v>0.34572079999999999</v>
      </c>
      <c r="H193" s="13">
        <v>2.5772499999999998</v>
      </c>
      <c r="I193" s="20">
        <v>1.0755915</v>
      </c>
      <c r="J193" s="13">
        <v>2.3961234353376719</v>
      </c>
      <c r="L193" s="21">
        <v>-1834</v>
      </c>
      <c r="M193" s="21">
        <v>-1466</v>
      </c>
      <c r="N193" s="14">
        <v>5.8172759999999997E-4</v>
      </c>
      <c r="P193" s="14">
        <v>1.4999999999999999E-8</v>
      </c>
    </row>
    <row r="194" spans="1:20" x14ac:dyDescent="0.25">
      <c r="A194" t="s">
        <v>279</v>
      </c>
      <c r="B194" t="s">
        <v>78</v>
      </c>
      <c r="F194" s="12">
        <v>1.4881308597647358</v>
      </c>
      <c r="G194" s="12">
        <v>0.40333859999999999</v>
      </c>
      <c r="H194" s="13">
        <v>2.608009</v>
      </c>
      <c r="I194" s="20">
        <v>1.0828054999999999</v>
      </c>
      <c r="J194" s="13">
        <v>2.4085664507614712</v>
      </c>
      <c r="L194" s="21">
        <v>-1812</v>
      </c>
      <c r="M194" s="21">
        <v>-1465</v>
      </c>
      <c r="N194" s="14">
        <v>6.2020770000000003E-4</v>
      </c>
      <c r="P194" s="14">
        <v>1.4999999999999999E-8</v>
      </c>
    </row>
    <row r="195" spans="1:20" x14ac:dyDescent="0.25">
      <c r="B195" s="29"/>
      <c r="C195" s="32"/>
      <c r="D195" s="32"/>
      <c r="E195" s="48"/>
      <c r="F195" s="32">
        <f>AVERAGE(F191:F194)</f>
        <v>1.4112058647517411</v>
      </c>
      <c r="G195" s="32">
        <f>2*STDEV(F191:F194)</f>
        <v>0.32996668767239096</v>
      </c>
    </row>
    <row r="196" spans="1:20" x14ac:dyDescent="0.25">
      <c r="B196" s="43" t="s">
        <v>46</v>
      </c>
      <c r="C196" s="44">
        <v>12.49</v>
      </c>
      <c r="D196" s="44"/>
      <c r="E196" s="44">
        <v>-10.908448767138479</v>
      </c>
      <c r="F196" s="44">
        <f>AVERAGE(F191:F194,F168:F171)</f>
        <v>1.4453047077598868</v>
      </c>
      <c r="G196" s="44">
        <f>2*STDEV(F191:F194,F168:F171)</f>
        <v>0.25875761585166757</v>
      </c>
      <c r="J196" s="44">
        <v>2.4040169625437766</v>
      </c>
      <c r="N196" s="58">
        <f>AVERAGE(N191:N194,N168:N171)</f>
        <v>6.15778375E-4</v>
      </c>
    </row>
    <row r="197" spans="1:20" x14ac:dyDescent="0.25">
      <c r="C197" s="54" t="s">
        <v>83</v>
      </c>
      <c r="D197" s="55" t="s">
        <v>84</v>
      </c>
    </row>
    <row r="198" spans="1:20" x14ac:dyDescent="0.25">
      <c r="A198" t="s">
        <v>280</v>
      </c>
      <c r="B198" t="s">
        <v>281</v>
      </c>
      <c r="C198" s="56">
        <v>27.919376701089682</v>
      </c>
      <c r="D198" s="11">
        <v>0.24188703574568607</v>
      </c>
      <c r="E198" s="13">
        <v>-10.062891934389139</v>
      </c>
      <c r="F198" s="12">
        <v>16.677638140833785</v>
      </c>
      <c r="G198" s="12">
        <v>0.35271400000000003</v>
      </c>
      <c r="H198" s="13">
        <v>2.5342009999999999</v>
      </c>
      <c r="I198" s="20">
        <v>1.0898095000000001</v>
      </c>
      <c r="J198" s="13">
        <v>2.3253614507856644</v>
      </c>
      <c r="K198" s="13">
        <v>0.96556051375726337</v>
      </c>
      <c r="L198" s="21">
        <v>-3838</v>
      </c>
      <c r="M198" s="21">
        <v>1478</v>
      </c>
      <c r="N198" s="14">
        <v>2.6404670000000002E-2</v>
      </c>
      <c r="O198" s="57">
        <v>2.5780727187500001E-2</v>
      </c>
      <c r="P198" s="14">
        <v>1.4999999999999999E-8</v>
      </c>
      <c r="Q198" s="13">
        <v>27.012352458910538</v>
      </c>
      <c r="R198" s="11">
        <v>-3.7807835224117161</v>
      </c>
      <c r="S198">
        <v>83</v>
      </c>
      <c r="T198">
        <v>280</v>
      </c>
    </row>
    <row r="199" spans="1:20" x14ac:dyDescent="0.25">
      <c r="A199" t="s">
        <v>282</v>
      </c>
      <c r="B199" t="s">
        <v>283</v>
      </c>
      <c r="C199" s="56">
        <v>27.726765540376121</v>
      </c>
      <c r="D199" s="11">
        <v>0.24188703574568607</v>
      </c>
      <c r="E199" s="13">
        <v>-10.062891934389139</v>
      </c>
      <c r="F199" s="12">
        <v>16.487133453022107</v>
      </c>
      <c r="G199" s="12">
        <v>0.4257842</v>
      </c>
      <c r="H199" s="13">
        <v>2.5327519999999999</v>
      </c>
      <c r="I199" s="20">
        <v>1.0896735</v>
      </c>
      <c r="J199" s="13">
        <v>2.3243219184462136</v>
      </c>
      <c r="K199" s="13">
        <v>0.96512886844061452</v>
      </c>
      <c r="L199" s="21">
        <v>-3862</v>
      </c>
      <c r="M199" s="21">
        <v>1455</v>
      </c>
      <c r="N199" s="14">
        <v>2.4222779999999999E-2</v>
      </c>
      <c r="O199" s="57">
        <v>2.3598837187499999E-2</v>
      </c>
      <c r="P199" s="14">
        <v>1.4999999999999999E-8</v>
      </c>
      <c r="Q199" s="13">
        <v>26.819911256070974</v>
      </c>
      <c r="R199" s="11">
        <v>-3.9674547185777871</v>
      </c>
      <c r="S199">
        <v>84</v>
      </c>
      <c r="T199">
        <v>281</v>
      </c>
    </row>
    <row r="200" spans="1:20" x14ac:dyDescent="0.25">
      <c r="A200" t="s">
        <v>284</v>
      </c>
      <c r="B200" t="s">
        <v>285</v>
      </c>
      <c r="C200" s="56">
        <v>27.338013695061171</v>
      </c>
      <c r="D200" s="11">
        <v>0.24188703574568607</v>
      </c>
      <c r="E200" s="13">
        <v>-10.062891934389139</v>
      </c>
      <c r="F200" s="12">
        <v>16.102633153800117</v>
      </c>
      <c r="G200" s="12">
        <v>0.40657180000000004</v>
      </c>
      <c r="H200" s="13">
        <v>2.5128560000000002</v>
      </c>
      <c r="I200" s="20">
        <v>1.0862514999999999</v>
      </c>
      <c r="J200" s="13">
        <v>2.313327990801394</v>
      </c>
      <c r="K200" s="13">
        <v>0.96056385665659461</v>
      </c>
      <c r="L200" s="21">
        <v>-3886</v>
      </c>
      <c r="M200" s="21">
        <v>1436</v>
      </c>
      <c r="N200" s="14">
        <v>2.2272440000000001E-2</v>
      </c>
      <c r="O200" s="57">
        <v>2.1648497187500001E-2</v>
      </c>
      <c r="P200" s="14">
        <v>1.4999999999999999E-8</v>
      </c>
      <c r="Q200" s="13">
        <v>26.431502440915633</v>
      </c>
      <c r="R200" s="11">
        <v>-4.3442177872795558</v>
      </c>
      <c r="S200">
        <v>85</v>
      </c>
      <c r="T200">
        <v>282</v>
      </c>
    </row>
    <row r="201" spans="1:20" x14ac:dyDescent="0.25">
      <c r="A201" t="s">
        <v>286</v>
      </c>
      <c r="B201" t="s">
        <v>287</v>
      </c>
      <c r="C201" s="56">
        <v>26.876654501204911</v>
      </c>
      <c r="D201" s="11">
        <v>0.24188703574568607</v>
      </c>
      <c r="E201" s="13">
        <v>-10.062891934389139</v>
      </c>
      <c r="F201" s="12">
        <v>15.646319569120326</v>
      </c>
      <c r="G201" s="12">
        <v>0.41078499999999996</v>
      </c>
      <c r="H201" s="13">
        <v>2.5038649999999998</v>
      </c>
      <c r="I201" s="20">
        <v>1.0832875</v>
      </c>
      <c r="J201" s="13">
        <v>2.3113577882141167</v>
      </c>
      <c r="K201" s="13">
        <v>0.95974576886136842</v>
      </c>
      <c r="L201" s="21">
        <v>-3937</v>
      </c>
      <c r="M201" s="21">
        <v>1408</v>
      </c>
      <c r="N201" s="14">
        <v>2.0655059999999999E-2</v>
      </c>
      <c r="O201" s="57">
        <v>2.0031117187499999E-2</v>
      </c>
      <c r="P201" s="14">
        <v>1.4999999999999999E-8</v>
      </c>
      <c r="Q201" s="13">
        <v>25.970550345108869</v>
      </c>
      <c r="R201" s="11">
        <v>-4.7913490555830593</v>
      </c>
      <c r="S201">
        <v>86</v>
      </c>
      <c r="T201">
        <v>283</v>
      </c>
    </row>
    <row r="202" spans="1:20" x14ac:dyDescent="0.25">
      <c r="A202" t="s">
        <v>288</v>
      </c>
      <c r="B202" t="s">
        <v>289</v>
      </c>
      <c r="C202" s="56">
        <v>26.266046868680391</v>
      </c>
      <c r="D202" s="11">
        <v>0.24188703574568607</v>
      </c>
      <c r="E202" s="13">
        <v>-10.062891934389139</v>
      </c>
      <c r="F202" s="12">
        <v>15.042389786555033</v>
      </c>
      <c r="G202" s="12">
        <v>0.34395620000000005</v>
      </c>
      <c r="H202" s="13">
        <v>2.5095529999999999</v>
      </c>
      <c r="I202" s="20">
        <v>1.0728745</v>
      </c>
      <c r="J202" s="13">
        <v>2.3390927829862673</v>
      </c>
      <c r="K202" s="13">
        <v>0.9712621788337642</v>
      </c>
      <c r="L202" s="21">
        <v>-3936</v>
      </c>
      <c r="M202" s="21">
        <v>1386</v>
      </c>
      <c r="N202" s="14">
        <v>2.704223E-2</v>
      </c>
      <c r="O202" s="57">
        <v>2.64182871875E-2</v>
      </c>
      <c r="P202" s="14">
        <v>1.4999999999999999E-8</v>
      </c>
      <c r="Q202" s="13">
        <v>25.360481505740438</v>
      </c>
      <c r="R202" s="11">
        <v>-5.3831260675127437</v>
      </c>
      <c r="S202">
        <v>87</v>
      </c>
      <c r="T202">
        <v>284</v>
      </c>
    </row>
    <row r="203" spans="1:20" x14ac:dyDescent="0.25">
      <c r="A203" t="s">
        <v>290</v>
      </c>
      <c r="B203" t="s">
        <v>291</v>
      </c>
      <c r="C203" s="56">
        <v>25.982676522290138</v>
      </c>
      <c r="D203" s="11">
        <v>0.24188703574568607</v>
      </c>
      <c r="E203" s="13">
        <v>-10.062891934389139</v>
      </c>
      <c r="F203" s="12">
        <v>14.762118491921106</v>
      </c>
      <c r="G203" s="12">
        <v>0.43978899999999999</v>
      </c>
      <c r="H203" s="13">
        <v>2.485716</v>
      </c>
      <c r="I203" s="20">
        <v>1.074579</v>
      </c>
      <c r="J203" s="13">
        <v>2.3131998671107477</v>
      </c>
      <c r="K203" s="13">
        <v>0.96051065581914064</v>
      </c>
      <c r="L203" s="21">
        <v>-3937</v>
      </c>
      <c r="M203" s="21">
        <v>1368</v>
      </c>
      <c r="N203" s="14">
        <v>2.6343579999999998E-2</v>
      </c>
      <c r="O203" s="57">
        <v>2.5719637187499998E-2</v>
      </c>
      <c r="P203" s="14">
        <v>1.4999999999999999E-8</v>
      </c>
      <c r="Q203" s="13">
        <v>25.077361202086479</v>
      </c>
      <c r="R203" s="11">
        <v>-5.6577575131810933</v>
      </c>
      <c r="S203">
        <v>88</v>
      </c>
      <c r="T203">
        <v>285</v>
      </c>
    </row>
    <row r="204" spans="1:20" x14ac:dyDescent="0.25">
      <c r="A204" t="s">
        <v>292</v>
      </c>
      <c r="B204" t="s">
        <v>293</v>
      </c>
      <c r="C204" s="56">
        <v>26.048729040754726</v>
      </c>
      <c r="D204" s="11">
        <v>0.24188703574568607</v>
      </c>
      <c r="E204" s="13">
        <v>-10.062891934389139</v>
      </c>
      <c r="F204" s="12">
        <v>14.827448633552898</v>
      </c>
      <c r="G204" s="12">
        <v>0.40260079999999998</v>
      </c>
      <c r="H204" s="13">
        <v>2.4523920000000001</v>
      </c>
      <c r="I204" s="20">
        <v>1.0655985000000001</v>
      </c>
      <c r="J204" s="13">
        <v>2.3014221585334438</v>
      </c>
      <c r="K204" s="13">
        <v>0.95562019444981572</v>
      </c>
      <c r="L204" s="21">
        <v>-3950</v>
      </c>
      <c r="M204" s="21">
        <v>1346</v>
      </c>
      <c r="N204" s="14">
        <v>1.834467E-2</v>
      </c>
      <c r="O204" s="57">
        <v>1.77207271875E-2</v>
      </c>
      <c r="P204" s="14">
        <v>1.4999999999999999E-8</v>
      </c>
      <c r="Q204" s="13">
        <v>25.143355436568093</v>
      </c>
      <c r="R204" s="11">
        <v>-5.5937419982655197</v>
      </c>
      <c r="S204">
        <v>89</v>
      </c>
      <c r="T204">
        <v>286</v>
      </c>
    </row>
    <row r="205" spans="1:20" x14ac:dyDescent="0.25">
      <c r="A205" t="s">
        <v>294</v>
      </c>
      <c r="B205" t="s">
        <v>295</v>
      </c>
      <c r="C205" s="56">
        <v>25.825864818148858</v>
      </c>
      <c r="D205" s="11">
        <v>0.24188703574568607</v>
      </c>
      <c r="E205" s="13">
        <v>-10.062891934389139</v>
      </c>
      <c r="F205" s="12">
        <v>14.607021743467064</v>
      </c>
      <c r="G205" s="12">
        <v>0.40112879999999995</v>
      </c>
      <c r="H205" s="13">
        <v>2.4550920000000001</v>
      </c>
      <c r="I205" s="20">
        <v>1.0639805</v>
      </c>
      <c r="J205" s="13">
        <v>2.3074595822009898</v>
      </c>
      <c r="K205" s="13">
        <v>0.95812711564102937</v>
      </c>
      <c r="L205" s="21">
        <v>-3965</v>
      </c>
      <c r="M205" s="21">
        <v>1332</v>
      </c>
      <c r="N205" s="14">
        <v>2.1634239999999999E-2</v>
      </c>
      <c r="O205" s="57">
        <v>2.1010297187499999E-2</v>
      </c>
      <c r="P205" s="14">
        <v>1.4999999999999999E-8</v>
      </c>
      <c r="Q205" s="13">
        <v>24.920687866790246</v>
      </c>
      <c r="R205" s="11">
        <v>-5.8097332775991646</v>
      </c>
      <c r="S205">
        <v>90</v>
      </c>
      <c r="T205">
        <v>287</v>
      </c>
    </row>
    <row r="206" spans="1:20" x14ac:dyDescent="0.25">
      <c r="A206" t="s">
        <v>296</v>
      </c>
      <c r="B206" t="s">
        <v>297</v>
      </c>
      <c r="C206" s="56">
        <v>25.673086855592775</v>
      </c>
      <c r="D206" s="11">
        <v>0.24188703574568607</v>
      </c>
      <c r="E206" s="13">
        <v>-10.062891934389139</v>
      </c>
      <c r="F206" s="12">
        <v>14.455914621982702</v>
      </c>
      <c r="G206" s="12">
        <v>0.37295699999999998</v>
      </c>
      <c r="H206" s="13">
        <v>2.46766</v>
      </c>
      <c r="I206" s="20">
        <v>1.0565814999999998</v>
      </c>
      <c r="J206" s="13">
        <v>2.3355131620229961</v>
      </c>
      <c r="K206" s="13">
        <v>0.96977581177664085</v>
      </c>
      <c r="L206" s="21">
        <v>-3996</v>
      </c>
      <c r="M206" s="21">
        <v>1310</v>
      </c>
      <c r="N206" s="14">
        <v>2.5298609999999999E-2</v>
      </c>
      <c r="O206" s="57">
        <v>2.4674667187499999E-2</v>
      </c>
      <c r="P206" s="14">
        <v>1.4999999999999999E-8</v>
      </c>
      <c r="Q206" s="13">
        <v>24.768044713752381</v>
      </c>
      <c r="R206" s="11">
        <v>-5.9577996975949583</v>
      </c>
      <c r="S206">
        <v>91</v>
      </c>
      <c r="T206">
        <v>288</v>
      </c>
    </row>
    <row r="207" spans="1:20" x14ac:dyDescent="0.25">
      <c r="A207" t="s">
        <v>298</v>
      </c>
      <c r="B207" t="s">
        <v>299</v>
      </c>
      <c r="C207" s="56">
        <v>25.933263187866153</v>
      </c>
      <c r="D207" s="11">
        <v>0.24188703574568607</v>
      </c>
      <c r="E207" s="13">
        <v>-10.062891934389139</v>
      </c>
      <c r="F207" s="12">
        <v>14.713245561540189</v>
      </c>
      <c r="G207" s="12">
        <v>0.41550280000000001</v>
      </c>
      <c r="H207" s="13">
        <v>2.4289610000000001</v>
      </c>
      <c r="I207" s="20">
        <v>1.0523940000000001</v>
      </c>
      <c r="J207" s="13">
        <v>2.3080338732451913</v>
      </c>
      <c r="K207" s="13">
        <v>0.95836557867889305</v>
      </c>
      <c r="L207" s="21">
        <v>-4037</v>
      </c>
      <c r="M207" s="21">
        <v>1283</v>
      </c>
      <c r="N207" s="14">
        <v>2.2728539999999998E-2</v>
      </c>
      <c r="O207" s="57">
        <v>2.2104597187499998E-2</v>
      </c>
      <c r="P207" s="14">
        <v>1.4999999999999999E-8</v>
      </c>
      <c r="Q207" s="13">
        <v>25.027991469420918</v>
      </c>
      <c r="R207" s="11">
        <v>-5.7056469823545042</v>
      </c>
      <c r="S207">
        <v>92</v>
      </c>
      <c r="T207">
        <v>289</v>
      </c>
    </row>
    <row r="208" spans="1:20" x14ac:dyDescent="0.25">
      <c r="A208" t="s">
        <v>300</v>
      </c>
      <c r="B208" t="s">
        <v>301</v>
      </c>
      <c r="C208" s="56">
        <v>26.039148904489107</v>
      </c>
      <c r="D208" s="11">
        <v>0.24188703574568607</v>
      </c>
      <c r="E208" s="13">
        <v>-10.062891934389139</v>
      </c>
      <c r="F208" s="12">
        <v>14.817973269499518</v>
      </c>
      <c r="G208" s="12">
        <v>0.35908700000000005</v>
      </c>
      <c r="H208" s="13">
        <v>2.4265690000000002</v>
      </c>
      <c r="I208" s="20">
        <v>1.0503315000000002</v>
      </c>
      <c r="J208" s="13">
        <v>2.3102887040900892</v>
      </c>
      <c r="K208" s="13">
        <v>0.95930185274858648</v>
      </c>
      <c r="L208" s="21">
        <v>-4089</v>
      </c>
      <c r="M208" s="21">
        <v>1256</v>
      </c>
      <c r="N208" s="14">
        <v>1.7458479999999998E-2</v>
      </c>
      <c r="O208" s="57">
        <v>1.6834537187499998E-2</v>
      </c>
      <c r="P208" s="14">
        <v>1.4999999999999999E-8</v>
      </c>
      <c r="Q208" s="13">
        <v>25.133783753704453</v>
      </c>
      <c r="R208" s="11">
        <v>-5.6030266912684397</v>
      </c>
      <c r="S208">
        <v>93</v>
      </c>
      <c r="T208">
        <v>290</v>
      </c>
    </row>
    <row r="209" spans="1:21" x14ac:dyDescent="0.25">
      <c r="A209" t="s">
        <v>302</v>
      </c>
      <c r="B209" t="s">
        <v>303</v>
      </c>
      <c r="C209" s="56">
        <v>26.327057210163041</v>
      </c>
      <c r="D209" s="11">
        <v>0.24188703574568607</v>
      </c>
      <c r="E209" s="13">
        <v>-10.062891934389139</v>
      </c>
      <c r="F209" s="12">
        <v>15.102732894474391</v>
      </c>
      <c r="G209" s="12">
        <v>0.42707380000000006</v>
      </c>
      <c r="H209" s="13">
        <v>2.4310499999999999</v>
      </c>
      <c r="I209" s="20">
        <v>1.0492815</v>
      </c>
      <c r="J209" s="13">
        <v>2.3168711160922975</v>
      </c>
      <c r="K209" s="13">
        <v>0.96203506960503116</v>
      </c>
      <c r="L209" s="21">
        <v>-4122</v>
      </c>
      <c r="M209" s="21">
        <v>1238</v>
      </c>
      <c r="N209" s="14">
        <v>1.7934640000000002E-2</v>
      </c>
      <c r="O209" s="57">
        <v>1.7310697187500002E-2</v>
      </c>
      <c r="P209" s="14">
        <v>1.4999999999999999E-8</v>
      </c>
      <c r="Q209" s="13">
        <v>25.421438012399157</v>
      </c>
      <c r="R209" s="11">
        <v>-5.3239972331249508</v>
      </c>
      <c r="S209">
        <v>94</v>
      </c>
      <c r="T209">
        <v>291</v>
      </c>
    </row>
    <row r="210" spans="1:21" x14ac:dyDescent="0.25">
      <c r="A210" t="s">
        <v>304</v>
      </c>
      <c r="B210" t="s">
        <v>305</v>
      </c>
      <c r="C210" s="56">
        <v>27.088425934450157</v>
      </c>
      <c r="D210" s="11">
        <v>0.24188703574568607</v>
      </c>
      <c r="E210" s="13">
        <v>-10.062891934389139</v>
      </c>
      <c r="F210" s="12">
        <v>15.855774985038762</v>
      </c>
      <c r="G210" s="12">
        <v>0.4256972</v>
      </c>
      <c r="H210" s="13">
        <v>2.4319250000000001</v>
      </c>
      <c r="I210" s="20">
        <v>1.0463289999999998</v>
      </c>
      <c r="J210" s="13">
        <v>2.3242450510307946</v>
      </c>
      <c r="K210" s="13">
        <v>0.96509695076127999</v>
      </c>
      <c r="L210" s="21">
        <v>-4157</v>
      </c>
      <c r="M210" s="21">
        <v>1212</v>
      </c>
      <c r="N210" s="14">
        <v>2.3941069999999998E-2</v>
      </c>
      <c r="O210" s="57">
        <v>2.3317127187499998E-2</v>
      </c>
      <c r="P210" s="14">
        <v>1.4999999999999999E-8</v>
      </c>
      <c r="Q210" s="13">
        <v>26.182134913675714</v>
      </c>
      <c r="R210" s="11">
        <v>-4.586108473411147</v>
      </c>
      <c r="S210">
        <v>95</v>
      </c>
      <c r="T210">
        <v>292</v>
      </c>
    </row>
    <row r="211" spans="1:21" x14ac:dyDescent="0.25">
      <c r="A211" t="s">
        <v>306</v>
      </c>
      <c r="B211" t="s">
        <v>307</v>
      </c>
      <c r="C211" s="56">
        <v>27.494321181504191</v>
      </c>
      <c r="D211" s="11">
        <v>0.24188703574568607</v>
      </c>
      <c r="E211" s="13">
        <v>-10.062891934389139</v>
      </c>
      <c r="F211" s="12">
        <v>16.257231198882891</v>
      </c>
      <c r="G211" s="12">
        <v>0.36776379999999997</v>
      </c>
      <c r="H211" s="13">
        <v>2.4305409999999998</v>
      </c>
      <c r="I211" s="20">
        <v>1.0375094999999999</v>
      </c>
      <c r="J211" s="13">
        <v>2.3426686695398935</v>
      </c>
      <c r="K211" s="13">
        <v>0.97274699525088093</v>
      </c>
      <c r="L211" s="21">
        <v>-4191</v>
      </c>
      <c r="M211" s="21">
        <v>1189</v>
      </c>
      <c r="N211" s="14">
        <v>2.534163E-2</v>
      </c>
      <c r="O211" s="57">
        <v>2.47176871875E-2</v>
      </c>
      <c r="P211" s="14">
        <v>1.4999999999999999E-8</v>
      </c>
      <c r="Q211" s="13">
        <v>26.587672003429486</v>
      </c>
      <c r="R211" s="11">
        <v>-4.1927306909143516</v>
      </c>
      <c r="S211">
        <v>96</v>
      </c>
      <c r="T211">
        <v>293</v>
      </c>
    </row>
    <row r="212" spans="1:21" x14ac:dyDescent="0.25">
      <c r="A212" t="s">
        <v>308</v>
      </c>
      <c r="B212" t="s">
        <v>309</v>
      </c>
      <c r="C212" s="56">
        <v>27.791305405746147</v>
      </c>
      <c r="D212" s="11">
        <v>0.24188703574568607</v>
      </c>
      <c r="E212" s="13">
        <v>-10.062891934389139</v>
      </c>
      <c r="F212" s="12">
        <v>16.550967484540102</v>
      </c>
      <c r="G212" s="12">
        <v>0.43794640000000001</v>
      </c>
      <c r="H212" s="13">
        <v>2.398676</v>
      </c>
      <c r="I212" s="20">
        <v>1.036756</v>
      </c>
      <c r="J212" s="13">
        <v>2.313635995354741</v>
      </c>
      <c r="K212" s="13">
        <v>0.96069174947715752</v>
      </c>
      <c r="L212" s="21">
        <v>-4237</v>
      </c>
      <c r="M212" s="21">
        <v>1161</v>
      </c>
      <c r="N212" s="14">
        <v>2.355664E-2</v>
      </c>
      <c r="O212" s="57">
        <v>2.29326971875E-2</v>
      </c>
      <c r="P212" s="14">
        <v>1.4999999999999999E-8</v>
      </c>
      <c r="Q212" s="13">
        <v>26.884394172205674</v>
      </c>
      <c r="R212" s="11">
        <v>-3.9049052078205917</v>
      </c>
      <c r="S212">
        <v>97</v>
      </c>
      <c r="T212">
        <v>294</v>
      </c>
    </row>
    <row r="214" spans="1:21" x14ac:dyDescent="0.25">
      <c r="A214" t="s">
        <v>310</v>
      </c>
      <c r="B214" t="s">
        <v>78</v>
      </c>
      <c r="F214" s="12">
        <v>1.305605425892864</v>
      </c>
      <c r="G214" s="12">
        <v>0.42365659999999999</v>
      </c>
      <c r="H214" s="13">
        <v>2.4742869999999999</v>
      </c>
      <c r="I214" s="20">
        <v>1.0303819999999999</v>
      </c>
      <c r="J214" s="13">
        <v>2.4013297980748889</v>
      </c>
      <c r="L214" s="21">
        <v>-1782</v>
      </c>
      <c r="M214" s="21">
        <v>-1461</v>
      </c>
      <c r="N214" s="14">
        <v>6.05402E-4</v>
      </c>
      <c r="P214" s="14">
        <v>1.4999999999999999E-8</v>
      </c>
    </row>
    <row r="215" spans="1:21" x14ac:dyDescent="0.25">
      <c r="A215" t="s">
        <v>311</v>
      </c>
      <c r="B215" t="s">
        <v>78</v>
      </c>
      <c r="F215" s="12">
        <v>1.4996010373031776</v>
      </c>
      <c r="G215" s="12">
        <v>0.40896960000000004</v>
      </c>
      <c r="H215" s="13">
        <v>2.4769399999999999</v>
      </c>
      <c r="I215" s="20">
        <v>1.0228349999999999</v>
      </c>
      <c r="J215" s="13">
        <v>2.4216418092849774</v>
      </c>
      <c r="L215" s="21">
        <v>-1765</v>
      </c>
      <c r="M215" s="21">
        <v>-1465</v>
      </c>
      <c r="N215" s="14">
        <v>5.8377760000000005E-4</v>
      </c>
      <c r="P215" s="14">
        <v>1.4999999999999999E-8</v>
      </c>
    </row>
    <row r="216" spans="1:21" x14ac:dyDescent="0.25">
      <c r="A216" t="s">
        <v>312</v>
      </c>
      <c r="B216" t="s">
        <v>313</v>
      </c>
      <c r="F216" s="12">
        <v>1.4402553361261283</v>
      </c>
      <c r="G216" s="12">
        <v>0.39034180000000002</v>
      </c>
      <c r="H216" s="13">
        <v>2.5895389999999998</v>
      </c>
      <c r="I216" s="20">
        <v>1.075814</v>
      </c>
      <c r="J216" s="13">
        <v>2.4070508470795136</v>
      </c>
      <c r="L216" s="21">
        <v>-1776</v>
      </c>
      <c r="M216" s="21">
        <v>-1477</v>
      </c>
      <c r="N216" s="14">
        <v>6.6629289999999995E-4</v>
      </c>
      <c r="P216" s="14">
        <v>1.4999999999999999E-8</v>
      </c>
    </row>
    <row r="217" spans="1:21" x14ac:dyDescent="0.25">
      <c r="A217" t="s">
        <v>314</v>
      </c>
      <c r="B217" t="s">
        <v>78</v>
      </c>
      <c r="F217" s="12">
        <v>1.4457410732098275</v>
      </c>
      <c r="G217" s="12">
        <v>0.35757079999999997</v>
      </c>
      <c r="H217" s="13">
        <v>2.6182690000000002</v>
      </c>
      <c r="I217" s="20">
        <v>1.08619</v>
      </c>
      <c r="J217" s="13">
        <v>2.4105073697971813</v>
      </c>
      <c r="L217" s="21">
        <v>-1795</v>
      </c>
      <c r="M217" s="21">
        <v>-1478</v>
      </c>
      <c r="N217" s="14">
        <v>7.1574699999999998E-4</v>
      </c>
      <c r="P217" s="14">
        <v>1.4999999999999999E-8</v>
      </c>
    </row>
    <row r="218" spans="1:21" x14ac:dyDescent="0.25">
      <c r="B218" s="29"/>
      <c r="C218" s="32"/>
      <c r="D218" s="32"/>
      <c r="E218" s="48"/>
      <c r="F218" s="32">
        <f>AVERAGE(F214:F217)</f>
        <v>1.4228007181329994</v>
      </c>
      <c r="G218" s="32">
        <f>2*STDEV(F214:F217)</f>
        <v>0.1651825217881884</v>
      </c>
    </row>
    <row r="219" spans="1:21" x14ac:dyDescent="0.25">
      <c r="B219" s="43" t="s">
        <v>46</v>
      </c>
      <c r="C219" s="44">
        <v>12.49</v>
      </c>
      <c r="D219" s="44"/>
      <c r="E219" s="44">
        <v>-10.936401059326473</v>
      </c>
      <c r="F219" s="44">
        <f>AVERAGE(F214:F217,F191:F194)</f>
        <v>1.4170032914423702</v>
      </c>
      <c r="G219" s="44">
        <f>2*STDEV(F214:F217,F191:F194)</f>
        <v>0.24188703574568607</v>
      </c>
      <c r="J219" s="44">
        <v>2.4083021391761754</v>
      </c>
      <c r="N219" s="58">
        <f>AVERAGE(N214:N217,N191:N194)</f>
        <v>6.2394281249999995E-4</v>
      </c>
    </row>
    <row r="220" spans="1:21" x14ac:dyDescent="0.25">
      <c r="C220" s="55" t="s">
        <v>83</v>
      </c>
      <c r="D220" s="55" t="s">
        <v>84</v>
      </c>
    </row>
    <row r="221" spans="1:21" x14ac:dyDescent="0.25">
      <c r="A221" t="s">
        <v>315</v>
      </c>
      <c r="B221" t="s">
        <v>316</v>
      </c>
      <c r="C221" s="56">
        <v>27.696730509207068</v>
      </c>
      <c r="D221" s="11">
        <v>0.12642801423157879</v>
      </c>
      <c r="E221" s="13">
        <v>-10.060673495545402</v>
      </c>
      <c r="F221" s="12">
        <v>16.459704767604279</v>
      </c>
      <c r="G221" s="12">
        <v>0.41856119999999997</v>
      </c>
      <c r="H221" s="13">
        <v>2.5626609999999999</v>
      </c>
      <c r="I221" s="20">
        <v>1.094713</v>
      </c>
      <c r="J221" s="13">
        <v>2.3409432426581209</v>
      </c>
      <c r="K221" s="13">
        <v>0.97293506495672832</v>
      </c>
      <c r="L221" s="21">
        <v>-4283</v>
      </c>
      <c r="M221" s="21">
        <v>1134</v>
      </c>
      <c r="N221" s="14">
        <v>2.5781180000000001E-2</v>
      </c>
      <c r="O221" s="57">
        <v>2.5139176150000001E-2</v>
      </c>
      <c r="P221" s="14">
        <v>1.4999999999999999E-8</v>
      </c>
      <c r="Q221" s="13">
        <v>26.789902727468061</v>
      </c>
      <c r="R221" s="11">
        <v>-3.9965634949044433</v>
      </c>
      <c r="S221">
        <v>98</v>
      </c>
      <c r="T221">
        <v>295</v>
      </c>
    </row>
    <row r="222" spans="1:21" x14ac:dyDescent="0.25">
      <c r="A222" t="s">
        <v>317</v>
      </c>
      <c r="B222" t="s">
        <v>318</v>
      </c>
      <c r="C222" s="56"/>
      <c r="E222" s="13"/>
      <c r="F222" s="12">
        <v>15.854777578296453</v>
      </c>
      <c r="G222" s="12">
        <v>0.46543800000000002</v>
      </c>
      <c r="H222" s="13">
        <v>2.5545100000000001</v>
      </c>
      <c r="I222" s="20">
        <v>1.0985669999999998</v>
      </c>
      <c r="J222" s="13">
        <v>2.3253110643228863</v>
      </c>
      <c r="K222" s="13">
        <v>0.96643807085330147</v>
      </c>
      <c r="L222" s="21">
        <v>-4315</v>
      </c>
      <c r="M222" s="21">
        <v>1107</v>
      </c>
      <c r="N222" s="14">
        <v>1.4688390000000001E-2</v>
      </c>
      <c r="O222" s="59">
        <v>1.4046386150000001E-2</v>
      </c>
      <c r="P222" s="14">
        <v>1.4999999999999999E-8</v>
      </c>
      <c r="Q222" s="13"/>
      <c r="R222" s="11"/>
      <c r="S222">
        <v>99</v>
      </c>
      <c r="T222">
        <v>296</v>
      </c>
      <c r="U222" t="s">
        <v>151</v>
      </c>
    </row>
    <row r="223" spans="1:21" x14ac:dyDescent="0.25">
      <c r="A223" t="s">
        <v>319</v>
      </c>
      <c r="B223" t="s">
        <v>320</v>
      </c>
      <c r="C223" s="56">
        <v>26.645438964386202</v>
      </c>
      <c r="D223" s="11">
        <v>0.12642801423157879</v>
      </c>
      <c r="E223" s="13">
        <v>-10.060673495545402</v>
      </c>
      <c r="F223" s="12">
        <v>15.419908238579749</v>
      </c>
      <c r="G223" s="12">
        <v>0.46925040000000001</v>
      </c>
      <c r="H223" s="13">
        <v>2.549315</v>
      </c>
      <c r="I223" s="20">
        <v>1.0972824999999999</v>
      </c>
      <c r="J223" s="13">
        <v>2.3232986947299352</v>
      </c>
      <c r="K223" s="13">
        <v>0.96560169647866623</v>
      </c>
      <c r="L223" s="21">
        <v>-4347</v>
      </c>
      <c r="M223" s="21">
        <v>1081</v>
      </c>
      <c r="N223" s="14">
        <v>2.111884E-2</v>
      </c>
      <c r="O223" s="57">
        <v>2.047683615E-2</v>
      </c>
      <c r="P223" s="14">
        <v>1.4999999999999999E-8</v>
      </c>
      <c r="Q223" s="13">
        <v>25.739538830221953</v>
      </c>
      <c r="R223" s="11">
        <v>-5.0154341016946651</v>
      </c>
      <c r="S223">
        <v>100</v>
      </c>
      <c r="T223">
        <v>297</v>
      </c>
    </row>
    <row r="224" spans="1:21" x14ac:dyDescent="0.25">
      <c r="A224" t="s">
        <v>321</v>
      </c>
      <c r="B224" t="s">
        <v>322</v>
      </c>
      <c r="C224" s="56">
        <v>26.696869054348316</v>
      </c>
      <c r="D224" s="11">
        <v>0.12642801423157879</v>
      </c>
      <c r="E224" s="13">
        <v>-10.060673495545402</v>
      </c>
      <c r="F224" s="12">
        <v>15.470775982445506</v>
      </c>
      <c r="G224" s="12">
        <v>0.41711119999999996</v>
      </c>
      <c r="H224" s="13">
        <v>2.5329969999999999</v>
      </c>
      <c r="I224" s="20">
        <v>1.096393</v>
      </c>
      <c r="J224" s="13">
        <v>2.3103002299357986</v>
      </c>
      <c r="K224" s="13">
        <v>0.96019931766043365</v>
      </c>
      <c r="L224" s="21">
        <v>-4376</v>
      </c>
      <c r="M224" s="21">
        <v>1056</v>
      </c>
      <c r="N224" s="14">
        <v>1.5557029999999999E-2</v>
      </c>
      <c r="O224" s="57">
        <v>1.491502615E-2</v>
      </c>
      <c r="P224" s="14">
        <v>1.4999999999999999E-8</v>
      </c>
      <c r="Q224" s="13">
        <v>25.790923538864028</v>
      </c>
      <c r="R224" s="11">
        <v>-4.965590072010138</v>
      </c>
      <c r="S224">
        <v>101</v>
      </c>
      <c r="T224">
        <v>298</v>
      </c>
    </row>
    <row r="225" spans="1:21" x14ac:dyDescent="0.25">
      <c r="A225" t="s">
        <v>323</v>
      </c>
      <c r="B225" t="s">
        <v>324</v>
      </c>
      <c r="C225" s="56">
        <v>28.146995904662742</v>
      </c>
      <c r="D225" s="11">
        <v>0.12642801423157879</v>
      </c>
      <c r="E225" s="13">
        <v>-10.060673495545402</v>
      </c>
      <c r="F225" s="12">
        <v>16.905046878116892</v>
      </c>
      <c r="G225" s="12">
        <v>0.34580859999999997</v>
      </c>
      <c r="H225" s="13">
        <v>2.5174500000000002</v>
      </c>
      <c r="I225" s="20">
        <v>1.0967884999999999</v>
      </c>
      <c r="J225" s="13">
        <v>2.2952921187630984</v>
      </c>
      <c r="K225" s="13">
        <v>0.95396169628089578</v>
      </c>
      <c r="L225" s="21">
        <v>-4409</v>
      </c>
      <c r="M225" s="21">
        <v>1031</v>
      </c>
      <c r="N225" s="14">
        <v>1.6257049999999999E-2</v>
      </c>
      <c r="O225" s="57">
        <v>1.5615046149999999E-2</v>
      </c>
      <c r="P225" s="14">
        <v>1.4999999999999999E-8</v>
      </c>
      <c r="Q225" s="13">
        <v>27.23977081391449</v>
      </c>
      <c r="R225" s="11">
        <v>-3.5601839016844443</v>
      </c>
      <c r="S225">
        <v>102</v>
      </c>
      <c r="T225">
        <v>299</v>
      </c>
    </row>
    <row r="226" spans="1:21" x14ac:dyDescent="0.25">
      <c r="A226" t="s">
        <v>325</v>
      </c>
      <c r="B226" t="s">
        <v>326</v>
      </c>
      <c r="C226" s="56">
        <v>28.272041613591092</v>
      </c>
      <c r="D226" s="11">
        <v>0.12642801423157879</v>
      </c>
      <c r="E226" s="13">
        <v>-10.060673495545402</v>
      </c>
      <c r="F226" s="12">
        <v>17.028725314183202</v>
      </c>
      <c r="G226" s="12">
        <v>0.34089040000000004</v>
      </c>
      <c r="H226" s="13">
        <v>2.5353569999999999</v>
      </c>
      <c r="I226" s="20">
        <v>1.0928724999999999</v>
      </c>
      <c r="J226" s="13">
        <v>2.3199019098751226</v>
      </c>
      <c r="K226" s="13">
        <v>0.96418993602538483</v>
      </c>
      <c r="L226" s="21">
        <v>-4376</v>
      </c>
      <c r="M226" s="21">
        <v>1042</v>
      </c>
      <c r="N226" s="14">
        <v>1.7428010000000001E-2</v>
      </c>
      <c r="O226" s="57">
        <v>1.6786006150000001E-2</v>
      </c>
      <c r="P226" s="14">
        <v>1.4999999999999999E-8</v>
      </c>
      <c r="Q226" s="13">
        <v>27.364706183946819</v>
      </c>
      <c r="R226" s="11">
        <v>-3.4389944961763699</v>
      </c>
      <c r="S226" s="74">
        <v>103</v>
      </c>
      <c r="T226" s="74"/>
      <c r="U226" t="s">
        <v>120</v>
      </c>
    </row>
    <row r="227" spans="1:21" x14ac:dyDescent="0.25">
      <c r="A227" t="s">
        <v>327</v>
      </c>
      <c r="B227" t="s">
        <v>328</v>
      </c>
      <c r="C227" s="56"/>
      <c r="E227" s="13"/>
      <c r="F227" s="12">
        <v>15.649311789347697</v>
      </c>
      <c r="G227" s="12">
        <v>0.38965479999999997</v>
      </c>
      <c r="H227" s="13">
        <v>2.5416639999999999</v>
      </c>
      <c r="I227" s="20">
        <v>1.0928730000000002</v>
      </c>
      <c r="J227" s="13">
        <v>2.3256718758721275</v>
      </c>
      <c r="K227" s="13">
        <v>0.96658803015248529</v>
      </c>
      <c r="L227" s="21">
        <v>-4399</v>
      </c>
      <c r="M227" s="21">
        <v>1046</v>
      </c>
      <c r="N227" s="14">
        <v>1.481332E-2</v>
      </c>
      <c r="O227" s="59">
        <v>1.417131615E-2</v>
      </c>
      <c r="P227" s="14">
        <v>1.4999999999999999E-8</v>
      </c>
      <c r="Q227" s="13"/>
      <c r="R227" s="11"/>
      <c r="S227" s="74">
        <v>104</v>
      </c>
      <c r="T227" s="74"/>
      <c r="U227" t="s">
        <v>151</v>
      </c>
    </row>
    <row r="228" spans="1:21" x14ac:dyDescent="0.25">
      <c r="A228" t="s">
        <v>329</v>
      </c>
      <c r="B228" t="s">
        <v>330</v>
      </c>
      <c r="C228" s="56">
        <v>28.617934179416828</v>
      </c>
      <c r="D228" s="11">
        <v>0.12642801423157879</v>
      </c>
      <c r="E228" s="13">
        <v>-10.060673495545402</v>
      </c>
      <c r="F228" s="12">
        <v>17.370835826850062</v>
      </c>
      <c r="G228" s="12">
        <v>0.53638339999999995</v>
      </c>
      <c r="H228" s="13">
        <v>2.5111910000000002</v>
      </c>
      <c r="I228" s="20">
        <v>1.0888455000000001</v>
      </c>
      <c r="J228" s="13">
        <v>2.3062877148319023</v>
      </c>
      <c r="K228" s="13">
        <v>0.95853164944357572</v>
      </c>
      <c r="L228" s="21">
        <v>-4409</v>
      </c>
      <c r="M228" s="21">
        <v>1018</v>
      </c>
      <c r="N228" s="14">
        <v>1.8397650000000002E-2</v>
      </c>
      <c r="O228" s="57">
        <v>1.7755646150000002E-2</v>
      </c>
      <c r="P228" s="14">
        <v>1.4999999999999999E-8</v>
      </c>
      <c r="Q228" s="13">
        <v>27.710293538148576</v>
      </c>
      <c r="R228" s="11">
        <v>-3.1037689631989442</v>
      </c>
      <c r="S228">
        <v>105</v>
      </c>
      <c r="T228">
        <v>300</v>
      </c>
    </row>
    <row r="229" spans="1:21" x14ac:dyDescent="0.25">
      <c r="A229" t="s">
        <v>331</v>
      </c>
      <c r="B229" t="s">
        <v>332</v>
      </c>
      <c r="C229" s="56">
        <v>27.754211197988489</v>
      </c>
      <c r="D229" s="11">
        <v>0.12642801423157879</v>
      </c>
      <c r="E229" s="13">
        <v>-10.060673495545402</v>
      </c>
      <c r="F229" s="12">
        <v>16.516556951924997</v>
      </c>
      <c r="G229" s="12">
        <v>0.45196960000000003</v>
      </c>
      <c r="H229" s="13">
        <v>2.5179740000000002</v>
      </c>
      <c r="I229" s="20">
        <v>1.0852014999999999</v>
      </c>
      <c r="J229" s="13">
        <v>2.3202824544566152</v>
      </c>
      <c r="K229" s="13">
        <v>0.96434809670197297</v>
      </c>
      <c r="L229" s="21">
        <v>-4428</v>
      </c>
      <c r="M229" s="21">
        <v>999</v>
      </c>
      <c r="N229" s="14">
        <v>2.3962460000000001E-2</v>
      </c>
      <c r="O229" s="57">
        <v>2.3320456150000002E-2</v>
      </c>
      <c r="P229" s="14">
        <v>1.4999999999999999E-8</v>
      </c>
      <c r="Q229" s="13">
        <v>26.847332695950634</v>
      </c>
      <c r="R229" s="11">
        <v>-3.9408554617273732</v>
      </c>
      <c r="S229">
        <v>106</v>
      </c>
      <c r="T229">
        <v>301</v>
      </c>
    </row>
    <row r="230" spans="1:21" x14ac:dyDescent="0.25">
      <c r="A230" t="s">
        <v>333</v>
      </c>
      <c r="B230" t="s">
        <v>334</v>
      </c>
      <c r="C230" s="56">
        <v>27.391175268841828</v>
      </c>
      <c r="D230" s="11">
        <v>0.12642801423157879</v>
      </c>
      <c r="E230" s="13">
        <v>-10.060673495545402</v>
      </c>
      <c r="F230" s="12">
        <v>16.157490524635996</v>
      </c>
      <c r="G230" s="12">
        <v>0.40771920000000006</v>
      </c>
      <c r="H230" s="13">
        <v>2.502945</v>
      </c>
      <c r="I230" s="20">
        <v>1.0857330000000001</v>
      </c>
      <c r="J230" s="13">
        <v>2.3053043427804072</v>
      </c>
      <c r="K230" s="13">
        <v>0.95812294361365069</v>
      </c>
      <c r="L230" s="21">
        <v>-4449</v>
      </c>
      <c r="M230" s="21">
        <v>978</v>
      </c>
      <c r="N230" s="14">
        <v>2.6583579999999999E-2</v>
      </c>
      <c r="O230" s="57">
        <v>2.5941576149999999E-2</v>
      </c>
      <c r="P230" s="14">
        <v>1.4999999999999999E-8</v>
      </c>
      <c r="Q230" s="13">
        <v>26.484617105534625</v>
      </c>
      <c r="R230" s="11">
        <v>-4.292695671266527</v>
      </c>
      <c r="S230">
        <v>107</v>
      </c>
      <c r="T230">
        <v>302</v>
      </c>
    </row>
    <row r="231" spans="1:21" x14ac:dyDescent="0.25">
      <c r="A231" t="s">
        <v>335</v>
      </c>
      <c r="B231" t="s">
        <v>336</v>
      </c>
      <c r="C231" s="56">
        <v>26.957044803570529</v>
      </c>
      <c r="D231" s="11">
        <v>0.12642801423157879</v>
      </c>
      <c r="E231" s="13">
        <v>-10.060673495545402</v>
      </c>
      <c r="F231" s="12">
        <v>15.728106922002993</v>
      </c>
      <c r="G231" s="12">
        <v>0.36579019999999995</v>
      </c>
      <c r="H231" s="13">
        <v>2.4898980000000002</v>
      </c>
      <c r="I231" s="20">
        <v>1.07863</v>
      </c>
      <c r="J231" s="13">
        <v>2.3083893457441387</v>
      </c>
      <c r="K231" s="13">
        <v>0.95940512231162778</v>
      </c>
      <c r="L231" s="21">
        <v>-4477</v>
      </c>
      <c r="M231" s="21">
        <v>953</v>
      </c>
      <c r="N231" s="14">
        <v>2.5706389999999999E-2</v>
      </c>
      <c r="O231" s="57">
        <v>2.506438615E-2</v>
      </c>
      <c r="P231" s="14">
        <v>1.4999999999999999E-8</v>
      </c>
      <c r="Q231" s="13">
        <v>26.050869711995883</v>
      </c>
      <c r="R231" s="11">
        <v>-4.7134379218400415</v>
      </c>
      <c r="S231">
        <v>108</v>
      </c>
      <c r="T231">
        <v>303</v>
      </c>
    </row>
    <row r="232" spans="1:21" x14ac:dyDescent="0.25">
      <c r="A232" t="s">
        <v>337</v>
      </c>
      <c r="B232" t="s">
        <v>338</v>
      </c>
      <c r="C232" s="56">
        <v>26.404927661326294</v>
      </c>
      <c r="D232" s="11">
        <v>0.12642801423157879</v>
      </c>
      <c r="E232" s="13">
        <v>-10.060673495545402</v>
      </c>
      <c r="F232" s="12">
        <v>15.182026730500731</v>
      </c>
      <c r="G232" s="12">
        <v>0.35448180000000001</v>
      </c>
      <c r="H232" s="13">
        <v>2.4805450000000002</v>
      </c>
      <c r="I232" s="20">
        <v>1.074344</v>
      </c>
      <c r="J232" s="13">
        <v>2.3088926824182945</v>
      </c>
      <c r="K232" s="13">
        <v>0.95961431743043335</v>
      </c>
      <c r="L232" s="21">
        <v>-4505</v>
      </c>
      <c r="M232" s="21">
        <v>929</v>
      </c>
      <c r="N232" s="14">
        <v>2.4850850000000001E-2</v>
      </c>
      <c r="O232" s="57">
        <v>2.4208846150000001E-2</v>
      </c>
      <c r="P232" s="14">
        <v>1.4999999999999999E-8</v>
      </c>
      <c r="Q232" s="13">
        <v>25.499239751571423</v>
      </c>
      <c r="R232" s="11">
        <v>-5.2485282405142808</v>
      </c>
      <c r="S232">
        <v>109</v>
      </c>
      <c r="T232">
        <v>304</v>
      </c>
    </row>
    <row r="233" spans="1:21" x14ac:dyDescent="0.25">
      <c r="A233" t="s">
        <v>339</v>
      </c>
      <c r="B233" t="s">
        <v>340</v>
      </c>
      <c r="C233" s="56">
        <v>26.041891732179636</v>
      </c>
      <c r="D233" s="11">
        <v>0.12642801423157879</v>
      </c>
      <c r="E233" s="13">
        <v>-10.060673495545402</v>
      </c>
      <c r="F233" s="12">
        <v>14.82296030321173</v>
      </c>
      <c r="G233" s="12">
        <v>0.40918599999999999</v>
      </c>
      <c r="H233" s="13">
        <v>2.4720339999999998</v>
      </c>
      <c r="I233" s="20">
        <v>1.0704405000000001</v>
      </c>
      <c r="J233" s="13">
        <v>2.3093614264407964</v>
      </c>
      <c r="K233" s="13">
        <v>0.95980913526611189</v>
      </c>
      <c r="L233" s="21">
        <v>-4526</v>
      </c>
      <c r="M233" s="21">
        <v>909</v>
      </c>
      <c r="N233" s="14">
        <v>1.908091E-2</v>
      </c>
      <c r="O233" s="57">
        <v>1.843890615E-2</v>
      </c>
      <c r="P233" s="14">
        <v>1.4999999999999999E-8</v>
      </c>
      <c r="Q233" s="13">
        <v>25.136524161155414</v>
      </c>
      <c r="R233" s="11">
        <v>-5.6003684500534341</v>
      </c>
      <c r="S233">
        <v>110</v>
      </c>
      <c r="T233">
        <v>305</v>
      </c>
    </row>
    <row r="234" spans="1:21" x14ac:dyDescent="0.25">
      <c r="A234" t="s">
        <v>341</v>
      </c>
      <c r="B234" t="s">
        <v>342</v>
      </c>
      <c r="C234" s="56">
        <v>26.45181980217459</v>
      </c>
      <c r="D234" s="11">
        <v>0.12642801423157879</v>
      </c>
      <c r="E234" s="13">
        <v>-10.060673495545402</v>
      </c>
      <c r="F234" s="12">
        <v>15.228406144025541</v>
      </c>
      <c r="G234" s="12">
        <v>0.36771320000000002</v>
      </c>
      <c r="H234" s="13">
        <v>2.4675129999999998</v>
      </c>
      <c r="I234" s="20">
        <v>1.0678345</v>
      </c>
      <c r="J234" s="13">
        <v>2.3107635125105994</v>
      </c>
      <c r="K234" s="13">
        <v>0.96039186562733581</v>
      </c>
      <c r="L234" s="21">
        <v>-4553</v>
      </c>
      <c r="M234" s="21">
        <v>884</v>
      </c>
      <c r="N234" s="14">
        <v>2.273416E-2</v>
      </c>
      <c r="O234" s="57">
        <v>2.209215615E-2</v>
      </c>
      <c r="P234" s="14">
        <v>1.4999999999999999E-8</v>
      </c>
      <c r="Q234" s="13">
        <v>25.546090515333297</v>
      </c>
      <c r="R234" s="11">
        <v>-5.2030822134489947</v>
      </c>
      <c r="S234">
        <v>111</v>
      </c>
      <c r="T234">
        <v>306</v>
      </c>
    </row>
    <row r="235" spans="1:21" x14ac:dyDescent="0.25">
      <c r="A235" t="s">
        <v>343</v>
      </c>
      <c r="B235" t="s">
        <v>344</v>
      </c>
      <c r="C235" s="56">
        <v>25.946090584210381</v>
      </c>
      <c r="D235" s="11">
        <v>0.12642801423157879</v>
      </c>
      <c r="E235" s="13">
        <v>-10.060673495545402</v>
      </c>
      <c r="F235" s="12">
        <v>14.728206662677046</v>
      </c>
      <c r="G235" s="12">
        <v>0.37524380000000002</v>
      </c>
      <c r="H235" s="13">
        <v>2.4722659999999999</v>
      </c>
      <c r="I235" s="20">
        <v>1.0560750000000001</v>
      </c>
      <c r="J235" s="13">
        <v>2.3409947210188666</v>
      </c>
      <c r="K235" s="13">
        <v>0.97295646022225346</v>
      </c>
      <c r="L235" s="21">
        <v>-4571</v>
      </c>
      <c r="M235" s="21">
        <v>864</v>
      </c>
      <c r="N235" s="14">
        <v>2.7678589999999999E-2</v>
      </c>
      <c r="O235" s="57">
        <v>2.703658615E-2</v>
      </c>
      <c r="P235" s="14">
        <v>1.4999999999999999E-8</v>
      </c>
      <c r="Q235" s="13">
        <v>25.040807547017874</v>
      </c>
      <c r="R235" s="11">
        <v>-5.6932151720151385</v>
      </c>
      <c r="S235">
        <v>112</v>
      </c>
      <c r="T235">
        <v>307</v>
      </c>
    </row>
    <row r="237" spans="1:21" x14ac:dyDescent="0.25">
      <c r="A237" t="s">
        <v>345</v>
      </c>
      <c r="B237" t="s">
        <v>78</v>
      </c>
      <c r="F237" s="12">
        <v>1.4592060642328875</v>
      </c>
      <c r="G237" s="12">
        <v>0.41280519999999998</v>
      </c>
      <c r="H237" s="13">
        <v>2.531272</v>
      </c>
      <c r="I237" s="20">
        <v>1.0471689999999998</v>
      </c>
      <c r="J237" s="13">
        <v>2.417252611565087</v>
      </c>
      <c r="L237" s="21">
        <v>-1752</v>
      </c>
      <c r="M237" s="21">
        <v>-1513</v>
      </c>
      <c r="N237" s="14">
        <v>7.4857350000000005E-4</v>
      </c>
      <c r="P237" s="14">
        <v>1.4999999999999999E-8</v>
      </c>
    </row>
    <row r="238" spans="1:21" x14ac:dyDescent="0.25">
      <c r="A238" t="s">
        <v>346</v>
      </c>
      <c r="B238" t="s">
        <v>78</v>
      </c>
      <c r="F238" s="12">
        <v>1.3489926191900814</v>
      </c>
      <c r="G238" s="12">
        <v>0.3804246</v>
      </c>
      <c r="H238" s="13">
        <v>2.5237059999999998</v>
      </c>
      <c r="I238" s="20">
        <v>1.0442665</v>
      </c>
      <c r="J238" s="13">
        <v>2.4167259985836949</v>
      </c>
      <c r="L238" s="21">
        <v>-1732</v>
      </c>
      <c r="M238" s="21">
        <v>-1505</v>
      </c>
      <c r="N238" s="14">
        <v>5.863048E-4</v>
      </c>
      <c r="P238" s="14">
        <v>1.4999999999999999E-8</v>
      </c>
    </row>
    <row r="239" spans="1:21" x14ac:dyDescent="0.25">
      <c r="A239" t="s">
        <v>347</v>
      </c>
      <c r="B239" t="s">
        <v>78</v>
      </c>
      <c r="F239" s="12">
        <v>1.4472371833234021</v>
      </c>
      <c r="G239" s="12">
        <v>0.41305979999999998</v>
      </c>
      <c r="H239" s="13">
        <v>2.4931749999999999</v>
      </c>
      <c r="I239" s="20">
        <v>1.0400294999999999</v>
      </c>
      <c r="J239" s="13">
        <v>2.3972156559020683</v>
      </c>
      <c r="L239" s="21">
        <v>-1721</v>
      </c>
      <c r="M239" s="21">
        <v>-1487</v>
      </c>
      <c r="N239" s="14">
        <v>5.9705339999999998E-4</v>
      </c>
      <c r="P239" s="14">
        <v>1.4999999999999999E-8</v>
      </c>
    </row>
    <row r="240" spans="1:21" x14ac:dyDescent="0.25">
      <c r="A240" s="60" t="s">
        <v>348</v>
      </c>
      <c r="B240" s="60" t="s">
        <v>78</v>
      </c>
      <c r="C240" s="61"/>
      <c r="D240" s="61"/>
      <c r="E240" s="62"/>
      <c r="F240" s="62">
        <v>1.7070616397367733</v>
      </c>
      <c r="G240" s="62">
        <v>0.44479119999999994</v>
      </c>
      <c r="H240" s="63">
        <v>2.462987</v>
      </c>
      <c r="I240" s="64">
        <v>1.0363605</v>
      </c>
      <c r="J240" s="63">
        <v>2.3765735957709695</v>
      </c>
      <c r="K240" s="63"/>
      <c r="L240" s="65">
        <v>-1754</v>
      </c>
      <c r="M240" s="65">
        <v>-1497</v>
      </c>
      <c r="N240" s="66">
        <v>3.9922300000000003E-3</v>
      </c>
      <c r="O240" s="67"/>
      <c r="P240" s="67">
        <v>1.4999999999999999E-8</v>
      </c>
      <c r="Q240" s="67"/>
    </row>
    <row r="241" spans="1:20" x14ac:dyDescent="0.25">
      <c r="A241" t="s">
        <v>349</v>
      </c>
      <c r="B241" t="s">
        <v>350</v>
      </c>
      <c r="F241" s="12">
        <v>1.4073409136245996</v>
      </c>
      <c r="G241" s="12">
        <v>0.37607460000000004</v>
      </c>
      <c r="H241" s="13">
        <v>2.6292119999999999</v>
      </c>
      <c r="I241" s="20">
        <v>1.0926499999999999</v>
      </c>
      <c r="J241" s="13">
        <v>2.4062709925410699</v>
      </c>
      <c r="L241" s="21">
        <v>-1713</v>
      </c>
      <c r="M241" s="21">
        <v>-1516</v>
      </c>
      <c r="N241" s="14">
        <v>6.3287960000000002E-4</v>
      </c>
      <c r="P241" s="14">
        <v>1.4999999999999999E-8</v>
      </c>
    </row>
    <row r="242" spans="1:20" x14ac:dyDescent="0.25">
      <c r="B242" s="29"/>
      <c r="C242" s="32"/>
      <c r="D242" s="32"/>
      <c r="E242" s="48"/>
      <c r="F242" s="32">
        <f>AVERAGE(F237:F241)</f>
        <v>1.4739676840215488</v>
      </c>
      <c r="G242" s="32">
        <f>2*STDEV(F237:F241)</f>
        <v>0.27445056137761298</v>
      </c>
    </row>
    <row r="243" spans="1:20" x14ac:dyDescent="0.25">
      <c r="B243" s="43" t="s">
        <v>46</v>
      </c>
      <c r="C243" s="44">
        <v>12.49</v>
      </c>
      <c r="D243" s="44"/>
      <c r="E243" s="44">
        <v>-10.934184578007766</v>
      </c>
      <c r="F243" s="44">
        <f>AVERAGE(F237:F239,F214:F217,F241)</f>
        <v>1.419247456612871</v>
      </c>
      <c r="G243" s="44">
        <f>2*STDEV(F237:F239,F214:F217,F241)</f>
        <v>0.12642801423157879</v>
      </c>
      <c r="J243" s="44">
        <v>2.4060631865110498</v>
      </c>
      <c r="N243" s="58">
        <f>AVERAGE(N237:N239,N214:N217,N241)</f>
        <v>6.4200385E-4</v>
      </c>
    </row>
    <row r="244" spans="1:20" x14ac:dyDescent="0.25">
      <c r="C244" s="54" t="s">
        <v>83</v>
      </c>
      <c r="D244" s="55" t="s">
        <v>84</v>
      </c>
    </row>
    <row r="245" spans="1:20" x14ac:dyDescent="0.25">
      <c r="A245" t="s">
        <v>351</v>
      </c>
      <c r="B245" t="s">
        <v>352</v>
      </c>
      <c r="C245" s="56">
        <v>25.813525480457677</v>
      </c>
      <c r="D245" s="11">
        <v>0.21218876141506973</v>
      </c>
      <c r="E245" s="13">
        <v>-9.9843222253372943</v>
      </c>
      <c r="F245" s="12">
        <v>14.675344105326005</v>
      </c>
      <c r="G245" s="12">
        <v>0.38287199999999999</v>
      </c>
      <c r="H245" s="13">
        <v>2.566376</v>
      </c>
      <c r="I245" s="20">
        <v>1.107164</v>
      </c>
      <c r="J245" s="13">
        <v>2.3179727664555565</v>
      </c>
      <c r="K245" s="13">
        <v>0.96443140917146364</v>
      </c>
      <c r="L245" s="21">
        <v>-4582</v>
      </c>
      <c r="M245" s="21">
        <v>847</v>
      </c>
      <c r="N245" s="14">
        <v>2.6491790000000001E-2</v>
      </c>
      <c r="O245" s="57">
        <v>2.5835361012500002E-2</v>
      </c>
      <c r="P245" s="14">
        <v>1.4999999999999999E-8</v>
      </c>
      <c r="Q245" s="13">
        <v>24.908359417189054</v>
      </c>
      <c r="R245" s="11">
        <v>-5.821692080599612</v>
      </c>
      <c r="S245">
        <v>113</v>
      </c>
      <c r="T245">
        <v>308</v>
      </c>
    </row>
    <row r="246" spans="1:20" x14ac:dyDescent="0.25">
      <c r="A246" t="s">
        <v>353</v>
      </c>
      <c r="B246" t="s">
        <v>354</v>
      </c>
      <c r="C246" s="56">
        <v>25.905285818661028</v>
      </c>
      <c r="D246" s="11">
        <v>0.21218876141506973</v>
      </c>
      <c r="E246" s="13">
        <v>-9.9843222253372943</v>
      </c>
      <c r="F246" s="12">
        <v>14.766108118890786</v>
      </c>
      <c r="G246" s="12">
        <v>0.41921659999999999</v>
      </c>
      <c r="H246" s="13">
        <v>2.583342</v>
      </c>
      <c r="I246" s="20">
        <v>1.1123275000000001</v>
      </c>
      <c r="J246" s="13">
        <v>2.3224652811334789</v>
      </c>
      <c r="K246" s="13">
        <v>0.96630059517927747</v>
      </c>
      <c r="L246" s="21">
        <v>-4603</v>
      </c>
      <c r="M246" s="21">
        <v>825</v>
      </c>
      <c r="N246" s="14">
        <v>1.9508339999999999E-2</v>
      </c>
      <c r="O246" s="57">
        <v>1.88519110125E-2</v>
      </c>
      <c r="P246" s="14">
        <v>1.4999999999999999E-8</v>
      </c>
      <c r="Q246" s="13">
        <v>25.000038787124758</v>
      </c>
      <c r="R246" s="11">
        <v>-5.7327615532638561</v>
      </c>
      <c r="S246">
        <v>114</v>
      </c>
      <c r="T246">
        <v>309</v>
      </c>
    </row>
    <row r="247" spans="1:20" x14ac:dyDescent="0.25">
      <c r="A247" t="s">
        <v>355</v>
      </c>
      <c r="B247" t="s">
        <v>356</v>
      </c>
      <c r="C247" s="56">
        <v>26.010658954290335</v>
      </c>
      <c r="D247" s="11">
        <v>0.21218876141506973</v>
      </c>
      <c r="E247" s="13">
        <v>-9.9843222253372943</v>
      </c>
      <c r="F247" s="12">
        <v>14.870337123479072</v>
      </c>
      <c r="G247" s="12">
        <v>0.41996020000000001</v>
      </c>
      <c r="H247" s="13">
        <v>2.5658690000000002</v>
      </c>
      <c r="I247" s="20">
        <v>1.1102650000000001</v>
      </c>
      <c r="J247" s="13">
        <v>2.3110419584513608</v>
      </c>
      <c r="K247" s="13">
        <v>0.96154773036948871</v>
      </c>
      <c r="L247" s="21">
        <v>-4620</v>
      </c>
      <c r="M247" s="21">
        <v>801</v>
      </c>
      <c r="N247" s="14">
        <v>1.578674E-2</v>
      </c>
      <c r="O247" s="57">
        <v>1.5130311012500001E-2</v>
      </c>
      <c r="P247" s="14">
        <v>1.4999999999999999E-8</v>
      </c>
      <c r="Q247" s="13">
        <v>25.105318942710177</v>
      </c>
      <c r="R247" s="11">
        <v>-5.6306380356091443</v>
      </c>
      <c r="S247">
        <v>115</v>
      </c>
      <c r="T247">
        <v>310</v>
      </c>
    </row>
    <row r="248" spans="1:20" x14ac:dyDescent="0.25">
      <c r="A248" t="s">
        <v>357</v>
      </c>
      <c r="B248" t="s">
        <v>358</v>
      </c>
      <c r="C248" s="56">
        <v>26.823897556058405</v>
      </c>
      <c r="D248" s="11">
        <v>0.21218876141506973</v>
      </c>
      <c r="E248" s="13">
        <v>-9.9843222253372943</v>
      </c>
      <c r="F248" s="12">
        <v>15.674745661280687</v>
      </c>
      <c r="G248" s="12">
        <v>0.49416880000000002</v>
      </c>
      <c r="H248" s="13">
        <v>2.565547</v>
      </c>
      <c r="I248" s="20">
        <v>1.10625</v>
      </c>
      <c r="J248" s="13">
        <v>2.3191385310734463</v>
      </c>
      <c r="K248" s="13">
        <v>0.96491644507415586</v>
      </c>
      <c r="L248" s="21">
        <v>-4634</v>
      </c>
      <c r="M248" s="21">
        <v>778</v>
      </c>
      <c r="N248" s="14">
        <v>2.759795E-2</v>
      </c>
      <c r="O248" s="57">
        <v>2.6941521012500001E-2</v>
      </c>
      <c r="P248" s="14">
        <v>1.4999999999999999E-8</v>
      </c>
      <c r="Q248" s="13">
        <v>25.9178399520843</v>
      </c>
      <c r="R248" s="11">
        <v>-4.8424790213652988</v>
      </c>
      <c r="S248">
        <v>116</v>
      </c>
      <c r="T248">
        <v>311</v>
      </c>
    </row>
    <row r="249" spans="1:20" x14ac:dyDescent="0.25">
      <c r="A249" t="s">
        <v>359</v>
      </c>
      <c r="B249" t="s">
        <v>360</v>
      </c>
      <c r="C249" s="56">
        <v>28.059132878025082</v>
      </c>
      <c r="D249" s="11">
        <v>0.21218876141506973</v>
      </c>
      <c r="E249" s="13">
        <v>-9.9843222253372943</v>
      </c>
      <c r="F249" s="12">
        <v>16.896568920805819</v>
      </c>
      <c r="G249" s="12">
        <v>0.41068660000000001</v>
      </c>
      <c r="H249" s="13">
        <v>2.558192</v>
      </c>
      <c r="I249" s="20">
        <v>1.1018159999999999</v>
      </c>
      <c r="J249" s="13">
        <v>2.3217960167577893</v>
      </c>
      <c r="K249" s="13">
        <v>0.96602213652165425</v>
      </c>
      <c r="L249" s="21">
        <v>-4651</v>
      </c>
      <c r="M249" s="21">
        <v>758</v>
      </c>
      <c r="N249" s="14">
        <v>2.6463770000000001E-2</v>
      </c>
      <c r="O249" s="57">
        <v>2.5807341012500002E-2</v>
      </c>
      <c r="P249" s="14">
        <v>1.4999999999999999E-8</v>
      </c>
      <c r="Q249" s="13">
        <v>27.151985316601788</v>
      </c>
      <c r="R249" s="11">
        <v>-3.6453373072316806</v>
      </c>
      <c r="S249">
        <v>117</v>
      </c>
      <c r="T249">
        <v>312</v>
      </c>
    </row>
    <row r="250" spans="1:20" x14ac:dyDescent="0.25">
      <c r="A250" t="s">
        <v>361</v>
      </c>
      <c r="B250" t="s">
        <v>362</v>
      </c>
      <c r="C250" s="56">
        <v>28.131230286613462</v>
      </c>
      <c r="D250" s="11">
        <v>0.21218876141506973</v>
      </c>
      <c r="E250" s="13">
        <v>-9.9843222253372943</v>
      </c>
      <c r="F250" s="12">
        <v>16.967883502892576</v>
      </c>
      <c r="G250" s="12">
        <v>0.43132539999999997</v>
      </c>
      <c r="H250" s="13">
        <v>2.556737</v>
      </c>
      <c r="I250" s="20">
        <v>1.1022974999999999</v>
      </c>
      <c r="J250" s="13">
        <v>2.3194618512697347</v>
      </c>
      <c r="K250" s="13">
        <v>0.96505096785933808</v>
      </c>
      <c r="L250" s="21">
        <v>-4664</v>
      </c>
      <c r="M250" s="21">
        <v>737</v>
      </c>
      <c r="N250" s="14">
        <v>2.3479670000000001E-2</v>
      </c>
      <c r="O250" s="57">
        <v>2.2823241012500002E-2</v>
      </c>
      <c r="P250" s="14">
        <v>1.4999999999999999E-8</v>
      </c>
      <c r="Q250" s="13">
        <v>27.224019107265462</v>
      </c>
      <c r="R250" s="11">
        <v>-3.575463321467963</v>
      </c>
      <c r="S250">
        <v>118</v>
      </c>
      <c r="T250">
        <v>313</v>
      </c>
    </row>
    <row r="251" spans="1:20" x14ac:dyDescent="0.25">
      <c r="A251" t="s">
        <v>363</v>
      </c>
      <c r="B251" t="s">
        <v>364</v>
      </c>
      <c r="C251" s="56">
        <v>27.47378258871769</v>
      </c>
      <c r="D251" s="11">
        <v>0.21218876141506973</v>
      </c>
      <c r="E251" s="13">
        <v>-9.9843222253372943</v>
      </c>
      <c r="F251" s="12">
        <v>16.31757430680225</v>
      </c>
      <c r="G251" s="12">
        <v>0.46281040000000001</v>
      </c>
      <c r="H251" s="13">
        <v>2.5339969999999998</v>
      </c>
      <c r="I251" s="20">
        <v>1.0985795</v>
      </c>
      <c r="J251" s="13">
        <v>2.3066123116260586</v>
      </c>
      <c r="K251" s="13">
        <v>0.95970470158516408</v>
      </c>
      <c r="L251" s="21">
        <v>-4674</v>
      </c>
      <c r="M251" s="21">
        <v>727</v>
      </c>
      <c r="N251" s="14">
        <v>2.0465819999999999E-2</v>
      </c>
      <c r="O251" s="57">
        <v>1.98093910125E-2</v>
      </c>
      <c r="P251" s="14">
        <v>1.4999999999999999E-8</v>
      </c>
      <c r="Q251" s="13">
        <v>26.567151533660962</v>
      </c>
      <c r="R251" s="11">
        <v>-4.2126358909497812</v>
      </c>
      <c r="S251">
        <v>119</v>
      </c>
      <c r="T251">
        <v>314</v>
      </c>
    </row>
    <row r="252" spans="1:20" x14ac:dyDescent="0.25">
      <c r="A252" t="s">
        <v>365</v>
      </c>
      <c r="B252" t="s">
        <v>366</v>
      </c>
      <c r="C252" s="56">
        <v>27.16774673547917</v>
      </c>
      <c r="D252" s="11">
        <v>0.21218876141506973</v>
      </c>
      <c r="E252" s="13">
        <v>-9.9843222253372943</v>
      </c>
      <c r="F252" s="12">
        <v>16.014861360462707</v>
      </c>
      <c r="G252" s="12">
        <v>0.38325560000000003</v>
      </c>
      <c r="H252" s="13">
        <v>2.5339510000000001</v>
      </c>
      <c r="I252" s="20">
        <v>1.0979494999999999</v>
      </c>
      <c r="J252" s="13">
        <v>2.3078939422988034</v>
      </c>
      <c r="K252" s="13">
        <v>0.96023794550141706</v>
      </c>
      <c r="L252" s="21">
        <v>-4681</v>
      </c>
      <c r="M252" s="21">
        <v>708</v>
      </c>
      <c r="N252" s="14">
        <v>1.8825669999999999E-2</v>
      </c>
      <c r="O252" s="57">
        <v>1.81692410125E-2</v>
      </c>
      <c r="P252" s="14">
        <v>1.4999999999999999E-8</v>
      </c>
      <c r="Q252" s="13">
        <v>26.261385722941675</v>
      </c>
      <c r="R252" s="11">
        <v>-4.5092338584923271</v>
      </c>
      <c r="S252">
        <v>120</v>
      </c>
      <c r="T252">
        <v>315</v>
      </c>
    </row>
    <row r="253" spans="1:20" x14ac:dyDescent="0.25">
      <c r="A253" t="s">
        <v>367</v>
      </c>
      <c r="B253" t="s">
        <v>368</v>
      </c>
      <c r="C253" s="56">
        <v>26.806755514855453</v>
      </c>
      <c r="D253" s="11">
        <v>0.21218876141506973</v>
      </c>
      <c r="E253" s="13">
        <v>-9.9843222253372943</v>
      </c>
      <c r="F253" s="12">
        <v>15.657789746658546</v>
      </c>
      <c r="G253" s="12">
        <v>0.3883876</v>
      </c>
      <c r="H253" s="13">
        <v>2.52142</v>
      </c>
      <c r="I253" s="20">
        <v>1.095269</v>
      </c>
      <c r="J253" s="13">
        <v>2.30210112766818</v>
      </c>
      <c r="K253" s="13">
        <v>0.9578277479106041</v>
      </c>
      <c r="L253" s="21">
        <v>-4690</v>
      </c>
      <c r="M253" s="21">
        <v>690</v>
      </c>
      <c r="N253" s="14">
        <v>1.8881129999999999E-2</v>
      </c>
      <c r="O253" s="57">
        <v>1.82247010125E-2</v>
      </c>
      <c r="P253" s="14">
        <v>1.4999999999999999E-8</v>
      </c>
      <c r="Q253" s="13">
        <v>25.900713036821401</v>
      </c>
      <c r="R253" s="11">
        <v>-4.8590924165820484</v>
      </c>
      <c r="S253">
        <v>121</v>
      </c>
      <c r="T253">
        <v>316</v>
      </c>
    </row>
    <row r="254" spans="1:20" x14ac:dyDescent="0.25">
      <c r="A254" t="s">
        <v>369</v>
      </c>
      <c r="B254" t="s">
        <v>370</v>
      </c>
      <c r="C254" s="56">
        <v>26.342912047015112</v>
      </c>
      <c r="D254" s="11">
        <v>0.21218876141506973</v>
      </c>
      <c r="E254" s="13">
        <v>-9.9843222253372943</v>
      </c>
      <c r="F254" s="12">
        <v>15.19898264512265</v>
      </c>
      <c r="G254" s="12">
        <v>0.43183819999999995</v>
      </c>
      <c r="H254" s="13">
        <v>2.5122140000000002</v>
      </c>
      <c r="I254" s="20">
        <v>1.0921069999999999</v>
      </c>
      <c r="J254" s="13">
        <v>2.3003368717534092</v>
      </c>
      <c r="K254" s="13">
        <v>0.95709369967559266</v>
      </c>
      <c r="L254" s="21">
        <v>-4705</v>
      </c>
      <c r="M254" s="21">
        <v>671</v>
      </c>
      <c r="N254" s="14">
        <v>2.5401440000000001E-2</v>
      </c>
      <c r="O254" s="57">
        <v>2.4745011012500002E-2</v>
      </c>
      <c r="P254" s="14">
        <v>1.4999999999999999E-8</v>
      </c>
      <c r="Q254" s="13">
        <v>25.437278859125279</v>
      </c>
      <c r="R254" s="11">
        <v>-5.308631345970765</v>
      </c>
      <c r="S254">
        <v>122</v>
      </c>
      <c r="T254">
        <v>317</v>
      </c>
    </row>
    <row r="255" spans="1:20" x14ac:dyDescent="0.25">
      <c r="A255" t="s">
        <v>371</v>
      </c>
      <c r="B255" t="s">
        <v>372</v>
      </c>
      <c r="C255" s="56">
        <v>25.99402109076987</v>
      </c>
      <c r="D255" s="11">
        <v>0.21218876141506973</v>
      </c>
      <c r="E255" s="13">
        <v>-9.9843222253372943</v>
      </c>
      <c r="F255" s="12">
        <v>14.853879912228196</v>
      </c>
      <c r="G255" s="12">
        <v>0.44246300000000005</v>
      </c>
      <c r="H255" s="13">
        <v>2.5039570000000002</v>
      </c>
      <c r="I255" s="20">
        <v>1.0849054999999999</v>
      </c>
      <c r="J255" s="13">
        <v>2.3079954890080292</v>
      </c>
      <c r="K255" s="13">
        <v>0.96028019571129553</v>
      </c>
      <c r="L255" s="21">
        <v>-4728</v>
      </c>
      <c r="M255" s="21">
        <v>648</v>
      </c>
      <c r="N255" s="14">
        <v>1.7613500000000001E-2</v>
      </c>
      <c r="O255" s="57">
        <v>1.6957071012500002E-2</v>
      </c>
      <c r="P255" s="14">
        <v>1.4999999999999999E-8</v>
      </c>
      <c r="Q255" s="13">
        <v>25.088695760249191</v>
      </c>
      <c r="R255" s="11">
        <v>-5.6467628015547513</v>
      </c>
      <c r="S255">
        <v>123</v>
      </c>
      <c r="T255">
        <v>318</v>
      </c>
    </row>
    <row r="256" spans="1:20" x14ac:dyDescent="0.25">
      <c r="A256" t="s">
        <v>373</v>
      </c>
      <c r="B256" t="s">
        <v>374</v>
      </c>
      <c r="C256" s="56">
        <v>25.81705472423512</v>
      </c>
      <c r="D256" s="11">
        <v>0.21218876141506973</v>
      </c>
      <c r="E256" s="13">
        <v>-9.9843222253372943</v>
      </c>
      <c r="F256" s="12">
        <v>14.678835028924864</v>
      </c>
      <c r="G256" s="12">
        <v>0.38147680000000006</v>
      </c>
      <c r="H256" s="13">
        <v>2.5102329999999999</v>
      </c>
      <c r="I256" s="20">
        <v>1.0827804999999999</v>
      </c>
      <c r="J256" s="13">
        <v>2.3183212109933637</v>
      </c>
      <c r="K256" s="13">
        <v>0.96457638535991541</v>
      </c>
      <c r="L256" s="21">
        <v>-4742</v>
      </c>
      <c r="M256" s="21">
        <v>625</v>
      </c>
      <c r="N256" s="14">
        <v>1.545329E-2</v>
      </c>
      <c r="O256" s="57">
        <v>1.4796861012499999E-2</v>
      </c>
      <c r="P256" s="14">
        <v>1.4999999999999999E-8</v>
      </c>
      <c r="Q256" s="13">
        <v>24.911885546802239</v>
      </c>
      <c r="R256" s="11">
        <v>-5.8182716757018182</v>
      </c>
      <c r="S256">
        <v>124</v>
      </c>
      <c r="T256">
        <v>319</v>
      </c>
    </row>
    <row r="257" spans="1:21" x14ac:dyDescent="0.25">
      <c r="A257" t="s">
        <v>375</v>
      </c>
      <c r="B257" t="s">
        <v>376</v>
      </c>
      <c r="C257" s="56">
        <v>27.169259268526645</v>
      </c>
      <c r="D257" s="11">
        <v>0.21218876141506973</v>
      </c>
      <c r="E257" s="13">
        <v>-9.9843222253372943</v>
      </c>
      <c r="F257" s="12">
        <v>16.016357470576501</v>
      </c>
      <c r="G257" s="12">
        <v>0.43684479999999998</v>
      </c>
      <c r="H257" s="13">
        <v>2.5192420000000002</v>
      </c>
      <c r="I257" s="20">
        <v>1.0778645</v>
      </c>
      <c r="J257" s="13">
        <v>2.33725296639791</v>
      </c>
      <c r="K257" s="13">
        <v>0.97245325941431382</v>
      </c>
      <c r="L257" s="21">
        <v>-4759</v>
      </c>
      <c r="M257" s="21">
        <v>598</v>
      </c>
      <c r="N257" s="14">
        <v>1.9707269999999999E-2</v>
      </c>
      <c r="O257" s="57">
        <v>1.90508410125E-2</v>
      </c>
      <c r="P257" s="14">
        <v>1.4999999999999999E-8</v>
      </c>
      <c r="Q257" s="13">
        <v>26.262896921347423</v>
      </c>
      <c r="R257" s="11">
        <v>-4.5077679706788931</v>
      </c>
      <c r="S257">
        <v>125</v>
      </c>
      <c r="T257">
        <v>320</v>
      </c>
    </row>
    <row r="258" spans="1:21" x14ac:dyDescent="0.25">
      <c r="A258" t="s">
        <v>377</v>
      </c>
      <c r="B258" t="s">
        <v>378</v>
      </c>
      <c r="C258" s="56">
        <v>26.362574976630082</v>
      </c>
      <c r="D258" s="11">
        <v>0.21218876141506973</v>
      </c>
      <c r="E258" s="13">
        <v>-9.9843222253372943</v>
      </c>
      <c r="F258" s="12">
        <v>15.218432076600896</v>
      </c>
      <c r="G258" s="12">
        <v>0.38010440000000001</v>
      </c>
      <c r="H258" s="13">
        <v>2.5043660000000001</v>
      </c>
      <c r="I258" s="20">
        <v>1.0757400000000001</v>
      </c>
      <c r="J258" s="13">
        <v>2.3280402327699998</v>
      </c>
      <c r="K258" s="13">
        <v>0.96862014722090661</v>
      </c>
      <c r="L258" s="21">
        <v>-4736</v>
      </c>
      <c r="M258" s="21">
        <v>614</v>
      </c>
      <c r="N258" s="14">
        <v>2.1714959999999998E-2</v>
      </c>
      <c r="O258" s="57">
        <v>2.1058531012499999E-2</v>
      </c>
      <c r="P258" s="14">
        <v>1.4999999999999999E-8</v>
      </c>
      <c r="Q258" s="13">
        <v>25.456924438397309</v>
      </c>
      <c r="R258" s="11">
        <v>-5.2895748043987272</v>
      </c>
      <c r="S258" s="74">
        <v>126</v>
      </c>
      <c r="T258" s="74"/>
      <c r="U258" t="s">
        <v>120</v>
      </c>
    </row>
    <row r="259" spans="1:21" x14ac:dyDescent="0.25">
      <c r="A259" t="s">
        <v>379</v>
      </c>
      <c r="B259" t="s">
        <v>380</v>
      </c>
      <c r="C259" s="56">
        <v>27.578651546664279</v>
      </c>
      <c r="D259" s="11">
        <v>0.21218876141506973</v>
      </c>
      <c r="E259" s="13">
        <v>-9.9843222253372943</v>
      </c>
      <c r="F259" s="12">
        <v>16.42130460801927</v>
      </c>
      <c r="G259" s="12">
        <v>0.34833139999999996</v>
      </c>
      <c r="H259" s="13">
        <v>2.479714</v>
      </c>
      <c r="I259" s="20">
        <v>1.066994</v>
      </c>
      <c r="J259" s="13">
        <v>2.3240186917639649</v>
      </c>
      <c r="K259" s="13">
        <v>0.96694691770086283</v>
      </c>
      <c r="L259" s="21">
        <v>-4758</v>
      </c>
      <c r="M259" s="21">
        <v>583</v>
      </c>
      <c r="N259" s="14">
        <v>1.9156800000000002E-2</v>
      </c>
      <c r="O259" s="57">
        <v>1.8500371012500003E-2</v>
      </c>
      <c r="P259" s="14">
        <v>1.4999999999999999E-8</v>
      </c>
      <c r="Q259" s="13">
        <v>26.671927956444684</v>
      </c>
      <c r="R259" s="11">
        <v>-4.1110010025660015</v>
      </c>
      <c r="S259">
        <v>127</v>
      </c>
      <c r="T259">
        <v>321</v>
      </c>
    </row>
    <row r="261" spans="1:21" x14ac:dyDescent="0.25">
      <c r="A261" t="s">
        <v>381</v>
      </c>
      <c r="B261" t="s">
        <v>78</v>
      </c>
      <c r="F261" s="12">
        <v>1.516058248553831</v>
      </c>
      <c r="G261" s="12">
        <v>0.43514140000000001</v>
      </c>
      <c r="H261" s="13">
        <v>2.5763590000000001</v>
      </c>
      <c r="I261" s="20">
        <v>1.067526</v>
      </c>
      <c r="J261" s="13">
        <v>2.4133922733497828</v>
      </c>
      <c r="L261" s="21">
        <v>-1748</v>
      </c>
      <c r="M261" s="21">
        <v>-1530</v>
      </c>
      <c r="N261" s="14">
        <v>6.9300999999999998E-4</v>
      </c>
      <c r="P261" s="14">
        <v>1.4999999999999999E-8</v>
      </c>
    </row>
    <row r="262" spans="1:21" x14ac:dyDescent="0.25">
      <c r="A262" t="s">
        <v>382</v>
      </c>
      <c r="B262" t="s">
        <v>78</v>
      </c>
      <c r="F262" s="12">
        <v>1.5055854777576982</v>
      </c>
      <c r="G262" s="12">
        <v>0.37367419999999996</v>
      </c>
      <c r="H262" s="13">
        <v>2.5642140000000002</v>
      </c>
      <c r="I262" s="20">
        <v>1.0707374999999999</v>
      </c>
      <c r="J262" s="13">
        <v>2.3948110531292688</v>
      </c>
      <c r="L262" s="21">
        <v>-1730</v>
      </c>
      <c r="M262" s="21">
        <v>-1527</v>
      </c>
      <c r="N262" s="14">
        <v>6.7595589999999998E-4</v>
      </c>
      <c r="P262" s="14">
        <v>1.4999999999999999E-8</v>
      </c>
    </row>
    <row r="263" spans="1:21" x14ac:dyDescent="0.25">
      <c r="A263" t="s">
        <v>383</v>
      </c>
      <c r="B263" t="s">
        <v>78</v>
      </c>
      <c r="F263" s="12">
        <v>1.6167963295432575</v>
      </c>
      <c r="G263" s="12">
        <v>0.31641000000000002</v>
      </c>
      <c r="H263" s="13">
        <v>2.5371329999999999</v>
      </c>
      <c r="I263" s="20">
        <v>1.0586815000000001</v>
      </c>
      <c r="J263" s="13">
        <v>2.3965026308667903</v>
      </c>
      <c r="L263" s="21">
        <v>-1711</v>
      </c>
      <c r="M263" s="21">
        <v>-1533</v>
      </c>
      <c r="N263" s="14">
        <v>6.499683E-4</v>
      </c>
      <c r="P263" s="14">
        <v>1.4999999999999999E-8</v>
      </c>
    </row>
    <row r="264" spans="1:21" x14ac:dyDescent="0.25">
      <c r="A264" t="s">
        <v>384</v>
      </c>
      <c r="B264" t="s">
        <v>78</v>
      </c>
      <c r="F264" s="12">
        <v>1.6706562936366076</v>
      </c>
      <c r="G264" s="12">
        <v>0.42045180000000004</v>
      </c>
      <c r="H264" s="13">
        <v>2.534503</v>
      </c>
      <c r="I264" s="20">
        <v>1.0506150000000001</v>
      </c>
      <c r="J264" s="13">
        <v>2.4123994041585166</v>
      </c>
      <c r="L264" s="21">
        <v>-1727</v>
      </c>
      <c r="M264" s="21">
        <v>-1546</v>
      </c>
      <c r="N264" s="14">
        <v>6.6768640000000005E-4</v>
      </c>
      <c r="P264" s="14">
        <v>1.4E-8</v>
      </c>
    </row>
    <row r="265" spans="1:21" x14ac:dyDescent="0.25">
      <c r="B265" s="29"/>
      <c r="C265" s="32"/>
      <c r="D265" s="32"/>
      <c r="E265" s="48"/>
      <c r="F265" s="32">
        <f>AVERAGE(F261:F264)</f>
        <v>1.5772740873728486</v>
      </c>
      <c r="G265" s="32">
        <f>2*STDEV(F261:F264)</f>
        <v>0.15987027968004996</v>
      </c>
    </row>
    <row r="266" spans="1:21" x14ac:dyDescent="0.25">
      <c r="B266" s="43" t="s">
        <v>46</v>
      </c>
      <c r="C266" s="44">
        <v>12.49</v>
      </c>
      <c r="D266" s="44"/>
      <c r="E266" s="44">
        <v>-10.857900679282828</v>
      </c>
      <c r="F266" s="44">
        <f>AVERAGE(F261:F264,F237:F239,F241)</f>
        <v>1.4964841412327956</v>
      </c>
      <c r="G266" s="44">
        <f>2*STDEV(F261:F264,F237:F239,F241)</f>
        <v>0.21218876141506973</v>
      </c>
      <c r="J266" s="44">
        <v>2.4034604684296945</v>
      </c>
      <c r="N266" s="58">
        <f>AVERAGE(N237:N239,N261:N264,N241)</f>
        <v>6.5642898749999987E-4</v>
      </c>
    </row>
    <row r="267" spans="1:21" x14ac:dyDescent="0.25">
      <c r="C267" s="54" t="s">
        <v>83</v>
      </c>
      <c r="D267" s="55" t="s">
        <v>84</v>
      </c>
    </row>
    <row r="268" spans="1:21" x14ac:dyDescent="0.25">
      <c r="A268" t="s">
        <v>385</v>
      </c>
      <c r="B268" t="s">
        <v>386</v>
      </c>
      <c r="C268" s="56">
        <v>29.058621103369873</v>
      </c>
      <c r="D268" s="11">
        <v>0.23206362529591534</v>
      </c>
      <c r="E268" s="13">
        <v>-9.9365025435930185</v>
      </c>
      <c r="F268" s="12">
        <v>17.934370636345509</v>
      </c>
      <c r="G268" s="12">
        <v>0.4352492</v>
      </c>
      <c r="H268" s="13">
        <v>2.4306570000000001</v>
      </c>
      <c r="I268" s="20">
        <v>1.0397449999999999</v>
      </c>
      <c r="J268" s="13">
        <v>2.3377433890040349</v>
      </c>
      <c r="K268" s="13">
        <v>0.97029409865830274</v>
      </c>
      <c r="L268" s="21">
        <v>-4765</v>
      </c>
      <c r="M268" s="21">
        <v>562</v>
      </c>
      <c r="N268" s="14">
        <v>2.1741170000000001E-2</v>
      </c>
      <c r="O268" s="57">
        <v>2.108512005E-2</v>
      </c>
      <c r="P268" s="14">
        <v>1.4999999999999999E-8</v>
      </c>
      <c r="Q268" s="13">
        <v>28.150591605025532</v>
      </c>
      <c r="R268" s="11">
        <v>-2.6766724495586112</v>
      </c>
      <c r="S268">
        <v>128</v>
      </c>
      <c r="T268">
        <v>322</v>
      </c>
    </row>
    <row r="269" spans="1:21" x14ac:dyDescent="0.25">
      <c r="A269" t="s">
        <v>387</v>
      </c>
      <c r="B269" t="s">
        <v>388</v>
      </c>
      <c r="C269" s="56">
        <v>27.66009976359318</v>
      </c>
      <c r="D269" s="11">
        <v>0.23206362529591534</v>
      </c>
      <c r="E269" s="13">
        <v>-9.9365025435930185</v>
      </c>
      <c r="F269" s="12">
        <v>16.550967484540102</v>
      </c>
      <c r="G269" s="12">
        <v>0.43897319999999995</v>
      </c>
      <c r="H269" s="13">
        <v>2.4271389999999999</v>
      </c>
      <c r="I269" s="20">
        <v>1.035595</v>
      </c>
      <c r="J269" s="13">
        <v>2.3437144829783843</v>
      </c>
      <c r="K269" s="13">
        <v>0.97277243621797549</v>
      </c>
      <c r="L269" s="21">
        <v>-4774</v>
      </c>
      <c r="M269" s="21">
        <v>542</v>
      </c>
      <c r="N269" s="14">
        <v>2.3593360000000001E-2</v>
      </c>
      <c r="O269" s="57">
        <v>2.293731005E-2</v>
      </c>
      <c r="P269" s="14">
        <v>1.4999999999999999E-8</v>
      </c>
      <c r="Q269" s="13">
        <v>26.753304304403258</v>
      </c>
      <c r="R269" s="11">
        <v>-4.0320645794460646</v>
      </c>
      <c r="S269">
        <v>129</v>
      </c>
      <c r="T269">
        <v>323</v>
      </c>
    </row>
    <row r="270" spans="1:21" x14ac:dyDescent="0.25">
      <c r="A270" t="s">
        <v>389</v>
      </c>
      <c r="B270" t="s">
        <v>390</v>
      </c>
      <c r="C270" s="56">
        <v>27.56531893739367</v>
      </c>
      <c r="D270" s="11">
        <v>0.23206362529591534</v>
      </c>
      <c r="E270" s="13">
        <v>-9.9365025435930185</v>
      </c>
      <c r="F270" s="12">
        <v>16.457211250748173</v>
      </c>
      <c r="G270" s="12">
        <v>0.41287799999999997</v>
      </c>
      <c r="H270" s="13">
        <v>2.41154</v>
      </c>
      <c r="I270" s="20">
        <v>1.0324449999999998</v>
      </c>
      <c r="J270" s="13">
        <v>2.3357563841173143</v>
      </c>
      <c r="K270" s="13">
        <v>0.96946938063122634</v>
      </c>
      <c r="L270" s="21">
        <v>-4757</v>
      </c>
      <c r="M270" s="21">
        <v>555</v>
      </c>
      <c r="N270" s="14">
        <v>2.2898109999999999E-2</v>
      </c>
      <c r="O270" s="57">
        <v>2.2242060049999998E-2</v>
      </c>
      <c r="P270" s="14">
        <v>1.4999999999999999E-8</v>
      </c>
      <c r="Q270" s="13">
        <v>26.658607111715416</v>
      </c>
      <c r="R270" s="11">
        <v>-4.1239224454943537</v>
      </c>
      <c r="S270" s="74">
        <v>130</v>
      </c>
      <c r="T270" s="74"/>
      <c r="U270" t="s">
        <v>120</v>
      </c>
    </row>
    <row r="271" spans="1:21" x14ac:dyDescent="0.25">
      <c r="A271" t="s">
        <v>391</v>
      </c>
      <c r="B271" t="s">
        <v>392</v>
      </c>
      <c r="C271" s="56">
        <v>27.467513191208994</v>
      </c>
      <c r="D271" s="11">
        <v>0.23206362529591534</v>
      </c>
      <c r="E271" s="13">
        <v>-9.9365025435930185</v>
      </c>
      <c r="F271" s="12">
        <v>16.360462796728648</v>
      </c>
      <c r="G271" s="12">
        <v>0.41606360000000003</v>
      </c>
      <c r="H271" s="13">
        <v>2.399324</v>
      </c>
      <c r="I271" s="20">
        <v>1.0321609999999999</v>
      </c>
      <c r="J271" s="13">
        <v>2.3245637066310394</v>
      </c>
      <c r="K271" s="13">
        <v>0.96482379422332509</v>
      </c>
      <c r="L271" s="21">
        <v>-4792</v>
      </c>
      <c r="M271" s="21">
        <v>521</v>
      </c>
      <c r="N271" s="14">
        <v>2.475105E-2</v>
      </c>
      <c r="O271" s="57">
        <v>2.4095000049999999E-2</v>
      </c>
      <c r="P271" s="14">
        <v>1.4999999999999999E-8</v>
      </c>
      <c r="Q271" s="13">
        <v>26.560887668196862</v>
      </c>
      <c r="R271" s="11">
        <v>-4.2187119455657021</v>
      </c>
      <c r="S271">
        <v>131</v>
      </c>
      <c r="T271">
        <v>324</v>
      </c>
    </row>
    <row r="272" spans="1:21" x14ac:dyDescent="0.25">
      <c r="A272" t="s">
        <v>393</v>
      </c>
      <c r="B272" t="s">
        <v>394</v>
      </c>
      <c r="C272" s="56">
        <v>26.499034642647025</v>
      </c>
      <c r="D272" s="11">
        <v>0.23206362529591534</v>
      </c>
      <c r="E272" s="13">
        <v>-9.9365025435930185</v>
      </c>
      <c r="F272" s="12">
        <v>15.402453620586565</v>
      </c>
      <c r="G272" s="12">
        <v>0.44756419999999997</v>
      </c>
      <c r="H272" s="13">
        <v>2.4144779999999999</v>
      </c>
      <c r="I272" s="20">
        <v>1.0369660000000001</v>
      </c>
      <c r="J272" s="13">
        <v>2.328406138677642</v>
      </c>
      <c r="K272" s="13">
        <v>0.96641861817057728</v>
      </c>
      <c r="L272" s="21">
        <v>-4814</v>
      </c>
      <c r="M272" s="21">
        <v>496</v>
      </c>
      <c r="N272" s="14">
        <v>2.5655460000000001E-2</v>
      </c>
      <c r="O272" s="57">
        <v>2.499941005E-2</v>
      </c>
      <c r="P272" s="14">
        <v>1.4999999999999999E-8</v>
      </c>
      <c r="Q272" s="13">
        <v>25.593263693973523</v>
      </c>
      <c r="R272" s="11">
        <v>-5.1573234385411704</v>
      </c>
      <c r="S272">
        <v>132</v>
      </c>
      <c r="T272">
        <v>325</v>
      </c>
    </row>
    <row r="273" spans="1:21" x14ac:dyDescent="0.25">
      <c r="A273" t="s">
        <v>395</v>
      </c>
      <c r="B273" t="s">
        <v>396</v>
      </c>
      <c r="C273" s="56">
        <v>26.492984802676702</v>
      </c>
      <c r="D273" s="11">
        <v>0.23206362529591534</v>
      </c>
      <c r="E273" s="13">
        <v>-9.9365025435930185</v>
      </c>
      <c r="F273" s="12">
        <v>15.3964691801316</v>
      </c>
      <c r="G273" s="12">
        <v>0.41504039999999998</v>
      </c>
      <c r="H273" s="13">
        <v>2.4170579999999999</v>
      </c>
      <c r="I273" s="20">
        <v>1.0347919999999999</v>
      </c>
      <c r="J273" s="13">
        <v>2.335791154164315</v>
      </c>
      <c r="K273" s="13">
        <v>0.96948381214307389</v>
      </c>
      <c r="L273" s="21">
        <v>-4831</v>
      </c>
      <c r="M273" s="21">
        <v>472</v>
      </c>
      <c r="N273" s="14">
        <v>2.4458569999999999E-2</v>
      </c>
      <c r="O273" s="57">
        <v>2.3802520049999998E-2</v>
      </c>
      <c r="P273" s="14">
        <v>1.4999999999999999E-8</v>
      </c>
      <c r="Q273" s="13">
        <v>25.587219192312549</v>
      </c>
      <c r="R273" s="11">
        <v>-5.1631867065868517</v>
      </c>
      <c r="S273">
        <v>133</v>
      </c>
      <c r="T273">
        <v>326</v>
      </c>
    </row>
    <row r="274" spans="1:21" x14ac:dyDescent="0.25">
      <c r="A274" t="s">
        <v>397</v>
      </c>
      <c r="B274" t="s">
        <v>398</v>
      </c>
      <c r="C274" s="56">
        <v>26.219733697356638</v>
      </c>
      <c r="D274" s="11">
        <v>0.23206362529591534</v>
      </c>
      <c r="E274" s="13">
        <v>-9.9365025435930185</v>
      </c>
      <c r="F274" s="12">
        <v>15.12617195292254</v>
      </c>
      <c r="G274" s="12">
        <v>0.50514080000000006</v>
      </c>
      <c r="H274" s="13">
        <v>2.42083</v>
      </c>
      <c r="I274" s="20">
        <v>1.0393625</v>
      </c>
      <c r="J274" s="13">
        <v>2.3291488773166247</v>
      </c>
      <c r="K274" s="13">
        <v>0.96672689619700225</v>
      </c>
      <c r="L274" s="21">
        <v>-4853</v>
      </c>
      <c r="M274" s="21">
        <v>448</v>
      </c>
      <c r="N274" s="14">
        <v>2.5590970000000001E-2</v>
      </c>
      <c r="O274" s="57">
        <v>2.493492005E-2</v>
      </c>
      <c r="P274" s="14">
        <v>1.4999999999999999E-8</v>
      </c>
      <c r="Q274" s="13">
        <v>25.314209200626657</v>
      </c>
      <c r="R274" s="11">
        <v>-5.4280109799820968</v>
      </c>
      <c r="S274">
        <v>134</v>
      </c>
      <c r="T274">
        <v>327</v>
      </c>
    </row>
    <row r="275" spans="1:21" x14ac:dyDescent="0.25">
      <c r="A275" t="s">
        <v>399</v>
      </c>
      <c r="B275" t="s">
        <v>400</v>
      </c>
      <c r="C275" s="56">
        <v>26.148648077706671</v>
      </c>
      <c r="D275" s="11">
        <v>0.23206362529591534</v>
      </c>
      <c r="E275" s="13">
        <v>-9.9365025435930185</v>
      </c>
      <c r="F275" s="12">
        <v>15.055854777578315</v>
      </c>
      <c r="G275" s="12">
        <v>0.448909</v>
      </c>
      <c r="H275" s="13">
        <v>2.404763</v>
      </c>
      <c r="I275" s="20">
        <v>1.0379415000000001</v>
      </c>
      <c r="J275" s="13">
        <v>2.3168579346716554</v>
      </c>
      <c r="K275" s="13">
        <v>0.96162546839639063</v>
      </c>
      <c r="L275" s="21">
        <v>-4877</v>
      </c>
      <c r="M275" s="21">
        <v>425</v>
      </c>
      <c r="N275" s="14">
        <v>2.2525179999999999E-2</v>
      </c>
      <c r="O275" s="57">
        <v>2.1869130049999998E-2</v>
      </c>
      <c r="P275" s="14">
        <v>1.4999999999999999E-8</v>
      </c>
      <c r="Q275" s="13">
        <v>25.243186306110445</v>
      </c>
      <c r="R275" s="11">
        <v>-5.4969043795186341</v>
      </c>
      <c r="S275">
        <v>135</v>
      </c>
      <c r="T275">
        <v>328</v>
      </c>
    </row>
    <row r="276" spans="1:21" x14ac:dyDescent="0.25">
      <c r="A276" t="s">
        <v>401</v>
      </c>
      <c r="B276" t="s">
        <v>402</v>
      </c>
      <c r="C276" s="56">
        <v>27.137796912833245</v>
      </c>
      <c r="D276" s="11">
        <v>0.23206362529591534</v>
      </c>
      <c r="E276" s="13">
        <v>-9.9365025435930185</v>
      </c>
      <c r="F276" s="12">
        <v>16.034310791940953</v>
      </c>
      <c r="G276" s="12">
        <v>0.43631120000000001</v>
      </c>
      <c r="H276" s="13">
        <v>2.3933260000000001</v>
      </c>
      <c r="I276" s="20">
        <v>1.0358915000000002</v>
      </c>
      <c r="J276" s="13">
        <v>2.3104021994581476</v>
      </c>
      <c r="K276" s="13">
        <v>0.95894597764918932</v>
      </c>
      <c r="L276" s="21">
        <v>-4897</v>
      </c>
      <c r="M276" s="21">
        <v>396</v>
      </c>
      <c r="N276" s="14">
        <v>2.1256839999999999E-2</v>
      </c>
      <c r="O276" s="57">
        <v>2.0600790049999998E-2</v>
      </c>
      <c r="P276" s="14">
        <v>1.4999999999999999E-8</v>
      </c>
      <c r="Q276" s="13">
        <v>26.231462327675146</v>
      </c>
      <c r="R276" s="11">
        <v>-4.5382600540540432</v>
      </c>
      <c r="S276">
        <v>136</v>
      </c>
      <c r="T276">
        <v>329</v>
      </c>
    </row>
    <row r="277" spans="1:21" x14ac:dyDescent="0.25">
      <c r="A277" t="s">
        <v>403</v>
      </c>
      <c r="B277" t="s">
        <v>404</v>
      </c>
      <c r="C277" s="56">
        <v>27.750343209815178</v>
      </c>
      <c r="D277" s="11">
        <v>0.23206362529591534</v>
      </c>
      <c r="E277" s="13">
        <v>-9.9365025435930185</v>
      </c>
      <c r="F277" s="12">
        <v>16.640235387991087</v>
      </c>
      <c r="G277" s="12">
        <v>0.4392778</v>
      </c>
      <c r="H277" s="13">
        <v>2.4208120000000002</v>
      </c>
      <c r="I277" s="20">
        <v>1.028233</v>
      </c>
      <c r="J277" s="13">
        <v>2.3543418660945528</v>
      </c>
      <c r="K277" s="13">
        <v>0.97718339388351816</v>
      </c>
      <c r="L277" s="21">
        <v>-4915</v>
      </c>
      <c r="M277" s="21">
        <v>365</v>
      </c>
      <c r="N277" s="14">
        <v>2.5428329999999999E-2</v>
      </c>
      <c r="O277" s="57">
        <v>2.4772280049999998E-2</v>
      </c>
      <c r="P277" s="14">
        <v>1.4999999999999999E-8</v>
      </c>
      <c r="Q277" s="13">
        <v>26.843468120845813</v>
      </c>
      <c r="R277" s="11">
        <v>-3.9446041644316061</v>
      </c>
      <c r="S277">
        <v>137</v>
      </c>
      <c r="T277">
        <v>330</v>
      </c>
    </row>
    <row r="278" spans="1:21" x14ac:dyDescent="0.25">
      <c r="A278" t="s">
        <v>405</v>
      </c>
      <c r="B278" t="s">
        <v>406</v>
      </c>
      <c r="C278" s="56">
        <v>26.8554710475577</v>
      </c>
      <c r="D278" s="11">
        <v>0.23206362529591534</v>
      </c>
      <c r="E278" s="13">
        <v>-9.9365025435930185</v>
      </c>
      <c r="F278" s="12">
        <v>15.755036904049557</v>
      </c>
      <c r="G278" s="12">
        <v>0.40367700000000001</v>
      </c>
      <c r="H278" s="13">
        <v>2.3817189999999999</v>
      </c>
      <c r="I278" s="20">
        <v>1.0266270000000002</v>
      </c>
      <c r="J278" s="13">
        <v>2.3199458031008335</v>
      </c>
      <c r="K278" s="13">
        <v>0.9629071062905914</v>
      </c>
      <c r="L278" s="21">
        <v>-4874</v>
      </c>
      <c r="M278" s="21">
        <v>413</v>
      </c>
      <c r="N278" s="14">
        <v>2.6043469999999999E-2</v>
      </c>
      <c r="O278" s="57">
        <v>2.5387420049999998E-2</v>
      </c>
      <c r="P278" s="14">
        <v>1.4999999999999999E-8</v>
      </c>
      <c r="Q278" s="13">
        <v>25.949385583497573</v>
      </c>
      <c r="R278" s="11">
        <v>-4.8118792295180244</v>
      </c>
      <c r="S278" s="74">
        <v>138</v>
      </c>
      <c r="T278" s="74"/>
      <c r="U278" t="s">
        <v>120</v>
      </c>
    </row>
    <row r="279" spans="1:21" x14ac:dyDescent="0.25">
      <c r="A279" t="s">
        <v>407</v>
      </c>
      <c r="B279" t="s">
        <v>408</v>
      </c>
      <c r="C279" s="56">
        <v>28.262058840627713</v>
      </c>
      <c r="D279" s="11">
        <v>0.23206362529591534</v>
      </c>
      <c r="E279" s="13">
        <v>-9.9365025435930185</v>
      </c>
      <c r="F279" s="12">
        <v>17.146419309794545</v>
      </c>
      <c r="G279" s="12">
        <v>0.43774000000000002</v>
      </c>
      <c r="H279" s="13">
        <v>2.404312</v>
      </c>
      <c r="I279" s="20">
        <v>1.0274425</v>
      </c>
      <c r="J279" s="13">
        <v>2.3400939711954685</v>
      </c>
      <c r="K279" s="13">
        <v>0.97126972157717706</v>
      </c>
      <c r="L279" s="21">
        <v>-4905</v>
      </c>
      <c r="M279" s="21">
        <v>377</v>
      </c>
      <c r="N279" s="14">
        <v>2.7052139999999999E-2</v>
      </c>
      <c r="O279" s="57">
        <v>2.6396090049999998E-2</v>
      </c>
      <c r="P279" s="14">
        <v>1.4999999999999999E-8</v>
      </c>
      <c r="Q279" s="13">
        <v>27.354732219667667</v>
      </c>
      <c r="R279" s="11">
        <v>-3.4486694089031369</v>
      </c>
      <c r="S279" s="74">
        <v>139</v>
      </c>
      <c r="T279" s="74"/>
      <c r="U279" t="s">
        <v>120</v>
      </c>
    </row>
    <row r="280" spans="1:21" x14ac:dyDescent="0.25">
      <c r="A280" t="s">
        <v>409</v>
      </c>
      <c r="B280" t="s">
        <v>410</v>
      </c>
      <c r="C280" s="56">
        <v>28.441033273079341</v>
      </c>
      <c r="D280" s="11">
        <v>0.23206362529591534</v>
      </c>
      <c r="E280" s="13">
        <v>-9.9365025435930185</v>
      </c>
      <c r="F280" s="12">
        <v>17.323459006582944</v>
      </c>
      <c r="G280" s="12">
        <v>0.51787439999999996</v>
      </c>
      <c r="H280" s="13">
        <v>2.4036460000000002</v>
      </c>
      <c r="I280" s="20">
        <v>1.0252559999999999</v>
      </c>
      <c r="J280" s="13">
        <v>2.3444349508805606</v>
      </c>
      <c r="K280" s="13">
        <v>0.97307147064452659</v>
      </c>
      <c r="L280" s="21">
        <v>-4923</v>
      </c>
      <c r="M280" s="21">
        <v>345</v>
      </c>
      <c r="N280" s="14">
        <v>2.4985670000000001E-2</v>
      </c>
      <c r="O280" s="57">
        <v>2.432962005E-2</v>
      </c>
      <c r="P280" s="14">
        <v>1.4999999999999999E-8</v>
      </c>
      <c r="Q280" s="13">
        <v>27.533548727137315</v>
      </c>
      <c r="R280" s="11">
        <v>-3.2752143958858531</v>
      </c>
      <c r="S280">
        <v>140</v>
      </c>
      <c r="T280">
        <v>331</v>
      </c>
    </row>
    <row r="281" spans="1:21" x14ac:dyDescent="0.25">
      <c r="A281" t="s">
        <v>411</v>
      </c>
      <c r="B281" t="s">
        <v>412</v>
      </c>
      <c r="C281" s="56">
        <v>28.187948300992581</v>
      </c>
      <c r="D281" s="11">
        <v>0.23206362529591534</v>
      </c>
      <c r="E281" s="13">
        <v>-9.9365025435930185</v>
      </c>
      <c r="F281" s="12">
        <v>17.07310991422295</v>
      </c>
      <c r="G281" s="12">
        <v>0.4735298</v>
      </c>
      <c r="H281" s="13">
        <v>2.3939729999999999</v>
      </c>
      <c r="I281" s="20">
        <v>1.026516</v>
      </c>
      <c r="J281" s="13">
        <v>2.3321341313725261</v>
      </c>
      <c r="K281" s="13">
        <v>0.96796594339399644</v>
      </c>
      <c r="L281" s="21">
        <v>-4941</v>
      </c>
      <c r="M281" s="21">
        <v>322</v>
      </c>
      <c r="N281" s="14">
        <v>2.213882E-2</v>
      </c>
      <c r="O281" s="57">
        <v>2.1482770049999999E-2</v>
      </c>
      <c r="P281" s="14">
        <v>1.4999999999999999E-8</v>
      </c>
      <c r="Q281" s="13">
        <v>27.280687074320966</v>
      </c>
      <c r="R281" s="11">
        <v>-3.520494442462518</v>
      </c>
      <c r="S281">
        <v>141</v>
      </c>
      <c r="T281">
        <v>332</v>
      </c>
    </row>
    <row r="282" spans="1:21" x14ac:dyDescent="0.25">
      <c r="A282" t="s">
        <v>413</v>
      </c>
      <c r="B282" t="s">
        <v>414</v>
      </c>
      <c r="C282" s="56">
        <v>27.851678029316098</v>
      </c>
      <c r="D282" s="11">
        <v>0.23206362529591534</v>
      </c>
      <c r="E282" s="13">
        <v>-9.9365025435930185</v>
      </c>
      <c r="F282" s="12">
        <v>16.74047476560925</v>
      </c>
      <c r="G282" s="12">
        <v>0.41369080000000003</v>
      </c>
      <c r="H282" s="13">
        <v>2.3725209999999999</v>
      </c>
      <c r="I282" s="20">
        <v>1.0179434999999999</v>
      </c>
      <c r="J282" s="13">
        <v>2.3307000830596198</v>
      </c>
      <c r="K282" s="13">
        <v>0.9673707332345971</v>
      </c>
      <c r="L282" s="21">
        <v>-4958</v>
      </c>
      <c r="M282" s="21">
        <v>299</v>
      </c>
      <c r="N282" s="14">
        <v>2.9362240000000001E-2</v>
      </c>
      <c r="O282" s="57">
        <v>2.870619005E-2</v>
      </c>
      <c r="P282" s="14">
        <v>1.4999999999999999E-8</v>
      </c>
      <c r="Q282" s="13">
        <v>26.944713523666451</v>
      </c>
      <c r="R282" s="11">
        <v>-3.8463944246670896</v>
      </c>
      <c r="S282">
        <v>142</v>
      </c>
      <c r="T282">
        <v>333</v>
      </c>
    </row>
    <row r="284" spans="1:21" x14ac:dyDescent="0.25">
      <c r="A284" t="s">
        <v>415</v>
      </c>
      <c r="B284" t="s">
        <v>78</v>
      </c>
      <c r="F284" s="12">
        <v>1.7245162577299578</v>
      </c>
      <c r="G284" s="12">
        <v>0.44401279999999999</v>
      </c>
      <c r="H284" s="13">
        <v>2.450364</v>
      </c>
      <c r="I284" s="20">
        <v>1.0172640000000002</v>
      </c>
      <c r="J284" s="13">
        <v>2.4087788420704945</v>
      </c>
      <c r="L284" s="21">
        <v>-1699</v>
      </c>
      <c r="M284" s="21">
        <v>-1555</v>
      </c>
      <c r="N284" s="14">
        <v>6.275737E-4</v>
      </c>
      <c r="P284" s="14">
        <v>1.4999999999999999E-8</v>
      </c>
    </row>
    <row r="285" spans="1:21" x14ac:dyDescent="0.25">
      <c r="A285" t="s">
        <v>416</v>
      </c>
      <c r="B285" t="s">
        <v>78</v>
      </c>
      <c r="F285" s="12">
        <v>1.5060841811289638</v>
      </c>
      <c r="G285" s="12">
        <v>0.45784380000000002</v>
      </c>
      <c r="H285" s="13">
        <v>2.443082</v>
      </c>
      <c r="I285" s="20">
        <v>1.0149545</v>
      </c>
      <c r="J285" s="13">
        <v>2.4070852437227481</v>
      </c>
      <c r="L285" s="21">
        <v>-1682</v>
      </c>
      <c r="M285" s="21">
        <v>-1557</v>
      </c>
      <c r="N285" s="14">
        <v>5.9299020000000001E-4</v>
      </c>
      <c r="P285" s="14">
        <v>1.4999999999999999E-8</v>
      </c>
    </row>
    <row r="286" spans="1:21" x14ac:dyDescent="0.25">
      <c r="A286" t="s">
        <v>417</v>
      </c>
      <c r="B286" t="s">
        <v>78</v>
      </c>
      <c r="F286" s="12">
        <v>1.4252942349890496</v>
      </c>
      <c r="G286" s="12">
        <v>0.36564180000000002</v>
      </c>
      <c r="H286" s="13">
        <v>2.4425080000000001</v>
      </c>
      <c r="I286" s="20">
        <v>1.0073204999999998</v>
      </c>
      <c r="J286" s="13">
        <v>2.4247575622654365</v>
      </c>
      <c r="L286" s="21">
        <v>-1680</v>
      </c>
      <c r="M286" s="21">
        <v>-1572</v>
      </c>
      <c r="N286" s="14">
        <v>6.9186430000000004E-4</v>
      </c>
      <c r="P286" s="14">
        <v>1.4999999999999999E-8</v>
      </c>
    </row>
    <row r="287" spans="1:21" x14ac:dyDescent="0.25">
      <c r="A287" t="s">
        <v>418</v>
      </c>
      <c r="B287" t="s">
        <v>78</v>
      </c>
      <c r="F287" s="12">
        <v>1.3938759226010955</v>
      </c>
      <c r="G287" s="12">
        <v>0.40747159999999999</v>
      </c>
      <c r="H287" s="13">
        <v>2.4344790000000001</v>
      </c>
      <c r="I287" s="20">
        <v>1.0073204999999998</v>
      </c>
      <c r="J287" s="13">
        <v>2.4167869114149871</v>
      </c>
      <c r="L287" s="21">
        <v>-1712</v>
      </c>
      <c r="M287" s="21">
        <v>-1583</v>
      </c>
      <c r="N287" s="14">
        <v>6.4935079999999998E-4</v>
      </c>
      <c r="P287" s="14">
        <v>1.4999999999999999E-8</v>
      </c>
    </row>
    <row r="288" spans="1:21" x14ac:dyDescent="0.25">
      <c r="B288" s="29"/>
      <c r="C288" s="32"/>
      <c r="D288" s="32"/>
      <c r="E288" s="48"/>
      <c r="F288" s="32">
        <f>AVERAGE(F284:F287)</f>
        <v>1.5124426491122667</v>
      </c>
      <c r="G288" s="32">
        <f>2*STDEV(F284:F287)</f>
        <v>0.29814663127839386</v>
      </c>
    </row>
    <row r="289" spans="1:20" x14ac:dyDescent="0.25">
      <c r="B289" s="43" t="s">
        <v>46</v>
      </c>
      <c r="C289" s="44">
        <v>12.49</v>
      </c>
      <c r="D289" s="44"/>
      <c r="E289" s="44">
        <v>-10.810123193075949</v>
      </c>
      <c r="F289" s="44">
        <f>AVERAGE(F284:F287,F261:F264)</f>
        <v>1.5448583682425576</v>
      </c>
      <c r="G289" s="44">
        <f>2*STDEV(F284:F287,F261:F264)</f>
        <v>0.23206362529591534</v>
      </c>
      <c r="J289" s="44">
        <v>2.4093142401222529</v>
      </c>
      <c r="N289" s="58">
        <f>AVERAGE(N261:N264,N284:N287)</f>
        <v>6.5604995000000002E-4</v>
      </c>
    </row>
    <row r="291" spans="1:20" x14ac:dyDescent="0.25">
      <c r="A291" s="53"/>
      <c r="B291" s="53" t="s">
        <v>76</v>
      </c>
      <c r="C291" s="53"/>
      <c r="D291" s="53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53"/>
    </row>
    <row r="293" spans="1:20" x14ac:dyDescent="0.25">
      <c r="A293" t="s">
        <v>419</v>
      </c>
      <c r="B293" t="s">
        <v>420</v>
      </c>
      <c r="F293" s="12">
        <v>1.3360263315380649</v>
      </c>
      <c r="G293" s="12">
        <v>0.40100459999999999</v>
      </c>
      <c r="H293" s="13">
        <v>2.7116959999999999</v>
      </c>
      <c r="I293" s="20">
        <v>1.1350925000000001</v>
      </c>
      <c r="J293" s="13">
        <v>2.3889647759984318</v>
      </c>
      <c r="L293">
        <v>-1887</v>
      </c>
      <c r="M293">
        <v>-1342</v>
      </c>
      <c r="N293" s="14">
        <v>4.8619869999999999E-4</v>
      </c>
      <c r="P293" s="14">
        <v>1.4999999999999999E-8</v>
      </c>
    </row>
    <row r="294" spans="1:20" x14ac:dyDescent="0.25">
      <c r="A294" t="s">
        <v>421</v>
      </c>
      <c r="B294" t="s">
        <v>420</v>
      </c>
      <c r="F294" s="12">
        <v>1.4701775384000637</v>
      </c>
      <c r="G294" s="12">
        <v>0.39988660000000004</v>
      </c>
      <c r="H294" s="13">
        <v>2.7101519999999999</v>
      </c>
      <c r="I294" s="20">
        <v>1.1377234999999999</v>
      </c>
      <c r="J294" s="13">
        <v>2.3820831687136637</v>
      </c>
      <c r="L294">
        <v>-1887</v>
      </c>
      <c r="M294">
        <v>-1357</v>
      </c>
      <c r="N294" s="14">
        <v>5.0923679999999999E-4</v>
      </c>
      <c r="P294" s="14">
        <v>1.4999999999999999E-8</v>
      </c>
    </row>
    <row r="295" spans="1:20" x14ac:dyDescent="0.25">
      <c r="A295" t="s">
        <v>422</v>
      </c>
      <c r="B295" t="s">
        <v>420</v>
      </c>
      <c r="F295" s="12">
        <v>1.3998603630560602</v>
      </c>
      <c r="G295" s="12">
        <v>0.39477879999999999</v>
      </c>
      <c r="H295" s="13">
        <v>2.6904050000000002</v>
      </c>
      <c r="I295" s="20">
        <v>1.1356489999999999</v>
      </c>
      <c r="J295" s="13">
        <v>2.369046245803061</v>
      </c>
      <c r="L295">
        <v>-1887</v>
      </c>
      <c r="M295">
        <v>-1372</v>
      </c>
      <c r="N295" s="14">
        <v>5.1719609999999997E-4</v>
      </c>
      <c r="P295" s="14">
        <v>1.4999999999999999E-8</v>
      </c>
    </row>
    <row r="296" spans="1:20" x14ac:dyDescent="0.25">
      <c r="A296" t="s">
        <v>423</v>
      </c>
      <c r="B296" t="s">
        <v>420</v>
      </c>
      <c r="F296" s="12">
        <v>1.4098344304807053</v>
      </c>
      <c r="G296" s="12">
        <v>0.39982740000000005</v>
      </c>
      <c r="H296" s="13">
        <v>2.6906400000000001</v>
      </c>
      <c r="I296" s="20">
        <v>1.1298679999999999</v>
      </c>
      <c r="J296" s="13">
        <v>2.3813755235124816</v>
      </c>
      <c r="L296">
        <v>-1887</v>
      </c>
      <c r="M296">
        <v>-1387</v>
      </c>
      <c r="N296" s="14">
        <v>5.227726E-4</v>
      </c>
      <c r="P296" s="14">
        <v>1.4999999999999999E-8</v>
      </c>
    </row>
    <row r="297" spans="1:20" x14ac:dyDescent="0.25">
      <c r="C297" s="54" t="s">
        <v>83</v>
      </c>
      <c r="D297" s="55" t="s">
        <v>84</v>
      </c>
      <c r="L297"/>
      <c r="M297"/>
    </row>
    <row r="298" spans="1:20" x14ac:dyDescent="0.25">
      <c r="A298" t="s">
        <v>424</v>
      </c>
      <c r="B298" t="s">
        <v>425</v>
      </c>
      <c r="C298" s="56">
        <v>26.874734074352702</v>
      </c>
      <c r="D298" s="11">
        <v>0.1963787966894262</v>
      </c>
      <c r="E298" s="13">
        <v>-10.039166963420666</v>
      </c>
      <c r="F298" s="12">
        <v>15.668761220825944</v>
      </c>
      <c r="G298" s="12">
        <v>0.43143779999999998</v>
      </c>
      <c r="H298" s="13">
        <v>2.5767699999999998</v>
      </c>
      <c r="I298" s="20">
        <v>1.126039</v>
      </c>
      <c r="J298" s="13">
        <v>2.2883488049703429</v>
      </c>
      <c r="K298" s="13">
        <v>0.963230367737402</v>
      </c>
      <c r="L298">
        <v>-4949</v>
      </c>
      <c r="M298">
        <v>283</v>
      </c>
      <c r="N298" s="14">
        <v>2.8124960000000001E-2</v>
      </c>
      <c r="O298" s="57">
        <v>2.7447613875000002E-2</v>
      </c>
      <c r="P298" s="14">
        <v>1.4999999999999999E-8</v>
      </c>
      <c r="Q298" s="13">
        <v>25.968631612819372</v>
      </c>
      <c r="R298" s="11">
        <v>-4.7932102581026745</v>
      </c>
      <c r="S298">
        <v>143</v>
      </c>
      <c r="T298">
        <v>334</v>
      </c>
    </row>
    <row r="299" spans="1:20" x14ac:dyDescent="0.25">
      <c r="A299" t="s">
        <v>426</v>
      </c>
      <c r="B299" t="s">
        <v>427</v>
      </c>
      <c r="C299" s="56">
        <v>26.596916780850634</v>
      </c>
      <c r="D299" s="11">
        <v>0.1963787966894262</v>
      </c>
      <c r="E299" s="13">
        <v>-10.039166963420666</v>
      </c>
      <c r="F299" s="12">
        <v>15.393975663275494</v>
      </c>
      <c r="G299" s="12">
        <v>0.32353180000000004</v>
      </c>
      <c r="H299" s="13">
        <v>2.5823459999999998</v>
      </c>
      <c r="I299" s="20">
        <v>1.118862</v>
      </c>
      <c r="J299" s="13">
        <v>2.3080111756409636</v>
      </c>
      <c r="K299" s="13">
        <v>0.97150681252174365</v>
      </c>
      <c r="L299">
        <v>-4960</v>
      </c>
      <c r="M299">
        <v>271</v>
      </c>
      <c r="N299" s="14">
        <v>2.8134989999999999E-2</v>
      </c>
      <c r="O299" s="57">
        <v>2.7457643875E-2</v>
      </c>
      <c r="P299" s="14">
        <v>1.4999999999999999E-8</v>
      </c>
      <c r="Q299" s="13">
        <v>25.691059462103372</v>
      </c>
      <c r="R299" s="11">
        <v>-5.0624599023160402</v>
      </c>
      <c r="S299">
        <v>144</v>
      </c>
      <c r="T299">
        <v>335</v>
      </c>
    </row>
    <row r="300" spans="1:20" x14ac:dyDescent="0.25">
      <c r="A300" t="s">
        <v>428</v>
      </c>
      <c r="B300" t="s">
        <v>429</v>
      </c>
      <c r="C300" s="56">
        <v>26.347839207365944</v>
      </c>
      <c r="D300" s="11">
        <v>0.1963787966894262</v>
      </c>
      <c r="E300" s="13">
        <v>-10.039166963420666</v>
      </c>
      <c r="F300" s="12">
        <v>15.147616197885627</v>
      </c>
      <c r="G300" s="12">
        <v>0.39020880000000002</v>
      </c>
      <c r="H300" s="13">
        <v>2.5943589999999999</v>
      </c>
      <c r="I300" s="20">
        <v>1.117108</v>
      </c>
      <c r="J300" s="13">
        <v>2.3223887036884525</v>
      </c>
      <c r="K300" s="13">
        <v>0.9775587184192438</v>
      </c>
      <c r="L300">
        <v>-4971</v>
      </c>
      <c r="M300">
        <v>259</v>
      </c>
      <c r="N300" s="14">
        <v>2.656669E-2</v>
      </c>
      <c r="O300" s="57">
        <v>2.5889343875000002E-2</v>
      </c>
      <c r="P300" s="14">
        <v>1.4E-8</v>
      </c>
      <c r="Q300" s="13">
        <v>25.442201671806551</v>
      </c>
      <c r="R300" s="11">
        <v>-5.3038561350587825</v>
      </c>
      <c r="S300">
        <v>145</v>
      </c>
      <c r="T300">
        <v>336</v>
      </c>
    </row>
    <row r="301" spans="1:20" x14ac:dyDescent="0.25">
      <c r="A301" t="s">
        <v>430</v>
      </c>
      <c r="B301" t="s">
        <v>431</v>
      </c>
      <c r="C301" s="56">
        <v>26.313049019976333</v>
      </c>
      <c r="D301" s="11">
        <v>0.1963787966894262</v>
      </c>
      <c r="E301" s="13">
        <v>-10.039166963420666</v>
      </c>
      <c r="F301" s="12">
        <v>15.113205665270302</v>
      </c>
      <c r="G301" s="12">
        <v>0.35589860000000001</v>
      </c>
      <c r="H301" s="13">
        <v>2.5532970000000001</v>
      </c>
      <c r="I301" s="20">
        <v>1.111969</v>
      </c>
      <c r="J301" s="13">
        <v>2.296194408297354</v>
      </c>
      <c r="K301" s="13">
        <v>0.96653280282133003</v>
      </c>
      <c r="L301">
        <v>-4982</v>
      </c>
      <c r="M301">
        <v>247</v>
      </c>
      <c r="N301" s="14">
        <v>2.4189820000000001E-2</v>
      </c>
      <c r="O301" s="57">
        <v>2.3512473875000002E-2</v>
      </c>
      <c r="P301" s="14">
        <v>1.4E-8</v>
      </c>
      <c r="Q301" s="13">
        <v>25.40744218287827</v>
      </c>
      <c r="R301" s="11">
        <v>-5.3375734226282896</v>
      </c>
      <c r="S301">
        <v>146</v>
      </c>
      <c r="T301">
        <v>337</v>
      </c>
    </row>
    <row r="302" spans="1:20" x14ac:dyDescent="0.25">
      <c r="A302" t="s">
        <v>432</v>
      </c>
      <c r="B302" t="s">
        <v>433</v>
      </c>
      <c r="C302" s="56">
        <v>27.173728003657249</v>
      </c>
      <c r="D302" s="11">
        <v>0.1963787966894262</v>
      </c>
      <c r="E302" s="13">
        <v>-10.039166963420666</v>
      </c>
      <c r="F302" s="12">
        <v>15.964492319968215</v>
      </c>
      <c r="G302" s="12">
        <v>0.31978459999999997</v>
      </c>
      <c r="H302" s="13">
        <v>2.5348069999999998</v>
      </c>
      <c r="I302" s="20">
        <v>1.1079915</v>
      </c>
      <c r="J302" s="13">
        <v>2.2877494998833474</v>
      </c>
      <c r="K302" s="13">
        <v>0.96297810337189982</v>
      </c>
      <c r="L302">
        <v>-4993</v>
      </c>
      <c r="M302">
        <v>235</v>
      </c>
      <c r="N302" s="14">
        <v>2.4620610000000001E-2</v>
      </c>
      <c r="O302" s="57">
        <v>2.3943263875000002E-2</v>
      </c>
      <c r="P302" s="14">
        <v>1.4E-8</v>
      </c>
      <c r="Q302" s="13">
        <v>26.267361713317339</v>
      </c>
      <c r="R302" s="11">
        <v>-4.5034370475431045</v>
      </c>
      <c r="S302">
        <v>147</v>
      </c>
      <c r="T302">
        <v>338</v>
      </c>
    </row>
    <row r="303" spans="1:20" x14ac:dyDescent="0.25">
      <c r="A303" t="s">
        <v>434</v>
      </c>
      <c r="B303" t="s">
        <v>435</v>
      </c>
      <c r="C303" s="56">
        <v>27.107677068178404</v>
      </c>
      <c r="D303" s="11">
        <v>0.1963787966894262</v>
      </c>
      <c r="E303" s="13">
        <v>-10.039166963420666</v>
      </c>
      <c r="F303" s="12">
        <v>15.899162178336423</v>
      </c>
      <c r="G303" s="12">
        <v>0.35915799999999998</v>
      </c>
      <c r="H303" s="13">
        <v>2.5455730000000001</v>
      </c>
      <c r="I303" s="20">
        <v>1.1043725</v>
      </c>
      <c r="J303" s="13">
        <v>2.3049949179285072</v>
      </c>
      <c r="K303" s="13">
        <v>0.97023718482370658</v>
      </c>
      <c r="L303">
        <v>-5004</v>
      </c>
      <c r="M303">
        <v>223</v>
      </c>
      <c r="N303" s="14">
        <v>2.900266E-2</v>
      </c>
      <c r="O303" s="57">
        <v>2.8325313875000001E-2</v>
      </c>
      <c r="P303" s="14">
        <v>1.4E-8</v>
      </c>
      <c r="Q303" s="13">
        <v>26.201369060424806</v>
      </c>
      <c r="R303" s="11">
        <v>-4.5674510282907272</v>
      </c>
      <c r="S303">
        <v>148</v>
      </c>
      <c r="T303">
        <v>339</v>
      </c>
    </row>
    <row r="304" spans="1:20" x14ac:dyDescent="0.25">
      <c r="A304" t="s">
        <v>436</v>
      </c>
      <c r="B304" t="s">
        <v>437</v>
      </c>
      <c r="C304" s="56">
        <v>26.385150422827408</v>
      </c>
      <c r="D304" s="11">
        <v>0.1963787966894262</v>
      </c>
      <c r="E304" s="13">
        <v>-10.039166963420666</v>
      </c>
      <c r="F304" s="12">
        <v>15.184520247357058</v>
      </c>
      <c r="G304" s="12">
        <v>0.34628819999999999</v>
      </c>
      <c r="H304" s="13">
        <v>2.5388039999999998</v>
      </c>
      <c r="I304" s="20">
        <v>1.095664</v>
      </c>
      <c r="J304" s="13">
        <v>2.3171373705807619</v>
      </c>
      <c r="K304" s="13">
        <v>0.97534828462984691</v>
      </c>
      <c r="L304">
        <v>-5015</v>
      </c>
      <c r="M304">
        <v>211</v>
      </c>
      <c r="N304" s="14">
        <v>2.974239E-2</v>
      </c>
      <c r="O304" s="57">
        <v>2.9065043875000002E-2</v>
      </c>
      <c r="P304" s="14">
        <v>1.4E-8</v>
      </c>
      <c r="Q304" s="13">
        <v>25.479479964280351</v>
      </c>
      <c r="R304" s="11">
        <v>-5.2676955657813478</v>
      </c>
      <c r="S304">
        <v>149</v>
      </c>
      <c r="T304">
        <v>340</v>
      </c>
    </row>
    <row r="305" spans="1:20" x14ac:dyDescent="0.25">
      <c r="A305" t="s">
        <v>438</v>
      </c>
      <c r="B305" t="s">
        <v>439</v>
      </c>
      <c r="C305" s="56">
        <v>26.600446220151007</v>
      </c>
      <c r="D305" s="11">
        <v>0.1963787966894262</v>
      </c>
      <c r="E305" s="13">
        <v>-10.039166963420666</v>
      </c>
      <c r="F305" s="12">
        <v>15.397466586874131</v>
      </c>
      <c r="G305" s="12">
        <v>0.34969539999999999</v>
      </c>
      <c r="H305" s="13">
        <v>2.505379</v>
      </c>
      <c r="I305" s="20">
        <v>1.0860045</v>
      </c>
      <c r="J305" s="13">
        <v>2.3069692620979012</v>
      </c>
      <c r="K305" s="13">
        <v>0.97106824180951012</v>
      </c>
      <c r="L305">
        <v>-5026</v>
      </c>
      <c r="M305">
        <v>199</v>
      </c>
      <c r="N305" s="14">
        <v>3.0260200000000001E-2</v>
      </c>
      <c r="O305" s="57">
        <v>2.9582853875000002E-2</v>
      </c>
      <c r="P305" s="14">
        <v>1.4E-8</v>
      </c>
      <c r="Q305" s="13">
        <v>25.694585787067183</v>
      </c>
      <c r="R305" s="11">
        <v>-5.0590393079248601</v>
      </c>
      <c r="S305">
        <v>150</v>
      </c>
      <c r="T305">
        <v>341</v>
      </c>
    </row>
    <row r="306" spans="1:20" x14ac:dyDescent="0.25">
      <c r="A306" t="s">
        <v>440</v>
      </c>
      <c r="B306" t="s">
        <v>441</v>
      </c>
      <c r="C306" s="56">
        <v>25.724136862425695</v>
      </c>
      <c r="D306" s="11">
        <v>0.1963787966894262</v>
      </c>
      <c r="E306" s="13">
        <v>-10.039166963420666</v>
      </c>
      <c r="F306" s="12">
        <v>14.530720127668095</v>
      </c>
      <c r="G306" s="12">
        <v>0.36085100000000003</v>
      </c>
      <c r="H306" s="13">
        <v>2.4783539999999999</v>
      </c>
      <c r="I306" s="20">
        <v>1.0797175000000001</v>
      </c>
      <c r="J306" s="13">
        <v>2.2953726321931427</v>
      </c>
      <c r="K306" s="13">
        <v>0.96618689414808145</v>
      </c>
      <c r="L306">
        <v>-5037</v>
      </c>
      <c r="M306">
        <v>187</v>
      </c>
      <c r="N306" s="14">
        <v>2.460447E-2</v>
      </c>
      <c r="O306" s="57">
        <v>2.3927123875000001E-2</v>
      </c>
      <c r="P306" s="14">
        <v>1.4E-8</v>
      </c>
      <c r="Q306" s="13">
        <v>24.819049674645875</v>
      </c>
      <c r="R306" s="11">
        <v>-5.9083240295992132</v>
      </c>
      <c r="S306">
        <v>151</v>
      </c>
      <c r="T306">
        <v>342</v>
      </c>
    </row>
    <row r="307" spans="1:20" x14ac:dyDescent="0.25">
      <c r="A307" t="s">
        <v>442</v>
      </c>
      <c r="B307" t="s">
        <v>443</v>
      </c>
      <c r="C307" s="56">
        <v>25.770523778944955</v>
      </c>
      <c r="D307" s="11">
        <v>0.1963787966894262</v>
      </c>
      <c r="E307" s="13">
        <v>-10.039166963420666</v>
      </c>
      <c r="F307" s="12">
        <v>14.576600837821641</v>
      </c>
      <c r="G307" s="12">
        <v>0.44985140000000001</v>
      </c>
      <c r="H307" s="13">
        <v>2.4872890000000001</v>
      </c>
      <c r="I307" s="20">
        <v>1.0776175000000001</v>
      </c>
      <c r="J307" s="13">
        <v>2.3081371636967662</v>
      </c>
      <c r="K307" s="13">
        <v>0.97155984443762011</v>
      </c>
      <c r="L307">
        <v>-5048</v>
      </c>
      <c r="M307">
        <v>175</v>
      </c>
      <c r="N307" s="14">
        <v>2.3125590000000001E-2</v>
      </c>
      <c r="O307" s="57">
        <v>2.2448243875000003E-2</v>
      </c>
      <c r="P307" s="14">
        <v>1.4E-8</v>
      </c>
      <c r="Q307" s="13">
        <v>24.86539565988344</v>
      </c>
      <c r="R307" s="11">
        <v>-5.8633676461733426</v>
      </c>
      <c r="S307">
        <v>152</v>
      </c>
      <c r="T307">
        <v>343</v>
      </c>
    </row>
    <row r="308" spans="1:20" x14ac:dyDescent="0.25">
      <c r="A308" t="s">
        <v>444</v>
      </c>
      <c r="B308" t="s">
        <v>445</v>
      </c>
      <c r="C308" s="56">
        <v>25.658085926947074</v>
      </c>
      <c r="D308" s="11">
        <v>0.1963787966894262</v>
      </c>
      <c r="E308" s="13">
        <v>-10.039166963420666</v>
      </c>
      <c r="F308" s="12">
        <v>14.465389986036525</v>
      </c>
      <c r="G308" s="12">
        <v>0.4047096</v>
      </c>
      <c r="H308" s="13">
        <v>2.5136609999999999</v>
      </c>
      <c r="I308" s="20">
        <v>1.075555</v>
      </c>
      <c r="J308" s="13">
        <v>2.3370827154352867</v>
      </c>
      <c r="K308" s="13">
        <v>0.98374384120633751</v>
      </c>
      <c r="L308">
        <v>-5059</v>
      </c>
      <c r="M308">
        <v>163</v>
      </c>
      <c r="N308" s="14">
        <v>1.6921780000000001E-2</v>
      </c>
      <c r="O308" s="57">
        <v>1.6244433875000002E-2</v>
      </c>
      <c r="P308" s="14">
        <v>1.4E-8</v>
      </c>
      <c r="Q308" s="13">
        <v>24.753057021753566</v>
      </c>
      <c r="R308" s="11">
        <v>-5.9723380103466202</v>
      </c>
      <c r="S308">
        <v>153</v>
      </c>
      <c r="T308">
        <v>344</v>
      </c>
    </row>
    <row r="309" spans="1:20" x14ac:dyDescent="0.25">
      <c r="A309" t="s">
        <v>446</v>
      </c>
      <c r="B309" t="s">
        <v>447</v>
      </c>
      <c r="C309" s="56">
        <v>26.123971914598254</v>
      </c>
      <c r="D309" s="11">
        <v>0.1963787966894262</v>
      </c>
      <c r="E309" s="13">
        <v>-10.039166963420666</v>
      </c>
      <c r="F309" s="12">
        <v>14.926191901057262</v>
      </c>
      <c r="G309" s="12">
        <v>0.35760960000000003</v>
      </c>
      <c r="H309" s="13">
        <v>2.4887519999999999</v>
      </c>
      <c r="I309" s="20">
        <v>1.0737515</v>
      </c>
      <c r="J309" s="13">
        <v>2.3178100333270781</v>
      </c>
      <c r="K309" s="13">
        <v>0.97563142729721042</v>
      </c>
      <c r="L309">
        <v>-5070</v>
      </c>
      <c r="M309">
        <v>151</v>
      </c>
      <c r="N309" s="14">
        <v>2.7749289999999999E-2</v>
      </c>
      <c r="O309" s="57">
        <v>2.7071943875000001E-2</v>
      </c>
      <c r="P309" s="14">
        <v>1.4E-8</v>
      </c>
      <c r="Q309" s="13">
        <v>25.218531916964658</v>
      </c>
      <c r="R309" s="11">
        <v>-5.5208195507225097</v>
      </c>
      <c r="S309">
        <v>154</v>
      </c>
      <c r="T309">
        <v>345</v>
      </c>
    </row>
    <row r="310" spans="1:20" x14ac:dyDescent="0.25">
      <c r="A310" t="s">
        <v>448</v>
      </c>
      <c r="B310" t="s">
        <v>449</v>
      </c>
      <c r="C310" s="56">
        <v>26.251535935026602</v>
      </c>
      <c r="D310" s="11">
        <v>0.1963787966894262</v>
      </c>
      <c r="E310" s="13">
        <v>-10.039166963420666</v>
      </c>
      <c r="F310" s="12">
        <v>15.052363853979678</v>
      </c>
      <c r="G310" s="12">
        <v>0.41215360000000001</v>
      </c>
      <c r="H310" s="13">
        <v>2.4619430000000002</v>
      </c>
      <c r="I310" s="20">
        <v>1.0702429999999998</v>
      </c>
      <c r="J310" s="13">
        <v>2.3003588904575882</v>
      </c>
      <c r="K310" s="13">
        <v>0.96828575048119958</v>
      </c>
      <c r="L310">
        <v>-5081</v>
      </c>
      <c r="M310">
        <v>139</v>
      </c>
      <c r="N310" s="14">
        <v>2.830949E-2</v>
      </c>
      <c r="O310" s="57">
        <v>2.7632143875000001E-2</v>
      </c>
      <c r="P310" s="14">
        <v>1.4E-8</v>
      </c>
      <c r="Q310" s="13">
        <v>25.34598337636784</v>
      </c>
      <c r="R310" s="11">
        <v>-5.3971894963014808</v>
      </c>
      <c r="S310">
        <v>155</v>
      </c>
      <c r="T310">
        <v>346</v>
      </c>
    </row>
    <row r="311" spans="1:20" x14ac:dyDescent="0.25">
      <c r="A311" t="s">
        <v>450</v>
      </c>
      <c r="B311" t="s">
        <v>451</v>
      </c>
      <c r="C311" s="56">
        <v>26.325149954720573</v>
      </c>
      <c r="D311" s="11">
        <v>0.1963787966894262</v>
      </c>
      <c r="E311" s="13">
        <v>-10.039166963420666</v>
      </c>
      <c r="F311" s="12">
        <v>15.125174546180009</v>
      </c>
      <c r="G311" s="12">
        <v>0.37917279999999998</v>
      </c>
      <c r="H311" s="13">
        <v>2.4658679999999999</v>
      </c>
      <c r="I311" s="20">
        <v>1.0614975</v>
      </c>
      <c r="J311" s="13">
        <v>2.3230087682731235</v>
      </c>
      <c r="K311" s="13">
        <v>0.97781972104114145</v>
      </c>
      <c r="L311">
        <v>-5092</v>
      </c>
      <c r="M311">
        <v>127</v>
      </c>
      <c r="N311" s="14">
        <v>2.721121E-2</v>
      </c>
      <c r="O311" s="57">
        <v>2.6533863875000001E-2</v>
      </c>
      <c r="P311" s="14">
        <v>1.4E-8</v>
      </c>
      <c r="Q311" s="13">
        <v>25.419532439896919</v>
      </c>
      <c r="R311" s="11">
        <v>-5.3258456704300867</v>
      </c>
      <c r="S311">
        <v>156</v>
      </c>
      <c r="T311">
        <v>347</v>
      </c>
    </row>
    <row r="312" spans="1:20" x14ac:dyDescent="0.25">
      <c r="A312" t="s">
        <v>452</v>
      </c>
      <c r="B312" t="s">
        <v>453</v>
      </c>
      <c r="C312" s="56">
        <v>26.96145744001943</v>
      </c>
      <c r="D312" s="11">
        <v>0.1963787966894262</v>
      </c>
      <c r="E312" s="13">
        <v>-10.039166963420666</v>
      </c>
      <c r="F312" s="12">
        <v>15.754538200678292</v>
      </c>
      <c r="G312" s="12">
        <v>0.44285839999999999</v>
      </c>
      <c r="H312" s="13">
        <v>2.4512990000000001</v>
      </c>
      <c r="I312" s="20">
        <v>1.0550495</v>
      </c>
      <c r="J312" s="13">
        <v>2.323397148664589</v>
      </c>
      <c r="K312" s="13">
        <v>0.97798320127041449</v>
      </c>
      <c r="L312">
        <v>-5103</v>
      </c>
      <c r="M312">
        <v>115</v>
      </c>
      <c r="N312" s="14">
        <v>1.846832E-2</v>
      </c>
      <c r="O312" s="57">
        <v>1.7790973875000001E-2</v>
      </c>
      <c r="P312" s="14">
        <v>1.4E-8</v>
      </c>
      <c r="Q312" s="13">
        <v>26.055278454784947</v>
      </c>
      <c r="R312" s="11">
        <v>-4.7091613673502568</v>
      </c>
      <c r="S312">
        <v>157</v>
      </c>
      <c r="T312">
        <v>348</v>
      </c>
    </row>
    <row r="313" spans="1:20" x14ac:dyDescent="0.25">
      <c r="A313" t="s">
        <v>454</v>
      </c>
      <c r="B313" t="s">
        <v>455</v>
      </c>
      <c r="C313" s="56">
        <v>27.496419596835686</v>
      </c>
      <c r="D313" s="11">
        <v>0.1963787966894262</v>
      </c>
      <c r="E313" s="13">
        <v>-10.039166963420666</v>
      </c>
      <c r="F313" s="12">
        <v>16.283662477558416</v>
      </c>
      <c r="G313" s="12">
        <v>0.3820538</v>
      </c>
      <c r="H313" s="13">
        <v>2.4480010000000001</v>
      </c>
      <c r="I313" s="20">
        <v>1.0540364999999998</v>
      </c>
      <c r="J313" s="13">
        <v>2.3225011657565942</v>
      </c>
      <c r="K313" s="13">
        <v>0.97760605686651958</v>
      </c>
      <c r="L313">
        <v>-5114</v>
      </c>
      <c r="M313">
        <v>103</v>
      </c>
      <c r="N313" s="14">
        <v>2.7259269999999999E-2</v>
      </c>
      <c r="O313" s="57">
        <v>2.6581923875E-2</v>
      </c>
      <c r="P313" s="14">
        <v>1.4E-8</v>
      </c>
      <c r="Q313" s="13">
        <v>26.589768567143235</v>
      </c>
      <c r="R313" s="11">
        <v>-4.1906969889289707</v>
      </c>
      <c r="S313">
        <v>158</v>
      </c>
      <c r="T313">
        <v>349</v>
      </c>
    </row>
    <row r="314" spans="1:20" x14ac:dyDescent="0.25">
      <c r="A314" t="s">
        <v>456</v>
      </c>
      <c r="B314" t="s">
        <v>457</v>
      </c>
      <c r="C314" s="56">
        <v>28.015247173993174</v>
      </c>
      <c r="D314" s="11">
        <v>0.1963787966894262</v>
      </c>
      <c r="E314" s="13">
        <v>-10.039166963420666</v>
      </c>
      <c r="F314" s="12">
        <v>16.796828246559148</v>
      </c>
      <c r="G314" s="12">
        <v>0.39624280000000001</v>
      </c>
      <c r="H314" s="13">
        <v>2.4424199999999998</v>
      </c>
      <c r="I314" s="20">
        <v>1.0578664999999998</v>
      </c>
      <c r="J314" s="13">
        <v>2.3088168497631791</v>
      </c>
      <c r="K314" s="13">
        <v>0.97184594341793062</v>
      </c>
      <c r="L314">
        <v>-5125</v>
      </c>
      <c r="M314">
        <v>91</v>
      </c>
      <c r="N314" s="14">
        <v>2.863423E-2</v>
      </c>
      <c r="O314" s="57">
        <v>2.7956883875000001E-2</v>
      </c>
      <c r="P314" s="14">
        <v>1.4E-8</v>
      </c>
      <c r="Q314" s="13">
        <v>27.108138336810583</v>
      </c>
      <c r="R314" s="11">
        <v>-3.6878696134380471</v>
      </c>
      <c r="S314">
        <v>159</v>
      </c>
      <c r="T314">
        <v>350</v>
      </c>
    </row>
    <row r="315" spans="1:20" x14ac:dyDescent="0.25">
      <c r="A315" t="s">
        <v>458</v>
      </c>
      <c r="B315" t="s">
        <v>459</v>
      </c>
      <c r="C315" s="56">
        <v>27.469192493661197</v>
      </c>
      <c r="D315" s="11">
        <v>0.1963787966894262</v>
      </c>
      <c r="E315" s="13">
        <v>-10.039166963420666</v>
      </c>
      <c r="F315" s="12">
        <v>16.256732495511628</v>
      </c>
      <c r="G315" s="12">
        <v>0.37522600000000006</v>
      </c>
      <c r="H315" s="13">
        <v>2.4547249999999998</v>
      </c>
      <c r="I315" s="20">
        <v>1.054494</v>
      </c>
      <c r="J315" s="13">
        <v>2.3278700495213815</v>
      </c>
      <c r="K315" s="13">
        <v>0.9798659710333909</v>
      </c>
      <c r="L315">
        <v>-5136</v>
      </c>
      <c r="M315">
        <v>79</v>
      </c>
      <c r="N315" s="14">
        <v>2.860414E-2</v>
      </c>
      <c r="O315" s="57">
        <v>2.7926793875000001E-2</v>
      </c>
      <c r="P315" s="14">
        <v>1.4E-8</v>
      </c>
      <c r="Q315" s="13">
        <v>26.562565488851718</v>
      </c>
      <c r="R315" s="11">
        <v>-4.2170844313744968</v>
      </c>
      <c r="S315">
        <v>160</v>
      </c>
      <c r="T315">
        <v>351</v>
      </c>
    </row>
    <row r="316" spans="1:20" x14ac:dyDescent="0.25">
      <c r="A316" t="s">
        <v>460</v>
      </c>
      <c r="B316" t="s">
        <v>461</v>
      </c>
      <c r="C316" s="56">
        <v>27.122803236608426</v>
      </c>
      <c r="D316" s="11">
        <v>0.1963787966894262</v>
      </c>
      <c r="E316" s="13">
        <v>-10.039166963420666</v>
      </c>
      <c r="F316" s="12">
        <v>15.91412327947328</v>
      </c>
      <c r="G316" s="12">
        <v>0.391129</v>
      </c>
      <c r="H316" s="13">
        <v>2.448779</v>
      </c>
      <c r="I316" s="20">
        <v>1.0431175000000001</v>
      </c>
      <c r="J316" s="13">
        <v>2.3475581609933682</v>
      </c>
      <c r="K316" s="13">
        <v>0.98815325084494143</v>
      </c>
      <c r="L316">
        <v>-5147</v>
      </c>
      <c r="M316">
        <v>67</v>
      </c>
      <c r="N316" s="14">
        <v>2.9104029999999999E-2</v>
      </c>
      <c r="O316" s="57">
        <v>2.8426683875000001E-2</v>
      </c>
      <c r="P316" s="14">
        <v>1.4E-8</v>
      </c>
      <c r="Q316" s="13">
        <v>26.216481881697895</v>
      </c>
      <c r="R316" s="11">
        <v>-4.5527913380431899</v>
      </c>
      <c r="S316">
        <v>161</v>
      </c>
      <c r="T316">
        <v>352</v>
      </c>
    </row>
    <row r="317" spans="1:20" x14ac:dyDescent="0.25">
      <c r="A317" t="s">
        <v>462</v>
      </c>
      <c r="B317" t="s">
        <v>463</v>
      </c>
      <c r="C317" s="56">
        <v>27.291207911798843</v>
      </c>
      <c r="D317" s="11">
        <v>0.1963787966894262</v>
      </c>
      <c r="E317" s="13">
        <v>-10.039166963420666</v>
      </c>
      <c r="F317" s="12">
        <v>16.080690205465984</v>
      </c>
      <c r="G317" s="12">
        <v>0.38868340000000001</v>
      </c>
      <c r="H317" s="13">
        <v>2.4036960000000001</v>
      </c>
      <c r="I317" s="20">
        <v>1.0361635</v>
      </c>
      <c r="J317" s="13">
        <v>2.3198037761415065</v>
      </c>
      <c r="K317" s="13">
        <v>0.97647064971826114</v>
      </c>
      <c r="L317">
        <v>-5158</v>
      </c>
      <c r="M317">
        <v>55</v>
      </c>
      <c r="N317" s="14">
        <v>2.8597330000000001E-2</v>
      </c>
      <c r="O317" s="57">
        <v>2.7919983875000002E-2</v>
      </c>
      <c r="P317" s="14">
        <v>1.4E-8</v>
      </c>
      <c r="Q317" s="13">
        <v>26.384737958538462</v>
      </c>
      <c r="R317" s="11">
        <v>-4.3895801199537674</v>
      </c>
      <c r="S317">
        <v>162</v>
      </c>
      <c r="T317">
        <v>353</v>
      </c>
    </row>
    <row r="318" spans="1:20" x14ac:dyDescent="0.25">
      <c r="L318"/>
      <c r="M318"/>
    </row>
    <row r="319" spans="1:20" x14ac:dyDescent="0.25">
      <c r="A319" t="s">
        <v>464</v>
      </c>
      <c r="B319" t="s">
        <v>420</v>
      </c>
      <c r="F319" s="12">
        <v>1.5030919609015925</v>
      </c>
      <c r="G319" s="12">
        <v>0.46046379999999998</v>
      </c>
      <c r="H319" s="13">
        <v>2.4386359999999998</v>
      </c>
      <c r="I319" s="20">
        <v>1.0269729999999999</v>
      </c>
      <c r="J319" s="13">
        <v>2.3745862841574219</v>
      </c>
      <c r="L319">
        <v>-1862</v>
      </c>
      <c r="M319">
        <v>-1342</v>
      </c>
      <c r="N319" s="14">
        <v>5.7432529999999998E-4</v>
      </c>
      <c r="P319" s="14">
        <v>1.4E-8</v>
      </c>
    </row>
    <row r="320" spans="1:20" x14ac:dyDescent="0.25">
      <c r="A320" t="s">
        <v>465</v>
      </c>
      <c r="B320" t="s">
        <v>420</v>
      </c>
      <c r="F320" s="12">
        <v>1.6123079992020894</v>
      </c>
      <c r="G320" s="12">
        <v>0.39912599999999998</v>
      </c>
      <c r="H320" s="13">
        <v>2.4441700000000002</v>
      </c>
      <c r="I320" s="20">
        <v>1.0243045</v>
      </c>
      <c r="J320" s="13">
        <v>2.3861752047364826</v>
      </c>
      <c r="L320">
        <v>-1862</v>
      </c>
      <c r="M320">
        <v>-1357</v>
      </c>
      <c r="N320" s="14">
        <v>5.8369810000000004E-4</v>
      </c>
      <c r="P320" s="14">
        <v>1.4E-8</v>
      </c>
    </row>
    <row r="321" spans="1:20" x14ac:dyDescent="0.25">
      <c r="A321" t="s">
        <v>466</v>
      </c>
      <c r="B321" t="s">
        <v>420</v>
      </c>
      <c r="F321" s="12">
        <v>1.3085976461202353</v>
      </c>
      <c r="G321" s="12">
        <v>0.37793140000000003</v>
      </c>
      <c r="H321" s="13">
        <v>2.4039359999999999</v>
      </c>
      <c r="I321" s="20">
        <v>1.0261950000000002</v>
      </c>
      <c r="J321" s="13">
        <v>2.3425723181266713</v>
      </c>
      <c r="L321">
        <v>-1862</v>
      </c>
      <c r="M321">
        <v>-1372</v>
      </c>
      <c r="N321" s="14">
        <v>1.6127540000000001E-3</v>
      </c>
      <c r="P321" s="14">
        <v>1.4E-8</v>
      </c>
    </row>
    <row r="322" spans="1:20" x14ac:dyDescent="0.25">
      <c r="A322" t="s">
        <v>467</v>
      </c>
      <c r="B322" t="s">
        <v>420</v>
      </c>
      <c r="F322" s="12">
        <v>1.4881308597647358</v>
      </c>
      <c r="G322" s="12">
        <v>0.39638220000000002</v>
      </c>
      <c r="H322" s="13">
        <v>2.432741</v>
      </c>
      <c r="I322" s="20">
        <v>1.0218095</v>
      </c>
      <c r="J322" s="13">
        <v>2.3808165807814472</v>
      </c>
      <c r="L322">
        <v>-1862</v>
      </c>
      <c r="M322">
        <v>-1387</v>
      </c>
      <c r="N322" s="14">
        <v>6.1258739999999997E-4</v>
      </c>
      <c r="P322" s="14">
        <v>1.4E-8</v>
      </c>
    </row>
    <row r="323" spans="1:20" x14ac:dyDescent="0.25">
      <c r="B323" s="29"/>
      <c r="C323" s="32"/>
      <c r="D323" s="32"/>
      <c r="E323" s="48"/>
      <c r="F323" s="32">
        <f>AVERAGE(F319:F322)</f>
        <v>1.4780321164971633</v>
      </c>
      <c r="G323" s="32">
        <f>2*STDEV(F319:F322)</f>
        <v>0.25157645052814648</v>
      </c>
    </row>
    <row r="324" spans="1:20" x14ac:dyDescent="0.25">
      <c r="B324" s="43" t="s">
        <v>46</v>
      </c>
      <c r="C324" s="44">
        <v>12.49</v>
      </c>
      <c r="D324" s="44"/>
      <c r="E324" s="44">
        <v>-10.912697022999684</v>
      </c>
      <c r="F324" s="44">
        <f>AVERAGE(F319:F322,F293:F296)</f>
        <v>1.4410033911829434</v>
      </c>
      <c r="G324" s="44">
        <f>2*STDEV(F319:F322,F293:F296)</f>
        <v>0.1963787966894262</v>
      </c>
      <c r="J324" s="44">
        <v>2.3757025127287075</v>
      </c>
      <c r="N324" s="58">
        <f>AVERAGE(N293:N296,N319:N322)</f>
        <v>6.7734612499999994E-4</v>
      </c>
    </row>
    <row r="325" spans="1:20" x14ac:dyDescent="0.25">
      <c r="C325" s="54" t="s">
        <v>83</v>
      </c>
      <c r="D325" s="55" t="s">
        <v>84</v>
      </c>
    </row>
    <row r="326" spans="1:20" x14ac:dyDescent="0.25">
      <c r="A326" t="s">
        <v>468</v>
      </c>
      <c r="B326" t="s">
        <v>469</v>
      </c>
      <c r="C326" s="56">
        <v>27.483048662942711</v>
      </c>
      <c r="D326" s="11">
        <v>0.18615234815812343</v>
      </c>
      <c r="E326" s="13">
        <v>-9.9927646176040099</v>
      </c>
      <c r="F326" s="12">
        <v>16.318073010173517</v>
      </c>
      <c r="G326" s="12">
        <v>0.36753859999999999</v>
      </c>
      <c r="H326" s="13">
        <v>2.3604419999999999</v>
      </c>
      <c r="I326" s="20">
        <v>1.014275</v>
      </c>
      <c r="J326" s="13">
        <v>2.3272209213477604</v>
      </c>
      <c r="K326" s="13">
        <v>0.97237628657349462</v>
      </c>
      <c r="L326">
        <v>-5169</v>
      </c>
      <c r="M326">
        <v>43</v>
      </c>
      <c r="N326" s="14">
        <v>2.9027600000000001E-2</v>
      </c>
      <c r="O326" s="57">
        <v>2.8271716362500001E-2</v>
      </c>
      <c r="P326" s="14">
        <v>1.4E-8</v>
      </c>
      <c r="Q326" s="13">
        <v>26.576409431608774</v>
      </c>
      <c r="R326" s="11">
        <v>-4.2036555745809299</v>
      </c>
      <c r="S326">
        <v>163</v>
      </c>
      <c r="T326">
        <v>354</v>
      </c>
    </row>
    <row r="327" spans="1:20" x14ac:dyDescent="0.25">
      <c r="A327" t="s">
        <v>470</v>
      </c>
      <c r="B327" t="s">
        <v>471</v>
      </c>
      <c r="C327" s="56">
        <v>27.448764288175997</v>
      </c>
      <c r="D327" s="11">
        <v>0.18615234815812343</v>
      </c>
      <c r="E327" s="13">
        <v>-9.9927646176040099</v>
      </c>
      <c r="F327" s="12">
        <v>16.284161180929679</v>
      </c>
      <c r="G327" s="12">
        <v>0.43922679999999997</v>
      </c>
      <c r="H327" s="13">
        <v>2.3480460000000001</v>
      </c>
      <c r="I327" s="20">
        <v>1.0057019999999999</v>
      </c>
      <c r="J327" s="13">
        <v>2.3347333504358154</v>
      </c>
      <c r="K327" s="13">
        <v>0.97551518405966842</v>
      </c>
      <c r="L327">
        <v>-5180</v>
      </c>
      <c r="M327">
        <v>31</v>
      </c>
      <c r="N327" s="14">
        <v>2.8882129999999999E-2</v>
      </c>
      <c r="O327" s="57">
        <v>2.8126246362499999E-2</v>
      </c>
      <c r="P327" s="14">
        <v>1.4E-8</v>
      </c>
      <c r="Q327" s="13">
        <v>26.542155308980185</v>
      </c>
      <c r="R327" s="11">
        <v>-4.2368826483590372</v>
      </c>
      <c r="S327">
        <v>164</v>
      </c>
      <c r="T327">
        <v>355</v>
      </c>
    </row>
    <row r="328" spans="1:20" x14ac:dyDescent="0.25">
      <c r="A328" t="s">
        <v>472</v>
      </c>
      <c r="B328" t="s">
        <v>473</v>
      </c>
      <c r="C328" s="56">
        <v>27.40943809359031</v>
      </c>
      <c r="D328" s="11">
        <v>0.18615234815812343</v>
      </c>
      <c r="E328" s="13">
        <v>-9.9927646176040099</v>
      </c>
      <c r="F328" s="12">
        <v>16.245262317973186</v>
      </c>
      <c r="G328" s="12">
        <v>0.45843120000000004</v>
      </c>
      <c r="H328" s="13">
        <v>2.3454449999999998</v>
      </c>
      <c r="I328" s="20">
        <v>0.99922959999999994</v>
      </c>
      <c r="J328" s="13">
        <v>2.3472533239607793</v>
      </c>
      <c r="K328" s="13">
        <v>0.98074637000017317</v>
      </c>
      <c r="L328">
        <v>-5191</v>
      </c>
      <c r="M328">
        <v>19</v>
      </c>
      <c r="N328" s="14">
        <v>2.730018E-2</v>
      </c>
      <c r="O328" s="57">
        <v>2.6544296362500001E-2</v>
      </c>
      <c r="P328" s="14">
        <v>1.4E-8</v>
      </c>
      <c r="Q328" s="13">
        <v>26.502863815376585</v>
      </c>
      <c r="R328" s="11">
        <v>-4.27499605651649</v>
      </c>
      <c r="S328">
        <v>165</v>
      </c>
      <c r="T328">
        <v>356</v>
      </c>
    </row>
    <row r="329" spans="1:20" x14ac:dyDescent="0.25">
      <c r="A329" t="s">
        <v>474</v>
      </c>
      <c r="B329" t="s">
        <v>475</v>
      </c>
      <c r="C329" s="56">
        <v>27.621194525973447</v>
      </c>
      <c r="D329" s="11">
        <v>0.18615234815812343</v>
      </c>
      <c r="E329" s="13">
        <v>-9.9927646176040099</v>
      </c>
      <c r="F329" s="12">
        <v>16.454717733891844</v>
      </c>
      <c r="G329" s="12">
        <v>0.46492319999999998</v>
      </c>
      <c r="H329" s="13">
        <v>2.318095</v>
      </c>
      <c r="I329" s="20">
        <v>0.99390575000000003</v>
      </c>
      <c r="J329" s="13">
        <v>2.3323086721250985</v>
      </c>
      <c r="K329" s="13">
        <v>0.97450208742140654</v>
      </c>
      <c r="L329">
        <v>-5202</v>
      </c>
      <c r="M329">
        <v>7</v>
      </c>
      <c r="N329" s="14">
        <v>2.3595540000000002E-2</v>
      </c>
      <c r="O329" s="57">
        <v>2.2839656362500002E-2</v>
      </c>
      <c r="P329" s="14">
        <v>1.4E-8</v>
      </c>
      <c r="Q329" s="13">
        <v>26.714433396317851</v>
      </c>
      <c r="R329" s="11">
        <v>-4.0697700125929028</v>
      </c>
      <c r="S329">
        <v>166</v>
      </c>
      <c r="T329">
        <v>357</v>
      </c>
    </row>
    <row r="330" spans="1:20" x14ac:dyDescent="0.25">
      <c r="A330" t="s">
        <v>476</v>
      </c>
      <c r="B330" t="s">
        <v>477</v>
      </c>
      <c r="C330" s="56">
        <v>28.390072048316561</v>
      </c>
      <c r="D330" s="11">
        <v>0.18615234815812343</v>
      </c>
      <c r="E330" s="13">
        <v>-9.9927646176040099</v>
      </c>
      <c r="F330" s="12">
        <v>17.215240375024976</v>
      </c>
      <c r="G330" s="12">
        <v>0.44398500000000002</v>
      </c>
      <c r="H330" s="13">
        <v>2.3088790000000001</v>
      </c>
      <c r="I330" s="20">
        <v>0.98891539999999989</v>
      </c>
      <c r="J330" s="13">
        <v>2.3347588681498945</v>
      </c>
      <c r="K330" s="13">
        <v>0.97552584605562698</v>
      </c>
      <c r="L330">
        <v>-5213</v>
      </c>
      <c r="M330">
        <v>-5</v>
      </c>
      <c r="N330" s="14">
        <v>2.5992970000000001E-2</v>
      </c>
      <c r="O330" s="57">
        <v>2.5237086362500001E-2</v>
      </c>
      <c r="P330" s="14">
        <v>1.4E-8</v>
      </c>
      <c r="Q330" s="13">
        <v>27.48263246997351</v>
      </c>
      <c r="R330" s="11">
        <v>-3.3246040197752378</v>
      </c>
      <c r="S330">
        <v>167</v>
      </c>
      <c r="T330">
        <v>358</v>
      </c>
    </row>
    <row r="331" spans="1:20" x14ac:dyDescent="0.25">
      <c r="A331" t="s">
        <v>478</v>
      </c>
      <c r="B331" t="s">
        <v>479</v>
      </c>
      <c r="C331" s="56">
        <v>28.124872325855812</v>
      </c>
      <c r="D331" s="11">
        <v>0.18615234815812343</v>
      </c>
      <c r="E331" s="13">
        <v>-9.9927646176040099</v>
      </c>
      <c r="F331" s="12">
        <v>16.952922401755277</v>
      </c>
      <c r="G331" s="12">
        <v>0.41723640000000001</v>
      </c>
      <c r="H331" s="13">
        <v>2.3025899999999999</v>
      </c>
      <c r="I331" s="20">
        <v>0.98115814999999995</v>
      </c>
      <c r="J331" s="13">
        <v>2.3468082082383965</v>
      </c>
      <c r="K331" s="13">
        <v>0.98056038852791338</v>
      </c>
      <c r="L331">
        <v>-5224</v>
      </c>
      <c r="M331">
        <v>-17</v>
      </c>
      <c r="N331" s="14">
        <v>2.562176E-2</v>
      </c>
      <c r="O331" s="57">
        <v>2.4865876362500001E-2</v>
      </c>
      <c r="P331" s="14">
        <v>1.4E-8</v>
      </c>
      <c r="Q331" s="13">
        <v>27.217666756699455</v>
      </c>
      <c r="R331" s="11">
        <v>-3.5816252081176296</v>
      </c>
      <c r="S331">
        <v>168</v>
      </c>
      <c r="T331">
        <v>359</v>
      </c>
    </row>
    <row r="332" spans="1:20" x14ac:dyDescent="0.25">
      <c r="A332" t="s">
        <v>480</v>
      </c>
      <c r="B332" t="s">
        <v>481</v>
      </c>
      <c r="C332" s="56">
        <v>27.690771639470757</v>
      </c>
      <c r="D332" s="11">
        <v>0.18615234815812343</v>
      </c>
      <c r="E332" s="13">
        <v>-9.9927646176040099</v>
      </c>
      <c r="F332" s="12">
        <v>16.523538799122271</v>
      </c>
      <c r="G332" s="12">
        <v>0.41874679999999997</v>
      </c>
      <c r="H332" s="13">
        <v>2.288456</v>
      </c>
      <c r="I332" s="20">
        <v>0.97332680000000005</v>
      </c>
      <c r="J332" s="13">
        <v>2.351169206478235</v>
      </c>
      <c r="K332" s="13">
        <v>0.98238253237137452</v>
      </c>
      <c r="L332">
        <v>-5235</v>
      </c>
      <c r="M332">
        <v>-29</v>
      </c>
      <c r="N332" s="14">
        <v>2.2137779999999999E-2</v>
      </c>
      <c r="O332" s="57">
        <v>2.13818963625E-2</v>
      </c>
      <c r="P332" s="14">
        <v>1.4E-8</v>
      </c>
      <c r="Q332" s="13">
        <v>26.783949115769978</v>
      </c>
      <c r="R332" s="11">
        <v>-4.0023385981608692</v>
      </c>
      <c r="S332">
        <v>169</v>
      </c>
      <c r="T332">
        <v>360</v>
      </c>
    </row>
    <row r="333" spans="1:20" x14ac:dyDescent="0.25">
      <c r="A333" t="s">
        <v>482</v>
      </c>
      <c r="B333" t="s">
        <v>483</v>
      </c>
      <c r="C333" s="56">
        <v>28.134451783511373</v>
      </c>
      <c r="D333" s="11">
        <v>0.18615234815812343</v>
      </c>
      <c r="E333" s="13">
        <v>-9.9927646176040099</v>
      </c>
      <c r="F333" s="12">
        <v>16.96239776580888</v>
      </c>
      <c r="G333" s="12">
        <v>0.43934220000000002</v>
      </c>
      <c r="H333" s="13">
        <v>2.2712639999999999</v>
      </c>
      <c r="I333" s="20">
        <v>0.96996694999999999</v>
      </c>
      <c r="J333" s="13">
        <v>2.3415890613592554</v>
      </c>
      <c r="K333" s="13">
        <v>0.9783796868098823</v>
      </c>
      <c r="L333">
        <v>-5246</v>
      </c>
      <c r="M333">
        <v>-41</v>
      </c>
      <c r="N333" s="14">
        <v>2.71957E-2</v>
      </c>
      <c r="O333" s="57">
        <v>2.64398163625E-2</v>
      </c>
      <c r="P333" s="14">
        <v>1.4E-8</v>
      </c>
      <c r="Q333" s="13">
        <v>27.22723776155167</v>
      </c>
      <c r="R333" s="11">
        <v>-3.5723411727971692</v>
      </c>
      <c r="S333">
        <v>170</v>
      </c>
      <c r="T333">
        <v>361</v>
      </c>
    </row>
    <row r="334" spans="1:20" x14ac:dyDescent="0.25">
      <c r="A334" t="s">
        <v>484</v>
      </c>
      <c r="B334" t="s">
        <v>485</v>
      </c>
      <c r="C334" s="56">
        <v>27.489098846725124</v>
      </c>
      <c r="D334" s="11">
        <v>0.18615234815812343</v>
      </c>
      <c r="E334" s="13">
        <v>-9.9927646176040099</v>
      </c>
      <c r="F334" s="12">
        <v>16.32405745062848</v>
      </c>
      <c r="G334" s="12">
        <v>0.32043860000000002</v>
      </c>
      <c r="H334" s="13">
        <v>2.2760959999999999</v>
      </c>
      <c r="I334" s="20">
        <v>0.96975695000000006</v>
      </c>
      <c r="J334" s="13">
        <v>2.3470788221729162</v>
      </c>
      <c r="K334" s="13">
        <v>0.98067345840036491</v>
      </c>
      <c r="L334">
        <v>-5257</v>
      </c>
      <c r="M334">
        <v>-53</v>
      </c>
      <c r="N334" s="14">
        <v>2.9339939999999998E-2</v>
      </c>
      <c r="O334" s="57">
        <v>2.8584056362499999E-2</v>
      </c>
      <c r="P334" s="14">
        <v>1.4E-8</v>
      </c>
      <c r="Q334" s="13">
        <v>26.58245427677852</v>
      </c>
      <c r="R334" s="11">
        <v>-4.1977919733259741</v>
      </c>
      <c r="S334">
        <v>171</v>
      </c>
      <c r="T334">
        <v>362</v>
      </c>
    </row>
    <row r="335" spans="1:20" x14ac:dyDescent="0.25">
      <c r="A335" t="s">
        <v>486</v>
      </c>
      <c r="B335" t="s">
        <v>487</v>
      </c>
      <c r="C335" s="56">
        <v>27.229949308046784</v>
      </c>
      <c r="D335" s="11">
        <v>0.18615234815812343</v>
      </c>
      <c r="E335" s="13">
        <v>-9.9927646176040099</v>
      </c>
      <c r="F335" s="12">
        <v>16.067723917813748</v>
      </c>
      <c r="G335" s="12">
        <v>0.3798686</v>
      </c>
      <c r="H335" s="13">
        <v>2.2723580000000001</v>
      </c>
      <c r="I335" s="20">
        <v>0.96585360000000009</v>
      </c>
      <c r="J335" s="13">
        <v>2.352694031476406</v>
      </c>
      <c r="K335" s="13">
        <v>0.98301964578669099</v>
      </c>
      <c r="L335">
        <v>-5268</v>
      </c>
      <c r="M335">
        <v>-65</v>
      </c>
      <c r="N335" s="14">
        <v>2.9986840000000001E-2</v>
      </c>
      <c r="O335" s="57">
        <v>2.9230956362500001E-2</v>
      </c>
      <c r="P335" s="14">
        <v>1.4E-8</v>
      </c>
      <c r="Q335" s="13">
        <v>26.323533408674216</v>
      </c>
      <c r="R335" s="11">
        <v>-4.4489495604134062</v>
      </c>
      <c r="S335">
        <v>172</v>
      </c>
      <c r="T335">
        <v>363</v>
      </c>
    </row>
    <row r="336" spans="1:20" x14ac:dyDescent="0.25">
      <c r="A336" t="s">
        <v>488</v>
      </c>
      <c r="B336" t="s">
        <v>489</v>
      </c>
      <c r="C336" s="56">
        <v>26.964245403604316</v>
      </c>
      <c r="D336" s="11">
        <v>0.18615234815812343</v>
      </c>
      <c r="E336" s="13">
        <v>-9.9927646176040099</v>
      </c>
      <c r="F336" s="12">
        <v>15.804907241173005</v>
      </c>
      <c r="G336" s="12">
        <v>0.41021360000000001</v>
      </c>
      <c r="H336" s="13">
        <v>2.2704659999999999</v>
      </c>
      <c r="I336" s="20">
        <v>0.96175264999999988</v>
      </c>
      <c r="J336" s="13">
        <v>2.3607587668201382</v>
      </c>
      <c r="K336" s="13">
        <v>0.9863893118694429</v>
      </c>
      <c r="L336">
        <v>-5279</v>
      </c>
      <c r="M336">
        <v>-77</v>
      </c>
      <c r="N336" s="14">
        <v>2.4948149999999999E-2</v>
      </c>
      <c r="O336" s="57">
        <v>2.4192266362499999E-2</v>
      </c>
      <c r="P336" s="14">
        <v>1.4E-8</v>
      </c>
      <c r="Q336" s="13">
        <v>26.058063958302789</v>
      </c>
      <c r="R336" s="11">
        <v>-4.7064593821936072</v>
      </c>
      <c r="S336">
        <v>173</v>
      </c>
      <c r="T336">
        <v>364</v>
      </c>
    </row>
    <row r="337" spans="1:20" x14ac:dyDescent="0.25">
      <c r="A337" t="s">
        <v>490</v>
      </c>
      <c r="B337" t="s">
        <v>491</v>
      </c>
      <c r="C337" s="56">
        <v>26.770135340586478</v>
      </c>
      <c r="D337" s="11">
        <v>0.18615234815812343</v>
      </c>
      <c r="E337" s="13">
        <v>-9.9927646176040099</v>
      </c>
      <c r="F337" s="12">
        <v>15.612906443247532</v>
      </c>
      <c r="G337" s="12">
        <v>0.43275920000000001</v>
      </c>
      <c r="H337" s="13">
        <v>2.2508590000000002</v>
      </c>
      <c r="I337" s="20">
        <v>0.96300025</v>
      </c>
      <c r="J337" s="13">
        <v>2.3373399954984437</v>
      </c>
      <c r="K337" s="13">
        <v>0.97660431136303838</v>
      </c>
      <c r="L337">
        <v>-5290</v>
      </c>
      <c r="M337">
        <v>-89</v>
      </c>
      <c r="N337" s="14">
        <v>1.779383E-2</v>
      </c>
      <c r="O337" s="57">
        <v>1.70379463625E-2</v>
      </c>
      <c r="P337" s="14">
        <v>1.4E-8</v>
      </c>
      <c r="Q337" s="13">
        <v>25.864125175773189</v>
      </c>
      <c r="R337" s="11">
        <v>-4.8945832557903319</v>
      </c>
      <c r="S337">
        <v>174</v>
      </c>
      <c r="T337">
        <v>365</v>
      </c>
    </row>
    <row r="338" spans="1:20" x14ac:dyDescent="0.25">
      <c r="A338" t="s">
        <v>492</v>
      </c>
      <c r="B338" t="s">
        <v>493</v>
      </c>
      <c r="C338" s="56">
        <v>26.56594163793158</v>
      </c>
      <c r="D338" s="11">
        <v>0.18615234815812343</v>
      </c>
      <c r="E338" s="13">
        <v>-9.9927646176040099</v>
      </c>
      <c r="F338" s="12">
        <v>15.410931577897635</v>
      </c>
      <c r="G338" s="12">
        <v>0.43006719999999998</v>
      </c>
      <c r="H338" s="13">
        <v>2.2329020000000002</v>
      </c>
      <c r="I338" s="20">
        <v>0.96136975000000013</v>
      </c>
      <c r="J338" s="13">
        <v>2.3226256078891603</v>
      </c>
      <c r="K338" s="13">
        <v>0.97045623944968007</v>
      </c>
      <c r="L338">
        <v>-5301</v>
      </c>
      <c r="M338">
        <v>-101</v>
      </c>
      <c r="N338" s="14">
        <v>1.895515E-2</v>
      </c>
      <c r="O338" s="57">
        <v>1.8199266362500001E-2</v>
      </c>
      <c r="P338" s="14">
        <v>1.4E-8</v>
      </c>
      <c r="Q338" s="13">
        <v>25.66011165129445</v>
      </c>
      <c r="R338" s="11">
        <v>-5.0924797981448915</v>
      </c>
      <c r="S338">
        <v>175</v>
      </c>
      <c r="T338">
        <v>366</v>
      </c>
    </row>
    <row r="339" spans="1:20" x14ac:dyDescent="0.25">
      <c r="A339" t="s">
        <v>494</v>
      </c>
      <c r="B339" t="s">
        <v>495</v>
      </c>
      <c r="C339" s="56">
        <v>25.774375926404414</v>
      </c>
      <c r="D339" s="11">
        <v>0.18615234815812343</v>
      </c>
      <c r="E339" s="13">
        <v>-9.9927646176040099</v>
      </c>
      <c r="F339" s="12">
        <v>14.627967285058885</v>
      </c>
      <c r="G339" s="12">
        <v>0.46071059999999997</v>
      </c>
      <c r="H339" s="13">
        <v>2.2434729999999998</v>
      </c>
      <c r="I339" s="20">
        <v>0.9540942</v>
      </c>
      <c r="J339" s="13">
        <v>2.3514166630506712</v>
      </c>
      <c r="K339" s="13">
        <v>0.98248592646721922</v>
      </c>
      <c r="L339">
        <v>-5312</v>
      </c>
      <c r="M339">
        <v>-113</v>
      </c>
      <c r="N339" s="14">
        <v>2.3238640000000001E-2</v>
      </c>
      <c r="O339" s="57">
        <v>2.2482756362500002E-2</v>
      </c>
      <c r="P339" s="14">
        <v>1.4E-8</v>
      </c>
      <c r="Q339" s="13">
        <v>24.869244408252335</v>
      </c>
      <c r="R339" s="11">
        <v>-5.8596342956685499</v>
      </c>
      <c r="S339">
        <v>176</v>
      </c>
      <c r="T339">
        <v>367</v>
      </c>
    </row>
    <row r="340" spans="1:20" x14ac:dyDescent="0.25">
      <c r="A340" t="s">
        <v>496</v>
      </c>
      <c r="B340" t="s">
        <v>497</v>
      </c>
      <c r="C340" s="56">
        <v>26.175200601986639</v>
      </c>
      <c r="D340" s="11">
        <v>0.18615234815812343</v>
      </c>
      <c r="E340" s="13">
        <v>-9.9927646176040099</v>
      </c>
      <c r="F340" s="12">
        <v>15.024436465190583</v>
      </c>
      <c r="G340" s="12">
        <v>0.36340539999999999</v>
      </c>
      <c r="H340" s="13">
        <v>2.2396699999999998</v>
      </c>
      <c r="I340" s="20">
        <v>0.94993145000000012</v>
      </c>
      <c r="J340" s="13">
        <v>2.3577174963519729</v>
      </c>
      <c r="K340" s="13">
        <v>0.98511858623391213</v>
      </c>
      <c r="L340">
        <v>-5323</v>
      </c>
      <c r="M340">
        <v>-125</v>
      </c>
      <c r="N340" s="14">
        <v>2.0973680000000001E-2</v>
      </c>
      <c r="O340" s="57">
        <v>2.0217796362500002E-2</v>
      </c>
      <c r="P340" s="14">
        <v>1.4E-8</v>
      </c>
      <c r="Q340" s="13">
        <v>25.269715400748183</v>
      </c>
      <c r="R340" s="11">
        <v>-5.4711707125275897</v>
      </c>
      <c r="S340">
        <v>177</v>
      </c>
      <c r="T340">
        <v>368</v>
      </c>
    </row>
    <row r="341" spans="1:20" x14ac:dyDescent="0.25">
      <c r="A341" t="s">
        <v>498</v>
      </c>
      <c r="B341" t="s">
        <v>499</v>
      </c>
      <c r="C341" s="56">
        <v>26.330488652400732</v>
      </c>
      <c r="D341" s="11">
        <v>0.18615234815812343</v>
      </c>
      <c r="E341" s="13">
        <v>-9.9927646176040099</v>
      </c>
      <c r="F341" s="12">
        <v>15.178037103530828</v>
      </c>
      <c r="G341" s="12">
        <v>0.4357782</v>
      </c>
      <c r="H341" s="13">
        <v>2.2157469999999999</v>
      </c>
      <c r="I341" s="20">
        <v>0.94890625000000006</v>
      </c>
      <c r="J341" s="13">
        <v>2.3350536472912893</v>
      </c>
      <c r="K341" s="13">
        <v>0.97564901280968952</v>
      </c>
      <c r="L341">
        <v>-5334</v>
      </c>
      <c r="M341">
        <v>-137</v>
      </c>
      <c r="N341" s="14">
        <v>1.9196899999999999E-2</v>
      </c>
      <c r="O341" s="57">
        <v>1.84410163625E-2</v>
      </c>
      <c r="P341" s="14">
        <v>1.4E-8</v>
      </c>
      <c r="Q341" s="13">
        <v>25.424866426771551</v>
      </c>
      <c r="R341" s="11">
        <v>-5.3206716136505117</v>
      </c>
      <c r="S341">
        <v>178</v>
      </c>
      <c r="T341">
        <v>369</v>
      </c>
    </row>
    <row r="342" spans="1:20" x14ac:dyDescent="0.25">
      <c r="A342" t="s">
        <v>500</v>
      </c>
      <c r="B342" t="s">
        <v>501</v>
      </c>
      <c r="C342" s="56">
        <v>26.028987827245942</v>
      </c>
      <c r="D342" s="11">
        <v>0.18615234815812343</v>
      </c>
      <c r="E342" s="13">
        <v>-9.9927646176040099</v>
      </c>
      <c r="F342" s="12">
        <v>14.879812487532451</v>
      </c>
      <c r="G342" s="12">
        <v>0.41031419999999996</v>
      </c>
      <c r="H342" s="13">
        <v>2.2116340000000001</v>
      </c>
      <c r="I342" s="20">
        <v>0.94810335000000012</v>
      </c>
      <c r="J342" s="13">
        <v>2.3326929495608257</v>
      </c>
      <c r="K342" s="13">
        <v>0.97466264900047228</v>
      </c>
      <c r="L342">
        <v>-5345</v>
      </c>
      <c r="M342">
        <v>-149</v>
      </c>
      <c r="N342" s="14">
        <v>2.137476E-2</v>
      </c>
      <c r="O342" s="57">
        <v>2.06188763625E-2</v>
      </c>
      <c r="P342" s="14">
        <v>1.4E-8</v>
      </c>
      <c r="Q342" s="13">
        <v>25.123631642479218</v>
      </c>
      <c r="R342" s="11">
        <v>-5.6128744095224432</v>
      </c>
      <c r="S342">
        <v>179</v>
      </c>
      <c r="T342">
        <v>370</v>
      </c>
    </row>
    <row r="343" spans="1:20" x14ac:dyDescent="0.25">
      <c r="A343" t="s">
        <v>502</v>
      </c>
      <c r="B343" t="s">
        <v>503</v>
      </c>
      <c r="C343" s="56">
        <v>25.600433142661139</v>
      </c>
      <c r="D343" s="11">
        <v>0.18615234815812343</v>
      </c>
      <c r="E343" s="13">
        <v>-9.9927646176040099</v>
      </c>
      <c r="F343" s="12">
        <v>14.455914621982702</v>
      </c>
      <c r="G343" s="12">
        <v>0.46076680000000003</v>
      </c>
      <c r="H343" s="13">
        <v>2.2166060000000001</v>
      </c>
      <c r="I343" s="20">
        <v>0.94671989999999995</v>
      </c>
      <c r="J343" s="13">
        <v>2.3413535513513555</v>
      </c>
      <c r="K343" s="13">
        <v>0.9782812843140849</v>
      </c>
      <c r="L343">
        <v>-5356</v>
      </c>
      <c r="M343">
        <v>-161</v>
      </c>
      <c r="N343" s="14">
        <v>2.0360710000000001E-2</v>
      </c>
      <c r="O343" s="57">
        <v>1.9604826362500001E-2</v>
      </c>
      <c r="P343" s="14">
        <v>1.4E-8</v>
      </c>
      <c r="Q343" s="13">
        <v>24.695455109621676</v>
      </c>
      <c r="R343" s="11">
        <v>-6.0282128317489638</v>
      </c>
      <c r="S343">
        <v>180</v>
      </c>
      <c r="T343">
        <v>371</v>
      </c>
    </row>
    <row r="344" spans="1:20" x14ac:dyDescent="0.25">
      <c r="A344" t="s">
        <v>504</v>
      </c>
      <c r="B344" t="s">
        <v>505</v>
      </c>
      <c r="C344" s="56">
        <v>25.62513805977251</v>
      </c>
      <c r="D344" s="11">
        <v>0.18615234815812343</v>
      </c>
      <c r="E344" s="13">
        <v>-9.9927646176040099</v>
      </c>
      <c r="F344" s="12">
        <v>14.480351087173382</v>
      </c>
      <c r="G344" s="12">
        <v>0.4764582</v>
      </c>
      <c r="H344" s="13">
        <v>2.2418010000000002</v>
      </c>
      <c r="I344" s="20">
        <v>0.94654695000000011</v>
      </c>
      <c r="J344" s="13">
        <v>2.3683991586471222</v>
      </c>
      <c r="K344" s="13">
        <v>0.98958167567321398</v>
      </c>
      <c r="L344">
        <v>-5367</v>
      </c>
      <c r="M344">
        <v>-173</v>
      </c>
      <c r="N344" s="14">
        <v>2.3833320000000002E-2</v>
      </c>
      <c r="O344" s="57">
        <v>2.3077436362500002E-2</v>
      </c>
      <c r="P344" s="14">
        <v>1.4E-8</v>
      </c>
      <c r="Q344" s="13">
        <v>24.720138227398493</v>
      </c>
      <c r="R344" s="11">
        <v>-6.0042697932908853</v>
      </c>
      <c r="S344">
        <v>181</v>
      </c>
      <c r="T344">
        <v>372</v>
      </c>
    </row>
    <row r="345" spans="1:20" x14ac:dyDescent="0.25">
      <c r="A345" t="s">
        <v>506</v>
      </c>
      <c r="B345" t="s">
        <v>507</v>
      </c>
      <c r="C345" s="56">
        <v>26.29267500376109</v>
      </c>
      <c r="D345" s="11">
        <v>0.18615234815812343</v>
      </c>
      <c r="E345" s="13">
        <v>-9.9927646176040099</v>
      </c>
      <c r="F345" s="12">
        <v>15.140634350688353</v>
      </c>
      <c r="G345" s="12">
        <v>0.391656</v>
      </c>
      <c r="H345" s="13">
        <v>2.2282289999999998</v>
      </c>
      <c r="I345" s="20">
        <v>0.94985735000000004</v>
      </c>
      <c r="J345" s="13">
        <v>2.3458564593936129</v>
      </c>
      <c r="K345" s="13">
        <v>0.98016272193814014</v>
      </c>
      <c r="L345">
        <v>-5378</v>
      </c>
      <c r="M345">
        <v>-185</v>
      </c>
      <c r="N345" s="14">
        <v>2.195948E-2</v>
      </c>
      <c r="O345" s="57">
        <v>2.12035963625E-2</v>
      </c>
      <c r="P345" s="14">
        <v>1.4E-8</v>
      </c>
      <c r="Q345" s="13">
        <v>25.387086144460724</v>
      </c>
      <c r="R345" s="11">
        <v>-5.3573191214938998</v>
      </c>
      <c r="S345">
        <v>182</v>
      </c>
      <c r="T345">
        <v>373</v>
      </c>
    </row>
    <row r="346" spans="1:20" x14ac:dyDescent="0.25">
      <c r="L346"/>
      <c r="M346"/>
    </row>
    <row r="347" spans="1:20" x14ac:dyDescent="0.25">
      <c r="A347" t="s">
        <v>508</v>
      </c>
      <c r="B347" t="s">
        <v>420</v>
      </c>
      <c r="F347" s="12">
        <v>1.4377618192698005</v>
      </c>
      <c r="G347" s="12">
        <v>0.37451840000000003</v>
      </c>
      <c r="H347" s="13">
        <v>2.290616</v>
      </c>
      <c r="I347" s="20">
        <v>0.94548464999999993</v>
      </c>
      <c r="J347" s="13">
        <v>2.4226897813729713</v>
      </c>
      <c r="L347">
        <v>-1837</v>
      </c>
      <c r="M347">
        <v>-1342</v>
      </c>
      <c r="N347" s="14">
        <v>5.9289239999999995E-4</v>
      </c>
      <c r="P347" s="14">
        <v>1.4E-8</v>
      </c>
    </row>
    <row r="348" spans="1:20" x14ac:dyDescent="0.25">
      <c r="A348" t="s">
        <v>509</v>
      </c>
      <c r="B348" t="s">
        <v>420</v>
      </c>
      <c r="F348" s="12">
        <v>1.4537203271494104</v>
      </c>
      <c r="G348" s="12">
        <v>0.38452700000000001</v>
      </c>
      <c r="H348" s="13">
        <v>2.281752</v>
      </c>
      <c r="I348" s="20">
        <v>0.94081545000000011</v>
      </c>
      <c r="J348" s="13">
        <v>2.4252918040408455</v>
      </c>
      <c r="L348">
        <v>-1837</v>
      </c>
      <c r="M348">
        <v>-1357</v>
      </c>
      <c r="N348" s="14">
        <v>6.3633449999999996E-4</v>
      </c>
      <c r="P348" s="14">
        <v>1.4E-8</v>
      </c>
    </row>
    <row r="349" spans="1:20" x14ac:dyDescent="0.25">
      <c r="A349" t="s">
        <v>510</v>
      </c>
      <c r="B349" t="s">
        <v>420</v>
      </c>
      <c r="F349" s="12">
        <v>1.5235387991223703</v>
      </c>
      <c r="G349" s="12">
        <v>0.36266799999999999</v>
      </c>
      <c r="H349" s="13">
        <v>2.2720769999999999</v>
      </c>
      <c r="I349" s="20">
        <v>0.93838205000000008</v>
      </c>
      <c r="J349" s="13">
        <v>2.4212707393539761</v>
      </c>
      <c r="L349">
        <v>-1837</v>
      </c>
      <c r="M349">
        <v>-1372</v>
      </c>
      <c r="N349" s="14">
        <v>6.6043299999999998E-4</v>
      </c>
      <c r="P349" s="14">
        <v>1.4E-8</v>
      </c>
    </row>
    <row r="350" spans="1:20" x14ac:dyDescent="0.25">
      <c r="A350" t="s">
        <v>511</v>
      </c>
      <c r="B350" t="s">
        <v>420</v>
      </c>
      <c r="F350" s="12">
        <v>1.5764013564731894</v>
      </c>
      <c r="G350" s="12">
        <v>0.51105</v>
      </c>
      <c r="H350" s="13">
        <v>2.231786</v>
      </c>
      <c r="I350" s="20">
        <v>0.93252705000000002</v>
      </c>
      <c r="J350" s="13">
        <v>2.3932667690443941</v>
      </c>
      <c r="L350">
        <v>-1837</v>
      </c>
      <c r="M350">
        <v>-1387</v>
      </c>
      <c r="N350" s="14">
        <v>7.7404440000000002E-4</v>
      </c>
      <c r="P350" s="14">
        <v>1.3000000000000001E-8</v>
      </c>
    </row>
    <row r="351" spans="1:20" x14ac:dyDescent="0.25">
      <c r="B351" s="29"/>
      <c r="C351" s="32"/>
      <c r="D351" s="32"/>
      <c r="E351" s="48"/>
      <c r="F351" s="32">
        <f>AVERAGE(F347:F350)</f>
        <v>1.4978555755036926</v>
      </c>
      <c r="G351" s="32">
        <f>2*STDEV(F347:F350)</f>
        <v>0.128521061148995</v>
      </c>
    </row>
    <row r="352" spans="1:20" x14ac:dyDescent="0.25">
      <c r="B352" s="43" t="s">
        <v>46</v>
      </c>
      <c r="C352" s="44">
        <v>12.49</v>
      </c>
      <c r="D352" s="44"/>
      <c r="E352" s="44">
        <v>-10.866335622079614</v>
      </c>
      <c r="F352" s="44">
        <f>AVERAGE(F347:F350,F319:F322)</f>
        <v>1.4879438460004279</v>
      </c>
      <c r="G352" s="44">
        <f>2*STDEV(F347:F350,F319:F322)</f>
        <v>0.18615234815812343</v>
      </c>
      <c r="J352" s="44">
        <v>2.3933336852017764</v>
      </c>
      <c r="N352" s="58">
        <f>AVERAGE(N319:N322,N347:N350)</f>
        <v>7.558836375E-4</v>
      </c>
    </row>
    <row r="353" spans="1:20" x14ac:dyDescent="0.25">
      <c r="C353" s="54" t="s">
        <v>83</v>
      </c>
      <c r="D353" s="55" t="s">
        <v>84</v>
      </c>
    </row>
    <row r="354" spans="1:20" x14ac:dyDescent="0.25">
      <c r="A354" t="s">
        <v>512</v>
      </c>
      <c r="B354" t="s">
        <v>513</v>
      </c>
      <c r="C354" s="56">
        <v>26.452648588471959</v>
      </c>
      <c r="D354" s="11">
        <v>0.18835068756734907</v>
      </c>
      <c r="E354" s="13">
        <v>-9.9496283067520572</v>
      </c>
      <c r="F354" s="12">
        <v>15.343107919409738</v>
      </c>
      <c r="G354" s="12">
        <v>0.4233208</v>
      </c>
      <c r="H354" s="13">
        <v>2.1850070000000001</v>
      </c>
      <c r="I354" s="20">
        <v>0.93162535000000002</v>
      </c>
      <c r="J354" s="13">
        <v>2.3453709154651063</v>
      </c>
      <c r="K354" s="13">
        <v>0.9595212985123619</v>
      </c>
      <c r="L354">
        <v>-5389</v>
      </c>
      <c r="M354">
        <v>-197</v>
      </c>
      <c r="N354" s="14">
        <v>2.6857389999999998E-2</v>
      </c>
      <c r="O354" s="57">
        <v>2.6136597912499997E-2</v>
      </c>
      <c r="P354" s="14">
        <v>1.4E-8</v>
      </c>
      <c r="Q354" s="13">
        <v>25.546918570319434</v>
      </c>
      <c r="R354" s="11">
        <v>-5.2022789862166103</v>
      </c>
      <c r="S354">
        <v>183</v>
      </c>
      <c r="T354">
        <v>374</v>
      </c>
    </row>
    <row r="355" spans="1:20" x14ac:dyDescent="0.25">
      <c r="A355" t="s">
        <v>514</v>
      </c>
      <c r="B355" t="s">
        <v>515</v>
      </c>
      <c r="C355" s="56">
        <v>26.643725234061666</v>
      </c>
      <c r="D355" s="11">
        <v>0.18835068756734907</v>
      </c>
      <c r="E355" s="13">
        <v>-9.9496283067520572</v>
      </c>
      <c r="F355" s="12">
        <v>15.532116497107618</v>
      </c>
      <c r="G355" s="12">
        <v>0.45936579999999999</v>
      </c>
      <c r="H355" s="13">
        <v>2.18215</v>
      </c>
      <c r="I355" s="20">
        <v>0.92468329999999999</v>
      </c>
      <c r="J355" s="13">
        <v>2.3598890560692509</v>
      </c>
      <c r="K355" s="13">
        <v>0.965460855890096</v>
      </c>
      <c r="L355">
        <v>-5400</v>
      </c>
      <c r="M355">
        <v>-209</v>
      </c>
      <c r="N355" s="14">
        <v>2.6513450000000001E-2</v>
      </c>
      <c r="O355" s="57">
        <v>2.5792657912499999E-2</v>
      </c>
      <c r="P355" s="14">
        <v>1.4E-8</v>
      </c>
      <c r="Q355" s="13">
        <v>25.737826612073356</v>
      </c>
      <c r="R355" s="11">
        <v>-5.0170949820320345</v>
      </c>
      <c r="S355">
        <v>184</v>
      </c>
      <c r="T355">
        <v>375</v>
      </c>
    </row>
    <row r="356" spans="1:20" x14ac:dyDescent="0.25">
      <c r="A356" t="s">
        <v>516</v>
      </c>
      <c r="B356" t="s">
        <v>517</v>
      </c>
      <c r="C356" s="56">
        <v>26.330137704887679</v>
      </c>
      <c r="D356" s="11">
        <v>0.18835068756734907</v>
      </c>
      <c r="E356" s="13">
        <v>-9.9496283067520572</v>
      </c>
      <c r="F356" s="12">
        <v>15.221923000199533</v>
      </c>
      <c r="G356" s="12">
        <v>0.46937399999999996</v>
      </c>
      <c r="H356" s="13">
        <v>2.1922980000000001</v>
      </c>
      <c r="I356" s="20">
        <v>0.91955715000000005</v>
      </c>
      <c r="J356" s="13">
        <v>2.3840802064341515</v>
      </c>
      <c r="K356" s="13">
        <v>0.97535776552497744</v>
      </c>
      <c r="L356">
        <v>-5411</v>
      </c>
      <c r="M356">
        <v>-221</v>
      </c>
      <c r="N356" s="14">
        <v>2.343112E-2</v>
      </c>
      <c r="O356" s="57">
        <v>2.2710327912499998E-2</v>
      </c>
      <c r="P356" s="14">
        <v>1.4E-8</v>
      </c>
      <c r="Q356" s="13">
        <v>25.42451578893057</v>
      </c>
      <c r="R356" s="11">
        <v>-5.3210117382404185</v>
      </c>
      <c r="S356">
        <v>185</v>
      </c>
      <c r="T356">
        <v>376</v>
      </c>
    </row>
    <row r="357" spans="1:20" x14ac:dyDescent="0.25">
      <c r="A357" t="s">
        <v>518</v>
      </c>
      <c r="B357" t="s">
        <v>519</v>
      </c>
      <c r="C357" s="56">
        <v>26.278209223368656</v>
      </c>
      <c r="D357" s="11">
        <v>0.18835068756734907</v>
      </c>
      <c r="E357" s="13">
        <v>-9.9496283067520572</v>
      </c>
      <c r="F357" s="12">
        <v>15.170556552962289</v>
      </c>
      <c r="G357" s="12">
        <v>0.4949926</v>
      </c>
      <c r="H357" s="13">
        <v>2.182299</v>
      </c>
      <c r="I357" s="20">
        <v>0.91985355000000002</v>
      </c>
      <c r="J357" s="13">
        <v>2.3724417870649082</v>
      </c>
      <c r="K357" s="13">
        <v>0.97059633900937947</v>
      </c>
      <c r="L357">
        <v>-5422</v>
      </c>
      <c r="M357">
        <v>-233</v>
      </c>
      <c r="N357" s="14">
        <v>2.7185170000000002E-2</v>
      </c>
      <c r="O357" s="57">
        <v>2.64643779125E-2</v>
      </c>
      <c r="P357" s="14">
        <v>1.4E-8</v>
      </c>
      <c r="Q357" s="13">
        <v>25.372633128506461</v>
      </c>
      <c r="R357" s="11">
        <v>-5.3713387895097915</v>
      </c>
      <c r="S357">
        <v>186</v>
      </c>
      <c r="T357">
        <v>377</v>
      </c>
    </row>
    <row r="358" spans="1:20" x14ac:dyDescent="0.25">
      <c r="A358" t="s">
        <v>520</v>
      </c>
      <c r="B358" t="s">
        <v>521</v>
      </c>
      <c r="C358" s="56">
        <v>26.262076102896657</v>
      </c>
      <c r="D358" s="11">
        <v>0.18835068756734907</v>
      </c>
      <c r="E358" s="13">
        <v>-9.9496283067520572</v>
      </c>
      <c r="F358" s="12">
        <v>15.154598045082901</v>
      </c>
      <c r="G358" s="12">
        <v>0.43420399999999998</v>
      </c>
      <c r="H358" s="13">
        <v>2.1559979999999999</v>
      </c>
      <c r="I358" s="20">
        <v>0.91802539999999999</v>
      </c>
      <c r="J358" s="13">
        <v>2.3485167186005964</v>
      </c>
      <c r="K358" s="13">
        <v>0.96080828688998965</v>
      </c>
      <c r="L358">
        <v>-5433</v>
      </c>
      <c r="M358">
        <v>-245</v>
      </c>
      <c r="N358" s="14">
        <v>2.591692E-2</v>
      </c>
      <c r="O358" s="57">
        <v>2.5196127912499998E-2</v>
      </c>
      <c r="P358" s="14">
        <v>1.4E-8</v>
      </c>
      <c r="Q358" s="13">
        <v>25.356514243714876</v>
      </c>
      <c r="R358" s="11">
        <v>-5.3869743782533135</v>
      </c>
      <c r="S358">
        <v>187</v>
      </c>
      <c r="T358">
        <v>378</v>
      </c>
    </row>
    <row r="359" spans="1:20" x14ac:dyDescent="0.25">
      <c r="A359" t="s">
        <v>522</v>
      </c>
      <c r="B359" t="s">
        <v>523</v>
      </c>
      <c r="C359" s="56">
        <v>26.704728595846163</v>
      </c>
      <c r="D359" s="11">
        <v>0.18835068756734907</v>
      </c>
      <c r="E359" s="13">
        <v>-9.9496283067520572</v>
      </c>
      <c r="F359" s="12">
        <v>15.592459605026754</v>
      </c>
      <c r="G359" s="12">
        <v>0.45993260000000002</v>
      </c>
      <c r="H359" s="13">
        <v>2.1653120000000001</v>
      </c>
      <c r="I359" s="20">
        <v>0.91309684999999996</v>
      </c>
      <c r="J359" s="13">
        <v>2.3713935712296021</v>
      </c>
      <c r="K359" s="13">
        <v>0.97016750047779288</v>
      </c>
      <c r="L359">
        <v>-5444</v>
      </c>
      <c r="M359">
        <v>-257</v>
      </c>
      <c r="N359" s="14">
        <v>2.5919350000000001E-2</v>
      </c>
      <c r="O359" s="57">
        <v>2.5198557912499999E-2</v>
      </c>
      <c r="P359" s="14">
        <v>1.3000000000000001E-8</v>
      </c>
      <c r="Q359" s="13">
        <v>25.798776145192548</v>
      </c>
      <c r="R359" s="11">
        <v>-4.9579729120946077</v>
      </c>
      <c r="S359">
        <v>188</v>
      </c>
      <c r="T359">
        <v>379</v>
      </c>
    </row>
    <row r="360" spans="1:20" x14ac:dyDescent="0.25">
      <c r="A360" t="s">
        <v>524</v>
      </c>
      <c r="B360" t="s">
        <v>525</v>
      </c>
      <c r="C360" s="56">
        <v>26.723382516391723</v>
      </c>
      <c r="D360" s="11">
        <v>0.18835068756734907</v>
      </c>
      <c r="E360" s="13">
        <v>-9.9496283067520572</v>
      </c>
      <c r="F360" s="12">
        <v>15.610911629762469</v>
      </c>
      <c r="G360" s="12">
        <v>0.44344460000000002</v>
      </c>
      <c r="H360" s="13">
        <v>2.1647750000000001</v>
      </c>
      <c r="I360" s="20">
        <v>0.91172569999999997</v>
      </c>
      <c r="J360" s="13">
        <v>2.3743709319590312</v>
      </c>
      <c r="K360" s="13">
        <v>0.97138557690843486</v>
      </c>
      <c r="L360">
        <v>-5455</v>
      </c>
      <c r="M360">
        <v>-269</v>
      </c>
      <c r="N360" s="14">
        <v>2.0324970000000001E-2</v>
      </c>
      <c r="O360" s="57">
        <v>1.96041779125E-2</v>
      </c>
      <c r="P360" s="14">
        <v>1.4E-8</v>
      </c>
      <c r="Q360" s="13">
        <v>25.817413605733197</v>
      </c>
      <c r="R360" s="11">
        <v>-4.9398942626095419</v>
      </c>
      <c r="S360">
        <v>189</v>
      </c>
      <c r="T360">
        <v>380</v>
      </c>
    </row>
    <row r="361" spans="1:20" x14ac:dyDescent="0.25">
      <c r="A361" t="s">
        <v>526</v>
      </c>
      <c r="B361" t="s">
        <v>527</v>
      </c>
      <c r="C361" s="56">
        <v>27.921770871450313</v>
      </c>
      <c r="D361" s="11">
        <v>0.18835068756734907</v>
      </c>
      <c r="E361" s="13">
        <v>-9.9496283067520572</v>
      </c>
      <c r="F361" s="12">
        <v>16.79632954318766</v>
      </c>
      <c r="G361" s="12">
        <v>0.44159619999999999</v>
      </c>
      <c r="H361" s="13">
        <v>2.1673309999999999</v>
      </c>
      <c r="I361" s="20">
        <v>0.9155179</v>
      </c>
      <c r="J361" s="13">
        <v>2.3673278261408104</v>
      </c>
      <c r="K361" s="13">
        <v>0.96850415205759466</v>
      </c>
      <c r="L361">
        <v>-5466</v>
      </c>
      <c r="M361">
        <v>-281</v>
      </c>
      <c r="N361" s="14">
        <v>2.179476E-2</v>
      </c>
      <c r="O361" s="57">
        <v>2.1073967912499998E-2</v>
      </c>
      <c r="P361" s="14">
        <v>1.4E-8</v>
      </c>
      <c r="Q361" s="13">
        <v>27.014744516682619</v>
      </c>
      <c r="R361" s="11">
        <v>-3.7784631862309817</v>
      </c>
      <c r="S361">
        <v>190</v>
      </c>
      <c r="T361">
        <v>381</v>
      </c>
    </row>
    <row r="362" spans="1:20" x14ac:dyDescent="0.25">
      <c r="A362" t="s">
        <v>528</v>
      </c>
      <c r="B362" t="s">
        <v>529</v>
      </c>
      <c r="C362" s="56">
        <v>28.300395042526905</v>
      </c>
      <c r="D362" s="11">
        <v>0.18835068756734907</v>
      </c>
      <c r="E362" s="13">
        <v>-9.9496283067520572</v>
      </c>
      <c r="F362" s="12">
        <v>17.170855774985007</v>
      </c>
      <c r="G362" s="12">
        <v>0.4213112</v>
      </c>
      <c r="H362" s="13">
        <v>2.146083</v>
      </c>
      <c r="I362" s="20">
        <v>0.91420855000000001</v>
      </c>
      <c r="J362" s="13">
        <v>2.3474764045906156</v>
      </c>
      <c r="K362" s="13">
        <v>0.96038268109640901</v>
      </c>
      <c r="L362">
        <v>-5477</v>
      </c>
      <c r="M362">
        <v>-293</v>
      </c>
      <c r="N362" s="14">
        <v>2.391822E-2</v>
      </c>
      <c r="O362" s="57">
        <v>2.3197427912499999E-2</v>
      </c>
      <c r="P362" s="14">
        <v>1.4E-8</v>
      </c>
      <c r="Q362" s="13">
        <v>27.393034594142883</v>
      </c>
      <c r="R362" s="11">
        <v>-3.4115154628989122</v>
      </c>
      <c r="S362">
        <v>191</v>
      </c>
      <c r="T362">
        <v>382</v>
      </c>
    </row>
    <row r="363" spans="1:20" x14ac:dyDescent="0.25">
      <c r="A363" t="s">
        <v>530</v>
      </c>
      <c r="B363" t="s">
        <v>531</v>
      </c>
      <c r="C363" s="56">
        <v>28.949753141523704</v>
      </c>
      <c r="D363" s="11">
        <v>0.18835068756734907</v>
      </c>
      <c r="E363" s="13">
        <v>-9.9496283067520572</v>
      </c>
      <c r="F363" s="12">
        <v>17.813185717135525</v>
      </c>
      <c r="G363" s="12">
        <v>0.46885379999999999</v>
      </c>
      <c r="H363" s="13">
        <v>2.1460900000000001</v>
      </c>
      <c r="I363" s="20">
        <v>0.90072989999999997</v>
      </c>
      <c r="J363" s="13">
        <v>2.3826121459940435</v>
      </c>
      <c r="K363" s="13">
        <v>0.97475716318506667</v>
      </c>
      <c r="L363">
        <v>-5488</v>
      </c>
      <c r="M363">
        <v>-305</v>
      </c>
      <c r="N363" s="14">
        <v>2.6508549999999999E-2</v>
      </c>
      <c r="O363" s="57">
        <v>2.5787757912499997E-2</v>
      </c>
      <c r="P363" s="14">
        <v>1.4E-8</v>
      </c>
      <c r="Q363" s="13">
        <v>28.041819707017357</v>
      </c>
      <c r="R363" s="11">
        <v>-2.7821830159593399</v>
      </c>
      <c r="S363">
        <v>192</v>
      </c>
      <c r="T363">
        <v>383</v>
      </c>
    </row>
    <row r="364" spans="1:20" x14ac:dyDescent="0.25">
      <c r="A364" t="s">
        <v>532</v>
      </c>
      <c r="B364" t="s">
        <v>533</v>
      </c>
      <c r="C364" s="56">
        <v>28.98201938246747</v>
      </c>
      <c r="D364" s="11">
        <v>0.18835068756734907</v>
      </c>
      <c r="E364" s="13">
        <v>-9.9496283067520572</v>
      </c>
      <c r="F364" s="12">
        <v>17.845102732894524</v>
      </c>
      <c r="G364" s="12">
        <v>0.50300060000000002</v>
      </c>
      <c r="H364" s="13">
        <v>2.156237</v>
      </c>
      <c r="I364" s="20">
        <v>0.89192710000000008</v>
      </c>
      <c r="J364" s="13">
        <v>2.4175036278189102</v>
      </c>
      <c r="K364" s="13">
        <v>0.98903171554983715</v>
      </c>
      <c r="L364">
        <v>-5499</v>
      </c>
      <c r="M364">
        <v>-317</v>
      </c>
      <c r="N364" s="14">
        <v>2.4950989999999999E-2</v>
      </c>
      <c r="O364" s="57">
        <v>2.4230197912499998E-2</v>
      </c>
      <c r="P364" s="14">
        <v>1.4E-8</v>
      </c>
      <c r="Q364" s="13">
        <v>28.07405747660119</v>
      </c>
      <c r="R364" s="11">
        <v>-2.7509118384716511</v>
      </c>
      <c r="S364">
        <v>193</v>
      </c>
      <c r="T364">
        <v>384</v>
      </c>
    </row>
    <row r="365" spans="1:20" x14ac:dyDescent="0.25">
      <c r="A365" t="s">
        <v>534</v>
      </c>
      <c r="B365" t="s">
        <v>535</v>
      </c>
      <c r="C365" s="56">
        <v>29.229561949709382</v>
      </c>
      <c r="D365" s="11">
        <v>0.18835068756734907</v>
      </c>
      <c r="E365" s="13">
        <v>-9.9496283067520572</v>
      </c>
      <c r="F365" s="12">
        <v>18.089966088170819</v>
      </c>
      <c r="G365" s="12">
        <v>0.49618119999999999</v>
      </c>
      <c r="H365" s="13">
        <v>2.1279720000000002</v>
      </c>
      <c r="I365" s="20">
        <v>0.89210754999999997</v>
      </c>
      <c r="J365" s="13">
        <v>2.3853312305225982</v>
      </c>
      <c r="K365" s="13">
        <v>0.97586957551200393</v>
      </c>
      <c r="L365">
        <v>-5510</v>
      </c>
      <c r="M365">
        <v>-329</v>
      </c>
      <c r="N365" s="14">
        <v>2.9116329999999999E-2</v>
      </c>
      <c r="O365" s="57">
        <v>2.8395537912499998E-2</v>
      </c>
      <c r="P365" s="14">
        <v>1.4E-8</v>
      </c>
      <c r="Q365" s="13">
        <v>28.321381615127095</v>
      </c>
      <c r="R365" s="11">
        <v>-2.511003273683353</v>
      </c>
      <c r="S365">
        <v>194</v>
      </c>
      <c r="T365">
        <v>385</v>
      </c>
    </row>
    <row r="366" spans="1:20" x14ac:dyDescent="0.25">
      <c r="A366" t="s">
        <v>536</v>
      </c>
      <c r="B366" t="s">
        <v>537</v>
      </c>
      <c r="C366" s="56">
        <v>28.83430049814595</v>
      </c>
      <c r="D366" s="11">
        <v>0.18835068756734907</v>
      </c>
      <c r="E366" s="13">
        <v>-9.9496283067520572</v>
      </c>
      <c r="F366" s="12">
        <v>17.698982645122598</v>
      </c>
      <c r="G366" s="12">
        <v>0.41605919999999996</v>
      </c>
      <c r="H366" s="13">
        <v>2.1215790000000001</v>
      </c>
      <c r="I366" s="20">
        <v>0.88748464999999999</v>
      </c>
      <c r="J366" s="13">
        <v>2.3905528957599436</v>
      </c>
      <c r="K366" s="13">
        <v>0.97800582567861816</v>
      </c>
      <c r="L366">
        <v>-5521</v>
      </c>
      <c r="M366">
        <v>-341</v>
      </c>
      <c r="N366" s="14">
        <v>2.8187589999999998E-2</v>
      </c>
      <c r="O366" s="57">
        <v>2.7466797912499997E-2</v>
      </c>
      <c r="P366" s="14">
        <v>1.4E-8</v>
      </c>
      <c r="Q366" s="13">
        <v>27.926468937724991</v>
      </c>
      <c r="R366" s="11">
        <v>-2.8940751979076826</v>
      </c>
      <c r="S366">
        <v>195</v>
      </c>
      <c r="T366">
        <v>386</v>
      </c>
    </row>
    <row r="367" spans="1:20" x14ac:dyDescent="0.25">
      <c r="A367" t="s">
        <v>538</v>
      </c>
      <c r="B367" t="s">
        <v>539</v>
      </c>
      <c r="C367" s="56">
        <v>28.17183423876579</v>
      </c>
      <c r="D367" s="11">
        <v>0.18835068756734907</v>
      </c>
      <c r="E367" s="13">
        <v>-9.9496283067520572</v>
      </c>
      <c r="F367" s="12">
        <v>17.04368641532006</v>
      </c>
      <c r="G367" s="12">
        <v>0.53114099999999997</v>
      </c>
      <c r="H367" s="13">
        <v>2.113845</v>
      </c>
      <c r="I367" s="20">
        <v>0.88032205000000008</v>
      </c>
      <c r="J367" s="13">
        <v>2.4012178270440914</v>
      </c>
      <c r="K367" s="13">
        <v>0.98236898574291076</v>
      </c>
      <c r="L367">
        <v>-5532</v>
      </c>
      <c r="M367">
        <v>-353</v>
      </c>
      <c r="N367" s="14">
        <v>2.8254399999999999E-2</v>
      </c>
      <c r="O367" s="57">
        <v>2.7533607912499997E-2</v>
      </c>
      <c r="P367" s="14">
        <v>1.4E-8</v>
      </c>
      <c r="Q367" s="13">
        <v>27.264587230957147</v>
      </c>
      <c r="R367" s="11">
        <v>-3.5361115607015674</v>
      </c>
      <c r="S367">
        <v>196</v>
      </c>
      <c r="T367">
        <v>387</v>
      </c>
    </row>
    <row r="368" spans="1:20" x14ac:dyDescent="0.25">
      <c r="A368" t="s">
        <v>540</v>
      </c>
      <c r="B368" t="s">
        <v>541</v>
      </c>
      <c r="C368" s="56">
        <v>27.900596150830957</v>
      </c>
      <c r="D368" s="11">
        <v>0.18835068756734907</v>
      </c>
      <c r="E368" s="13">
        <v>-9.9496283067520572</v>
      </c>
      <c r="F368" s="12">
        <v>16.775384001595839</v>
      </c>
      <c r="G368" s="12">
        <v>0.40655200000000002</v>
      </c>
      <c r="H368" s="13">
        <v>2.1220150000000002</v>
      </c>
      <c r="I368" s="20">
        <v>0.8760754999999999</v>
      </c>
      <c r="J368" s="13">
        <v>2.4221827913233511</v>
      </c>
      <c r="K368" s="13">
        <v>0.99094602130511367</v>
      </c>
      <c r="L368">
        <v>-5543</v>
      </c>
      <c r="M368">
        <v>-365</v>
      </c>
      <c r="N368" s="14">
        <v>2.8035620000000001E-2</v>
      </c>
      <c r="O368" s="57">
        <v>2.7314827912499999E-2</v>
      </c>
      <c r="P368" s="14">
        <v>1.4E-8</v>
      </c>
      <c r="Q368" s="13">
        <v>26.993588480393129</v>
      </c>
      <c r="R368" s="11">
        <v>-3.798984896457374</v>
      </c>
      <c r="S368">
        <v>197</v>
      </c>
      <c r="T368">
        <v>388</v>
      </c>
    </row>
    <row r="369" spans="1:20" x14ac:dyDescent="0.25">
      <c r="A369" t="s">
        <v>542</v>
      </c>
      <c r="B369" t="s">
        <v>543</v>
      </c>
      <c r="C369" s="56">
        <v>27.429206537040727</v>
      </c>
      <c r="D369" s="11">
        <v>0.18835068756734907</v>
      </c>
      <c r="E369" s="13">
        <v>-9.9496283067520572</v>
      </c>
      <c r="F369" s="12">
        <v>16.309096349491405</v>
      </c>
      <c r="G369" s="12">
        <v>0.36950839999999996</v>
      </c>
      <c r="H369" s="13">
        <v>2.1147800000000001</v>
      </c>
      <c r="I369" s="20">
        <v>0.87669954999999999</v>
      </c>
      <c r="J369" s="13">
        <v>2.4122060972884043</v>
      </c>
      <c r="K369" s="13">
        <v>0.98686442791954276</v>
      </c>
      <c r="L369">
        <v>-5554</v>
      </c>
      <c r="M369">
        <v>-377</v>
      </c>
      <c r="N369" s="14">
        <v>2.753154E-2</v>
      </c>
      <c r="O369" s="57">
        <v>2.6810747912499999E-2</v>
      </c>
      <c r="P369" s="14">
        <v>1.4E-8</v>
      </c>
      <c r="Q369" s="13">
        <v>26.522614815379654</v>
      </c>
      <c r="R369" s="11">
        <v>-4.2558372550662478</v>
      </c>
      <c r="S369">
        <v>198</v>
      </c>
      <c r="T369">
        <v>389</v>
      </c>
    </row>
    <row r="370" spans="1:20" x14ac:dyDescent="0.25">
      <c r="A370" t="s">
        <v>544</v>
      </c>
      <c r="B370" t="s">
        <v>545</v>
      </c>
      <c r="C370" s="56">
        <v>27.84614686923792</v>
      </c>
      <c r="D370" s="11">
        <v>0.18835068756734907</v>
      </c>
      <c r="E370" s="13">
        <v>-9.9496283067520572</v>
      </c>
      <c r="F370" s="12">
        <v>16.721524037502491</v>
      </c>
      <c r="G370" s="12">
        <v>0.38181860000000001</v>
      </c>
      <c r="H370" s="13">
        <v>2.07769</v>
      </c>
      <c r="I370" s="20">
        <v>0.87608914999999998</v>
      </c>
      <c r="J370" s="13">
        <v>2.3715508861170123</v>
      </c>
      <c r="K370" s="13">
        <v>0.97023186001429418</v>
      </c>
      <c r="L370">
        <v>-5565</v>
      </c>
      <c r="M370">
        <v>-389</v>
      </c>
      <c r="N370" s="14">
        <v>2.832434E-2</v>
      </c>
      <c r="O370" s="57">
        <v>2.7603547912499998E-2</v>
      </c>
      <c r="P370" s="14">
        <v>1.4E-8</v>
      </c>
      <c r="Q370" s="13">
        <v>26.939187244220619</v>
      </c>
      <c r="R370" s="11">
        <v>-3.851755008467646</v>
      </c>
      <c r="S370">
        <v>199</v>
      </c>
      <c r="T370">
        <v>390</v>
      </c>
    </row>
    <row r="371" spans="1:20" x14ac:dyDescent="0.25">
      <c r="A371" t="s">
        <v>546</v>
      </c>
      <c r="B371" t="s">
        <v>547</v>
      </c>
      <c r="C371" s="56">
        <v>27.120156447999477</v>
      </c>
      <c r="D371" s="11">
        <v>0.18835068756734907</v>
      </c>
      <c r="E371" s="13">
        <v>-9.9496283067520572</v>
      </c>
      <c r="F371" s="12">
        <v>16.003391182924489</v>
      </c>
      <c r="G371" s="12">
        <v>0.45205080000000003</v>
      </c>
      <c r="H371" s="13">
        <v>2.0964990000000001</v>
      </c>
      <c r="I371" s="20">
        <v>0.87107090000000009</v>
      </c>
      <c r="J371" s="13">
        <v>2.4068063805139168</v>
      </c>
      <c r="K371" s="13">
        <v>0.98465533458727217</v>
      </c>
      <c r="L371">
        <v>-5576</v>
      </c>
      <c r="M371">
        <v>-401</v>
      </c>
      <c r="N371" s="14">
        <v>2.7272319999999999E-2</v>
      </c>
      <c r="O371" s="57">
        <v>2.6551527912499998E-2</v>
      </c>
      <c r="P371" s="14">
        <v>1.4E-8</v>
      </c>
      <c r="Q371" s="13">
        <v>26.213837428584519</v>
      </c>
      <c r="R371" s="11">
        <v>-4.5553565019405005</v>
      </c>
      <c r="S371">
        <v>200</v>
      </c>
      <c r="T371">
        <v>391</v>
      </c>
    </row>
    <row r="372" spans="1:20" x14ac:dyDescent="0.25">
      <c r="A372" t="s">
        <v>548</v>
      </c>
      <c r="B372" t="s">
        <v>549</v>
      </c>
      <c r="C372" s="56">
        <v>26.594821712631056</v>
      </c>
      <c r="D372" s="11">
        <v>0.18835068756734907</v>
      </c>
      <c r="E372" s="13">
        <v>-9.9496283067520572</v>
      </c>
      <c r="F372" s="12">
        <v>15.483742270097745</v>
      </c>
      <c r="G372" s="12">
        <v>0.42854439999999999</v>
      </c>
      <c r="H372" s="13">
        <v>2.1110989999999998</v>
      </c>
      <c r="I372" s="20">
        <v>0.86903794999999995</v>
      </c>
      <c r="J372" s="13">
        <v>2.4292368359747694</v>
      </c>
      <c r="K372" s="13">
        <v>0.99383192137280107</v>
      </c>
      <c r="L372">
        <v>-5587</v>
      </c>
      <c r="M372">
        <v>-413</v>
      </c>
      <c r="N372" s="14">
        <v>2.7374659999999999E-2</v>
      </c>
      <c r="O372" s="57">
        <v>2.6653867912499997E-2</v>
      </c>
      <c r="P372" s="14">
        <v>1.4E-8</v>
      </c>
      <c r="Q372" s="13">
        <v>25.688966242547906</v>
      </c>
      <c r="R372" s="11">
        <v>-5.0644903604117664</v>
      </c>
      <c r="S372">
        <v>201</v>
      </c>
      <c r="T372">
        <v>392</v>
      </c>
    </row>
    <row r="373" spans="1:20" x14ac:dyDescent="0.25">
      <c r="A373" t="s">
        <v>550</v>
      </c>
      <c r="B373" t="s">
        <v>551</v>
      </c>
      <c r="C373" s="56">
        <v>26.992603964267836</v>
      </c>
      <c r="D373" s="11">
        <v>0.18835068756734907</v>
      </c>
      <c r="E373" s="13">
        <v>-9.9496283067520572</v>
      </c>
      <c r="F373" s="12">
        <v>15.877219230001849</v>
      </c>
      <c r="G373" s="12">
        <v>0.42474879999999998</v>
      </c>
      <c r="H373" s="13">
        <v>2.0798420000000002</v>
      </c>
      <c r="I373" s="20">
        <v>0.8683208</v>
      </c>
      <c r="J373" s="13">
        <v>2.3952460887727209</v>
      </c>
      <c r="K373" s="13">
        <v>0.97992587108554963</v>
      </c>
      <c r="L373">
        <v>-5598</v>
      </c>
      <c r="M373">
        <v>-425</v>
      </c>
      <c r="N373" s="14">
        <v>2.6751589999999999E-2</v>
      </c>
      <c r="O373" s="57">
        <v>2.6030797912499997E-2</v>
      </c>
      <c r="P373" s="14">
        <v>1.4E-8</v>
      </c>
      <c r="Q373" s="13">
        <v>26.086397495698186</v>
      </c>
      <c r="R373" s="11">
        <v>-4.6789753754467549</v>
      </c>
      <c r="S373">
        <v>202</v>
      </c>
      <c r="T373">
        <v>393</v>
      </c>
    </row>
    <row r="374" spans="1:20" x14ac:dyDescent="0.25">
      <c r="L374"/>
      <c r="M374"/>
    </row>
    <row r="375" spans="1:20" x14ac:dyDescent="0.25">
      <c r="A375" t="s">
        <v>552</v>
      </c>
      <c r="B375" t="s">
        <v>420</v>
      </c>
      <c r="F375" s="12">
        <v>1.6601835228404749</v>
      </c>
      <c r="G375" s="12">
        <v>0.42748439999999999</v>
      </c>
      <c r="H375" s="13">
        <v>2.1452990000000001</v>
      </c>
      <c r="I375" s="20">
        <v>0.85849094999999997</v>
      </c>
      <c r="J375" s="13">
        <v>2.4989185966375072</v>
      </c>
      <c r="L375">
        <v>-1812</v>
      </c>
      <c r="M375">
        <v>-1342</v>
      </c>
      <c r="N375" s="14">
        <v>6.1346670000000003E-4</v>
      </c>
      <c r="P375" s="14">
        <v>1.4E-8</v>
      </c>
    </row>
    <row r="376" spans="1:20" x14ac:dyDescent="0.25">
      <c r="A376" t="s">
        <v>553</v>
      </c>
      <c r="B376" t="s">
        <v>420</v>
      </c>
      <c r="F376" s="12">
        <v>1.6362457610212822</v>
      </c>
      <c r="G376" s="12">
        <v>0.4049876</v>
      </c>
      <c r="H376" s="13">
        <v>2.1391990000000001</v>
      </c>
      <c r="I376" s="20">
        <v>0.85467950000000004</v>
      </c>
      <c r="J376" s="13">
        <v>2.5029253655902592</v>
      </c>
      <c r="L376">
        <v>-1812</v>
      </c>
      <c r="M376">
        <v>-1357</v>
      </c>
      <c r="N376" s="14">
        <v>6.9487580000000002E-4</v>
      </c>
      <c r="P376" s="14">
        <v>1.4E-8</v>
      </c>
    </row>
    <row r="377" spans="1:20" x14ac:dyDescent="0.25">
      <c r="A377" t="s">
        <v>554</v>
      </c>
      <c r="B377" t="s">
        <v>555</v>
      </c>
      <c r="F377" s="12">
        <v>1.5624376620786418</v>
      </c>
      <c r="G377" s="12">
        <v>0.3826022</v>
      </c>
      <c r="H377" s="13">
        <v>2.2769010000000001</v>
      </c>
      <c r="I377" s="20">
        <v>0.92526389999999992</v>
      </c>
      <c r="J377" s="13">
        <v>2.4608125314302227</v>
      </c>
      <c r="L377">
        <v>-1812</v>
      </c>
      <c r="M377">
        <v>-1372</v>
      </c>
      <c r="N377" s="14">
        <v>6.7794790000000001E-4</v>
      </c>
      <c r="P377" s="14">
        <v>1.4E-8</v>
      </c>
    </row>
    <row r="378" spans="1:20" x14ac:dyDescent="0.25">
      <c r="A378" t="s">
        <v>556</v>
      </c>
      <c r="B378" t="s">
        <v>557</v>
      </c>
      <c r="F378" s="12">
        <v>1.402353879912166</v>
      </c>
      <c r="G378" s="12">
        <v>0.44048799999999999</v>
      </c>
      <c r="H378" s="13">
        <v>2.441265</v>
      </c>
      <c r="I378" s="20">
        <v>1.0049116999999999</v>
      </c>
      <c r="J378" s="13">
        <v>2.4293328458609849</v>
      </c>
      <c r="L378">
        <v>-1812</v>
      </c>
      <c r="M378">
        <v>-1387</v>
      </c>
      <c r="N378" s="14">
        <v>1.116342E-3</v>
      </c>
      <c r="P378" s="14">
        <v>1.4E-8</v>
      </c>
    </row>
    <row r="379" spans="1:20" x14ac:dyDescent="0.25">
      <c r="B379" s="29"/>
      <c r="C379" s="32"/>
      <c r="D379" s="32"/>
      <c r="E379" s="48"/>
      <c r="F379" s="32">
        <f>AVERAGE(F375:F378)</f>
        <v>1.5653052064631412</v>
      </c>
      <c r="G379" s="32">
        <f>2*STDEV(F375:F378)</f>
        <v>0.23265371932017659</v>
      </c>
    </row>
    <row r="380" spans="1:20" x14ac:dyDescent="0.25">
      <c r="B380" s="43" t="s">
        <v>46</v>
      </c>
      <c r="C380" s="44">
        <v>12.49</v>
      </c>
      <c r="D380" s="44"/>
      <c r="E380" s="44">
        <v>-10.823237374212535</v>
      </c>
      <c r="F380" s="44">
        <f>AVERAGE(F375:F378,F347:F350)</f>
        <v>1.5315803909834169</v>
      </c>
      <c r="G380" s="44">
        <f>2*STDEV(F375:F378,F347:F350)</f>
        <v>0.18835068756734907</v>
      </c>
      <c r="J380" s="44">
        <v>2.4443135541663956</v>
      </c>
      <c r="N380" s="58">
        <f>AVERAGE(N347:N350,N375:N378)</f>
        <v>7.2079208750000002E-4</v>
      </c>
    </row>
    <row r="381" spans="1:20" x14ac:dyDescent="0.25">
      <c r="A381" t="s">
        <v>558</v>
      </c>
      <c r="C381" s="54" t="s">
        <v>83</v>
      </c>
      <c r="D381" s="55" t="s">
        <v>84</v>
      </c>
      <c r="L381"/>
      <c r="M381"/>
    </row>
    <row r="382" spans="1:20" x14ac:dyDescent="0.25">
      <c r="A382" t="s">
        <v>559</v>
      </c>
      <c r="B382" t="s">
        <v>560</v>
      </c>
      <c r="C382" s="56">
        <v>26.190900941522877</v>
      </c>
      <c r="D382" s="11">
        <v>0.24640359192727296</v>
      </c>
      <c r="E382" s="13">
        <v>-9.9933192273150553</v>
      </c>
      <c r="F382" s="12">
        <v>15.039397566327439</v>
      </c>
      <c r="G382" s="12">
        <v>0.38897380000000004</v>
      </c>
      <c r="H382" s="13">
        <v>2.392007</v>
      </c>
      <c r="I382" s="20">
        <v>1.0273190000000001</v>
      </c>
      <c r="J382" s="13">
        <v>2.3283975084662112</v>
      </c>
      <c r="K382" s="13">
        <v>0.95877462168494021</v>
      </c>
      <c r="L382">
        <v>-5609</v>
      </c>
      <c r="M382">
        <v>-437</v>
      </c>
      <c r="N382" s="14">
        <v>2.5221810000000001E-2</v>
      </c>
      <c r="O382" s="57">
        <v>2.4543650387500001E-2</v>
      </c>
      <c r="P382" s="14">
        <v>1.4E-8</v>
      </c>
      <c r="Q382" s="13">
        <v>25.285401886485204</v>
      </c>
      <c r="R382" s="11">
        <v>-5.4559545581232083</v>
      </c>
      <c r="S382">
        <v>203</v>
      </c>
      <c r="T382">
        <v>394</v>
      </c>
    </row>
    <row r="383" spans="1:20" x14ac:dyDescent="0.25">
      <c r="A383" t="s">
        <v>561</v>
      </c>
      <c r="B383" t="s">
        <v>562</v>
      </c>
      <c r="C383" s="56">
        <v>26.450554807643243</v>
      </c>
      <c r="D383" s="11">
        <v>0.24640359192727296</v>
      </c>
      <c r="E383" s="13">
        <v>-9.9933192273150553</v>
      </c>
      <c r="F383" s="12">
        <v>15.296229802513661</v>
      </c>
      <c r="G383" s="12">
        <v>0.41962920000000004</v>
      </c>
      <c r="H383" s="13">
        <v>2.3954710000000001</v>
      </c>
      <c r="I383" s="20">
        <v>1.0273679999999998</v>
      </c>
      <c r="J383" s="13">
        <v>2.3316581789582704</v>
      </c>
      <c r="K383" s="13">
        <v>0.96011728250900319</v>
      </c>
      <c r="L383">
        <v>-5620</v>
      </c>
      <c r="M383">
        <v>-449</v>
      </c>
      <c r="N383" s="14">
        <v>2.5647360000000001E-2</v>
      </c>
      <c r="O383" s="57">
        <v>2.4969200387500001E-2</v>
      </c>
      <c r="P383" s="14">
        <v>1.4E-8</v>
      </c>
      <c r="Q383" s="13">
        <v>25.544826637018847</v>
      </c>
      <c r="R383" s="11">
        <v>-5.2043081966235203</v>
      </c>
      <c r="S383">
        <v>204</v>
      </c>
      <c r="T383">
        <v>395</v>
      </c>
    </row>
    <row r="384" spans="1:20" x14ac:dyDescent="0.25">
      <c r="A384" t="s">
        <v>563</v>
      </c>
      <c r="B384" t="s">
        <v>564</v>
      </c>
      <c r="C384" s="56">
        <v>26.586179836742829</v>
      </c>
      <c r="D384" s="11">
        <v>0.24640359192727296</v>
      </c>
      <c r="E384" s="13">
        <v>-9.9933192273150553</v>
      </c>
      <c r="F384" s="12">
        <v>15.43038100937566</v>
      </c>
      <c r="G384" s="12">
        <v>0.36834239999999996</v>
      </c>
      <c r="H384" s="13">
        <v>2.416741</v>
      </c>
      <c r="I384" s="20">
        <v>1.0274919999999998</v>
      </c>
      <c r="J384" s="13">
        <v>2.3520776804101642</v>
      </c>
      <c r="K384" s="13">
        <v>0.96852551164872214</v>
      </c>
      <c r="L384">
        <v>-5631</v>
      </c>
      <c r="M384">
        <v>-461</v>
      </c>
      <c r="N384" s="14">
        <v>2.42069E-2</v>
      </c>
      <c r="O384" s="57">
        <v>2.35287403875E-2</v>
      </c>
      <c r="P384" s="14">
        <v>1.4E-8</v>
      </c>
      <c r="Q384" s="13">
        <v>25.680331992151693</v>
      </c>
      <c r="R384" s="11">
        <v>-5.0728657281899556</v>
      </c>
      <c r="S384">
        <v>205</v>
      </c>
      <c r="T384">
        <v>396</v>
      </c>
    </row>
    <row r="385" spans="1:20" x14ac:dyDescent="0.25">
      <c r="A385" t="s">
        <v>565</v>
      </c>
      <c r="B385" t="s">
        <v>566</v>
      </c>
      <c r="C385" s="56">
        <v>26.544332708804852</v>
      </c>
      <c r="D385" s="11">
        <v>0.24640359192727296</v>
      </c>
      <c r="E385" s="13">
        <v>-9.9933192273150553</v>
      </c>
      <c r="F385" s="12">
        <v>15.388988629563061</v>
      </c>
      <c r="G385" s="12">
        <v>0.40179180000000003</v>
      </c>
      <c r="H385" s="13">
        <v>2.3978169999999999</v>
      </c>
      <c r="I385" s="20">
        <v>1.0288875</v>
      </c>
      <c r="J385" s="13">
        <v>2.3304948305815749</v>
      </c>
      <c r="K385" s="13">
        <v>0.95963824536191022</v>
      </c>
      <c r="L385">
        <v>-5642</v>
      </c>
      <c r="M385">
        <v>-473</v>
      </c>
      <c r="N385" s="14">
        <v>2.542707E-2</v>
      </c>
      <c r="O385" s="57">
        <v>2.47489103875E-2</v>
      </c>
      <c r="P385" s="14">
        <v>1.4E-8</v>
      </c>
      <c r="Q385" s="13">
        <v>25.638521789638435</v>
      </c>
      <c r="R385" s="11">
        <v>-5.1134223262569618</v>
      </c>
      <c r="S385">
        <v>206</v>
      </c>
      <c r="T385">
        <v>397</v>
      </c>
    </row>
    <row r="386" spans="1:20" x14ac:dyDescent="0.25">
      <c r="A386" t="s">
        <v>567</v>
      </c>
      <c r="B386" t="s">
        <v>568</v>
      </c>
      <c r="C386" s="56">
        <v>27.210861662224417</v>
      </c>
      <c r="D386" s="11">
        <v>0.24640359192727296</v>
      </c>
      <c r="E386" s="13">
        <v>-9.9933192273150553</v>
      </c>
      <c r="F386" s="12">
        <v>16.048274486335501</v>
      </c>
      <c r="G386" s="12">
        <v>0.43526239999999999</v>
      </c>
      <c r="H386" s="13">
        <v>2.3946459999999998</v>
      </c>
      <c r="I386" s="20">
        <v>1.027331</v>
      </c>
      <c r="J386" s="13">
        <v>2.3309391033659064</v>
      </c>
      <c r="K386" s="13">
        <v>0.9598211855468114</v>
      </c>
      <c r="L386">
        <v>-5653</v>
      </c>
      <c r="M386">
        <v>-485</v>
      </c>
      <c r="N386" s="14">
        <v>2.5084169999999999E-2</v>
      </c>
      <c r="O386" s="57">
        <v>2.44060103875E-2</v>
      </c>
      <c r="P386" s="14">
        <v>1.4E-8</v>
      </c>
      <c r="Q386" s="13">
        <v>26.304462605571068</v>
      </c>
      <c r="R386" s="11">
        <v>-4.4674485594561428</v>
      </c>
      <c r="S386">
        <v>207</v>
      </c>
      <c r="T386">
        <v>398</v>
      </c>
    </row>
    <row r="387" spans="1:20" x14ac:dyDescent="0.25">
      <c r="A387" t="s">
        <v>569</v>
      </c>
      <c r="B387" t="s">
        <v>570</v>
      </c>
      <c r="C387" s="56">
        <v>27.247162785254631</v>
      </c>
      <c r="D387" s="11">
        <v>0.24640359192727296</v>
      </c>
      <c r="E387" s="13">
        <v>-9.9933192273150553</v>
      </c>
      <c r="F387" s="12">
        <v>16.084181129064401</v>
      </c>
      <c r="G387" s="12">
        <v>0.36644959999999999</v>
      </c>
      <c r="H387" s="13">
        <v>2.4148450000000001</v>
      </c>
      <c r="I387" s="20">
        <v>1.0266765</v>
      </c>
      <c r="J387" s="13">
        <v>2.3520992250236565</v>
      </c>
      <c r="K387" s="13">
        <v>0.9685343831702623</v>
      </c>
      <c r="L387">
        <v>-5664</v>
      </c>
      <c r="M387">
        <v>-497</v>
      </c>
      <c r="N387" s="14">
        <v>2.7277309999999999E-2</v>
      </c>
      <c r="O387" s="57">
        <v>2.6599150387499999E-2</v>
      </c>
      <c r="P387" s="14">
        <v>1.4E-8</v>
      </c>
      <c r="Q387" s="13">
        <v>26.34073169690776</v>
      </c>
      <c r="R387" s="11">
        <v>-4.4322669322174004</v>
      </c>
      <c r="S387">
        <v>208</v>
      </c>
      <c r="T387">
        <v>399</v>
      </c>
    </row>
    <row r="388" spans="1:20" x14ac:dyDescent="0.25">
      <c r="A388" t="s">
        <v>571</v>
      </c>
      <c r="B388" t="s">
        <v>572</v>
      </c>
      <c r="C388" s="56">
        <v>27.506816651374997</v>
      </c>
      <c r="D388" s="11">
        <v>0.24640359192727296</v>
      </c>
      <c r="E388" s="13">
        <v>-9.9933192273150553</v>
      </c>
      <c r="F388" s="12">
        <v>16.341013365250401</v>
      </c>
      <c r="G388" s="12">
        <v>0.40417979999999998</v>
      </c>
      <c r="H388" s="13">
        <v>2.4328720000000001</v>
      </c>
      <c r="I388" s="20">
        <v>1.0278255000000001</v>
      </c>
      <c r="J388" s="13">
        <v>2.3670087967266817</v>
      </c>
      <c r="K388" s="13">
        <v>0.9746737639749038</v>
      </c>
      <c r="L388">
        <v>-5675</v>
      </c>
      <c r="M388">
        <v>-509</v>
      </c>
      <c r="N388" s="14">
        <v>2.8345820000000001E-2</v>
      </c>
      <c r="O388" s="57">
        <v>2.7667660387500001E-2</v>
      </c>
      <c r="P388" s="14">
        <v>1.4E-8</v>
      </c>
      <c r="Q388" s="13">
        <v>26.600156447441179</v>
      </c>
      <c r="R388" s="11">
        <v>-4.18062057071793</v>
      </c>
      <c r="S388">
        <v>209</v>
      </c>
      <c r="T388">
        <v>400</v>
      </c>
    </row>
    <row r="389" spans="1:20" x14ac:dyDescent="0.25">
      <c r="A389" t="s">
        <v>573</v>
      </c>
      <c r="B389" t="s">
        <v>574</v>
      </c>
      <c r="C389" s="56">
        <v>27.530513217797647</v>
      </c>
      <c r="D389" s="11">
        <v>0.24640359192727296</v>
      </c>
      <c r="E389" s="13">
        <v>-9.9933192273150553</v>
      </c>
      <c r="F389" s="12">
        <v>16.364452423698328</v>
      </c>
      <c r="G389" s="12">
        <v>0.50015640000000006</v>
      </c>
      <c r="H389" s="13">
        <v>2.4139149999999998</v>
      </c>
      <c r="I389" s="20">
        <v>1.0299125</v>
      </c>
      <c r="J389" s="13">
        <v>2.3438059058415153</v>
      </c>
      <c r="K389" s="13">
        <v>0.96511940616034109</v>
      </c>
      <c r="L389">
        <v>-5686</v>
      </c>
      <c r="M389">
        <v>-521</v>
      </c>
      <c r="N389" s="14">
        <v>2.6942379999999998E-2</v>
      </c>
      <c r="O389" s="57">
        <v>2.6264220387499999E-2</v>
      </c>
      <c r="P389" s="14">
        <v>1.4E-8</v>
      </c>
      <c r="Q389" s="13">
        <v>26.623832104285981</v>
      </c>
      <c r="R389" s="11">
        <v>-4.1576547862704007</v>
      </c>
      <c r="S389">
        <v>210</v>
      </c>
      <c r="T389">
        <v>401</v>
      </c>
    </row>
    <row r="390" spans="1:20" x14ac:dyDescent="0.25">
      <c r="A390" t="s">
        <v>575</v>
      </c>
      <c r="B390" t="s">
        <v>576</v>
      </c>
      <c r="C390" s="56">
        <v>26.966333264033302</v>
      </c>
      <c r="D390" s="11">
        <v>0.24640359192727296</v>
      </c>
      <c r="E390" s="13">
        <v>-9.9933192273150553</v>
      </c>
      <c r="F390" s="12">
        <v>15.80640335128658</v>
      </c>
      <c r="G390" s="12">
        <v>0.27258879999999996</v>
      </c>
      <c r="H390" s="13">
        <v>2.365224</v>
      </c>
      <c r="I390" s="20">
        <v>1.0277015</v>
      </c>
      <c r="J390" s="13">
        <v>2.3014698334097985</v>
      </c>
      <c r="K390" s="13">
        <v>0.94768649288769125</v>
      </c>
      <c r="L390">
        <v>-5697</v>
      </c>
      <c r="M390">
        <v>-533</v>
      </c>
      <c r="N390" s="14">
        <v>2.6175960000000002E-2</v>
      </c>
      <c r="O390" s="57">
        <v>2.5497800387500002E-2</v>
      </c>
      <c r="P390" s="14">
        <v>1.4E-8</v>
      </c>
      <c r="Q390" s="13">
        <v>26.060149976427695</v>
      </c>
      <c r="R390" s="11">
        <v>-4.7044359096063717</v>
      </c>
      <c r="S390">
        <v>211</v>
      </c>
      <c r="T390">
        <v>402</v>
      </c>
    </row>
    <row r="391" spans="1:20" x14ac:dyDescent="0.25">
      <c r="A391" t="s">
        <v>577</v>
      </c>
      <c r="B391" t="s">
        <v>578</v>
      </c>
      <c r="C391" s="56">
        <v>26.883143190421954</v>
      </c>
      <c r="D391" s="11">
        <v>0.24640359192727296</v>
      </c>
      <c r="E391" s="13">
        <v>-9.9933192273150553</v>
      </c>
      <c r="F391" s="12">
        <v>15.724117295032869</v>
      </c>
      <c r="G391" s="12">
        <v>0.39530299999999996</v>
      </c>
      <c r="H391" s="13">
        <v>2.3784969999999999</v>
      </c>
      <c r="I391" s="20">
        <v>1.0221924999999998</v>
      </c>
      <c r="J391" s="13">
        <v>2.3268581994096027</v>
      </c>
      <c r="K391" s="13">
        <v>0.95814077353270688</v>
      </c>
      <c r="L391">
        <v>-5708</v>
      </c>
      <c r="M391">
        <v>-545</v>
      </c>
      <c r="N391" s="14">
        <v>2.5914889999999999E-2</v>
      </c>
      <c r="O391" s="57">
        <v>2.52367303875E-2</v>
      </c>
      <c r="P391" s="14">
        <v>1.4E-8</v>
      </c>
      <c r="Q391" s="13">
        <v>25.977033308781206</v>
      </c>
      <c r="R391" s="11">
        <v>-4.7850604720283965</v>
      </c>
      <c r="S391">
        <v>212</v>
      </c>
      <c r="T391">
        <v>403</v>
      </c>
    </row>
    <row r="392" spans="1:20" x14ac:dyDescent="0.25">
      <c r="A392" t="s">
        <v>579</v>
      </c>
      <c r="B392" t="s">
        <v>580</v>
      </c>
      <c r="C392" s="56">
        <v>27.437743681164363</v>
      </c>
      <c r="D392" s="11">
        <v>0.24640359192727296</v>
      </c>
      <c r="E392" s="13">
        <v>-9.9933192273150553</v>
      </c>
      <c r="F392" s="12">
        <v>16.272691003391238</v>
      </c>
      <c r="G392" s="12">
        <v>0.29080139999999999</v>
      </c>
      <c r="H392" s="13">
        <v>2.3470599999999999</v>
      </c>
      <c r="I392" s="20">
        <v>1.016078</v>
      </c>
      <c r="J392" s="13">
        <v>2.3099210887353134</v>
      </c>
      <c r="K392" s="13">
        <v>0.95116650396742353</v>
      </c>
      <c r="L392">
        <v>-5719</v>
      </c>
      <c r="M392">
        <v>-557</v>
      </c>
      <c r="N392" s="14">
        <v>2.617276E-2</v>
      </c>
      <c r="O392" s="57">
        <v>2.54946003875E-2</v>
      </c>
      <c r="P392" s="14">
        <v>1.4E-8</v>
      </c>
      <c r="Q392" s="13">
        <v>26.53114442642557</v>
      </c>
      <c r="R392" s="11">
        <v>-4.2475633892138305</v>
      </c>
      <c r="S392">
        <v>213</v>
      </c>
      <c r="T392">
        <v>404</v>
      </c>
    </row>
    <row r="393" spans="1:20" x14ac:dyDescent="0.25">
      <c r="A393" t="s">
        <v>581</v>
      </c>
      <c r="B393" t="s">
        <v>580</v>
      </c>
      <c r="C393" s="56">
        <v>26.977929456112548</v>
      </c>
      <c r="D393" s="11">
        <v>0.24640359192727296</v>
      </c>
      <c r="E393" s="13">
        <v>-9.9933192273150553</v>
      </c>
      <c r="F393" s="12">
        <v>15.817873528825022</v>
      </c>
      <c r="G393" s="12">
        <v>0.48231980000000002</v>
      </c>
      <c r="H393" s="13">
        <v>2.3227720000000001</v>
      </c>
      <c r="I393" s="20">
        <v>1.0157200000000002</v>
      </c>
      <c r="J393" s="13">
        <v>2.2868231402354975</v>
      </c>
      <c r="K393" s="13">
        <v>0.94165535874669293</v>
      </c>
      <c r="L393">
        <v>-5730</v>
      </c>
      <c r="M393">
        <v>-569</v>
      </c>
      <c r="N393" s="14">
        <v>2.0872680000000001E-2</v>
      </c>
      <c r="O393" s="57">
        <v>2.0194520387500001E-2</v>
      </c>
      <c r="P393" s="14">
        <v>1.4E-8</v>
      </c>
      <c r="Q393" s="13">
        <v>26.071735936160412</v>
      </c>
      <c r="R393" s="11">
        <v>-4.6931973342382829</v>
      </c>
      <c r="S393">
        <v>214</v>
      </c>
      <c r="T393">
        <v>405</v>
      </c>
    </row>
    <row r="394" spans="1:20" x14ac:dyDescent="0.25">
      <c r="A394" t="s">
        <v>582</v>
      </c>
      <c r="B394" t="s">
        <v>583</v>
      </c>
      <c r="C394" s="56">
        <v>26.970366722147922</v>
      </c>
      <c r="D394" s="11">
        <v>0.24640359192727296</v>
      </c>
      <c r="E394" s="13">
        <v>-9.9933192273150553</v>
      </c>
      <c r="F394" s="12">
        <v>15.810392978256482</v>
      </c>
      <c r="G394" s="12">
        <v>0.45213979999999998</v>
      </c>
      <c r="H394" s="13">
        <v>2.3456039999999998</v>
      </c>
      <c r="I394" s="20">
        <v>1.016338</v>
      </c>
      <c r="J394" s="13">
        <v>2.3078975695093562</v>
      </c>
      <c r="K394" s="13">
        <v>0.95033327043522586</v>
      </c>
      <c r="L394">
        <v>-5741</v>
      </c>
      <c r="M394">
        <v>-581</v>
      </c>
      <c r="N394" s="14">
        <v>2.2959719999999999E-2</v>
      </c>
      <c r="O394" s="57">
        <v>2.22815603875E-2</v>
      </c>
      <c r="P394" s="14">
        <v>1.4E-8</v>
      </c>
      <c r="Q394" s="13">
        <v>26.064179875465278</v>
      </c>
      <c r="R394" s="11">
        <v>-4.7005268399130111</v>
      </c>
      <c r="S394">
        <v>215</v>
      </c>
      <c r="T394">
        <v>406</v>
      </c>
    </row>
    <row r="395" spans="1:20" x14ac:dyDescent="0.25">
      <c r="A395" t="s">
        <v>584</v>
      </c>
      <c r="B395" t="s">
        <v>585</v>
      </c>
      <c r="C395" s="56">
        <v>26.97742527384839</v>
      </c>
      <c r="D395" s="11">
        <v>0.24640359192727296</v>
      </c>
      <c r="E395" s="13">
        <v>-9.9933192273150553</v>
      </c>
      <c r="F395" s="12">
        <v>15.817374825453978</v>
      </c>
      <c r="G395" s="12">
        <v>0.4419496</v>
      </c>
      <c r="H395" s="13">
        <v>2.3533080000000002</v>
      </c>
      <c r="I395" s="20">
        <v>1.0117795000000001</v>
      </c>
      <c r="J395" s="13">
        <v>2.3259099438168098</v>
      </c>
      <c r="K395" s="13">
        <v>0.95775030610009071</v>
      </c>
      <c r="L395">
        <v>-5752</v>
      </c>
      <c r="M395">
        <v>-593</v>
      </c>
      <c r="N395" s="14">
        <v>2.4246460000000001E-2</v>
      </c>
      <c r="O395" s="57">
        <v>2.3568300387500001E-2</v>
      </c>
      <c r="P395" s="14">
        <v>1.4E-8</v>
      </c>
      <c r="Q395" s="13">
        <v>26.071232198780827</v>
      </c>
      <c r="R395" s="11">
        <v>-4.6936859679498442</v>
      </c>
      <c r="S395">
        <v>216</v>
      </c>
      <c r="T395">
        <v>407</v>
      </c>
    </row>
    <row r="396" spans="1:20" x14ac:dyDescent="0.25">
      <c r="A396" t="s">
        <v>586</v>
      </c>
      <c r="B396" t="s">
        <v>587</v>
      </c>
      <c r="C396" s="56">
        <v>26.891210106651187</v>
      </c>
      <c r="D396" s="11">
        <v>0.24640359192727296</v>
      </c>
      <c r="E396" s="13">
        <v>-9.9933192273150553</v>
      </c>
      <c r="F396" s="12">
        <v>15.732096548972674</v>
      </c>
      <c r="G396" s="12">
        <v>0.42363879999999998</v>
      </c>
      <c r="H396" s="13">
        <v>2.352195</v>
      </c>
      <c r="I396" s="20">
        <v>1.007765</v>
      </c>
      <c r="J396" s="13">
        <v>2.3340709391574426</v>
      </c>
      <c r="K396" s="13">
        <v>0.96111079553191547</v>
      </c>
      <c r="L396">
        <v>-5763</v>
      </c>
      <c r="M396">
        <v>-605</v>
      </c>
      <c r="N396" s="14">
        <v>2.2757200000000002E-2</v>
      </c>
      <c r="O396" s="57">
        <v>2.2079040387500002E-2</v>
      </c>
      <c r="P396" s="14">
        <v>1.4E-8</v>
      </c>
      <c r="Q396" s="13">
        <v>25.985093106856148</v>
      </c>
      <c r="R396" s="11">
        <v>-4.7772423326418911</v>
      </c>
      <c r="S396">
        <v>217</v>
      </c>
      <c r="T396">
        <v>408</v>
      </c>
    </row>
    <row r="397" spans="1:20" x14ac:dyDescent="0.25">
      <c r="A397" t="s">
        <v>588</v>
      </c>
      <c r="B397" t="s">
        <v>589</v>
      </c>
      <c r="C397" s="56">
        <v>27.614711655937541</v>
      </c>
      <c r="D397" s="11">
        <v>0.24640359192727296</v>
      </c>
      <c r="E397" s="13">
        <v>-9.9933192273150553</v>
      </c>
      <c r="F397" s="12">
        <v>16.44773588669457</v>
      </c>
      <c r="G397" s="12">
        <v>0.40116580000000002</v>
      </c>
      <c r="H397" s="13">
        <v>2.3574570000000001</v>
      </c>
      <c r="I397" s="20">
        <v>1.0096180000000001</v>
      </c>
      <c r="J397" s="13">
        <v>2.3349989798121666</v>
      </c>
      <c r="K397" s="13">
        <v>0.96149293896936805</v>
      </c>
      <c r="L397">
        <v>-5774</v>
      </c>
      <c r="M397">
        <v>-617</v>
      </c>
      <c r="N397" s="14">
        <v>2.561217E-2</v>
      </c>
      <c r="O397" s="57">
        <v>2.49340103875E-2</v>
      </c>
      <c r="P397" s="14">
        <v>1.4E-8</v>
      </c>
      <c r="Q397" s="13">
        <v>26.707956246692088</v>
      </c>
      <c r="R397" s="11">
        <v>-4.0760529564248209</v>
      </c>
      <c r="S397">
        <v>218</v>
      </c>
      <c r="T397">
        <v>409</v>
      </c>
    </row>
    <row r="398" spans="1:20" x14ac:dyDescent="0.25">
      <c r="A398" t="s">
        <v>590</v>
      </c>
      <c r="B398" t="s">
        <v>591</v>
      </c>
      <c r="C398" s="56">
        <v>27.829997482798461</v>
      </c>
      <c r="D398" s="11">
        <v>0.24640359192727296</v>
      </c>
      <c r="E398" s="13">
        <v>-9.9933192273150553</v>
      </c>
      <c r="F398" s="12">
        <v>16.660682226211865</v>
      </c>
      <c r="G398" s="12">
        <v>0.38960759999999994</v>
      </c>
      <c r="H398" s="13">
        <v>2.3366020000000001</v>
      </c>
      <c r="I398" s="20">
        <v>1.0095810000000001</v>
      </c>
      <c r="J398" s="13">
        <v>2.3144274704060397</v>
      </c>
      <c r="K398" s="13">
        <v>0.95302211683670734</v>
      </c>
      <c r="L398">
        <v>-5785</v>
      </c>
      <c r="M398">
        <v>-629</v>
      </c>
      <c r="N398" s="14">
        <v>2.3514299999999998E-2</v>
      </c>
      <c r="O398" s="57">
        <v>2.2836140387499999E-2</v>
      </c>
      <c r="P398" s="14">
        <v>1.4E-8</v>
      </c>
      <c r="Q398" s="13">
        <v>26.923052107813874</v>
      </c>
      <c r="R398" s="11">
        <v>-3.8674063615505978</v>
      </c>
      <c r="S398">
        <v>219</v>
      </c>
      <c r="T398">
        <v>410</v>
      </c>
    </row>
    <row r="399" spans="1:20" x14ac:dyDescent="0.25">
      <c r="A399" t="s">
        <v>592</v>
      </c>
      <c r="B399" t="s">
        <v>593</v>
      </c>
      <c r="C399" s="56">
        <v>28.084105344011292</v>
      </c>
      <c r="D399" s="11">
        <v>0.24640359192727296</v>
      </c>
      <c r="E399" s="13">
        <v>-9.9933192273150553</v>
      </c>
      <c r="F399" s="12">
        <v>16.912028725314165</v>
      </c>
      <c r="G399" s="12">
        <v>0.41292700000000004</v>
      </c>
      <c r="H399" s="13">
        <v>2.3329770000000001</v>
      </c>
      <c r="I399" s="20">
        <v>1.0033924999999999</v>
      </c>
      <c r="J399" s="13">
        <v>2.3250891351091427</v>
      </c>
      <c r="K399" s="13">
        <v>0.95741231803950066</v>
      </c>
      <c r="L399">
        <v>-5796</v>
      </c>
      <c r="M399">
        <v>-641</v>
      </c>
      <c r="N399" s="14">
        <v>2.0919989999999999E-2</v>
      </c>
      <c r="O399" s="57">
        <v>2.02418303875E-2</v>
      </c>
      <c r="P399" s="14">
        <v>1.4E-8</v>
      </c>
      <c r="Q399" s="13">
        <v>27.176935747170951</v>
      </c>
      <c r="R399" s="11">
        <v>-3.6211349708791736</v>
      </c>
      <c r="S399">
        <v>220</v>
      </c>
      <c r="T399">
        <v>411</v>
      </c>
    </row>
    <row r="400" spans="1:20" x14ac:dyDescent="0.25">
      <c r="A400" t="s">
        <v>594</v>
      </c>
      <c r="B400" t="s">
        <v>595</v>
      </c>
      <c r="C400" s="56">
        <v>28.868612947279271</v>
      </c>
      <c r="D400" s="11">
        <v>0.24640359192727296</v>
      </c>
      <c r="E400" s="13">
        <v>-9.9933192273150553</v>
      </c>
      <c r="F400" s="12">
        <v>17.68801117095542</v>
      </c>
      <c r="G400" s="12">
        <v>0.38978039999999997</v>
      </c>
      <c r="H400" s="13">
        <v>2.3450030000000002</v>
      </c>
      <c r="I400" s="20">
        <v>0.99625269999999999</v>
      </c>
      <c r="J400" s="13">
        <v>2.35382348273686</v>
      </c>
      <c r="K400" s="13">
        <v>0.96924438845529326</v>
      </c>
      <c r="L400">
        <v>-5807</v>
      </c>
      <c r="M400">
        <v>-653</v>
      </c>
      <c r="N400" s="14">
        <v>2.5636699999999998E-2</v>
      </c>
      <c r="O400" s="57">
        <v>2.4958540387499999E-2</v>
      </c>
      <c r="P400" s="14">
        <v>1.4E-8</v>
      </c>
      <c r="Q400" s="13">
        <v>27.960751109947779</v>
      </c>
      <c r="R400" s="11">
        <v>-2.8608209155524937</v>
      </c>
      <c r="S400">
        <v>221</v>
      </c>
      <c r="T400">
        <v>412</v>
      </c>
    </row>
    <row r="401" spans="1:21" x14ac:dyDescent="0.25">
      <c r="A401" t="s">
        <v>596</v>
      </c>
      <c r="B401" t="s">
        <v>597</v>
      </c>
      <c r="C401" s="56">
        <v>28.772818317060356</v>
      </c>
      <c r="D401" s="11">
        <v>0.24640359192727296</v>
      </c>
      <c r="E401" s="13">
        <v>-9.9933192273150553</v>
      </c>
      <c r="F401" s="12">
        <v>17.593257530420956</v>
      </c>
      <c r="G401" s="12">
        <v>0.43376400000000004</v>
      </c>
      <c r="H401" s="13">
        <v>2.467095</v>
      </c>
      <c r="I401" s="20">
        <v>1.05311</v>
      </c>
      <c r="J401" s="13">
        <v>2.3426755039834397</v>
      </c>
      <c r="K401" s="13">
        <v>0.96465393554809054</v>
      </c>
      <c r="L401">
        <v>-5818</v>
      </c>
      <c r="M401">
        <v>-665</v>
      </c>
      <c r="N401" s="14">
        <v>2.6565660000000001E-2</v>
      </c>
      <c r="O401" s="57">
        <v>2.5887500387500002E-2</v>
      </c>
      <c r="P401" s="14">
        <v>1.4E-8</v>
      </c>
      <c r="Q401" s="13">
        <v>27.865041007809175</v>
      </c>
      <c r="R401" s="11">
        <v>-2.9536613207659492</v>
      </c>
      <c r="S401">
        <v>222</v>
      </c>
      <c r="T401">
        <v>413</v>
      </c>
    </row>
    <row r="402" spans="1:21" x14ac:dyDescent="0.25">
      <c r="L402"/>
      <c r="M402"/>
    </row>
    <row r="403" spans="1:21" x14ac:dyDescent="0.25">
      <c r="A403" t="s">
        <v>598</v>
      </c>
      <c r="B403" t="s">
        <v>420</v>
      </c>
      <c r="F403" s="12">
        <v>1.3609615000997888</v>
      </c>
      <c r="G403" s="12">
        <v>0.35309020000000002</v>
      </c>
      <c r="H403" s="13">
        <v>2.541458</v>
      </c>
      <c r="I403" s="20">
        <v>1.0652895</v>
      </c>
      <c r="J403" s="13">
        <v>2.3856970335293832</v>
      </c>
      <c r="L403">
        <v>-1787</v>
      </c>
      <c r="M403">
        <v>-1342</v>
      </c>
      <c r="N403" s="14">
        <v>5.4744980000000004E-4</v>
      </c>
      <c r="P403" s="14">
        <v>1.4E-8</v>
      </c>
    </row>
    <row r="404" spans="1:21" x14ac:dyDescent="0.25">
      <c r="A404" t="s">
        <v>599</v>
      </c>
      <c r="B404" t="s">
        <v>420</v>
      </c>
      <c r="F404" s="12">
        <v>1.5210452822662646</v>
      </c>
      <c r="G404" s="12">
        <v>0.4051942</v>
      </c>
      <c r="H404" s="13">
        <v>2.538249</v>
      </c>
      <c r="I404" s="20">
        <v>1.0661795000000001</v>
      </c>
      <c r="J404" s="13">
        <v>2.3806957458851907</v>
      </c>
      <c r="L404">
        <v>-1787</v>
      </c>
      <c r="M404">
        <v>-1357</v>
      </c>
      <c r="N404" s="14">
        <v>5.8350860000000004E-4</v>
      </c>
      <c r="P404" s="14">
        <v>1.4E-8</v>
      </c>
    </row>
    <row r="405" spans="1:21" x14ac:dyDescent="0.25">
      <c r="A405" t="s">
        <v>600</v>
      </c>
      <c r="B405" t="s">
        <v>420</v>
      </c>
      <c r="F405" s="12">
        <v>1.3659485338120003</v>
      </c>
      <c r="G405" s="12">
        <v>0.45947440000000001</v>
      </c>
      <c r="H405" s="13">
        <v>2.551361</v>
      </c>
      <c r="I405" s="20">
        <v>1.0674020000000002</v>
      </c>
      <c r="J405" s="13">
        <v>2.3902531567300787</v>
      </c>
      <c r="L405">
        <v>-1787</v>
      </c>
      <c r="M405">
        <v>-1372</v>
      </c>
      <c r="N405" s="14">
        <v>5.9590330000000005E-4</v>
      </c>
      <c r="P405" s="14">
        <v>1.4E-8</v>
      </c>
    </row>
    <row r="406" spans="1:21" x14ac:dyDescent="0.25">
      <c r="A406" t="s">
        <v>601</v>
      </c>
      <c r="B406" t="s">
        <v>420</v>
      </c>
      <c r="F406" s="12">
        <v>1.3898862956314151</v>
      </c>
      <c r="G406" s="12">
        <v>0.32256859999999998</v>
      </c>
      <c r="H406" s="13">
        <v>2.5392399999999999</v>
      </c>
      <c r="I406" s="20">
        <v>1.0671425000000001</v>
      </c>
      <c r="J406" s="13">
        <v>2.3794760306144678</v>
      </c>
      <c r="L406">
        <v>-1787</v>
      </c>
      <c r="M406">
        <v>-1387</v>
      </c>
      <c r="N406" s="14">
        <v>5.9578280000000005E-4</v>
      </c>
      <c r="P406" s="14">
        <v>1.3000000000000001E-8</v>
      </c>
    </row>
    <row r="407" spans="1:21" x14ac:dyDescent="0.25">
      <c r="B407" s="29"/>
      <c r="C407" s="32"/>
      <c r="D407" s="32"/>
      <c r="E407" s="48"/>
      <c r="F407" s="32">
        <f>AVERAGE(F403:F406)</f>
        <v>1.4094604029523672</v>
      </c>
      <c r="G407" s="32">
        <f>2*STDEV(F403:F406)</f>
        <v>0.15090728854896945</v>
      </c>
    </row>
    <row r="408" spans="1:21" x14ac:dyDescent="0.25">
      <c r="B408" s="43" t="s">
        <v>46</v>
      </c>
      <c r="C408" s="44">
        <v>12.49</v>
      </c>
      <c r="D408" s="44"/>
      <c r="E408" s="44">
        <v>-10.866889742409459</v>
      </c>
      <c r="F408" s="44">
        <f>AVERAGE(F403:F406,F375:F378)</f>
        <v>1.4873828047077542</v>
      </c>
      <c r="G408" s="44">
        <f>2*STDEV(F403:F406,F375:F378)</f>
        <v>0.24640359192727296</v>
      </c>
      <c r="J408" s="44">
        <v>2.4285139132847617</v>
      </c>
      <c r="N408" s="58">
        <f>AVERAGE(N375:N378,N403:N406)</f>
        <v>6.7815961249999995E-4</v>
      </c>
    </row>
    <row r="409" spans="1:21" x14ac:dyDescent="0.25">
      <c r="A409" t="s">
        <v>602</v>
      </c>
      <c r="C409" s="54" t="s">
        <v>83</v>
      </c>
      <c r="D409" s="55" t="s">
        <v>84</v>
      </c>
      <c r="L409"/>
      <c r="M409"/>
    </row>
    <row r="410" spans="1:21" x14ac:dyDescent="0.25">
      <c r="A410" t="s">
        <v>603</v>
      </c>
      <c r="B410" t="s">
        <v>604</v>
      </c>
      <c r="C410" s="56">
        <v>28.563926816989049</v>
      </c>
      <c r="D410" s="11">
        <v>0.22593598056677319</v>
      </c>
      <c r="E410" s="13">
        <v>-9.9989885710271018</v>
      </c>
      <c r="F410" s="12">
        <v>17.380809894274929</v>
      </c>
      <c r="G410" s="12">
        <v>0.38665440000000001</v>
      </c>
      <c r="H410" s="13">
        <v>2.4642780000000002</v>
      </c>
      <c r="I410" s="20">
        <v>1.067069</v>
      </c>
      <c r="J410" s="13">
        <v>2.3093895521283065</v>
      </c>
      <c r="K410" s="13">
        <v>0.96936135402214285</v>
      </c>
      <c r="L410">
        <v>-5829</v>
      </c>
      <c r="M410">
        <v>-677</v>
      </c>
      <c r="N410" s="14">
        <v>2.5702570000000001E-2</v>
      </c>
      <c r="O410" s="57">
        <v>2.5110657012500003E-2</v>
      </c>
      <c r="P410" s="14">
        <v>1.3000000000000001E-8</v>
      </c>
      <c r="Q410" s="13">
        <v>27.656333831196591</v>
      </c>
      <c r="R410" s="11">
        <v>-3.1561107844558784</v>
      </c>
      <c r="S410">
        <v>223</v>
      </c>
      <c r="T410">
        <v>414</v>
      </c>
    </row>
    <row r="411" spans="1:21" x14ac:dyDescent="0.25">
      <c r="A411" t="s">
        <v>605</v>
      </c>
      <c r="B411" t="s">
        <v>606</v>
      </c>
      <c r="C411" s="56">
        <v>28.219568358471392</v>
      </c>
      <c r="D411" s="11">
        <v>0.22593598056677319</v>
      </c>
      <c r="E411" s="13">
        <v>-9.9989885710271018</v>
      </c>
      <c r="F411" s="12">
        <v>17.040195491721644</v>
      </c>
      <c r="G411" s="12">
        <v>0.38584439999999998</v>
      </c>
      <c r="H411" s="13">
        <v>2.4563959999999998</v>
      </c>
      <c r="I411" s="20">
        <v>1.060559</v>
      </c>
      <c r="J411" s="13">
        <v>2.316133284428306</v>
      </c>
      <c r="K411" s="13">
        <v>0.97219202131578586</v>
      </c>
      <c r="L411">
        <v>-5840</v>
      </c>
      <c r="M411">
        <v>-689</v>
      </c>
      <c r="N411" s="14">
        <v>2.5588730000000001E-2</v>
      </c>
      <c r="O411" s="57">
        <v>2.4996817012500002E-2</v>
      </c>
      <c r="P411" s="14">
        <v>1.4E-8</v>
      </c>
      <c r="Q411" s="13">
        <v>27.312279230624405</v>
      </c>
      <c r="R411" s="11">
        <v>-3.4898495206910352</v>
      </c>
      <c r="S411">
        <v>224</v>
      </c>
      <c r="T411">
        <v>415</v>
      </c>
    </row>
    <row r="412" spans="1:21" x14ac:dyDescent="0.25">
      <c r="A412" t="s">
        <v>607</v>
      </c>
      <c r="B412" t="s">
        <v>608</v>
      </c>
      <c r="C412" s="56">
        <v>28.223601839683976</v>
      </c>
      <c r="D412" s="11">
        <v>0.22593598056677319</v>
      </c>
      <c r="E412" s="13">
        <v>-9.9989885710271018</v>
      </c>
      <c r="F412" s="12">
        <v>17.044185118691544</v>
      </c>
      <c r="G412" s="12">
        <v>0.32279279999999999</v>
      </c>
      <c r="H412" s="13">
        <v>2.457999</v>
      </c>
      <c r="I412" s="20">
        <v>1.056001</v>
      </c>
      <c r="J412" s="13">
        <v>2.3276483639693524</v>
      </c>
      <c r="K412" s="13">
        <v>0.9770254514684833</v>
      </c>
      <c r="L412">
        <v>-5851</v>
      </c>
      <c r="M412">
        <v>-701</v>
      </c>
      <c r="N412" s="14">
        <v>2.3598549999999999E-2</v>
      </c>
      <c r="O412" s="57">
        <v>2.3006637012500001E-2</v>
      </c>
      <c r="P412" s="14">
        <v>1.4E-8</v>
      </c>
      <c r="Q412" s="13">
        <v>27.316309152739528</v>
      </c>
      <c r="R412" s="11">
        <v>-3.4859404286120728</v>
      </c>
      <c r="S412">
        <v>225</v>
      </c>
      <c r="T412">
        <v>416</v>
      </c>
    </row>
    <row r="413" spans="1:21" x14ac:dyDescent="0.25">
      <c r="A413" t="s">
        <v>609</v>
      </c>
      <c r="B413" t="s">
        <v>610</v>
      </c>
      <c r="C413" s="56">
        <v>28.083942552700858</v>
      </c>
      <c r="D413" s="11">
        <v>0.22593598056677319</v>
      </c>
      <c r="E413" s="13">
        <v>-9.9989885710271018</v>
      </c>
      <c r="F413" s="12">
        <v>16.906044284859423</v>
      </c>
      <c r="G413" s="12">
        <v>0.48440919999999998</v>
      </c>
      <c r="H413" s="13">
        <v>2.4490460000000001</v>
      </c>
      <c r="I413" s="20">
        <v>1.057026</v>
      </c>
      <c r="J413" s="13">
        <v>2.316921248862374</v>
      </c>
      <c r="K413" s="13">
        <v>0.97252276771152735</v>
      </c>
      <c r="L413">
        <v>-5862</v>
      </c>
      <c r="M413">
        <v>-713</v>
      </c>
      <c r="N413" s="14">
        <v>2.7206959999999999E-2</v>
      </c>
      <c r="O413" s="57">
        <v>2.66150470125E-2</v>
      </c>
      <c r="P413" s="14">
        <v>1.4E-8</v>
      </c>
      <c r="Q413" s="13">
        <v>27.176773099505837</v>
      </c>
      <c r="R413" s="11">
        <v>-3.6212927418437721</v>
      </c>
      <c r="S413">
        <v>226</v>
      </c>
      <c r="T413">
        <v>417</v>
      </c>
    </row>
    <row r="414" spans="1:21" x14ac:dyDescent="0.25">
      <c r="A414" t="s">
        <v>611</v>
      </c>
      <c r="B414" t="s">
        <v>612</v>
      </c>
      <c r="C414" s="56"/>
      <c r="E414" s="13"/>
      <c r="F414" s="12">
        <v>16.867644125274417</v>
      </c>
      <c r="G414" s="68">
        <v>3.0944719999999997</v>
      </c>
      <c r="H414" s="13">
        <v>2.3572600000000001</v>
      </c>
      <c r="I414" s="20">
        <v>1.0486514999999998</v>
      </c>
      <c r="J414" s="13">
        <v>2.24789646512688</v>
      </c>
      <c r="K414" s="13">
        <v>0.94354976150680947</v>
      </c>
      <c r="L414">
        <v>-5873</v>
      </c>
      <c r="M414">
        <v>-725</v>
      </c>
      <c r="N414" s="14">
        <v>2.6223529999999998E-2</v>
      </c>
      <c r="O414" s="57">
        <v>2.56316170125E-2</v>
      </c>
      <c r="P414" s="14">
        <v>1.4E-8</v>
      </c>
      <c r="Q414" s="13"/>
      <c r="R414" s="11"/>
      <c r="S414">
        <v>227</v>
      </c>
      <c r="T414">
        <v>418</v>
      </c>
      <c r="U414" t="s">
        <v>1187</v>
      </c>
    </row>
    <row r="415" spans="1:21" x14ac:dyDescent="0.25">
      <c r="A415" t="s">
        <v>613</v>
      </c>
      <c r="B415" t="s">
        <v>614</v>
      </c>
      <c r="C415" s="56">
        <v>27.447660891428029</v>
      </c>
      <c r="D415" s="11">
        <v>0.22593598056677319</v>
      </c>
      <c r="E415" s="13">
        <v>-9.9989885710271018</v>
      </c>
      <c r="F415" s="12">
        <v>16.276680630361142</v>
      </c>
      <c r="G415" s="12">
        <v>0.4263458</v>
      </c>
      <c r="H415" s="13">
        <v>2.4221529999999998</v>
      </c>
      <c r="I415" s="20">
        <v>1.0386949999999999</v>
      </c>
      <c r="J415" s="13">
        <v>2.3319193796061404</v>
      </c>
      <c r="K415" s="13">
        <v>0.97881820120051144</v>
      </c>
      <c r="L415">
        <v>-5884</v>
      </c>
      <c r="M415">
        <v>-737</v>
      </c>
      <c r="N415" s="14">
        <v>2.2094929999999999E-2</v>
      </c>
      <c r="O415" s="57">
        <v>2.15030170125E-2</v>
      </c>
      <c r="P415" s="14">
        <v>1.3000000000000001E-8</v>
      </c>
      <c r="Q415" s="13">
        <v>26.541052885856953</v>
      </c>
      <c r="R415" s="11">
        <v>-4.2379520172886549</v>
      </c>
      <c r="S415">
        <v>228</v>
      </c>
      <c r="T415">
        <v>419</v>
      </c>
    </row>
    <row r="416" spans="1:21" x14ac:dyDescent="0.25">
      <c r="A416" t="s">
        <v>615</v>
      </c>
      <c r="B416" t="s">
        <v>616</v>
      </c>
      <c r="C416" s="56">
        <v>27.552531402953218</v>
      </c>
      <c r="D416" s="11">
        <v>0.22593598056677319</v>
      </c>
      <c r="E416" s="13">
        <v>-9.9989885710271018</v>
      </c>
      <c r="F416" s="12">
        <v>16.380410931577938</v>
      </c>
      <c r="G416" s="12">
        <v>0.40660279999999999</v>
      </c>
      <c r="H416" s="13">
        <v>2.436537</v>
      </c>
      <c r="I416" s="20">
        <v>1.0396835</v>
      </c>
      <c r="J416" s="13">
        <v>2.3435372399388852</v>
      </c>
      <c r="K416" s="13">
        <v>0.98369477337198019</v>
      </c>
      <c r="L416">
        <v>-5895</v>
      </c>
      <c r="M416">
        <v>-749</v>
      </c>
      <c r="N416" s="14">
        <v>2.06771E-2</v>
      </c>
      <c r="O416" s="57">
        <v>2.0085187012500002E-2</v>
      </c>
      <c r="P416" s="14">
        <v>1.4E-8</v>
      </c>
      <c r="Q416" s="13">
        <v>26.64583086084815</v>
      </c>
      <c r="R416" s="11">
        <v>-4.1363156232375768</v>
      </c>
      <c r="S416">
        <v>229</v>
      </c>
      <c r="T416">
        <v>420</v>
      </c>
    </row>
    <row r="417" spans="1:21" x14ac:dyDescent="0.25">
      <c r="A417" t="s">
        <v>617</v>
      </c>
      <c r="B417" t="s">
        <v>618</v>
      </c>
      <c r="C417" s="56">
        <v>26.841630339249136</v>
      </c>
      <c r="D417" s="11">
        <v>0.22593598056677319</v>
      </c>
      <c r="E417" s="13">
        <v>-9.9989885710271018</v>
      </c>
      <c r="F417" s="12">
        <v>15.677239178137015</v>
      </c>
      <c r="G417" s="12">
        <v>0.46516179999999996</v>
      </c>
      <c r="H417" s="13">
        <v>2.4088859999999999</v>
      </c>
      <c r="I417" s="20">
        <v>1.0442165000000001</v>
      </c>
      <c r="J417" s="13">
        <v>2.3068836778579915</v>
      </c>
      <c r="K417" s="13">
        <v>0.96830951862544978</v>
      </c>
      <c r="L417">
        <v>-5906</v>
      </c>
      <c r="M417">
        <v>-761</v>
      </c>
      <c r="N417" s="14">
        <v>2.0939949999999999E-2</v>
      </c>
      <c r="O417" s="57">
        <v>2.03480370125E-2</v>
      </c>
      <c r="P417" s="14">
        <v>1.4E-8</v>
      </c>
      <c r="Q417" s="13">
        <v>25.93555708807105</v>
      </c>
      <c r="R417" s="11">
        <v>-4.8252931021417487</v>
      </c>
      <c r="S417">
        <v>230</v>
      </c>
      <c r="T417">
        <v>421</v>
      </c>
    </row>
    <row r="418" spans="1:21" x14ac:dyDescent="0.25">
      <c r="A418" t="s">
        <v>619</v>
      </c>
      <c r="B418" t="s">
        <v>620</v>
      </c>
      <c r="C418" s="56">
        <v>26.710542199842369</v>
      </c>
      <c r="D418" s="11">
        <v>0.22593598056677319</v>
      </c>
      <c r="E418" s="13">
        <v>-9.9989885710271018</v>
      </c>
      <c r="F418" s="12">
        <v>15.54757630161574</v>
      </c>
      <c r="G418" s="12">
        <v>0.38371480000000002</v>
      </c>
      <c r="H418" s="13">
        <v>2.4089499999999999</v>
      </c>
      <c r="I418" s="20">
        <v>1.043056</v>
      </c>
      <c r="J418" s="13">
        <v>2.3095116657207284</v>
      </c>
      <c r="K418" s="13">
        <v>0.96941261094291031</v>
      </c>
      <c r="L418">
        <v>-5917</v>
      </c>
      <c r="M418">
        <v>-773</v>
      </c>
      <c r="N418" s="14">
        <v>2.1149609999999999E-2</v>
      </c>
      <c r="O418" s="57">
        <v>2.0557697012500001E-2</v>
      </c>
      <c r="P418" s="14">
        <v>1.3000000000000001E-8</v>
      </c>
      <c r="Q418" s="13">
        <v>25.80458461933155</v>
      </c>
      <c r="R418" s="11">
        <v>-4.9523385947060854</v>
      </c>
      <c r="S418">
        <v>231</v>
      </c>
      <c r="T418">
        <v>422</v>
      </c>
    </row>
    <row r="419" spans="1:21" x14ac:dyDescent="0.25">
      <c r="A419" t="s">
        <v>621</v>
      </c>
      <c r="B419" t="s">
        <v>622</v>
      </c>
      <c r="C419" s="56">
        <v>27.26212075565271</v>
      </c>
      <c r="D419" s="11">
        <v>0.22593598056677319</v>
      </c>
      <c r="E419" s="13">
        <v>-9.9989885710271018</v>
      </c>
      <c r="F419" s="12">
        <v>16.093157789746737</v>
      </c>
      <c r="G419" s="12">
        <v>0.38544839999999997</v>
      </c>
      <c r="H419" s="13">
        <v>2.401268</v>
      </c>
      <c r="I419" s="20">
        <v>1.0368795000000002</v>
      </c>
      <c r="J419" s="13">
        <v>2.3158602325535411</v>
      </c>
      <c r="K419" s="13">
        <v>0.97207740837194689</v>
      </c>
      <c r="L419">
        <v>-5928</v>
      </c>
      <c r="M419">
        <v>-785</v>
      </c>
      <c r="N419" s="14">
        <v>2.3602640000000001E-2</v>
      </c>
      <c r="O419" s="57">
        <v>2.3010727012500003E-2</v>
      </c>
      <c r="P419" s="14">
        <v>1.4E-8</v>
      </c>
      <c r="Q419" s="13">
        <v>26.355676468564624</v>
      </c>
      <c r="R419" s="11">
        <v>-4.4177702529176903</v>
      </c>
      <c r="S419">
        <v>232</v>
      </c>
      <c r="T419">
        <v>423</v>
      </c>
    </row>
    <row r="420" spans="1:21" x14ac:dyDescent="0.25">
      <c r="A420" t="s">
        <v>623</v>
      </c>
      <c r="B420" t="s">
        <v>624</v>
      </c>
      <c r="C420" s="56">
        <v>26.273413673437275</v>
      </c>
      <c r="D420" s="11">
        <v>0.22593598056677319</v>
      </c>
      <c r="E420" s="13">
        <v>-9.9989885710271018</v>
      </c>
      <c r="F420" s="12">
        <v>15.115200478755364</v>
      </c>
      <c r="G420" s="12">
        <v>0.44235120000000006</v>
      </c>
      <c r="H420" s="13">
        <v>2.4057970000000002</v>
      </c>
      <c r="I420" s="20">
        <v>1.0308515</v>
      </c>
      <c r="J420" s="13">
        <v>2.3337958959171132</v>
      </c>
      <c r="K420" s="13">
        <v>0.97960586493198232</v>
      </c>
      <c r="L420">
        <v>-5939</v>
      </c>
      <c r="M420">
        <v>-797</v>
      </c>
      <c r="N420" s="14">
        <v>2.18427E-2</v>
      </c>
      <c r="O420" s="57">
        <v>2.1250787012500001E-2</v>
      </c>
      <c r="P420" s="14">
        <v>1.3000000000000001E-8</v>
      </c>
      <c r="Q420" s="13">
        <v>25.367841810113312</v>
      </c>
      <c r="R420" s="11">
        <v>-5.3759864487556515</v>
      </c>
      <c r="S420">
        <v>233</v>
      </c>
      <c r="T420">
        <v>424</v>
      </c>
    </row>
    <row r="421" spans="1:21" x14ac:dyDescent="0.25">
      <c r="A421" t="s">
        <v>625</v>
      </c>
      <c r="B421" t="s">
        <v>626</v>
      </c>
      <c r="C421" s="56">
        <v>26.522985323460979</v>
      </c>
      <c r="D421" s="11">
        <v>0.22593598056677319</v>
      </c>
      <c r="E421" s="13">
        <v>-9.9989885710271018</v>
      </c>
      <c r="F421" s="12">
        <v>15.362058647516497</v>
      </c>
      <c r="G421" s="12">
        <v>0.39954060000000002</v>
      </c>
      <c r="H421" s="13">
        <v>2.3978860000000002</v>
      </c>
      <c r="I421" s="20">
        <v>1.0324449999999998</v>
      </c>
      <c r="J421" s="13">
        <v>2.3225314665672268</v>
      </c>
      <c r="K421" s="13">
        <v>0.97487764466406357</v>
      </c>
      <c r="L421">
        <v>-5950</v>
      </c>
      <c r="M421">
        <v>-809</v>
      </c>
      <c r="N421" s="14">
        <v>1.9226529999999999E-2</v>
      </c>
      <c r="O421" s="57">
        <v>1.86346170125E-2</v>
      </c>
      <c r="P421" s="14">
        <v>1.3000000000000001E-8</v>
      </c>
      <c r="Q421" s="13">
        <v>25.617193240981884</v>
      </c>
      <c r="R421" s="11">
        <v>-5.134111376374384</v>
      </c>
      <c r="S421">
        <v>234</v>
      </c>
      <c r="T421">
        <v>425</v>
      </c>
    </row>
    <row r="422" spans="1:21" x14ac:dyDescent="0.25">
      <c r="A422" t="s">
        <v>627</v>
      </c>
      <c r="B422" t="s">
        <v>628</v>
      </c>
      <c r="C422" s="56">
        <v>26.712054755297252</v>
      </c>
      <c r="D422" s="11">
        <v>0.22593598056677319</v>
      </c>
      <c r="E422" s="13">
        <v>-9.9989885710271018</v>
      </c>
      <c r="F422" s="12">
        <v>15.549072411729536</v>
      </c>
      <c r="G422" s="12">
        <v>0.43908919999999996</v>
      </c>
      <c r="H422" s="13">
        <v>2.391413</v>
      </c>
      <c r="I422" s="20">
        <v>1.0346070000000001</v>
      </c>
      <c r="J422" s="13">
        <v>2.3114216315953788</v>
      </c>
      <c r="K422" s="13">
        <v>0.97021431505761069</v>
      </c>
      <c r="L422">
        <v>-5961</v>
      </c>
      <c r="M422">
        <v>-821</v>
      </c>
      <c r="N422" s="14">
        <v>2.1049669999999999E-2</v>
      </c>
      <c r="O422" s="57">
        <v>2.0457757012500001E-2</v>
      </c>
      <c r="P422" s="14">
        <v>1.3000000000000001E-8</v>
      </c>
      <c r="Q422" s="13">
        <v>25.806095840124943</v>
      </c>
      <c r="R422" s="11">
        <v>-4.9508726851762592</v>
      </c>
      <c r="S422">
        <v>235</v>
      </c>
      <c r="T422">
        <v>426</v>
      </c>
    </row>
    <row r="423" spans="1:21" x14ac:dyDescent="0.25">
      <c r="A423" t="s">
        <v>629</v>
      </c>
      <c r="B423" t="s">
        <v>630</v>
      </c>
      <c r="C423" s="56">
        <v>26.830538265914416</v>
      </c>
      <c r="D423" s="11">
        <v>0.22593598056677319</v>
      </c>
      <c r="E423" s="13">
        <v>-9.9989885710271018</v>
      </c>
      <c r="F423" s="12">
        <v>15.666267703969616</v>
      </c>
      <c r="G423" s="12">
        <v>0.400949</v>
      </c>
      <c r="H423" s="13">
        <v>2.4036460000000002</v>
      </c>
      <c r="I423" s="20">
        <v>1.0298510000000001</v>
      </c>
      <c r="J423" s="13">
        <v>2.333974526412073</v>
      </c>
      <c r="K423" s="13">
        <v>0.97968084470241745</v>
      </c>
      <c r="L423">
        <v>-5972</v>
      </c>
      <c r="M423">
        <v>-833</v>
      </c>
      <c r="N423" s="14">
        <v>2.4510770000000001E-2</v>
      </c>
      <c r="O423" s="57">
        <v>2.3918857012500003E-2</v>
      </c>
      <c r="P423" s="14">
        <v>1.3000000000000001E-8</v>
      </c>
      <c r="Q423" s="13">
        <v>25.924474802254238</v>
      </c>
      <c r="R423" s="11">
        <v>-4.8360431053591117</v>
      </c>
      <c r="S423">
        <v>236</v>
      </c>
      <c r="T423">
        <v>427</v>
      </c>
    </row>
    <row r="424" spans="1:21" x14ac:dyDescent="0.25">
      <c r="A424" t="s">
        <v>631</v>
      </c>
      <c r="B424" t="s">
        <v>632</v>
      </c>
      <c r="C424" s="56">
        <v>26.447861735878099</v>
      </c>
      <c r="D424" s="11">
        <v>0.22593598056677319</v>
      </c>
      <c r="E424" s="13">
        <v>-9.9989885710271018</v>
      </c>
      <c r="F424" s="12">
        <v>15.287751845202591</v>
      </c>
      <c r="G424" s="12">
        <v>0.46392280000000002</v>
      </c>
      <c r="H424" s="13">
        <v>2.3868589999999998</v>
      </c>
      <c r="I424" s="20">
        <v>1.0216740000000002</v>
      </c>
      <c r="J424" s="13">
        <v>2.3362236877908211</v>
      </c>
      <c r="K424" s="13">
        <v>0.98062492540872714</v>
      </c>
      <c r="L424">
        <v>-5983</v>
      </c>
      <c r="M424">
        <v>-845</v>
      </c>
      <c r="N424" s="14">
        <v>2.403901E-2</v>
      </c>
      <c r="O424" s="57">
        <v>2.3447097012500001E-2</v>
      </c>
      <c r="P424" s="14">
        <v>1.3000000000000001E-8</v>
      </c>
      <c r="Q424" s="13">
        <v>25.542135941589272</v>
      </c>
      <c r="R424" s="11">
        <v>-5.2069182163435483</v>
      </c>
      <c r="S424">
        <v>237</v>
      </c>
      <c r="T424">
        <v>428</v>
      </c>
    </row>
    <row r="425" spans="1:21" x14ac:dyDescent="0.25">
      <c r="A425" t="s">
        <v>633</v>
      </c>
      <c r="B425" t="s">
        <v>634</v>
      </c>
      <c r="C425" s="56">
        <v>26.577437319829755</v>
      </c>
      <c r="D425" s="11">
        <v>0.22593598056677319</v>
      </c>
      <c r="E425" s="13">
        <v>-9.9989885710271018</v>
      </c>
      <c r="F425" s="12">
        <v>15.415918611609847</v>
      </c>
      <c r="G425" s="12">
        <v>0.39313599999999999</v>
      </c>
      <c r="H425" s="13">
        <v>2.3694389999999999</v>
      </c>
      <c r="I425" s="20">
        <v>1.0210315000000001</v>
      </c>
      <c r="J425" s="13">
        <v>2.3206326151543801</v>
      </c>
      <c r="K425" s="13">
        <v>0.97408060582107259</v>
      </c>
      <c r="L425">
        <v>-5994</v>
      </c>
      <c r="M425">
        <v>-857</v>
      </c>
      <c r="N425" s="14">
        <v>2.4491410000000002E-2</v>
      </c>
      <c r="O425" s="57">
        <v>2.3899497012500003E-2</v>
      </c>
      <c r="P425" s="14">
        <v>1.3000000000000001E-8</v>
      </c>
      <c r="Q425" s="13">
        <v>25.671597189535156</v>
      </c>
      <c r="R425" s="11">
        <v>-5.0813386333092554</v>
      </c>
      <c r="S425">
        <v>238</v>
      </c>
      <c r="T425">
        <v>429</v>
      </c>
    </row>
    <row r="426" spans="1:21" x14ac:dyDescent="0.25">
      <c r="A426" t="s">
        <v>635</v>
      </c>
      <c r="B426" t="s">
        <v>636</v>
      </c>
      <c r="C426" s="56"/>
      <c r="E426" s="13"/>
      <c r="F426" s="12">
        <v>12.841611809295994</v>
      </c>
      <c r="G426" s="12">
        <v>0.49612800000000001</v>
      </c>
      <c r="H426" s="13">
        <v>2.0430649999999999</v>
      </c>
      <c r="I426" s="20">
        <v>1.0230324999999998</v>
      </c>
      <c r="J426" s="13">
        <v>1.9970675418425126</v>
      </c>
      <c r="K426" s="69">
        <v>0.838264854298854</v>
      </c>
      <c r="L426">
        <v>-6005</v>
      </c>
      <c r="M426">
        <v>-869</v>
      </c>
      <c r="N426" s="14">
        <v>2.8390640000000002E-2</v>
      </c>
      <c r="O426" s="57">
        <v>2.7798727012500003E-2</v>
      </c>
      <c r="P426" s="14">
        <v>1.3000000000000001E-8</v>
      </c>
      <c r="Q426" s="13"/>
      <c r="R426" s="11"/>
      <c r="S426">
        <v>239</v>
      </c>
      <c r="T426">
        <v>430</v>
      </c>
      <c r="U426" t="s">
        <v>637</v>
      </c>
    </row>
    <row r="427" spans="1:21" x14ac:dyDescent="0.25">
      <c r="A427" t="s">
        <v>638</v>
      </c>
      <c r="B427" t="s">
        <v>639</v>
      </c>
      <c r="C427" s="56"/>
      <c r="E427" s="13"/>
      <c r="F427" s="12">
        <v>15.801915020945412</v>
      </c>
      <c r="G427" s="68">
        <v>2.7214719999999999</v>
      </c>
      <c r="H427" s="13">
        <v>2.3546670000000001</v>
      </c>
      <c r="I427" s="20">
        <v>1.017326</v>
      </c>
      <c r="J427" s="13">
        <v>2.314564849418967</v>
      </c>
      <c r="K427" s="13">
        <v>0.97153367405559865</v>
      </c>
      <c r="L427">
        <v>-6016</v>
      </c>
      <c r="M427">
        <v>-881</v>
      </c>
      <c r="N427" s="14">
        <v>2.0548179999999999E-2</v>
      </c>
      <c r="O427" s="57">
        <v>1.9956267012500001E-2</v>
      </c>
      <c r="P427" s="14">
        <v>1.3000000000000001E-8</v>
      </c>
      <c r="Q427" s="13"/>
      <c r="R427" s="11"/>
      <c r="S427">
        <v>240</v>
      </c>
      <c r="T427">
        <v>431</v>
      </c>
      <c r="U427" t="s">
        <v>1187</v>
      </c>
    </row>
    <row r="428" spans="1:21" x14ac:dyDescent="0.25">
      <c r="A428" t="s">
        <v>640</v>
      </c>
      <c r="B428" t="s">
        <v>641</v>
      </c>
      <c r="C428" s="56">
        <v>27.00296958774917</v>
      </c>
      <c r="D428" s="11">
        <v>0.22593598056677319</v>
      </c>
      <c r="E428" s="13">
        <v>-9.9989885710271018</v>
      </c>
      <c r="F428" s="12">
        <v>15.836824256932003</v>
      </c>
      <c r="G428" s="12">
        <v>0.45836199999999999</v>
      </c>
      <c r="H428" s="13">
        <v>2.363076</v>
      </c>
      <c r="I428" s="20">
        <v>1.0097909999999999</v>
      </c>
      <c r="J428" s="13">
        <v>2.3401634595673761</v>
      </c>
      <c r="K428" s="13">
        <v>0.98227863623475042</v>
      </c>
      <c r="L428">
        <v>-6027</v>
      </c>
      <c r="M428">
        <v>-893</v>
      </c>
      <c r="N428" s="14">
        <v>2.3115179999999999E-2</v>
      </c>
      <c r="O428" s="57">
        <v>2.2523267012500001E-2</v>
      </c>
      <c r="P428" s="14">
        <v>1.4E-8</v>
      </c>
      <c r="Q428" s="13">
        <v>26.096753972672857</v>
      </c>
      <c r="R428" s="11">
        <v>-4.6689294189862771</v>
      </c>
      <c r="S428">
        <v>241</v>
      </c>
      <c r="T428">
        <v>432</v>
      </c>
    </row>
    <row r="429" spans="1:21" x14ac:dyDescent="0.25">
      <c r="A429" t="s">
        <v>642</v>
      </c>
      <c r="B429" t="s">
        <v>643</v>
      </c>
      <c r="C429" s="56"/>
      <c r="F429" s="12">
        <v>14.812986235786862</v>
      </c>
      <c r="G429" s="68">
        <v>0.81385040000000008</v>
      </c>
      <c r="H429" s="13">
        <v>2.1911520000000002</v>
      </c>
      <c r="I429" s="20">
        <v>1.0086174999999999</v>
      </c>
      <c r="J429" s="13">
        <v>2.1724310752093836</v>
      </c>
      <c r="K429" s="69">
        <v>0.91187332455193704</v>
      </c>
      <c r="L429">
        <v>-6038</v>
      </c>
      <c r="M429">
        <v>-905</v>
      </c>
      <c r="N429" s="14">
        <v>2.742112E-2</v>
      </c>
      <c r="O429" s="57">
        <v>2.6829207012500002E-2</v>
      </c>
      <c r="P429" s="14">
        <v>1.3000000000000001E-8</v>
      </c>
      <c r="Q429" s="13"/>
      <c r="R429" s="11"/>
      <c r="S429">
        <v>242</v>
      </c>
      <c r="T429">
        <v>433</v>
      </c>
      <c r="U429" t="s">
        <v>637</v>
      </c>
    </row>
    <row r="430" spans="1:21" x14ac:dyDescent="0.25">
      <c r="L430"/>
      <c r="M430"/>
    </row>
    <row r="431" spans="1:21" x14ac:dyDescent="0.25">
      <c r="A431" t="s">
        <v>644</v>
      </c>
      <c r="B431" t="s">
        <v>420</v>
      </c>
      <c r="F431" s="12">
        <v>1.5793935767005607</v>
      </c>
      <c r="G431" s="12">
        <v>0.35685639999999996</v>
      </c>
      <c r="H431" s="13">
        <v>2.3876010000000001</v>
      </c>
      <c r="I431" s="20">
        <v>1.0037259999999999</v>
      </c>
      <c r="J431" s="13">
        <v>2.3787378228719795</v>
      </c>
      <c r="L431">
        <v>-1762</v>
      </c>
      <c r="M431">
        <v>-1342</v>
      </c>
      <c r="N431" s="14">
        <v>5.6881629999999998E-4</v>
      </c>
      <c r="P431" s="14">
        <v>1.3000000000000001E-8</v>
      </c>
    </row>
    <row r="432" spans="1:21" x14ac:dyDescent="0.25">
      <c r="A432" t="s">
        <v>645</v>
      </c>
      <c r="B432" t="s">
        <v>420</v>
      </c>
      <c r="F432" s="12">
        <v>1.6851186914024208</v>
      </c>
      <c r="G432" s="12">
        <v>0.39238919999999999</v>
      </c>
      <c r="H432" s="13">
        <v>2.3919350000000001</v>
      </c>
      <c r="I432" s="20">
        <v>1.0010456000000001</v>
      </c>
      <c r="J432" s="13">
        <v>2.3894366050857223</v>
      </c>
      <c r="L432">
        <v>-1762</v>
      </c>
      <c r="M432">
        <v>-1357</v>
      </c>
      <c r="N432" s="14">
        <v>5.9924839999999995E-4</v>
      </c>
      <c r="P432" s="14">
        <v>1.3000000000000001E-8</v>
      </c>
    </row>
    <row r="433" spans="1:20" x14ac:dyDescent="0.25">
      <c r="A433" t="s">
        <v>646</v>
      </c>
      <c r="B433" t="s">
        <v>420</v>
      </c>
      <c r="F433" s="12">
        <v>1.4616995810889932</v>
      </c>
      <c r="G433" s="12">
        <v>0.37069400000000002</v>
      </c>
      <c r="H433" s="13">
        <v>2.3850310000000001</v>
      </c>
      <c r="I433" s="20">
        <v>1.0034050000000001</v>
      </c>
      <c r="J433" s="13">
        <v>2.3769375277181197</v>
      </c>
      <c r="L433">
        <v>-1762</v>
      </c>
      <c r="M433">
        <v>-1372</v>
      </c>
      <c r="N433" s="14">
        <v>6.1894350000000001E-4</v>
      </c>
      <c r="P433" s="14">
        <v>1.3000000000000001E-8</v>
      </c>
    </row>
    <row r="434" spans="1:20" x14ac:dyDescent="0.25">
      <c r="A434" t="s">
        <v>647</v>
      </c>
      <c r="B434" t="s">
        <v>420</v>
      </c>
      <c r="F434" s="12">
        <v>1.4891282665070449</v>
      </c>
      <c r="G434" s="12">
        <v>0.40130080000000001</v>
      </c>
      <c r="H434" s="13">
        <v>2.377669</v>
      </c>
      <c r="I434" s="20">
        <v>0.99993385000000012</v>
      </c>
      <c r="J434" s="13">
        <v>2.3778262932092957</v>
      </c>
      <c r="L434">
        <v>-1762</v>
      </c>
      <c r="M434">
        <v>-1387</v>
      </c>
      <c r="N434" s="14">
        <v>6.2565120000000003E-4</v>
      </c>
      <c r="P434" s="14">
        <v>1.4E-8</v>
      </c>
    </row>
    <row r="435" spans="1:20" x14ac:dyDescent="0.25">
      <c r="B435" s="29"/>
      <c r="C435" s="32"/>
      <c r="D435" s="32"/>
      <c r="E435" s="48"/>
      <c r="F435" s="32">
        <f>AVERAGE(F431:F434)</f>
        <v>1.5538350289247549</v>
      </c>
      <c r="G435" s="32">
        <f>2*STDEV(F431:F434)</f>
        <v>0.20187304673461212</v>
      </c>
    </row>
    <row r="436" spans="1:20" x14ac:dyDescent="0.25">
      <c r="B436" s="43" t="s">
        <v>46</v>
      </c>
      <c r="C436" s="44">
        <v>12.49</v>
      </c>
      <c r="D436" s="44"/>
      <c r="E436" s="44">
        <v>-10.872554083557695</v>
      </c>
      <c r="F436" s="44">
        <f>AVERAGE(F431:F434,F403:F406)</f>
        <v>1.481647715938561</v>
      </c>
      <c r="G436" s="44">
        <f>2*STDEV(F431:F434,F403:F406)</f>
        <v>0.22593598056677319</v>
      </c>
      <c r="J436" s="44">
        <v>2.3823825269555297</v>
      </c>
      <c r="N436" s="58">
        <f>AVERAGE(N403:N406,N431:N434)</f>
        <v>5.9191298749999995E-4</v>
      </c>
    </row>
    <row r="437" spans="1:20" x14ac:dyDescent="0.25">
      <c r="A437" t="s">
        <v>648</v>
      </c>
      <c r="C437" s="54" t="s">
        <v>83</v>
      </c>
      <c r="D437" s="55" t="s">
        <v>84</v>
      </c>
      <c r="L437"/>
      <c r="M437"/>
    </row>
    <row r="438" spans="1:20" x14ac:dyDescent="0.25">
      <c r="A438" t="s">
        <v>649</v>
      </c>
      <c r="B438" t="s">
        <v>650</v>
      </c>
      <c r="C438" s="56">
        <v>27.930532729162572</v>
      </c>
      <c r="D438" s="11">
        <v>0.15704999782619058</v>
      </c>
      <c r="E438" s="13">
        <v>-9.9133938056364954</v>
      </c>
      <c r="F438" s="12">
        <v>16.842210253341428</v>
      </c>
      <c r="G438" s="12">
        <v>0.39662160000000002</v>
      </c>
      <c r="H438" s="13">
        <v>2.418158</v>
      </c>
      <c r="I438" s="20">
        <v>1.0504424999999999</v>
      </c>
      <c r="J438" s="13">
        <v>2.3020374746832886</v>
      </c>
      <c r="K438" s="13">
        <v>0.9648368323761547</v>
      </c>
      <c r="L438">
        <v>-6049</v>
      </c>
      <c r="M438">
        <v>-917</v>
      </c>
      <c r="N438" s="14">
        <v>1.6680830000000001E-2</v>
      </c>
      <c r="O438" s="57">
        <v>1.6087221375000002E-2</v>
      </c>
      <c r="P438" s="14">
        <v>1.3000000000000001E-8</v>
      </c>
      <c r="Q438" s="13">
        <v>27.02349864303244</v>
      </c>
      <c r="R438" s="11">
        <v>-3.7699715367661195</v>
      </c>
      <c r="S438">
        <v>243</v>
      </c>
      <c r="T438">
        <v>434</v>
      </c>
    </row>
    <row r="439" spans="1:20" x14ac:dyDescent="0.25">
      <c r="A439" t="s">
        <v>651</v>
      </c>
      <c r="B439" t="s">
        <v>652</v>
      </c>
      <c r="C439" s="56">
        <v>27.589228890434914</v>
      </c>
      <c r="D439" s="11">
        <v>0.15704999782619058</v>
      </c>
      <c r="E439" s="13">
        <v>-9.9133938056364954</v>
      </c>
      <c r="F439" s="12">
        <v>16.504588071015291</v>
      </c>
      <c r="G439" s="12">
        <v>0.46101219999999998</v>
      </c>
      <c r="H439" s="13">
        <v>2.4664570000000001</v>
      </c>
      <c r="I439" s="20">
        <v>1.0604354999999999</v>
      </c>
      <c r="J439" s="13">
        <v>2.3258906364413492</v>
      </c>
      <c r="K439" s="13">
        <v>0.97483424088314241</v>
      </c>
      <c r="L439">
        <v>-6060</v>
      </c>
      <c r="M439">
        <v>-929</v>
      </c>
      <c r="N439" s="14">
        <v>1.9572329999999999E-2</v>
      </c>
      <c r="O439" s="57">
        <v>1.8978721375E-2</v>
      </c>
      <c r="P439" s="14">
        <v>1.4E-8</v>
      </c>
      <c r="Q439" s="13">
        <v>26.682495966888766</v>
      </c>
      <c r="R439" s="11">
        <v>-4.10074985509039</v>
      </c>
      <c r="S439">
        <v>244</v>
      </c>
      <c r="T439">
        <v>435</v>
      </c>
    </row>
    <row r="440" spans="1:20" x14ac:dyDescent="0.25">
      <c r="A440" t="s">
        <v>653</v>
      </c>
      <c r="B440" t="s">
        <v>654</v>
      </c>
      <c r="C440" s="56">
        <v>27.962293647684877</v>
      </c>
      <c r="D440" s="11">
        <v>0.15704999782619058</v>
      </c>
      <c r="E440" s="13">
        <v>-9.9133938056364954</v>
      </c>
      <c r="F440" s="12">
        <v>16.873628565728936</v>
      </c>
      <c r="G440" s="12">
        <v>0.3965688</v>
      </c>
      <c r="H440" s="13">
        <v>2.4768189999999999</v>
      </c>
      <c r="I440" s="20">
        <v>1.0587925</v>
      </c>
      <c r="J440" s="13">
        <v>2.3392864985348876</v>
      </c>
      <c r="K440" s="13">
        <v>0.9804487546742594</v>
      </c>
      <c r="L440">
        <v>-6071</v>
      </c>
      <c r="M440">
        <v>-941</v>
      </c>
      <c r="N440" s="14">
        <v>2.5148650000000002E-2</v>
      </c>
      <c r="O440" s="57">
        <v>2.4555041375000003E-2</v>
      </c>
      <c r="P440" s="14">
        <v>1.4E-8</v>
      </c>
      <c r="Q440" s="13">
        <v>27.055231536085245</v>
      </c>
      <c r="R440" s="11">
        <v>-3.739190097986008</v>
      </c>
      <c r="S440">
        <v>245</v>
      </c>
      <c r="T440">
        <v>436</v>
      </c>
    </row>
    <row r="441" spans="1:20" x14ac:dyDescent="0.25">
      <c r="A441" t="s">
        <v>655</v>
      </c>
      <c r="B441" t="s">
        <v>656</v>
      </c>
      <c r="C441" s="56">
        <v>27.580658483849607</v>
      </c>
      <c r="D441" s="11">
        <v>0.15704999782619058</v>
      </c>
      <c r="E441" s="13">
        <v>-9.9133938056364954</v>
      </c>
      <c r="F441" s="12">
        <v>16.496110113704443</v>
      </c>
      <c r="G441" s="12">
        <v>0.45627760000000006</v>
      </c>
      <c r="H441" s="13">
        <v>2.432312</v>
      </c>
      <c r="I441" s="20">
        <v>1.0585575</v>
      </c>
      <c r="J441" s="13">
        <v>2.2977608679736337</v>
      </c>
      <c r="K441" s="13">
        <v>0.96304440817957215</v>
      </c>
      <c r="L441">
        <v>-6082</v>
      </c>
      <c r="M441">
        <v>-953</v>
      </c>
      <c r="N441" s="14">
        <v>2.2910380000000001E-2</v>
      </c>
      <c r="O441" s="57">
        <v>2.2316771375000002E-2</v>
      </c>
      <c r="P441" s="14">
        <v>1.4E-8</v>
      </c>
      <c r="Q441" s="13">
        <v>26.673933122731697</v>
      </c>
      <c r="R441" s="11">
        <v>-4.1090559576183212</v>
      </c>
      <c r="S441">
        <v>246</v>
      </c>
      <c r="T441">
        <v>437</v>
      </c>
    </row>
    <row r="442" spans="1:20" x14ac:dyDescent="0.25">
      <c r="A442" t="s">
        <v>657</v>
      </c>
      <c r="B442" t="s">
        <v>658</v>
      </c>
      <c r="C442" s="56">
        <v>28.56575109961512</v>
      </c>
      <c r="D442" s="11">
        <v>0.15704999782619058</v>
      </c>
      <c r="E442" s="13">
        <v>-9.9133938056364954</v>
      </c>
      <c r="F442" s="12">
        <v>17.470576501097177</v>
      </c>
      <c r="G442" s="12">
        <v>0.43496460000000003</v>
      </c>
      <c r="H442" s="13">
        <v>2.4537840000000002</v>
      </c>
      <c r="I442" s="20">
        <v>1.0604475</v>
      </c>
      <c r="J442" s="13">
        <v>2.3139137015269498</v>
      </c>
      <c r="K442" s="13">
        <v>0.96981443209572271</v>
      </c>
      <c r="L442">
        <v>-6093</v>
      </c>
      <c r="M442">
        <v>-965</v>
      </c>
      <c r="N442" s="14">
        <v>2.301715E-2</v>
      </c>
      <c r="O442" s="57">
        <v>2.2423541375000001E-2</v>
      </c>
      <c r="P442" s="14">
        <v>1.4E-8</v>
      </c>
      <c r="Q442" s="13">
        <v>27.658156504096752</v>
      </c>
      <c r="R442" s="11">
        <v>-3.1543427611559189</v>
      </c>
      <c r="S442">
        <v>247</v>
      </c>
      <c r="T442">
        <v>438</v>
      </c>
    </row>
    <row r="443" spans="1:20" x14ac:dyDescent="0.25">
      <c r="A443" t="s">
        <v>659</v>
      </c>
      <c r="B443" t="s">
        <v>660</v>
      </c>
      <c r="C443" s="56">
        <v>28.073204791732252</v>
      </c>
      <c r="D443" s="11">
        <v>0.15704999782619058</v>
      </c>
      <c r="E443" s="13">
        <v>-9.9133938056364954</v>
      </c>
      <c r="F443" s="12">
        <v>16.983343307400702</v>
      </c>
      <c r="G443" s="12">
        <v>0.33749260000000003</v>
      </c>
      <c r="H443" s="13">
        <v>2.4515280000000002</v>
      </c>
      <c r="I443" s="20">
        <v>1.0586565000000001</v>
      </c>
      <c r="J443" s="13">
        <v>2.3156973012492719</v>
      </c>
      <c r="K443" s="13">
        <v>0.97056197974654845</v>
      </c>
      <c r="L443">
        <v>-6104</v>
      </c>
      <c r="M443">
        <v>-977</v>
      </c>
      <c r="N443" s="14">
        <v>2.3512700000000001E-2</v>
      </c>
      <c r="O443" s="57">
        <v>2.2919091375000002E-2</v>
      </c>
      <c r="P443" s="14">
        <v>1.4E-8</v>
      </c>
      <c r="Q443" s="13">
        <v>27.166044813414114</v>
      </c>
      <c r="R443" s="11">
        <v>-3.6316993593872269</v>
      </c>
      <c r="S443">
        <v>248</v>
      </c>
      <c r="T443">
        <v>439</v>
      </c>
    </row>
    <row r="444" spans="1:20" x14ac:dyDescent="0.25">
      <c r="A444" t="s">
        <v>661</v>
      </c>
      <c r="B444" t="s">
        <v>662</v>
      </c>
      <c r="C444" s="56">
        <v>28.318721733328054</v>
      </c>
      <c r="D444" s="11">
        <v>0.15704999782619058</v>
      </c>
      <c r="E444" s="13">
        <v>-9.9133938056364954</v>
      </c>
      <c r="F444" s="12">
        <v>17.226211849192154</v>
      </c>
      <c r="G444" s="12">
        <v>0.37414160000000002</v>
      </c>
      <c r="H444" s="13">
        <v>2.4662489999999999</v>
      </c>
      <c r="I444" s="20">
        <v>1.0571125000000001</v>
      </c>
      <c r="J444" s="13">
        <v>2.3330052383261002</v>
      </c>
      <c r="K444" s="13">
        <v>0.97781613410668555</v>
      </c>
      <c r="L444">
        <v>-6115</v>
      </c>
      <c r="M444">
        <v>-989</v>
      </c>
      <c r="N444" s="14">
        <v>2.184788E-2</v>
      </c>
      <c r="O444" s="57">
        <v>2.1254271375000001E-2</v>
      </c>
      <c r="P444" s="14">
        <v>1.3000000000000001E-8</v>
      </c>
      <c r="Q444" s="13">
        <v>27.411345113682817</v>
      </c>
      <c r="R444" s="11">
        <v>-3.393753951671032</v>
      </c>
      <c r="S444">
        <v>249</v>
      </c>
      <c r="T444">
        <v>440</v>
      </c>
    </row>
    <row r="445" spans="1:20" x14ac:dyDescent="0.25">
      <c r="A445" t="s">
        <v>663</v>
      </c>
      <c r="B445" t="s">
        <v>664</v>
      </c>
      <c r="C445" s="56">
        <v>28.499708554750704</v>
      </c>
      <c r="D445" s="11">
        <v>0.15704999782619058</v>
      </c>
      <c r="E445" s="13">
        <v>-9.9133938056364954</v>
      </c>
      <c r="F445" s="12">
        <v>17.405246359465387</v>
      </c>
      <c r="G445" s="12">
        <v>0.4492524</v>
      </c>
      <c r="H445" s="13">
        <v>2.4439630000000001</v>
      </c>
      <c r="I445" s="20">
        <v>1.0558405000000002</v>
      </c>
      <c r="J445" s="13">
        <v>2.3147085189477008</v>
      </c>
      <c r="K445" s="13">
        <v>0.97014755835061151</v>
      </c>
      <c r="L445">
        <v>-6126</v>
      </c>
      <c r="M445">
        <v>-1001</v>
      </c>
      <c r="N445" s="14">
        <v>2.6469860000000001E-2</v>
      </c>
      <c r="O445" s="57">
        <v>2.5876251375000003E-2</v>
      </c>
      <c r="P445" s="14">
        <v>1.3000000000000001E-8</v>
      </c>
      <c r="Q445" s="13">
        <v>27.592172234414569</v>
      </c>
      <c r="R445" s="11">
        <v>-3.2183486100488219</v>
      </c>
      <c r="S445">
        <v>250</v>
      </c>
      <c r="T445">
        <v>441</v>
      </c>
    </row>
    <row r="446" spans="1:20" x14ac:dyDescent="0.25">
      <c r="A446" t="s">
        <v>665</v>
      </c>
      <c r="B446" t="s">
        <v>666</v>
      </c>
      <c r="C446" s="56">
        <v>27.681486796619971</v>
      </c>
      <c r="D446" s="11">
        <v>0.15704999782619058</v>
      </c>
      <c r="E446" s="13">
        <v>-9.9133938056364954</v>
      </c>
      <c r="F446" s="12">
        <v>16.595850787951338</v>
      </c>
      <c r="G446" s="12">
        <v>0.37557859999999998</v>
      </c>
      <c r="H446" s="13">
        <v>2.444922</v>
      </c>
      <c r="I446" s="20">
        <v>1.0541605000000001</v>
      </c>
      <c r="J446" s="13">
        <v>2.3193071643264949</v>
      </c>
      <c r="K446" s="13">
        <v>0.97207495635750429</v>
      </c>
      <c r="L446">
        <v>-6137</v>
      </c>
      <c r="M446">
        <v>-1013</v>
      </c>
      <c r="N446" s="14">
        <v>2.3461449999999998E-2</v>
      </c>
      <c r="O446" s="57">
        <v>2.2867841375E-2</v>
      </c>
      <c r="P446" s="14">
        <v>1.4E-8</v>
      </c>
      <c r="Q446" s="13">
        <v>26.774672465757821</v>
      </c>
      <c r="R446" s="11">
        <v>-4.0113371043468193</v>
      </c>
      <c r="S446">
        <v>251</v>
      </c>
      <c r="T446">
        <v>442</v>
      </c>
    </row>
    <row r="447" spans="1:20" x14ac:dyDescent="0.25">
      <c r="A447" t="s">
        <v>667</v>
      </c>
      <c r="B447" t="s">
        <v>668</v>
      </c>
      <c r="C447" s="56">
        <v>27.207593726599644</v>
      </c>
      <c r="D447" s="11">
        <v>0.15704999782619058</v>
      </c>
      <c r="E447" s="13">
        <v>-9.9133938056364954</v>
      </c>
      <c r="F447" s="12">
        <v>16.127069618990795</v>
      </c>
      <c r="G447" s="12">
        <v>0.389044</v>
      </c>
      <c r="H447" s="13">
        <v>2.4299279999999999</v>
      </c>
      <c r="I447" s="20">
        <v>1.0510475000000001</v>
      </c>
      <c r="J447" s="13">
        <v>2.3119107366698457</v>
      </c>
      <c r="K447" s="13">
        <v>0.96897494347342961</v>
      </c>
      <c r="L447">
        <v>-6148</v>
      </c>
      <c r="M447">
        <v>-1025</v>
      </c>
      <c r="N447" s="14">
        <v>2.1058830000000001E-2</v>
      </c>
      <c r="O447" s="57">
        <v>2.0465221375000002E-2</v>
      </c>
      <c r="P447" s="14">
        <v>1.4E-8</v>
      </c>
      <c r="Q447" s="13">
        <v>26.301197553535438</v>
      </c>
      <c r="R447" s="11">
        <v>-4.4706157147224896</v>
      </c>
      <c r="S447">
        <v>252</v>
      </c>
      <c r="T447">
        <v>443</v>
      </c>
    </row>
    <row r="448" spans="1:20" x14ac:dyDescent="0.25">
      <c r="A448" t="s">
        <v>669</v>
      </c>
      <c r="B448" t="s">
        <v>670</v>
      </c>
      <c r="C448" s="56">
        <v>26.550193127337309</v>
      </c>
      <c r="D448" s="11">
        <v>0.15704999782619058</v>
      </c>
      <c r="E448" s="13">
        <v>-9.9133938056364954</v>
      </c>
      <c r="F448" s="12">
        <v>15.476760422900471</v>
      </c>
      <c r="G448" s="12">
        <v>0.50041979999999997</v>
      </c>
      <c r="H448" s="13">
        <v>2.4175900000000001</v>
      </c>
      <c r="I448" s="20">
        <v>1.0473665000000001</v>
      </c>
      <c r="J448" s="13">
        <v>2.3082559925298356</v>
      </c>
      <c r="K448" s="13">
        <v>0.96744315617718768</v>
      </c>
      <c r="L448">
        <v>-6159</v>
      </c>
      <c r="M448">
        <v>-1037</v>
      </c>
      <c r="N448" s="14">
        <v>2.0433900000000001E-2</v>
      </c>
      <c r="O448" s="57">
        <v>1.9840291375000003E-2</v>
      </c>
      <c r="P448" s="14">
        <v>1.3000000000000001E-8</v>
      </c>
      <c r="Q448" s="13">
        <v>25.644377037004951</v>
      </c>
      <c r="R448" s="11">
        <v>-5.1077426380528363</v>
      </c>
      <c r="S448">
        <v>253</v>
      </c>
      <c r="T448">
        <v>444</v>
      </c>
    </row>
    <row r="449" spans="1:21" x14ac:dyDescent="0.25">
      <c r="A449" t="s">
        <v>671</v>
      </c>
      <c r="B449" t="s">
        <v>672</v>
      </c>
      <c r="C449" s="56">
        <v>26.180657361034143</v>
      </c>
      <c r="D449" s="11">
        <v>0.15704999782619058</v>
      </c>
      <c r="E449" s="13">
        <v>-9.9133938056364954</v>
      </c>
      <c r="F449" s="12">
        <v>15.111210851785239</v>
      </c>
      <c r="G449" s="12">
        <v>0.42597400000000002</v>
      </c>
      <c r="H449" s="13">
        <v>2.4265310000000002</v>
      </c>
      <c r="I449" s="20">
        <v>1.0508005</v>
      </c>
      <c r="J449" s="13">
        <v>2.3092213983529701</v>
      </c>
      <c r="K449" s="13">
        <v>0.96784777995355731</v>
      </c>
      <c r="L449">
        <v>-6170</v>
      </c>
      <c r="M449">
        <v>-1049</v>
      </c>
      <c r="N449" s="14">
        <v>1.918456E-2</v>
      </c>
      <c r="O449" s="57">
        <v>1.8590951375000001E-2</v>
      </c>
      <c r="P449" s="14">
        <v>1.3000000000000001E-8</v>
      </c>
      <c r="Q449" s="13">
        <v>25.275167344814164</v>
      </c>
      <c r="R449" s="11">
        <v>-5.4658822352929315</v>
      </c>
      <c r="S449">
        <v>254</v>
      </c>
      <c r="T449">
        <v>445</v>
      </c>
    </row>
    <row r="450" spans="1:21" x14ac:dyDescent="0.25">
      <c r="A450" t="s">
        <v>673</v>
      </c>
      <c r="B450" t="s">
        <v>674</v>
      </c>
      <c r="C450" s="56">
        <v>26.905108788288558</v>
      </c>
      <c r="D450" s="11">
        <v>0.15704999782619058</v>
      </c>
      <c r="E450" s="13">
        <v>-9.9133938056364954</v>
      </c>
      <c r="F450" s="12">
        <v>15.827847596249667</v>
      </c>
      <c r="G450" s="12">
        <v>0.44493360000000004</v>
      </c>
      <c r="H450" s="13">
        <v>2.4217650000000002</v>
      </c>
      <c r="I450" s="20">
        <v>1.056236</v>
      </c>
      <c r="J450" s="13">
        <v>2.2928256563873983</v>
      </c>
      <c r="K450" s="13">
        <v>0.9609759475370605</v>
      </c>
      <c r="L450">
        <v>-6181</v>
      </c>
      <c r="M450">
        <v>-1061</v>
      </c>
      <c r="N450" s="14">
        <v>1.5936680000000002E-2</v>
      </c>
      <c r="O450" s="57">
        <v>1.5343071375000001E-2</v>
      </c>
      <c r="P450" s="14">
        <v>1.3000000000000001E-8</v>
      </c>
      <c r="Q450" s="13">
        <v>25.998979524456843</v>
      </c>
      <c r="R450" s="11">
        <v>-4.763772274537212</v>
      </c>
      <c r="S450">
        <v>255</v>
      </c>
      <c r="T450">
        <v>446</v>
      </c>
    </row>
    <row r="451" spans="1:21" x14ac:dyDescent="0.25">
      <c r="A451" t="s">
        <v>675</v>
      </c>
      <c r="B451" t="s">
        <v>676</v>
      </c>
      <c r="C451" s="56">
        <v>27.517136646804332</v>
      </c>
      <c r="D451" s="11">
        <v>0.15704999782619058</v>
      </c>
      <c r="E451" s="13">
        <v>-9.9133938056364954</v>
      </c>
      <c r="F451" s="12">
        <v>16.433273488928755</v>
      </c>
      <c r="G451" s="12">
        <v>0.44053259999999994</v>
      </c>
      <c r="H451" s="13">
        <v>2.4177240000000002</v>
      </c>
      <c r="I451" s="20">
        <v>1.0512949999999999</v>
      </c>
      <c r="J451" s="13">
        <v>2.2997579176158931</v>
      </c>
      <c r="K451" s="13">
        <v>0.96388141759932566</v>
      </c>
      <c r="L451">
        <v>-6192</v>
      </c>
      <c r="M451">
        <v>-1073</v>
      </c>
      <c r="N451" s="14">
        <v>2.1401529999999998E-2</v>
      </c>
      <c r="O451" s="57">
        <v>2.0807921375E-2</v>
      </c>
      <c r="P451" s="14">
        <v>1.3000000000000001E-8</v>
      </c>
      <c r="Q451" s="13">
        <v>26.610467336625199</v>
      </c>
      <c r="R451" s="11">
        <v>-4.1706188351794058</v>
      </c>
      <c r="S451">
        <v>256</v>
      </c>
      <c r="T451">
        <v>447</v>
      </c>
    </row>
    <row r="452" spans="1:21" x14ac:dyDescent="0.25">
      <c r="A452" t="s">
        <v>677</v>
      </c>
      <c r="B452" t="s">
        <v>678</v>
      </c>
      <c r="C452" s="56">
        <v>27.874573015574946</v>
      </c>
      <c r="D452" s="11">
        <v>0.15704999782619058</v>
      </c>
      <c r="E452" s="13">
        <v>-9.9133938056364954</v>
      </c>
      <c r="F452" s="12">
        <v>16.786854179134281</v>
      </c>
      <c r="G452" s="12">
        <v>0.48570239999999998</v>
      </c>
      <c r="H452" s="13">
        <v>2.4323640000000002</v>
      </c>
      <c r="I452" s="20">
        <v>1.0441795</v>
      </c>
      <c r="J452" s="13">
        <v>2.3294500610287789</v>
      </c>
      <c r="K452" s="13">
        <v>0.97632607756338152</v>
      </c>
      <c r="L452">
        <v>-6203</v>
      </c>
      <c r="M452">
        <v>-1085</v>
      </c>
      <c r="N452" s="14">
        <v>2.0457099999999999E-2</v>
      </c>
      <c r="O452" s="57">
        <v>1.9863491375E-2</v>
      </c>
      <c r="P452" s="14">
        <v>1.3000000000000001E-8</v>
      </c>
      <c r="Q452" s="13">
        <v>26.967588307652779</v>
      </c>
      <c r="R452" s="11">
        <v>-3.8242055003319604</v>
      </c>
      <c r="S452">
        <v>257</v>
      </c>
      <c r="T452">
        <v>448</v>
      </c>
    </row>
    <row r="453" spans="1:21" x14ac:dyDescent="0.25">
      <c r="A453" t="s">
        <v>679</v>
      </c>
      <c r="B453" t="s">
        <v>680</v>
      </c>
      <c r="C453" s="56">
        <v>28.351490934978241</v>
      </c>
      <c r="D453" s="11">
        <v>0.15704999782619058</v>
      </c>
      <c r="E453" s="13">
        <v>-9.9133938056364954</v>
      </c>
      <c r="F453" s="12">
        <v>17.258627568322193</v>
      </c>
      <c r="G453" s="12">
        <v>0.47032760000000001</v>
      </c>
      <c r="H453" s="13">
        <v>2.4232849999999999</v>
      </c>
      <c r="I453" s="20">
        <v>1.0446489999999999</v>
      </c>
      <c r="J453" s="13">
        <v>2.3197121712651811</v>
      </c>
      <c r="K453" s="13">
        <v>0.97224470407712649</v>
      </c>
      <c r="L453">
        <v>-6214</v>
      </c>
      <c r="M453">
        <v>-1097</v>
      </c>
      <c r="N453" s="14">
        <v>1.852782E-2</v>
      </c>
      <c r="O453" s="57">
        <v>1.7934211375000002E-2</v>
      </c>
      <c r="P453" s="14">
        <v>1.3000000000000001E-8</v>
      </c>
      <c r="Q453" s="13">
        <v>27.444085400166074</v>
      </c>
      <c r="R453" s="11">
        <v>-3.3619953243580198</v>
      </c>
      <c r="S453">
        <v>258</v>
      </c>
      <c r="T453">
        <v>449</v>
      </c>
    </row>
    <row r="454" spans="1:21" x14ac:dyDescent="0.25">
      <c r="A454" t="s">
        <v>681</v>
      </c>
      <c r="B454" t="s">
        <v>682</v>
      </c>
      <c r="C454" s="56"/>
      <c r="E454" s="13"/>
      <c r="F454" s="12">
        <v>17.199281867145366</v>
      </c>
      <c r="G454" s="12">
        <v>0.38720520000000003</v>
      </c>
      <c r="H454" s="13">
        <v>2.3984290000000001</v>
      </c>
      <c r="I454" s="20">
        <v>1.047663</v>
      </c>
      <c r="J454" s="13">
        <v>2.2893134528946808</v>
      </c>
      <c r="K454" s="13">
        <v>0.95950390230328764</v>
      </c>
      <c r="L454">
        <v>-6225</v>
      </c>
      <c r="M454">
        <v>-1109</v>
      </c>
      <c r="N454" s="14">
        <v>1.5214480000000001E-2</v>
      </c>
      <c r="O454" s="59">
        <v>1.4620871375E-2</v>
      </c>
      <c r="P454" s="14">
        <v>1.3000000000000001E-8</v>
      </c>
      <c r="Q454" s="13"/>
      <c r="R454" s="11"/>
      <c r="S454">
        <v>259</v>
      </c>
      <c r="T454">
        <v>450</v>
      </c>
      <c r="U454" t="s">
        <v>151</v>
      </c>
    </row>
    <row r="455" spans="1:21" x14ac:dyDescent="0.25">
      <c r="A455" t="s">
        <v>683</v>
      </c>
      <c r="B455" t="s">
        <v>684</v>
      </c>
      <c r="C455" s="56"/>
      <c r="E455" s="13"/>
      <c r="F455" s="12">
        <v>16.493616596848337</v>
      </c>
      <c r="G455" s="12">
        <v>0.4317878</v>
      </c>
      <c r="H455" s="13">
        <v>2.4169350000000001</v>
      </c>
      <c r="I455" s="20">
        <v>1.0424994999999999</v>
      </c>
      <c r="J455" s="13">
        <v>2.3184039896422015</v>
      </c>
      <c r="K455" s="13">
        <v>0.97169641508219518</v>
      </c>
      <c r="L455">
        <v>-6236</v>
      </c>
      <c r="M455">
        <v>-1121</v>
      </c>
      <c r="N455" s="14">
        <v>1.5336489999999999E-2</v>
      </c>
      <c r="O455" s="59">
        <v>1.4742881374999999E-2</v>
      </c>
      <c r="P455" s="14">
        <v>1.3000000000000001E-8</v>
      </c>
      <c r="Q455" s="13"/>
      <c r="R455" s="11"/>
      <c r="S455">
        <v>260</v>
      </c>
      <c r="T455">
        <v>451</v>
      </c>
      <c r="U455" t="s">
        <v>151</v>
      </c>
    </row>
    <row r="456" spans="1:21" x14ac:dyDescent="0.25">
      <c r="A456" t="s">
        <v>685</v>
      </c>
      <c r="B456" t="s">
        <v>686</v>
      </c>
      <c r="C456" s="56">
        <v>26.844107659062644</v>
      </c>
      <c r="D456" s="11">
        <v>0.15704999782619058</v>
      </c>
      <c r="E456" s="13">
        <v>-9.9133938056364954</v>
      </c>
      <c r="F456" s="12">
        <v>15.767504488330308</v>
      </c>
      <c r="G456" s="12">
        <v>0.42984279999999997</v>
      </c>
      <c r="H456" s="13">
        <v>2.4107020000000001</v>
      </c>
      <c r="I456" s="20">
        <v>1.03599</v>
      </c>
      <c r="J456" s="13">
        <v>2.3269548933870019</v>
      </c>
      <c r="K456" s="13">
        <v>0.97528029543767092</v>
      </c>
      <c r="L456">
        <v>-6247</v>
      </c>
      <c r="M456">
        <v>-1133</v>
      </c>
      <c r="N456" s="14">
        <v>2.0168700000000001E-2</v>
      </c>
      <c r="O456" s="57">
        <v>1.9575091375000003E-2</v>
      </c>
      <c r="P456" s="14">
        <v>1.3000000000000001E-8</v>
      </c>
      <c r="Q456" s="13">
        <v>25.938032221926033</v>
      </c>
      <c r="R456" s="11">
        <v>-4.822892180766476</v>
      </c>
      <c r="S456">
        <v>261</v>
      </c>
      <c r="T456">
        <v>452</v>
      </c>
    </row>
    <row r="457" spans="1:21" x14ac:dyDescent="0.25">
      <c r="A457" t="s">
        <v>687</v>
      </c>
      <c r="B457" t="s">
        <v>688</v>
      </c>
      <c r="C457" s="56">
        <v>26.51288665161222</v>
      </c>
      <c r="D457" s="11">
        <v>0.15704999782619058</v>
      </c>
      <c r="E457" s="13">
        <v>-9.9133938056364954</v>
      </c>
      <c r="F457" s="12">
        <v>15.439856373429039</v>
      </c>
      <c r="G457" s="12">
        <v>0.41885220000000001</v>
      </c>
      <c r="H457" s="13">
        <v>2.3984480000000001</v>
      </c>
      <c r="I457" s="20">
        <v>1.0364469999999999</v>
      </c>
      <c r="J457" s="13">
        <v>2.3141057864029713</v>
      </c>
      <c r="K457" s="13">
        <v>0.96989493928353621</v>
      </c>
      <c r="L457">
        <v>-6258</v>
      </c>
      <c r="M457">
        <v>-1145</v>
      </c>
      <c r="N457" s="14">
        <v>2.022262E-2</v>
      </c>
      <c r="O457" s="57">
        <v>1.9629011375000002E-2</v>
      </c>
      <c r="P457" s="14">
        <v>1.3000000000000001E-8</v>
      </c>
      <c r="Q457" s="13">
        <v>25.607103480085325</v>
      </c>
      <c r="R457" s="11">
        <v>-5.1438986137632536</v>
      </c>
      <c r="S457">
        <v>262</v>
      </c>
      <c r="T457">
        <v>453</v>
      </c>
    </row>
    <row r="458" spans="1:21" x14ac:dyDescent="0.25">
      <c r="L458"/>
      <c r="M458"/>
    </row>
    <row r="459" spans="1:21" x14ac:dyDescent="0.25">
      <c r="A459" t="s">
        <v>689</v>
      </c>
      <c r="B459" t="s">
        <v>420</v>
      </c>
      <c r="F459" s="12">
        <v>1.5988430081788074</v>
      </c>
      <c r="G459" s="12">
        <v>0.33933560000000001</v>
      </c>
      <c r="H459" s="13">
        <v>2.466996</v>
      </c>
      <c r="I459" s="20">
        <v>1.031679</v>
      </c>
      <c r="J459" s="13">
        <v>2.3912437880387212</v>
      </c>
      <c r="L459">
        <v>-1737</v>
      </c>
      <c r="M459">
        <v>-1342</v>
      </c>
      <c r="N459" s="14">
        <v>5.4723089999999999E-4</v>
      </c>
      <c r="P459" s="14">
        <v>1.3000000000000001E-8</v>
      </c>
    </row>
    <row r="460" spans="1:21" x14ac:dyDescent="0.25">
      <c r="A460" t="s">
        <v>690</v>
      </c>
      <c r="B460" t="s">
        <v>420</v>
      </c>
      <c r="F460" s="12">
        <v>1.6367444643925477</v>
      </c>
      <c r="G460" s="12">
        <v>0.3972908</v>
      </c>
      <c r="H460" s="13">
        <v>2.448782</v>
      </c>
      <c r="I460" s="20">
        <v>1.0245145</v>
      </c>
      <c r="J460" s="13">
        <v>2.3901877425844145</v>
      </c>
      <c r="L460">
        <v>-1737</v>
      </c>
      <c r="M460">
        <v>-1357</v>
      </c>
      <c r="N460" s="14">
        <v>5.8511890000000001E-4</v>
      </c>
      <c r="P460" s="14">
        <v>1.3000000000000001E-8</v>
      </c>
    </row>
    <row r="461" spans="1:21" x14ac:dyDescent="0.25">
      <c r="A461" t="s">
        <v>691</v>
      </c>
      <c r="B461" t="s">
        <v>420</v>
      </c>
      <c r="F461" s="12">
        <v>1.4961101137043187</v>
      </c>
      <c r="G461" s="12">
        <v>0.38054299999999996</v>
      </c>
      <c r="H461" s="13">
        <v>2.4383360000000001</v>
      </c>
      <c r="I461" s="20">
        <v>1.0181534999999999</v>
      </c>
      <c r="J461" s="13">
        <v>2.3948608927828663</v>
      </c>
      <c r="L461">
        <v>-1737</v>
      </c>
      <c r="M461">
        <v>-1372</v>
      </c>
      <c r="N461" s="14">
        <v>5.9999960000000003E-4</v>
      </c>
      <c r="P461" s="14">
        <v>1.3000000000000001E-8</v>
      </c>
    </row>
    <row r="462" spans="1:21" x14ac:dyDescent="0.25">
      <c r="A462" t="s">
        <v>692</v>
      </c>
      <c r="B462" t="s">
        <v>420</v>
      </c>
      <c r="F462" s="12">
        <v>1.5988430081788074</v>
      </c>
      <c r="G462" s="12">
        <v>0.34420260000000003</v>
      </c>
      <c r="H462" s="13">
        <v>2.4153159999999998</v>
      </c>
      <c r="I462" s="20">
        <v>1.0113350000000001</v>
      </c>
      <c r="J462" s="13">
        <v>2.3882452402023064</v>
      </c>
      <c r="L462">
        <v>-1737</v>
      </c>
      <c r="M462">
        <v>-1387</v>
      </c>
      <c r="N462" s="14">
        <v>6.0386019999999997E-4</v>
      </c>
      <c r="P462" s="14">
        <v>1.3000000000000001E-8</v>
      </c>
    </row>
    <row r="463" spans="1:21" x14ac:dyDescent="0.25">
      <c r="B463" s="29"/>
      <c r="C463" s="32"/>
      <c r="D463" s="32"/>
      <c r="E463" s="48"/>
      <c r="F463" s="32">
        <f>AVERAGE(F459:F462)</f>
        <v>1.5826351486136203</v>
      </c>
      <c r="G463" s="32">
        <f>2*STDEV(F459:F462)</f>
        <v>0.12077410949641595</v>
      </c>
    </row>
    <row r="464" spans="1:21" x14ac:dyDescent="0.25">
      <c r="B464" s="43" t="s">
        <v>46</v>
      </c>
      <c r="C464" s="44">
        <v>12.49</v>
      </c>
      <c r="D464" s="44"/>
      <c r="E464" s="44">
        <v>-10.787034846004184</v>
      </c>
      <c r="F464" s="44">
        <f>AVERAGE(F459:F462,F431:F434)</f>
        <v>1.5682350887691876</v>
      </c>
      <c r="G464" s="44">
        <f>2*STDEV(F459:F462,F431:F434)</f>
        <v>0.15704999782619058</v>
      </c>
      <c r="J464" s="44">
        <v>2.385934489061678</v>
      </c>
      <c r="N464" s="58">
        <f>AVERAGE(N431:N434,N459:N462)</f>
        <v>5.9360862499999991E-4</v>
      </c>
    </row>
    <row r="465" spans="1:21" x14ac:dyDescent="0.25">
      <c r="A465" t="s">
        <v>693</v>
      </c>
      <c r="C465" s="54" t="s">
        <v>83</v>
      </c>
      <c r="D465" s="55" t="s">
        <v>84</v>
      </c>
      <c r="L465"/>
      <c r="M465"/>
    </row>
    <row r="466" spans="1:21" x14ac:dyDescent="0.25">
      <c r="A466" t="s">
        <v>694</v>
      </c>
      <c r="B466" t="s">
        <v>695</v>
      </c>
      <c r="C466" s="56">
        <v>27.461437844774615</v>
      </c>
      <c r="D466" s="11">
        <v>0.24204620544329486</v>
      </c>
      <c r="E466" s="13">
        <v>-9.9306483299772541</v>
      </c>
      <c r="F466" s="12">
        <v>16.360462796728648</v>
      </c>
      <c r="G466" s="12">
        <v>0.4057926</v>
      </c>
      <c r="H466" s="13">
        <v>2.3353079999999999</v>
      </c>
      <c r="I466" s="20">
        <v>1.0117670000000001</v>
      </c>
      <c r="J466" s="13">
        <v>2.3081480222225075</v>
      </c>
      <c r="K466" s="13">
        <v>0.96454044280016304</v>
      </c>
      <c r="L466">
        <v>-6269</v>
      </c>
      <c r="M466">
        <v>-1157</v>
      </c>
      <c r="N466" s="14">
        <v>1.9734789999999999E-2</v>
      </c>
      <c r="O466" s="57">
        <v>1.9153218287499999E-2</v>
      </c>
      <c r="P466" s="14">
        <v>1.3000000000000001E-8</v>
      </c>
      <c r="Q466" s="13">
        <v>26.554817682578282</v>
      </c>
      <c r="R466" s="11">
        <v>-4.2245999334779158</v>
      </c>
      <c r="S466">
        <v>263</v>
      </c>
      <c r="T466">
        <v>463</v>
      </c>
    </row>
    <row r="467" spans="1:21" x14ac:dyDescent="0.25">
      <c r="A467" t="s">
        <v>696</v>
      </c>
      <c r="B467" t="s">
        <v>697</v>
      </c>
      <c r="C467" s="56">
        <v>27.309688589477243</v>
      </c>
      <c r="D467" s="11">
        <v>0.24204620544329486</v>
      </c>
      <c r="E467" s="13">
        <v>-9.9306483299772541</v>
      </c>
      <c r="F467" s="12">
        <v>16.210353081986817</v>
      </c>
      <c r="G467" s="12">
        <v>0.38461820000000002</v>
      </c>
      <c r="H467" s="13">
        <v>2.3387690000000001</v>
      </c>
      <c r="I467" s="20">
        <v>1.005863</v>
      </c>
      <c r="J467" s="13">
        <v>2.3251367233907603</v>
      </c>
      <c r="K467" s="13">
        <v>0.97163976623594861</v>
      </c>
      <c r="L467">
        <v>-6280</v>
      </c>
      <c r="M467">
        <v>-1169</v>
      </c>
      <c r="N467" s="14">
        <v>2.17935E-2</v>
      </c>
      <c r="O467" s="57">
        <v>2.1211928287500001E-2</v>
      </c>
      <c r="P467" s="14">
        <v>1.3000000000000001E-8</v>
      </c>
      <c r="Q467" s="13">
        <v>26.403202329079445</v>
      </c>
      <c r="R467" s="11">
        <v>-4.3716693706730512</v>
      </c>
      <c r="S467">
        <v>264</v>
      </c>
      <c r="T467">
        <v>464</v>
      </c>
    </row>
    <row r="468" spans="1:21" x14ac:dyDescent="0.25">
      <c r="A468" t="s">
        <v>698</v>
      </c>
      <c r="B468" t="s">
        <v>699</v>
      </c>
      <c r="C468" s="56"/>
      <c r="E468" s="13"/>
      <c r="F468" s="12">
        <v>16.101137043686322</v>
      </c>
      <c r="G468" s="68">
        <v>1.4034140000000002</v>
      </c>
      <c r="H468" s="13">
        <v>2.3307310000000001</v>
      </c>
      <c r="I468" s="20">
        <v>0.99957554999999998</v>
      </c>
      <c r="J468" s="13">
        <v>2.3317206988506274</v>
      </c>
      <c r="K468" s="13">
        <v>0.97439111083963248</v>
      </c>
      <c r="L468">
        <v>-6291</v>
      </c>
      <c r="M468">
        <v>-1181</v>
      </c>
      <c r="N468" s="14">
        <v>2.563182E-2</v>
      </c>
      <c r="O468" s="57">
        <v>2.50502482875E-2</v>
      </c>
      <c r="P468" s="14">
        <v>1.3000000000000001E-8</v>
      </c>
      <c r="Q468" s="13"/>
      <c r="R468" s="11"/>
      <c r="S468">
        <v>265</v>
      </c>
      <c r="T468">
        <v>465</v>
      </c>
      <c r="U468" t="s">
        <v>1187</v>
      </c>
    </row>
    <row r="469" spans="1:21" x14ac:dyDescent="0.25">
      <c r="A469" t="s">
        <v>700</v>
      </c>
      <c r="B469" t="s">
        <v>701</v>
      </c>
      <c r="C469" s="56">
        <v>26.525734795500135</v>
      </c>
      <c r="D469" s="11">
        <v>0.24204620544329486</v>
      </c>
      <c r="E469" s="13">
        <v>-9.9306483299772541</v>
      </c>
      <c r="F469" s="12">
        <v>15.434869339716828</v>
      </c>
      <c r="G469" s="12">
        <v>0.36377180000000003</v>
      </c>
      <c r="H469" s="13">
        <v>2.4736440000000002</v>
      </c>
      <c r="I469" s="20">
        <v>1.0638194999999999</v>
      </c>
      <c r="J469" s="13">
        <v>2.3252478451466629</v>
      </c>
      <c r="K469" s="13">
        <v>0.97168620235122849</v>
      </c>
      <c r="L469">
        <v>-6302</v>
      </c>
      <c r="M469">
        <v>-1193</v>
      </c>
      <c r="N469" s="14">
        <v>2.3588499999999998E-2</v>
      </c>
      <c r="O469" s="57">
        <v>2.3006928287499999E-2</v>
      </c>
      <c r="P469" s="14">
        <v>1.3000000000000001E-8</v>
      </c>
      <c r="Q469" s="13">
        <v>25.619940286918386</v>
      </c>
      <c r="R469" s="11">
        <v>-5.1314466957170017</v>
      </c>
      <c r="S469">
        <v>266</v>
      </c>
      <c r="T469">
        <v>466</v>
      </c>
    </row>
    <row r="470" spans="1:21" x14ac:dyDescent="0.25">
      <c r="A470" t="s">
        <v>702</v>
      </c>
      <c r="B470" t="s">
        <v>703</v>
      </c>
      <c r="C470" s="56">
        <v>26.858474026384194</v>
      </c>
      <c r="D470" s="11">
        <v>0.24204620544329486</v>
      </c>
      <c r="E470" s="13">
        <v>-9.9306483299772541</v>
      </c>
      <c r="F470" s="12">
        <v>15.764013564731671</v>
      </c>
      <c r="G470" s="12">
        <v>0.57986059999999995</v>
      </c>
      <c r="H470" s="13">
        <v>2.4873099999999999</v>
      </c>
      <c r="I470" s="20">
        <v>1.0793840000000001</v>
      </c>
      <c r="J470" s="13">
        <v>2.304379164412294</v>
      </c>
      <c r="K470" s="13">
        <v>0.96296549364347339</v>
      </c>
      <c r="L470">
        <v>-6313</v>
      </c>
      <c r="M470">
        <v>-1205</v>
      </c>
      <c r="N470" s="14">
        <v>2.3414979999999998E-2</v>
      </c>
      <c r="O470" s="57">
        <v>2.2833408287499999E-2</v>
      </c>
      <c r="P470" s="14">
        <v>1.3000000000000001E-8</v>
      </c>
      <c r="Q470" s="13">
        <v>25.952385912530129</v>
      </c>
      <c r="R470" s="11">
        <v>-4.8089688600070533</v>
      </c>
      <c r="S470">
        <v>267</v>
      </c>
      <c r="T470">
        <v>467</v>
      </c>
    </row>
    <row r="471" spans="1:21" x14ac:dyDescent="0.25">
      <c r="A471" t="s">
        <v>704</v>
      </c>
      <c r="B471" t="s">
        <v>705</v>
      </c>
      <c r="C471" s="56">
        <v>26.66740104380083</v>
      </c>
      <c r="D471" s="11">
        <v>0.24204620544329486</v>
      </c>
      <c r="E471" s="13">
        <v>-9.9306483299772541</v>
      </c>
      <c r="F471" s="12">
        <v>15.575004987033791</v>
      </c>
      <c r="G471" s="12">
        <v>0.37929619999999997</v>
      </c>
      <c r="H471" s="13">
        <v>2.4969380000000001</v>
      </c>
      <c r="I471" s="20">
        <v>1.083164</v>
      </c>
      <c r="J471" s="13">
        <v>2.3052261707368413</v>
      </c>
      <c r="K471" s="13">
        <v>0.96331944488380461</v>
      </c>
      <c r="L471">
        <v>-6324</v>
      </c>
      <c r="M471">
        <v>-1217</v>
      </c>
      <c r="N471" s="14">
        <v>2.311829E-2</v>
      </c>
      <c r="O471" s="57">
        <v>2.25367182875E-2</v>
      </c>
      <c r="P471" s="14">
        <v>1.3000000000000001E-8</v>
      </c>
      <c r="Q471" s="13">
        <v>25.761481530550245</v>
      </c>
      <c r="R471" s="11">
        <v>-4.9941493141493973</v>
      </c>
      <c r="S471">
        <v>268</v>
      </c>
      <c r="T471">
        <v>468</v>
      </c>
    </row>
    <row r="472" spans="1:21" x14ac:dyDescent="0.25">
      <c r="A472" t="s">
        <v>706</v>
      </c>
      <c r="B472" t="s">
        <v>707</v>
      </c>
      <c r="C472" s="56">
        <v>26.909897362066282</v>
      </c>
      <c r="D472" s="11">
        <v>0.24204620544329486</v>
      </c>
      <c r="E472" s="13">
        <v>-9.9306483299772541</v>
      </c>
      <c r="F472" s="12">
        <v>15.81488130859765</v>
      </c>
      <c r="G472" s="12">
        <v>0.39274000000000003</v>
      </c>
      <c r="H472" s="13">
        <v>2.524251</v>
      </c>
      <c r="I472" s="20">
        <v>1.0839295</v>
      </c>
      <c r="J472" s="13">
        <v>2.3287962916407388</v>
      </c>
      <c r="K472" s="13">
        <v>0.97316904492445</v>
      </c>
      <c r="L472">
        <v>-6335</v>
      </c>
      <c r="M472">
        <v>-1229</v>
      </c>
      <c r="N472" s="14">
        <v>2.010607E-2</v>
      </c>
      <c r="O472" s="57">
        <v>1.9524498287500001E-2</v>
      </c>
      <c r="P472" s="14">
        <v>1.3000000000000001E-8</v>
      </c>
      <c r="Q472" s="13">
        <v>26.003763872851859</v>
      </c>
      <c r="R472" s="11">
        <v>-4.7591313763065068</v>
      </c>
      <c r="S472">
        <v>269</v>
      </c>
      <c r="T472">
        <v>469</v>
      </c>
    </row>
    <row r="473" spans="1:21" x14ac:dyDescent="0.25">
      <c r="A473" t="s">
        <v>708</v>
      </c>
      <c r="B473" t="s">
        <v>709</v>
      </c>
      <c r="C473" s="56">
        <v>27.625286708467421</v>
      </c>
      <c r="D473" s="11">
        <v>0.24204620544329486</v>
      </c>
      <c r="E473" s="13">
        <v>-9.9306483299772541</v>
      </c>
      <c r="F473" s="12">
        <v>16.522541392379743</v>
      </c>
      <c r="G473" s="12">
        <v>0.39639099999999994</v>
      </c>
      <c r="H473" s="13">
        <v>2.490424</v>
      </c>
      <c r="I473" s="20">
        <v>1.0866965</v>
      </c>
      <c r="J473" s="13">
        <v>2.2917383096384318</v>
      </c>
      <c r="K473" s="13">
        <v>0.95768307001051545</v>
      </c>
      <c r="L473">
        <v>-6346</v>
      </c>
      <c r="M473">
        <v>-1241</v>
      </c>
      <c r="N473" s="14">
        <v>2.2966710000000001E-2</v>
      </c>
      <c r="O473" s="57">
        <v>2.2385138287500002E-2</v>
      </c>
      <c r="P473" s="14">
        <v>1.3000000000000001E-8</v>
      </c>
      <c r="Q473" s="13">
        <v>26.71852196791713</v>
      </c>
      <c r="R473" s="11">
        <v>-4.0658040295300948</v>
      </c>
      <c r="S473">
        <v>270</v>
      </c>
      <c r="T473">
        <v>470</v>
      </c>
    </row>
    <row r="474" spans="1:21" x14ac:dyDescent="0.25">
      <c r="A474" t="s">
        <v>710</v>
      </c>
      <c r="B474" t="s">
        <v>711</v>
      </c>
      <c r="C474" s="56">
        <v>26.80251333755357</v>
      </c>
      <c r="D474" s="11">
        <v>0.24204620544329486</v>
      </c>
      <c r="E474" s="13">
        <v>-9.9306483299772541</v>
      </c>
      <c r="F474" s="12">
        <v>15.708657490524525</v>
      </c>
      <c r="G474" s="12">
        <v>0.36706660000000002</v>
      </c>
      <c r="H474" s="13">
        <v>2.4876770000000001</v>
      </c>
      <c r="I474" s="20">
        <v>1.0862514999999999</v>
      </c>
      <c r="J474" s="13">
        <v>2.2901482759747629</v>
      </c>
      <c r="K474" s="13">
        <v>0.95701861878847216</v>
      </c>
      <c r="L474">
        <v>-6357</v>
      </c>
      <c r="M474">
        <v>-1253</v>
      </c>
      <c r="N474" s="14">
        <v>2.5330700000000001E-2</v>
      </c>
      <c r="O474" s="57">
        <v>2.4749128287500002E-2</v>
      </c>
      <c r="P474" s="14">
        <v>1.3000000000000001E-8</v>
      </c>
      <c r="Q474" s="13">
        <v>25.896474602768116</v>
      </c>
      <c r="R474" s="11">
        <v>-4.8632037687401271</v>
      </c>
      <c r="S474">
        <v>271</v>
      </c>
      <c r="T474">
        <v>471</v>
      </c>
    </row>
    <row r="475" spans="1:21" x14ac:dyDescent="0.25">
      <c r="A475" t="s">
        <v>712</v>
      </c>
      <c r="B475" t="s">
        <v>713</v>
      </c>
      <c r="C475" s="56">
        <v>26.621523361966879</v>
      </c>
      <c r="D475" s="11">
        <v>0.24204620544329486</v>
      </c>
      <c r="E475" s="13">
        <v>-9.9306483299772541</v>
      </c>
      <c r="F475" s="12">
        <v>15.529622980251512</v>
      </c>
      <c r="G475" s="12">
        <v>0.39618880000000001</v>
      </c>
      <c r="H475" s="13">
        <v>2.5003989999999998</v>
      </c>
      <c r="I475" s="20">
        <v>1.0791735</v>
      </c>
      <c r="J475" s="13">
        <v>2.3169573752505968</v>
      </c>
      <c r="K475" s="13">
        <v>0.96822173931524291</v>
      </c>
      <c r="L475">
        <v>-6368</v>
      </c>
      <c r="M475">
        <v>-1265</v>
      </c>
      <c r="N475" s="14">
        <v>2.5388310000000001E-2</v>
      </c>
      <c r="O475" s="57">
        <v>2.4806738287500001E-2</v>
      </c>
      <c r="P475" s="14">
        <v>1.3000000000000001E-8</v>
      </c>
      <c r="Q475" s="13">
        <v>25.715644330655209</v>
      </c>
      <c r="R475" s="11">
        <v>-5.0386121672549411</v>
      </c>
      <c r="S475">
        <v>272</v>
      </c>
      <c r="T475">
        <v>472</v>
      </c>
    </row>
    <row r="476" spans="1:21" x14ac:dyDescent="0.25">
      <c r="A476" t="s">
        <v>714</v>
      </c>
      <c r="B476" t="s">
        <v>715</v>
      </c>
      <c r="C476" s="56">
        <v>26.545900809492817</v>
      </c>
      <c r="D476" s="11">
        <v>0.24204620544329486</v>
      </c>
      <c r="E476" s="13">
        <v>-9.9306483299772541</v>
      </c>
      <c r="F476" s="12">
        <v>15.454817474566118</v>
      </c>
      <c r="G476" s="12">
        <v>0.45489679999999999</v>
      </c>
      <c r="H476" s="13">
        <v>2.4845600000000001</v>
      </c>
      <c r="I476" s="20">
        <v>1.0709474999999999</v>
      </c>
      <c r="J476" s="13">
        <v>2.3199643306511293</v>
      </c>
      <c r="K476" s="13">
        <v>0.96947830088130627</v>
      </c>
      <c r="L476">
        <v>-6379</v>
      </c>
      <c r="M476">
        <v>-1277</v>
      </c>
      <c r="N476" s="14">
        <v>2.4220749999999999E-2</v>
      </c>
      <c r="O476" s="57">
        <v>2.36391782875E-2</v>
      </c>
      <c r="P476" s="14">
        <v>1.3000000000000001E-8</v>
      </c>
      <c r="Q476" s="13">
        <v>25.640088506652337</v>
      </c>
      <c r="R476" s="11">
        <v>-5.1119025844619452</v>
      </c>
      <c r="S476">
        <v>273</v>
      </c>
      <c r="T476">
        <v>473</v>
      </c>
    </row>
    <row r="477" spans="1:21" x14ac:dyDescent="0.25">
      <c r="A477" t="s">
        <v>716</v>
      </c>
      <c r="B477" t="s">
        <v>717</v>
      </c>
      <c r="C477" s="56">
        <v>26.47179070806871</v>
      </c>
      <c r="D477" s="11">
        <v>0.24204620544329486</v>
      </c>
      <c r="E477" s="13">
        <v>-9.9306483299772541</v>
      </c>
      <c r="F477" s="12">
        <v>15.381508078994521</v>
      </c>
      <c r="G477" s="12">
        <v>0.43702739999999995</v>
      </c>
      <c r="H477" s="13">
        <v>2.4748459999999999</v>
      </c>
      <c r="I477" s="20">
        <v>1.070762</v>
      </c>
      <c r="J477" s="13">
        <v>2.3112941998315217</v>
      </c>
      <c r="K477" s="13">
        <v>0.96585518323921193</v>
      </c>
      <c r="L477">
        <v>-6390</v>
      </c>
      <c r="M477">
        <v>-1289</v>
      </c>
      <c r="N477" s="14">
        <v>2.5051940000000002E-2</v>
      </c>
      <c r="O477" s="57">
        <v>2.4470368287500002E-2</v>
      </c>
      <c r="P477" s="14">
        <v>1.3000000000000001E-8</v>
      </c>
      <c r="Q477" s="13">
        <v>25.566043799129634</v>
      </c>
      <c r="R477" s="11">
        <v>-5.1837271933246996</v>
      </c>
      <c r="S477">
        <v>274</v>
      </c>
      <c r="T477">
        <v>474</v>
      </c>
    </row>
    <row r="478" spans="1:21" x14ac:dyDescent="0.25">
      <c r="A478" t="s">
        <v>718</v>
      </c>
      <c r="B478" t="s">
        <v>719</v>
      </c>
      <c r="C478" s="56">
        <v>26.936113180257237</v>
      </c>
      <c r="D478" s="11">
        <v>0.24204620544329486</v>
      </c>
      <c r="E478" s="13">
        <v>-9.9306483299772541</v>
      </c>
      <c r="F478" s="12">
        <v>15.840813883901905</v>
      </c>
      <c r="G478" s="12">
        <v>0.40832060000000003</v>
      </c>
      <c r="H478" s="13">
        <v>2.4586760000000001</v>
      </c>
      <c r="I478" s="20">
        <v>1.0731580000000001</v>
      </c>
      <c r="J478" s="13">
        <v>2.291066180376049</v>
      </c>
      <c r="K478" s="13">
        <v>0.95740219727180198</v>
      </c>
      <c r="L478">
        <v>-6401</v>
      </c>
      <c r="M478">
        <v>-1301</v>
      </c>
      <c r="N478" s="14">
        <v>2.5010560000000001E-2</v>
      </c>
      <c r="O478" s="57">
        <v>2.4428988287500002E-2</v>
      </c>
      <c r="P478" s="14">
        <v>1.3000000000000001E-8</v>
      </c>
      <c r="Q478" s="13">
        <v>26.029956558506264</v>
      </c>
      <c r="R478" s="11">
        <v>-4.7337240316746723</v>
      </c>
      <c r="S478">
        <v>275</v>
      </c>
      <c r="T478">
        <v>475</v>
      </c>
    </row>
    <row r="479" spans="1:21" x14ac:dyDescent="0.25">
      <c r="A479" t="s">
        <v>720</v>
      </c>
      <c r="B479" t="s">
        <v>721</v>
      </c>
      <c r="C479" s="56"/>
      <c r="E479" s="13"/>
      <c r="F479" s="12">
        <v>15.330141631757499</v>
      </c>
      <c r="G479" s="12">
        <v>0.25438120000000003</v>
      </c>
      <c r="H479" s="13">
        <v>2.3025739999999999</v>
      </c>
      <c r="I479" s="20">
        <v>1.0689705</v>
      </c>
      <c r="J479" s="13">
        <v>2.1540107982399888</v>
      </c>
      <c r="K479" s="69">
        <v>0.90012880851990962</v>
      </c>
      <c r="L479">
        <v>-6412</v>
      </c>
      <c r="M479">
        <v>-1313</v>
      </c>
      <c r="N479" s="14">
        <v>2.2412870000000001E-2</v>
      </c>
      <c r="O479" s="57">
        <v>2.1831298287500002E-2</v>
      </c>
      <c r="P479" s="14">
        <v>1.3000000000000001E-8</v>
      </c>
      <c r="Q479" s="13"/>
      <c r="R479" s="11"/>
      <c r="S479">
        <v>276</v>
      </c>
      <c r="T479">
        <v>476</v>
      </c>
      <c r="U479" t="s">
        <v>637</v>
      </c>
    </row>
    <row r="480" spans="1:21" x14ac:dyDescent="0.25">
      <c r="A480" t="s">
        <v>722</v>
      </c>
      <c r="B480" t="s">
        <v>723</v>
      </c>
      <c r="C480" s="56">
        <v>27.741241288927078</v>
      </c>
      <c r="D480" s="11">
        <v>0.24204620544329486</v>
      </c>
      <c r="E480" s="13">
        <v>-9.9306483299772541</v>
      </c>
      <c r="F480" s="12">
        <v>16.637243167763714</v>
      </c>
      <c r="G480" s="12">
        <v>0.42335520000000004</v>
      </c>
      <c r="H480" s="13">
        <v>2.4606249999999998</v>
      </c>
      <c r="I480" s="20">
        <v>1.0632765</v>
      </c>
      <c r="J480" s="13">
        <v>2.3141910876427723</v>
      </c>
      <c r="K480" s="13">
        <v>0.96706574921041666</v>
      </c>
      <c r="L480">
        <v>-6423</v>
      </c>
      <c r="M480">
        <v>-1325</v>
      </c>
      <c r="N480" s="14">
        <v>1.8303819999999998E-2</v>
      </c>
      <c r="O480" s="57">
        <v>1.7722248287499999E-2</v>
      </c>
      <c r="P480" s="14">
        <v>1.3000000000000001E-8</v>
      </c>
      <c r="Q480" s="13">
        <v>26.834374231387905</v>
      </c>
      <c r="R480" s="11">
        <v>-3.9534253898129763</v>
      </c>
      <c r="S480">
        <v>277</v>
      </c>
      <c r="T480">
        <v>477</v>
      </c>
    </row>
    <row r="481" spans="1:21" x14ac:dyDescent="0.25">
      <c r="A481" t="s">
        <v>724</v>
      </c>
      <c r="B481" t="s">
        <v>725</v>
      </c>
      <c r="C481" s="56">
        <v>28.220184121260814</v>
      </c>
      <c r="D481" s="11">
        <v>0.24204620544329486</v>
      </c>
      <c r="E481" s="13">
        <v>-9.9306483299772541</v>
      </c>
      <c r="F481" s="12">
        <v>17.111011370436913</v>
      </c>
      <c r="G481" s="12">
        <v>0.36877959999999999</v>
      </c>
      <c r="H481" s="13">
        <v>2.4301550000000001</v>
      </c>
      <c r="I481" s="20">
        <v>1.0569645000000001</v>
      </c>
      <c r="J481" s="13">
        <v>2.2991831797567466</v>
      </c>
      <c r="K481" s="13">
        <v>0.96079416958098163</v>
      </c>
      <c r="L481">
        <v>-6434</v>
      </c>
      <c r="M481">
        <v>-1337</v>
      </c>
      <c r="N481" s="14">
        <v>2.0088459999999999E-2</v>
      </c>
      <c r="O481" s="57">
        <v>1.95068882875E-2</v>
      </c>
      <c r="P481" s="14">
        <v>1.3000000000000001E-8</v>
      </c>
      <c r="Q481" s="13">
        <v>27.312894450071568</v>
      </c>
      <c r="R481" s="11">
        <v>-3.4892527475031114</v>
      </c>
      <c r="S481">
        <v>278</v>
      </c>
      <c r="T481">
        <v>478</v>
      </c>
    </row>
    <row r="482" spans="1:21" x14ac:dyDescent="0.25">
      <c r="A482" t="s">
        <v>726</v>
      </c>
      <c r="B482" t="s">
        <v>727</v>
      </c>
      <c r="C482" s="56">
        <v>28.804494376707403</v>
      </c>
      <c r="D482" s="11">
        <v>0.24204620544329486</v>
      </c>
      <c r="E482" s="13">
        <v>-9.9306483299772541</v>
      </c>
      <c r="F482" s="12">
        <v>17.689008577697951</v>
      </c>
      <c r="G482" s="12">
        <v>0.43388759999999998</v>
      </c>
      <c r="H482" s="13">
        <v>2.41425</v>
      </c>
      <c r="I482" s="20">
        <v>1.049874</v>
      </c>
      <c r="J482" s="13">
        <v>2.2995616616851167</v>
      </c>
      <c r="K482" s="13">
        <v>0.96095233150268999</v>
      </c>
      <c r="L482">
        <v>-6445</v>
      </c>
      <c r="M482">
        <v>-1349</v>
      </c>
      <c r="N482" s="14">
        <v>1.6515040000000002E-2</v>
      </c>
      <c r="O482" s="57">
        <v>1.5933468287500002E-2</v>
      </c>
      <c r="P482" s="14">
        <v>1.3000000000000001E-8</v>
      </c>
      <c r="Q482" s="13">
        <v>27.896689116865492</v>
      </c>
      <c r="R482" s="11">
        <v>-2.9229621238852164</v>
      </c>
      <c r="S482">
        <v>279</v>
      </c>
      <c r="T482">
        <v>479</v>
      </c>
    </row>
    <row r="483" spans="1:21" x14ac:dyDescent="0.25">
      <c r="A483" t="s">
        <v>728</v>
      </c>
      <c r="B483" t="s">
        <v>729</v>
      </c>
      <c r="C483" s="56"/>
      <c r="E483" s="13"/>
      <c r="F483" s="12">
        <v>16.181926989826458</v>
      </c>
      <c r="G483" s="12">
        <v>0.54938480000000001</v>
      </c>
      <c r="H483" s="13">
        <v>2.2841990000000001</v>
      </c>
      <c r="I483" s="20">
        <v>1.043587</v>
      </c>
      <c r="J483" s="13">
        <v>2.1887959508886179</v>
      </c>
      <c r="K483" s="69">
        <v>0.91466500213294888</v>
      </c>
      <c r="L483">
        <v>-6456</v>
      </c>
      <c r="M483">
        <v>-1361</v>
      </c>
      <c r="N483" s="14">
        <v>2.0694339999999999E-2</v>
      </c>
      <c r="O483" s="57">
        <v>2.0112768287499999E-2</v>
      </c>
      <c r="P483" s="14">
        <v>1.3000000000000001E-8</v>
      </c>
      <c r="Q483" s="13"/>
      <c r="R483" s="11"/>
      <c r="S483">
        <v>280</v>
      </c>
      <c r="T483">
        <v>480</v>
      </c>
      <c r="U483" t="s">
        <v>637</v>
      </c>
    </row>
    <row r="484" spans="1:21" x14ac:dyDescent="0.25">
      <c r="A484" t="s">
        <v>730</v>
      </c>
      <c r="B484" t="s">
        <v>731</v>
      </c>
      <c r="C484" s="56">
        <v>26.901326806119343</v>
      </c>
      <c r="D484" s="11">
        <v>0.24204620544329486</v>
      </c>
      <c r="E484" s="13">
        <v>-9.9306483299772541</v>
      </c>
      <c r="F484" s="12">
        <v>15.80640335128658</v>
      </c>
      <c r="G484" s="12">
        <v>0.40407440000000006</v>
      </c>
      <c r="H484" s="13">
        <v>2.4057750000000002</v>
      </c>
      <c r="I484" s="20">
        <v>1.0388189999999999</v>
      </c>
      <c r="J484" s="13">
        <v>2.3158750465673044</v>
      </c>
      <c r="K484" s="13">
        <v>0.96776945039036155</v>
      </c>
      <c r="L484">
        <v>-6467</v>
      </c>
      <c r="M484">
        <v>-1373</v>
      </c>
      <c r="N484" s="14">
        <v>1.8353850000000001E-2</v>
      </c>
      <c r="O484" s="57">
        <v>1.7772278287500002E-2</v>
      </c>
      <c r="P484" s="14">
        <v>1.3000000000000001E-8</v>
      </c>
      <c r="Q484" s="13">
        <v>25.995200879464832</v>
      </c>
      <c r="R484" s="11">
        <v>-4.7674376235900011</v>
      </c>
      <c r="S484">
        <v>281</v>
      </c>
      <c r="T484">
        <v>481</v>
      </c>
    </row>
    <row r="485" spans="1:21" x14ac:dyDescent="0.25">
      <c r="A485" t="s">
        <v>732</v>
      </c>
      <c r="B485" t="s">
        <v>733</v>
      </c>
      <c r="C485" s="56"/>
      <c r="D485" s="13"/>
      <c r="F485" s="12">
        <v>15.483742270097745</v>
      </c>
      <c r="G485" s="12">
        <v>0.46377759999999996</v>
      </c>
      <c r="H485" s="13">
        <v>2.3895490000000001</v>
      </c>
      <c r="I485" s="20">
        <v>1.0406965000000001</v>
      </c>
      <c r="J485" s="13">
        <v>2.2961055408565318</v>
      </c>
      <c r="K485" s="13">
        <v>0.9595080704404535</v>
      </c>
      <c r="L485">
        <v>-6478</v>
      </c>
      <c r="M485">
        <v>-1385</v>
      </c>
      <c r="N485" s="14">
        <v>1.348836E-2</v>
      </c>
      <c r="O485" s="59">
        <v>1.29067882875E-2</v>
      </c>
      <c r="P485" s="14">
        <v>1.3000000000000001E-8</v>
      </c>
      <c r="Q485" s="13"/>
      <c r="R485" s="11"/>
      <c r="S485">
        <v>282</v>
      </c>
      <c r="T485">
        <v>482</v>
      </c>
      <c r="U485" t="s">
        <v>151</v>
      </c>
    </row>
    <row r="486" spans="1:21" x14ac:dyDescent="0.25">
      <c r="L486"/>
      <c r="M486"/>
    </row>
    <row r="487" spans="1:21" x14ac:dyDescent="0.25">
      <c r="A487" t="s">
        <v>734</v>
      </c>
      <c r="B487" t="s">
        <v>420</v>
      </c>
      <c r="F487" s="12">
        <v>1.7594254937163267</v>
      </c>
      <c r="G487" s="12">
        <v>0.37265060000000005</v>
      </c>
      <c r="H487" s="13">
        <v>2.4379620000000002</v>
      </c>
      <c r="I487" s="20">
        <v>1.028035</v>
      </c>
      <c r="J487" s="13">
        <v>2.3714776247890392</v>
      </c>
      <c r="L487">
        <v>-1712</v>
      </c>
      <c r="M487">
        <v>-1342</v>
      </c>
      <c r="N487" s="14">
        <v>5.6828429999999995E-4</v>
      </c>
      <c r="P487" s="14">
        <v>1.3000000000000001E-8</v>
      </c>
    </row>
    <row r="488" spans="1:21" x14ac:dyDescent="0.25">
      <c r="A488" t="s">
        <v>735</v>
      </c>
      <c r="B488" t="s">
        <v>420</v>
      </c>
      <c r="F488" s="12">
        <v>1.4996010373031776</v>
      </c>
      <c r="G488" s="12">
        <v>0.33619299999999996</v>
      </c>
      <c r="H488" s="13">
        <v>2.4360050000000002</v>
      </c>
      <c r="I488" s="20">
        <v>1.0159670000000001</v>
      </c>
      <c r="J488" s="13">
        <v>2.3977205952555547</v>
      </c>
      <c r="L488">
        <v>-1712</v>
      </c>
      <c r="M488">
        <v>-1357</v>
      </c>
      <c r="N488" s="14">
        <v>5.5832769999999998E-4</v>
      </c>
      <c r="P488" s="14">
        <v>1.3000000000000001E-8</v>
      </c>
    </row>
    <row r="489" spans="1:21" x14ac:dyDescent="0.25">
      <c r="A489" t="s">
        <v>736</v>
      </c>
      <c r="B489" t="s">
        <v>420</v>
      </c>
      <c r="F489" s="12">
        <v>1.3883901855176184</v>
      </c>
      <c r="G489" s="12">
        <v>0.38811680000000004</v>
      </c>
      <c r="H489" s="13">
        <v>2.4531100000000001</v>
      </c>
      <c r="I489" s="20">
        <v>1.0166710000000001</v>
      </c>
      <c r="J489" s="13">
        <v>2.4128847975402072</v>
      </c>
      <c r="L489">
        <v>-1712</v>
      </c>
      <c r="M489">
        <v>-1372</v>
      </c>
      <c r="N489" s="14">
        <v>5.9307670000000002E-4</v>
      </c>
      <c r="P489" s="14">
        <v>1.3000000000000001E-8</v>
      </c>
    </row>
    <row r="490" spans="1:21" x14ac:dyDescent="0.25">
      <c r="A490" t="s">
        <v>737</v>
      </c>
      <c r="B490" t="s">
        <v>420</v>
      </c>
      <c r="F490" s="12">
        <v>1.4282864552164209</v>
      </c>
      <c r="G490" s="12">
        <v>0.43941139999999995</v>
      </c>
      <c r="H490" s="13">
        <v>2.4384359999999998</v>
      </c>
      <c r="I490" s="20">
        <v>1.0171160000000001</v>
      </c>
      <c r="J490" s="13">
        <v>2.3974020662343327</v>
      </c>
      <c r="L490">
        <v>-1712</v>
      </c>
      <c r="M490">
        <v>-1387</v>
      </c>
      <c r="N490" s="14">
        <v>5.9667539999999999E-4</v>
      </c>
      <c r="P490" s="14">
        <v>1.3000000000000001E-8</v>
      </c>
    </row>
    <row r="491" spans="1:21" x14ac:dyDescent="0.25">
      <c r="B491" s="29"/>
      <c r="C491" s="32"/>
      <c r="D491" s="32"/>
      <c r="E491" s="48"/>
      <c r="F491" s="32">
        <f>AVERAGE(F487:F490)</f>
        <v>1.5189257929383859</v>
      </c>
      <c r="G491" s="32">
        <f>2*STDEV(F487:F490)</f>
        <v>0.33360373019901868</v>
      </c>
    </row>
    <row r="492" spans="1:21" x14ac:dyDescent="0.25">
      <c r="B492" s="43" t="s">
        <v>46</v>
      </c>
      <c r="C492" s="44">
        <v>12.49</v>
      </c>
      <c r="D492" s="44"/>
      <c r="E492" s="44">
        <v>-10.80427414515106</v>
      </c>
      <c r="F492" s="44">
        <f>AVERAGE(F487:F490,F459:F462)</f>
        <v>1.5507804707760031</v>
      </c>
      <c r="G492" s="44">
        <f>2*STDEV(F487:F490,F459:F462)</f>
        <v>0.24204620544329486</v>
      </c>
      <c r="J492" s="44">
        <v>2.3930028434284303</v>
      </c>
      <c r="N492" s="58">
        <f>AVERAGE(N459:N462,N487:N490)</f>
        <v>5.8157171249999999E-4</v>
      </c>
    </row>
    <row r="493" spans="1:21" x14ac:dyDescent="0.25">
      <c r="C493" s="54" t="s">
        <v>83</v>
      </c>
      <c r="D493" s="55" t="s">
        <v>84</v>
      </c>
      <c r="L493"/>
      <c r="M493"/>
    </row>
    <row r="494" spans="1:21" x14ac:dyDescent="0.25">
      <c r="A494" t="s">
        <v>738</v>
      </c>
      <c r="B494" t="s">
        <v>739</v>
      </c>
      <c r="C494" s="56">
        <v>27.583023330913782</v>
      </c>
      <c r="D494" s="11">
        <v>0.23734927606287498</v>
      </c>
      <c r="E494" s="13">
        <v>-9.9982490914123368</v>
      </c>
      <c r="F494" s="12">
        <v>16.411330540594406</v>
      </c>
      <c r="G494" s="12">
        <v>0.44092939999999997</v>
      </c>
      <c r="H494" s="13">
        <v>2.3458920000000001</v>
      </c>
      <c r="I494" s="20">
        <v>1.010915</v>
      </c>
      <c r="J494" s="13">
        <v>2.3205630542627222</v>
      </c>
      <c r="K494" s="13">
        <v>0.96765492639851325</v>
      </c>
      <c r="L494">
        <v>-1923</v>
      </c>
      <c r="M494">
        <v>2901</v>
      </c>
      <c r="N494" s="14">
        <v>2.5846830000000001E-2</v>
      </c>
      <c r="O494" s="57">
        <v>2.5258793512500002E-2</v>
      </c>
      <c r="P494" s="14">
        <v>1.3000000000000001E-8</v>
      </c>
      <c r="Q494" s="13">
        <v>26.676295883081956</v>
      </c>
      <c r="R494" s="11">
        <v>-4.1067640404284029</v>
      </c>
      <c r="S494">
        <v>283</v>
      </c>
      <c r="T494">
        <v>200</v>
      </c>
    </row>
    <row r="495" spans="1:21" x14ac:dyDescent="0.25">
      <c r="A495" t="s">
        <v>740</v>
      </c>
      <c r="B495" t="s">
        <v>741</v>
      </c>
      <c r="C495" s="56">
        <v>26.988589481232061</v>
      </c>
      <c r="D495" s="11">
        <v>0.23734927606287498</v>
      </c>
      <c r="E495" s="13">
        <v>-9.9982490914123368</v>
      </c>
      <c r="F495" s="12">
        <v>15.823359265908499</v>
      </c>
      <c r="G495" s="12">
        <v>0.4267512</v>
      </c>
      <c r="H495" s="13">
        <v>2.341466</v>
      </c>
      <c r="I495" s="20">
        <v>1.0117180000000001</v>
      </c>
      <c r="J495" s="13">
        <v>2.3143464878553113</v>
      </c>
      <c r="K495" s="13">
        <v>0.96506267142902868</v>
      </c>
      <c r="L495">
        <v>-1900</v>
      </c>
      <c r="M495">
        <v>2912</v>
      </c>
      <c r="N495" s="14">
        <v>1.8516189999999998E-2</v>
      </c>
      <c r="O495" s="57">
        <v>1.79281535125E-2</v>
      </c>
      <c r="P495" s="14">
        <v>1.3000000000000001E-8</v>
      </c>
      <c r="Q495" s="13">
        <v>26.082386554996173</v>
      </c>
      <c r="R495" s="11">
        <v>-4.6828660552364676</v>
      </c>
      <c r="S495">
        <v>284</v>
      </c>
      <c r="T495">
        <v>199</v>
      </c>
    </row>
    <row r="496" spans="1:21" x14ac:dyDescent="0.25">
      <c r="A496" t="s">
        <v>742</v>
      </c>
      <c r="B496" t="s">
        <v>743</v>
      </c>
      <c r="C496" s="56">
        <v>27.126231924797128</v>
      </c>
      <c r="D496" s="11">
        <v>0.23734927606287498</v>
      </c>
      <c r="E496" s="13">
        <v>-9.9982490914123368</v>
      </c>
      <c r="F496" s="12">
        <v>15.959505286255782</v>
      </c>
      <c r="G496" s="12">
        <v>0.39649380000000001</v>
      </c>
      <c r="H496" s="13">
        <v>2.3304670000000001</v>
      </c>
      <c r="I496" s="20">
        <v>1.0149545</v>
      </c>
      <c r="J496" s="13">
        <v>2.2961295309297118</v>
      </c>
      <c r="K496" s="13">
        <v>0.95746635635339872</v>
      </c>
      <c r="L496">
        <v>-1877</v>
      </c>
      <c r="M496">
        <v>2923</v>
      </c>
      <c r="N496" s="14">
        <v>2.678473E-2</v>
      </c>
      <c r="O496" s="57">
        <v>2.6196693512500001E-2</v>
      </c>
      <c r="P496" s="14">
        <v>1.3000000000000001E-8</v>
      </c>
      <c r="Q496" s="13">
        <v>26.21990754445136</v>
      </c>
      <c r="R496" s="11">
        <v>-4.5494683876852884</v>
      </c>
      <c r="S496">
        <v>285</v>
      </c>
      <c r="T496">
        <v>198</v>
      </c>
    </row>
    <row r="497" spans="1:20" x14ac:dyDescent="0.25">
      <c r="A497" t="s">
        <v>744</v>
      </c>
      <c r="B497" t="s">
        <v>745</v>
      </c>
      <c r="C497" s="56">
        <v>26.98556437258226</v>
      </c>
      <c r="D497" s="11">
        <v>0.23734927606287498</v>
      </c>
      <c r="E497" s="13">
        <v>-9.9982490914123368</v>
      </c>
      <c r="F497" s="12">
        <v>15.820367045681127</v>
      </c>
      <c r="G497" s="12">
        <v>0.36743440000000005</v>
      </c>
      <c r="H497" s="13">
        <v>2.3079869999999998</v>
      </c>
      <c r="I497" s="20">
        <v>1.012224</v>
      </c>
      <c r="J497" s="13">
        <v>2.2801148757587253</v>
      </c>
      <c r="K497" s="13">
        <v>0.95078838225469353</v>
      </c>
      <c r="L497">
        <v>-1854</v>
      </c>
      <c r="M497">
        <v>2934</v>
      </c>
      <c r="N497" s="14">
        <v>2.7105290000000001E-2</v>
      </c>
      <c r="O497" s="57">
        <v>2.6517253512500002E-2</v>
      </c>
      <c r="P497" s="14">
        <v>1.3000000000000001E-8</v>
      </c>
      <c r="Q497" s="13">
        <v>26.07936411566758</v>
      </c>
      <c r="R497" s="11">
        <v>-4.6857978721056348</v>
      </c>
      <c r="S497">
        <v>286</v>
      </c>
      <c r="T497">
        <v>197</v>
      </c>
    </row>
    <row r="498" spans="1:20" x14ac:dyDescent="0.25">
      <c r="A498" t="s">
        <v>746</v>
      </c>
      <c r="B498" t="s">
        <v>747</v>
      </c>
      <c r="C498" s="56">
        <v>26.483900521494075</v>
      </c>
      <c r="D498" s="11">
        <v>0.23734927606287498</v>
      </c>
      <c r="E498" s="13">
        <v>-9.9982490914123368</v>
      </c>
      <c r="F498" s="12">
        <v>15.324157191302756</v>
      </c>
      <c r="G498" s="12">
        <v>0.4479842</v>
      </c>
      <c r="H498" s="13">
        <v>2.3102480000000001</v>
      </c>
      <c r="I498" s="20">
        <v>1.005109</v>
      </c>
      <c r="J498" s="13">
        <v>2.2985049382703768</v>
      </c>
      <c r="K498" s="13">
        <v>0.95845688087768399</v>
      </c>
      <c r="L498">
        <v>-1831</v>
      </c>
      <c r="M498">
        <v>2945</v>
      </c>
      <c r="N498" s="14">
        <v>1.9285509999999999E-2</v>
      </c>
      <c r="O498" s="57">
        <v>1.86974735125E-2</v>
      </c>
      <c r="P498" s="14">
        <v>1.3000000000000001E-8</v>
      </c>
      <c r="Q498" s="13">
        <v>25.578142926995007</v>
      </c>
      <c r="R498" s="11">
        <v>-5.1719908362563105</v>
      </c>
      <c r="S498">
        <v>287</v>
      </c>
      <c r="T498">
        <v>196</v>
      </c>
    </row>
    <row r="499" spans="1:20" x14ac:dyDescent="0.25">
      <c r="A499" t="s">
        <v>748</v>
      </c>
      <c r="B499" t="s">
        <v>749</v>
      </c>
      <c r="C499" s="56">
        <v>26.142567428843577</v>
      </c>
      <c r="D499" s="11">
        <v>0.23734927606287498</v>
      </c>
      <c r="E499" s="13">
        <v>-9.9982490914123368</v>
      </c>
      <c r="F499" s="12">
        <v>14.98653500897662</v>
      </c>
      <c r="G499" s="12">
        <v>0.43450759999999999</v>
      </c>
      <c r="H499" s="13">
        <v>2.3107030000000002</v>
      </c>
      <c r="I499" s="20">
        <v>0.99737674999999992</v>
      </c>
      <c r="J499" s="13">
        <v>2.3167804944320189</v>
      </c>
      <c r="K499" s="13">
        <v>0.96607763133305324</v>
      </c>
      <c r="L499">
        <v>-1808</v>
      </c>
      <c r="M499">
        <v>2956</v>
      </c>
      <c r="N499" s="14">
        <v>2.1988870000000001E-2</v>
      </c>
      <c r="O499" s="57">
        <v>2.1400833512500002E-2</v>
      </c>
      <c r="P499" s="14">
        <v>1.3000000000000001E-8</v>
      </c>
      <c r="Q499" s="13">
        <v>25.237111022742063</v>
      </c>
      <c r="R499" s="11">
        <v>-5.5027975063370587</v>
      </c>
      <c r="S499">
        <v>288</v>
      </c>
      <c r="T499">
        <v>195</v>
      </c>
    </row>
    <row r="500" spans="1:20" x14ac:dyDescent="0.25">
      <c r="A500" t="s">
        <v>750</v>
      </c>
      <c r="B500" t="s">
        <v>751</v>
      </c>
      <c r="C500" s="56">
        <v>26.165759928492129</v>
      </c>
      <c r="D500" s="11">
        <v>0.23734927606287498</v>
      </c>
      <c r="E500" s="13">
        <v>-9.9982490914123368</v>
      </c>
      <c r="F500" s="12">
        <v>15.009475364053504</v>
      </c>
      <c r="G500" s="12">
        <v>0.40207180000000003</v>
      </c>
      <c r="H500" s="13">
        <v>2.4327220000000001</v>
      </c>
      <c r="I500" s="20">
        <v>1.0555194999999999</v>
      </c>
      <c r="J500" s="13">
        <v>2.3047627258425827</v>
      </c>
      <c r="K500" s="13">
        <v>0.96106632471997788</v>
      </c>
      <c r="L500">
        <v>-1785</v>
      </c>
      <c r="M500">
        <v>2967</v>
      </c>
      <c r="N500" s="14">
        <v>2.5193819999999999E-2</v>
      </c>
      <c r="O500" s="57">
        <v>2.46057835125E-2</v>
      </c>
      <c r="P500" s="14">
        <v>1.3000000000000001E-8</v>
      </c>
      <c r="Q500" s="13">
        <v>25.260283057595203</v>
      </c>
      <c r="R500" s="11">
        <v>-5.4803202436728693</v>
      </c>
      <c r="S500">
        <v>289</v>
      </c>
      <c r="T500">
        <v>194</v>
      </c>
    </row>
    <row r="501" spans="1:20" x14ac:dyDescent="0.25">
      <c r="A501" t="s">
        <v>752</v>
      </c>
      <c r="B501" t="s">
        <v>753</v>
      </c>
      <c r="C501" s="56">
        <v>26.754647745649063</v>
      </c>
      <c r="D501" s="11">
        <v>0.23734927606287498</v>
      </c>
      <c r="E501" s="13">
        <v>-9.9982490914123368</v>
      </c>
      <c r="F501" s="12">
        <v>15.59196090165571</v>
      </c>
      <c r="G501" s="12">
        <v>0.42950700000000003</v>
      </c>
      <c r="H501" s="13">
        <v>2.4299409999999999</v>
      </c>
      <c r="I501" s="20">
        <v>1.0726765</v>
      </c>
      <c r="J501" s="13">
        <v>2.2653064553945201</v>
      </c>
      <c r="K501" s="13">
        <v>0.94461339774337816</v>
      </c>
      <c r="L501">
        <v>-1762</v>
      </c>
      <c r="M501">
        <v>2978</v>
      </c>
      <c r="N501" s="14">
        <v>2.4410669999999999E-2</v>
      </c>
      <c r="O501" s="57">
        <v>2.38226335125E-2</v>
      </c>
      <c r="P501" s="14">
        <v>1.3000000000000001E-8</v>
      </c>
      <c r="Q501" s="13">
        <v>25.848651246911825</v>
      </c>
      <c r="R501" s="11">
        <v>-4.9095932264583482</v>
      </c>
      <c r="S501">
        <v>290</v>
      </c>
      <c r="T501">
        <v>193</v>
      </c>
    </row>
    <row r="502" spans="1:20" x14ac:dyDescent="0.25">
      <c r="A502" t="s">
        <v>754</v>
      </c>
      <c r="B502" t="s">
        <v>755</v>
      </c>
      <c r="C502" s="56">
        <v>26.894306928313849</v>
      </c>
      <c r="D502" s="11">
        <v>0.23734927606287498</v>
      </c>
      <c r="E502" s="13">
        <v>-9.9982490914123368</v>
      </c>
      <c r="F502" s="12">
        <v>15.730101735487612</v>
      </c>
      <c r="G502" s="12">
        <v>0.40298319999999999</v>
      </c>
      <c r="H502" s="13">
        <v>2.4512649999999998</v>
      </c>
      <c r="I502" s="20">
        <v>1.075159</v>
      </c>
      <c r="J502" s="13">
        <v>2.2799092971365162</v>
      </c>
      <c r="K502" s="13">
        <v>0.95070265772926976</v>
      </c>
      <c r="L502">
        <v>-1739</v>
      </c>
      <c r="M502">
        <v>2989</v>
      </c>
      <c r="N502" s="14">
        <v>1.9521940000000002E-2</v>
      </c>
      <c r="O502" s="57">
        <v>1.8933903512500003E-2</v>
      </c>
      <c r="P502" s="14">
        <v>1.3000000000000001E-8</v>
      </c>
      <c r="Q502" s="13">
        <v>25.98818719591911</v>
      </c>
      <c r="R502" s="11">
        <v>-4.7742410143280107</v>
      </c>
      <c r="S502">
        <v>291</v>
      </c>
      <c r="T502">
        <v>192</v>
      </c>
    </row>
    <row r="503" spans="1:20" x14ac:dyDescent="0.25">
      <c r="A503" t="s">
        <v>756</v>
      </c>
      <c r="B503" t="s">
        <v>757</v>
      </c>
      <c r="C503" s="56">
        <v>26.626584812808439</v>
      </c>
      <c r="D503" s="11">
        <v>0.23734927606287498</v>
      </c>
      <c r="E503" s="13">
        <v>-9.9982490914123368</v>
      </c>
      <c r="F503" s="12">
        <v>15.465290245362029</v>
      </c>
      <c r="G503" s="12">
        <v>0.4765104</v>
      </c>
      <c r="H503" s="13">
        <v>2.466704</v>
      </c>
      <c r="I503" s="20">
        <v>1.0735904999999999</v>
      </c>
      <c r="J503" s="13">
        <v>2.2976209271598438</v>
      </c>
      <c r="K503" s="13">
        <v>0.95808825581294943</v>
      </c>
      <c r="L503">
        <v>-1716</v>
      </c>
      <c r="M503">
        <v>3000</v>
      </c>
      <c r="N503" s="14">
        <v>2.2233670000000001E-2</v>
      </c>
      <c r="O503" s="57">
        <v>2.1645633512500002E-2</v>
      </c>
      <c r="P503" s="14">
        <v>1.3000000000000001E-8</v>
      </c>
      <c r="Q503" s="13">
        <v>25.720701315330885</v>
      </c>
      <c r="R503" s="11">
        <v>-5.0337068072568076</v>
      </c>
      <c r="S503">
        <v>292</v>
      </c>
      <c r="T503">
        <v>191</v>
      </c>
    </row>
    <row r="504" spans="1:20" x14ac:dyDescent="0.25">
      <c r="A504" t="s">
        <v>758</v>
      </c>
      <c r="B504" t="s">
        <v>759</v>
      </c>
      <c r="C504" s="56">
        <v>26.495496771318017</v>
      </c>
      <c r="D504" s="11">
        <v>0.23734927606287498</v>
      </c>
      <c r="E504" s="13">
        <v>-9.9982490914123368</v>
      </c>
      <c r="F504" s="12">
        <v>15.335627368840976</v>
      </c>
      <c r="G504" s="12">
        <v>0.43638919999999998</v>
      </c>
      <c r="H504" s="13">
        <v>2.4374310000000001</v>
      </c>
      <c r="I504" s="20">
        <v>1.073566</v>
      </c>
      <c r="J504" s="13">
        <v>2.2704062908102531</v>
      </c>
      <c r="K504" s="13">
        <v>0.94673998545009463</v>
      </c>
      <c r="L504">
        <v>-1693</v>
      </c>
      <c r="M504">
        <v>3011</v>
      </c>
      <c r="N504" s="14">
        <v>2.3139360000000001E-2</v>
      </c>
      <c r="O504" s="57">
        <v>2.2551323512500002E-2</v>
      </c>
      <c r="P504" s="14">
        <v>1.3000000000000001E-8</v>
      </c>
      <c r="Q504" s="13">
        <v>25.589728944421353</v>
      </c>
      <c r="R504" s="11">
        <v>-5.1607522049244334</v>
      </c>
      <c r="S504">
        <v>293</v>
      </c>
      <c r="T504">
        <v>190</v>
      </c>
    </row>
    <row r="505" spans="1:20" x14ac:dyDescent="0.25">
      <c r="A505" t="s">
        <v>760</v>
      </c>
      <c r="B505" t="s">
        <v>761</v>
      </c>
      <c r="C505" s="56">
        <v>26.510118129792204</v>
      </c>
      <c r="D505" s="11">
        <v>0.23734927606287498</v>
      </c>
      <c r="E505" s="13">
        <v>-9.9982490914123368</v>
      </c>
      <c r="F505" s="12">
        <v>15.350089766607011</v>
      </c>
      <c r="G505" s="12">
        <v>0.47842259999999998</v>
      </c>
      <c r="H505" s="13">
        <v>2.4213779999999998</v>
      </c>
      <c r="I505" s="20">
        <v>1.0725655000000001</v>
      </c>
      <c r="J505" s="13">
        <v>2.2575572307705216</v>
      </c>
      <c r="K505" s="13">
        <v>0.94138203741925053</v>
      </c>
      <c r="L505">
        <v>-1670</v>
      </c>
      <c r="M505">
        <v>3022</v>
      </c>
      <c r="N505" s="14">
        <v>2.4158659999999998E-2</v>
      </c>
      <c r="O505" s="57">
        <v>2.35706235125E-2</v>
      </c>
      <c r="P505" s="14">
        <v>1.3000000000000001E-8</v>
      </c>
      <c r="Q505" s="13">
        <v>25.604337401176956</v>
      </c>
      <c r="R505" s="11">
        <v>-5.1465817567227443</v>
      </c>
      <c r="S505">
        <v>294</v>
      </c>
      <c r="T505">
        <v>189</v>
      </c>
    </row>
    <row r="506" spans="1:20" x14ac:dyDescent="0.25">
      <c r="A506" t="s">
        <v>762</v>
      </c>
      <c r="B506" t="s">
        <v>763</v>
      </c>
      <c r="C506" s="56">
        <v>26.582216552611506</v>
      </c>
      <c r="D506" s="11">
        <v>0.23734927606287498</v>
      </c>
      <c r="E506" s="13">
        <v>-9.9982490914123368</v>
      </c>
      <c r="F506" s="12">
        <v>15.421404348693324</v>
      </c>
      <c r="G506" s="12">
        <v>0.45385580000000003</v>
      </c>
      <c r="H506" s="13">
        <v>2.42544</v>
      </c>
      <c r="I506" s="20">
        <v>1.0672415</v>
      </c>
      <c r="J506" s="13">
        <v>2.2726252680391461</v>
      </c>
      <c r="K506" s="13">
        <v>0.94766527995702909</v>
      </c>
      <c r="L506">
        <v>-1647</v>
      </c>
      <c r="M506">
        <v>3033</v>
      </c>
      <c r="N506" s="14">
        <v>2.4749449999999999E-2</v>
      </c>
      <c r="O506" s="57">
        <v>2.41614135125E-2</v>
      </c>
      <c r="P506" s="14">
        <v>1.3000000000000001E-8</v>
      </c>
      <c r="Q506" s="13">
        <v>25.676372205176932</v>
      </c>
      <c r="R506" s="11">
        <v>-5.0767067880058088</v>
      </c>
      <c r="S506">
        <v>295</v>
      </c>
      <c r="T506">
        <v>188</v>
      </c>
    </row>
    <row r="507" spans="1:20" x14ac:dyDescent="0.25">
      <c r="A507" t="s">
        <v>764</v>
      </c>
      <c r="B507" t="s">
        <v>765</v>
      </c>
      <c r="C507" s="56">
        <v>26.921028721387241</v>
      </c>
      <c r="D507" s="11">
        <v>0.23734927606287498</v>
      </c>
      <c r="E507" s="13">
        <v>-9.9982490914123368</v>
      </c>
      <c r="F507" s="12">
        <v>15.756533014163354</v>
      </c>
      <c r="G507" s="12">
        <v>0.45785819999999999</v>
      </c>
      <c r="H507" s="13">
        <v>2.4350879999999999</v>
      </c>
      <c r="I507" s="20">
        <v>1.0631405</v>
      </c>
      <c r="J507" s="13">
        <v>2.2904667821421532</v>
      </c>
      <c r="K507" s="13">
        <v>0.95510503858994789</v>
      </c>
      <c r="L507">
        <v>-1624</v>
      </c>
      <c r="M507">
        <v>3044</v>
      </c>
      <c r="N507" s="14">
        <v>2.621132E-2</v>
      </c>
      <c r="O507" s="57">
        <v>2.5623283512500001E-2</v>
      </c>
      <c r="P507" s="14">
        <v>1.3000000000000001E-8</v>
      </c>
      <c r="Q507" s="13">
        <v>26.014885409989308</v>
      </c>
      <c r="R507" s="11">
        <v>-4.7483432986494378</v>
      </c>
      <c r="S507">
        <v>296</v>
      </c>
      <c r="T507">
        <v>187</v>
      </c>
    </row>
    <row r="508" spans="1:20" x14ac:dyDescent="0.25">
      <c r="A508" t="s">
        <v>766</v>
      </c>
      <c r="B508" t="s">
        <v>767</v>
      </c>
      <c r="C508" s="56">
        <v>27.105560349023783</v>
      </c>
      <c r="D508" s="11">
        <v>0.23734927606287498</v>
      </c>
      <c r="E508" s="13">
        <v>-9.9982490914123368</v>
      </c>
      <c r="F508" s="12">
        <v>15.939058448035226</v>
      </c>
      <c r="G508" s="12">
        <v>0.42617500000000003</v>
      </c>
      <c r="H508" s="13">
        <v>2.4130259999999999</v>
      </c>
      <c r="I508" s="20">
        <v>1.0616209999999999</v>
      </c>
      <c r="J508" s="13">
        <v>2.2729637036192765</v>
      </c>
      <c r="K508" s="13">
        <v>0.94780640469646682</v>
      </c>
      <c r="L508">
        <v>-1601</v>
      </c>
      <c r="M508">
        <v>3055</v>
      </c>
      <c r="N508" s="14">
        <v>2.470642E-2</v>
      </c>
      <c r="O508" s="57">
        <v>2.4118383512500001E-2</v>
      </c>
      <c r="P508" s="14">
        <v>1.3000000000000001E-8</v>
      </c>
      <c r="Q508" s="13">
        <v>26.199254209038791</v>
      </c>
      <c r="R508" s="11">
        <v>-4.569502469625097</v>
      </c>
      <c r="S508">
        <v>297</v>
      </c>
      <c r="T508">
        <v>186</v>
      </c>
    </row>
    <row r="509" spans="1:20" x14ac:dyDescent="0.25">
      <c r="A509" t="s">
        <v>768</v>
      </c>
      <c r="B509" t="s">
        <v>769</v>
      </c>
      <c r="C509" s="56">
        <v>28.002000878908362</v>
      </c>
      <c r="D509" s="11">
        <v>0.23734927606287498</v>
      </c>
      <c r="E509" s="13">
        <v>-9.9982490914123368</v>
      </c>
      <c r="F509" s="12">
        <v>16.825753042090554</v>
      </c>
      <c r="G509" s="12">
        <v>0.42704220000000004</v>
      </c>
      <c r="H509" s="13">
        <v>2.3903150000000002</v>
      </c>
      <c r="I509" s="20">
        <v>1.0568285000000002</v>
      </c>
      <c r="J509" s="13">
        <v>2.2617813580916866</v>
      </c>
      <c r="K509" s="13">
        <v>0.94314346234780455</v>
      </c>
      <c r="L509">
        <v>-1578</v>
      </c>
      <c r="M509">
        <v>3066</v>
      </c>
      <c r="N509" s="14">
        <v>2.513108E-2</v>
      </c>
      <c r="O509" s="57">
        <v>2.4543043512500001E-2</v>
      </c>
      <c r="P509" s="14">
        <v>1.3000000000000001E-8</v>
      </c>
      <c r="Q509" s="13">
        <v>27.094903730104257</v>
      </c>
      <c r="R509" s="11">
        <v>-3.7007074040369612</v>
      </c>
      <c r="S509">
        <v>298</v>
      </c>
      <c r="T509">
        <v>185</v>
      </c>
    </row>
    <row r="510" spans="1:20" x14ac:dyDescent="0.25">
      <c r="A510" t="s">
        <v>770</v>
      </c>
      <c r="B510" t="s">
        <v>771</v>
      </c>
      <c r="C510" s="56">
        <v>27.75343778485162</v>
      </c>
      <c r="D510" s="11">
        <v>0.23734927606287498</v>
      </c>
      <c r="E510" s="13">
        <v>-9.9982490914123368</v>
      </c>
      <c r="F510" s="12">
        <v>16.579892280071952</v>
      </c>
      <c r="G510" s="12">
        <v>0.48909139999999995</v>
      </c>
      <c r="H510" s="13">
        <v>2.3943349999999999</v>
      </c>
      <c r="I510" s="20">
        <v>1.0470329999999999</v>
      </c>
      <c r="J510" s="13">
        <v>2.2867808368981688</v>
      </c>
      <c r="K510" s="13">
        <v>0.95356803097999521</v>
      </c>
      <c r="L510">
        <v>-1555</v>
      </c>
      <c r="M510">
        <v>3077</v>
      </c>
      <c r="N510" s="14">
        <v>2.9190069999999999E-2</v>
      </c>
      <c r="O510" s="57">
        <v>2.86020335125E-2</v>
      </c>
      <c r="P510" s="14">
        <v>1.3000000000000001E-8</v>
      </c>
      <c r="Q510" s="13">
        <v>26.846559965264525</v>
      </c>
      <c r="R510" s="11">
        <v>-3.9416050234603164</v>
      </c>
      <c r="S510">
        <v>299</v>
      </c>
      <c r="T510">
        <v>184</v>
      </c>
    </row>
    <row r="511" spans="1:20" x14ac:dyDescent="0.25">
      <c r="A511" t="s">
        <v>772</v>
      </c>
      <c r="B511" t="s">
        <v>773</v>
      </c>
      <c r="C511" s="56">
        <v>28.05443609550462</v>
      </c>
      <c r="D511" s="11">
        <v>0.23734927606287498</v>
      </c>
      <c r="E511" s="13">
        <v>-9.9982490914123368</v>
      </c>
      <c r="F511" s="12">
        <v>16.87761819269906</v>
      </c>
      <c r="G511" s="12">
        <v>0.43931799999999999</v>
      </c>
      <c r="H511" s="13">
        <v>2.3986710000000002</v>
      </c>
      <c r="I511" s="20">
        <v>1.0419565</v>
      </c>
      <c r="J511" s="13">
        <v>2.3020836282512755</v>
      </c>
      <c r="K511" s="13">
        <v>0.95994916396118335</v>
      </c>
      <c r="L511">
        <v>-1532</v>
      </c>
      <c r="M511">
        <v>3088</v>
      </c>
      <c r="N511" s="14">
        <v>3.1093280000000001E-2</v>
      </c>
      <c r="O511" s="57">
        <v>3.0505243512500002E-2</v>
      </c>
      <c r="P511" s="14">
        <v>1.3000000000000001E-8</v>
      </c>
      <c r="Q511" s="13">
        <v>27.147292678468162</v>
      </c>
      <c r="R511" s="11">
        <v>-3.6498892449698213</v>
      </c>
      <c r="S511">
        <v>300</v>
      </c>
      <c r="T511">
        <v>183</v>
      </c>
    </row>
    <row r="512" spans="1:20" x14ac:dyDescent="0.25">
      <c r="A512" t="s">
        <v>774</v>
      </c>
      <c r="B512" t="s">
        <v>775</v>
      </c>
      <c r="C512" s="56">
        <v>27.712598818079304</v>
      </c>
      <c r="D512" s="11">
        <v>0.23734927606287498</v>
      </c>
      <c r="E512" s="13">
        <v>-9.9982490914123368</v>
      </c>
      <c r="F512" s="12">
        <v>16.53949730700166</v>
      </c>
      <c r="G512" s="12">
        <v>0.42549100000000001</v>
      </c>
      <c r="H512" s="13">
        <v>2.3740589999999999</v>
      </c>
      <c r="I512" s="20">
        <v>1.0422035000000001</v>
      </c>
      <c r="J512" s="13">
        <v>2.2779226897626037</v>
      </c>
      <c r="K512" s="13">
        <v>0.94987425946245474</v>
      </c>
      <c r="L512">
        <v>-1509</v>
      </c>
      <c r="M512">
        <v>3099</v>
      </c>
      <c r="N512" s="14">
        <v>3.0932950000000001E-2</v>
      </c>
      <c r="O512" s="57">
        <v>3.0344913512500002E-2</v>
      </c>
      <c r="P512" s="14">
        <v>1.3000000000000001E-8</v>
      </c>
      <c r="Q512" s="13">
        <v>26.805757034326973</v>
      </c>
      <c r="R512" s="11">
        <v>-3.9811845511955721</v>
      </c>
      <c r="S512">
        <v>301</v>
      </c>
      <c r="T512">
        <v>182</v>
      </c>
    </row>
    <row r="513" spans="1:20" x14ac:dyDescent="0.25">
      <c r="A513" t="s">
        <v>776</v>
      </c>
      <c r="B513" t="s">
        <v>777</v>
      </c>
      <c r="C513" s="56">
        <v>28.467867610974416</v>
      </c>
      <c r="D513" s="11">
        <v>0.23734927606287498</v>
      </c>
      <c r="E513" s="13">
        <v>-9.9982490914123368</v>
      </c>
      <c r="F513" s="12">
        <v>17.286554957111512</v>
      </c>
      <c r="G513" s="12">
        <v>0.38428660000000003</v>
      </c>
      <c r="H513" s="13">
        <v>2.3316569999999999</v>
      </c>
      <c r="I513" s="20">
        <v>1.0378180000000001</v>
      </c>
      <c r="J513" s="13">
        <v>2.2466916164491266</v>
      </c>
      <c r="K513" s="13">
        <v>0.93685116927191436</v>
      </c>
      <c r="L513">
        <v>-1486</v>
      </c>
      <c r="M513">
        <v>3110</v>
      </c>
      <c r="N513" s="14">
        <v>3.091793E-2</v>
      </c>
      <c r="O513" s="57">
        <v>3.0329893512500001E-2</v>
      </c>
      <c r="P513" s="14">
        <v>1.3000000000000001E-8</v>
      </c>
      <c r="Q513" s="13">
        <v>27.560359386721078</v>
      </c>
      <c r="R513" s="11">
        <v>-3.2492076061721411</v>
      </c>
      <c r="S513">
        <v>302</v>
      </c>
      <c r="T513">
        <v>181</v>
      </c>
    </row>
    <row r="514" spans="1:20" x14ac:dyDescent="0.25">
      <c r="L514"/>
      <c r="M514"/>
    </row>
    <row r="515" spans="1:20" x14ac:dyDescent="0.25">
      <c r="A515" t="s">
        <v>778</v>
      </c>
      <c r="B515" t="s">
        <v>420</v>
      </c>
      <c r="F515" s="12">
        <v>1.4841412327948333</v>
      </c>
      <c r="G515" s="12">
        <v>0.30959740000000002</v>
      </c>
      <c r="H515" s="13">
        <v>2.4537369999999998</v>
      </c>
      <c r="I515" s="20">
        <v>1.0252190000000001</v>
      </c>
      <c r="J515" s="13">
        <v>2.3933783903731785</v>
      </c>
      <c r="L515">
        <v>-1687</v>
      </c>
      <c r="M515">
        <v>-1342</v>
      </c>
      <c r="N515" s="14">
        <v>6.1593710000000003E-4</v>
      </c>
      <c r="P515" s="14">
        <v>1.3000000000000001E-8</v>
      </c>
    </row>
    <row r="516" spans="1:20" x14ac:dyDescent="0.25">
      <c r="A516" t="s">
        <v>779</v>
      </c>
      <c r="B516" t="s">
        <v>420</v>
      </c>
      <c r="F516" s="12">
        <v>1.3923798124875209</v>
      </c>
      <c r="G516" s="12">
        <v>0.4239676</v>
      </c>
      <c r="H516" s="13">
        <v>2.4575119999999999</v>
      </c>
      <c r="I516" s="20">
        <v>1.0207225</v>
      </c>
      <c r="J516" s="13">
        <v>2.4076200926304652</v>
      </c>
      <c r="L516">
        <v>-1687</v>
      </c>
      <c r="M516">
        <v>-1357</v>
      </c>
      <c r="N516" s="14">
        <v>5.5219839999999997E-4</v>
      </c>
      <c r="P516" s="14">
        <v>1.3000000000000001E-8</v>
      </c>
    </row>
    <row r="517" spans="1:20" x14ac:dyDescent="0.25">
      <c r="A517" t="s">
        <v>780</v>
      </c>
      <c r="B517" t="s">
        <v>420</v>
      </c>
      <c r="F517" s="12">
        <v>1.4537203271494104</v>
      </c>
      <c r="G517" s="12">
        <v>0.41123880000000002</v>
      </c>
      <c r="H517" s="13">
        <v>2.449932</v>
      </c>
      <c r="I517" s="20">
        <v>1.0195985000000001</v>
      </c>
      <c r="J517" s="13">
        <v>2.4028399414083093</v>
      </c>
      <c r="L517">
        <v>-1687</v>
      </c>
      <c r="M517">
        <v>-1372</v>
      </c>
      <c r="N517" s="14">
        <v>6.4940050000000002E-4</v>
      </c>
      <c r="P517" s="14">
        <v>1.3000000000000001E-8</v>
      </c>
    </row>
    <row r="518" spans="1:20" x14ac:dyDescent="0.25">
      <c r="A518" t="s">
        <v>781</v>
      </c>
      <c r="B518" t="s">
        <v>420</v>
      </c>
      <c r="F518" s="12">
        <v>1.4532216237781448</v>
      </c>
      <c r="G518" s="12">
        <v>0.34713820000000001</v>
      </c>
      <c r="H518" s="13">
        <v>2.4423550000000001</v>
      </c>
      <c r="I518" s="20">
        <v>1.016918</v>
      </c>
      <c r="J518" s="13">
        <v>2.4017226561040319</v>
      </c>
      <c r="L518">
        <v>-1687</v>
      </c>
      <c r="M518">
        <v>-1387</v>
      </c>
      <c r="N518" s="14">
        <v>5.7039180000000001E-4</v>
      </c>
      <c r="P518" s="14">
        <v>1.3000000000000001E-8</v>
      </c>
    </row>
    <row r="519" spans="1:20" x14ac:dyDescent="0.25">
      <c r="B519" s="29"/>
      <c r="C519" s="32"/>
      <c r="D519" s="32"/>
      <c r="E519" s="48"/>
      <c r="F519" s="32">
        <f>AVERAGE(F515:F518)</f>
        <v>1.4458657490524773</v>
      </c>
      <c r="G519" s="32">
        <f>2*STDEV(F515:F518)</f>
        <v>7.6955063563116197E-2</v>
      </c>
    </row>
    <row r="520" spans="1:20" x14ac:dyDescent="0.25">
      <c r="B520" s="43" t="s">
        <v>46</v>
      </c>
      <c r="C520" s="44">
        <v>12.49</v>
      </c>
      <c r="D520" s="44"/>
      <c r="E520" s="44">
        <v>-10.871815256451312</v>
      </c>
      <c r="F520" s="44">
        <f>AVERAGE(F515:F518,F487:F490)</f>
        <v>1.4823957709954316</v>
      </c>
      <c r="G520" s="44">
        <f>2*STDEV(F515:F518,F487:F490)</f>
        <v>0.23734927606287498</v>
      </c>
      <c r="J520" s="44">
        <v>2.3981307705418899</v>
      </c>
      <c r="N520" s="58">
        <f>AVERAGE(N487:N490,N515:N518)</f>
        <v>5.8803648750000001E-4</v>
      </c>
    </row>
    <row r="521" spans="1:20" x14ac:dyDescent="0.25">
      <c r="C521" s="54" t="s">
        <v>83</v>
      </c>
      <c r="D521" s="55" t="s">
        <v>84</v>
      </c>
      <c r="L521"/>
      <c r="M521"/>
    </row>
    <row r="522" spans="1:20" x14ac:dyDescent="0.25">
      <c r="A522" t="s">
        <v>782</v>
      </c>
      <c r="B522" t="s">
        <v>783</v>
      </c>
      <c r="C522" s="56">
        <v>28.305194366922137</v>
      </c>
      <c r="D522" s="11">
        <v>0.23456146830612332</v>
      </c>
      <c r="E522" s="13">
        <v>-9.9581323223201235</v>
      </c>
      <c r="F522" s="12">
        <v>17.166866148015103</v>
      </c>
      <c r="G522" s="12">
        <v>0.46675519999999998</v>
      </c>
      <c r="H522" s="13">
        <v>2.322235</v>
      </c>
      <c r="I522" s="20">
        <v>1.0129900000000001</v>
      </c>
      <c r="J522" s="13">
        <v>2.2924559966041125</v>
      </c>
      <c r="K522" s="13">
        <v>0.95991626228368532</v>
      </c>
      <c r="L522">
        <v>-1463</v>
      </c>
      <c r="M522">
        <v>3121</v>
      </c>
      <c r="N522" s="14">
        <v>2.2090080000000002E-2</v>
      </c>
      <c r="O522" s="57">
        <v>2.1489285925000001E-2</v>
      </c>
      <c r="P522" s="14">
        <v>1.3000000000000001E-8</v>
      </c>
      <c r="Q522" s="13">
        <v>27.397829683669663</v>
      </c>
      <c r="R522" s="11">
        <v>-3.4068641455901458</v>
      </c>
      <c r="S522">
        <v>303</v>
      </c>
      <c r="T522">
        <v>180</v>
      </c>
    </row>
    <row r="523" spans="1:20" x14ac:dyDescent="0.25">
      <c r="A523" t="s">
        <v>784</v>
      </c>
      <c r="B523" t="s">
        <v>785</v>
      </c>
      <c r="C523" s="56">
        <v>28.253265439360796</v>
      </c>
      <c r="D523" s="11">
        <v>0.23456146830612332</v>
      </c>
      <c r="E523" s="13">
        <v>-9.9581323223201235</v>
      </c>
      <c r="F523" s="12">
        <v>17.115499700778081</v>
      </c>
      <c r="G523" s="12">
        <v>0.45529760000000002</v>
      </c>
      <c r="H523" s="13">
        <v>2.3294969999999999</v>
      </c>
      <c r="I523" s="20">
        <v>1.006777</v>
      </c>
      <c r="J523" s="13">
        <v>2.3138162671574736</v>
      </c>
      <c r="K523" s="13">
        <v>0.96886041261910016</v>
      </c>
      <c r="L523">
        <v>-1440</v>
      </c>
      <c r="M523">
        <v>3132</v>
      </c>
      <c r="N523" s="14">
        <v>2.252384E-2</v>
      </c>
      <c r="O523" s="57">
        <v>2.1923045924999999E-2</v>
      </c>
      <c r="P523" s="14">
        <v>1.3000000000000001E-8</v>
      </c>
      <c r="Q523" s="13">
        <v>27.345946577596926</v>
      </c>
      <c r="R523" s="11">
        <v>-3.4571916291461657</v>
      </c>
      <c r="S523">
        <v>304</v>
      </c>
      <c r="T523">
        <v>179</v>
      </c>
    </row>
    <row r="524" spans="1:20" x14ac:dyDescent="0.25">
      <c r="A524" t="s">
        <v>786</v>
      </c>
      <c r="B524" t="s">
        <v>787</v>
      </c>
      <c r="C524" s="56">
        <v>28.286036121802695</v>
      </c>
      <c r="D524" s="11">
        <v>0.23456146830612332</v>
      </c>
      <c r="E524" s="13">
        <v>-9.9581323223201235</v>
      </c>
      <c r="F524" s="12">
        <v>17.147915419908344</v>
      </c>
      <c r="G524" s="12">
        <v>0.39305260000000003</v>
      </c>
      <c r="H524" s="13">
        <v>2.302413</v>
      </c>
      <c r="I524" s="20">
        <v>1.0052825000000001</v>
      </c>
      <c r="J524" s="13">
        <v>2.2903144141074772</v>
      </c>
      <c r="K524" s="13">
        <v>0.95901952102950738</v>
      </c>
      <c r="L524">
        <v>-1417</v>
      </c>
      <c r="M524">
        <v>3143</v>
      </c>
      <c r="N524" s="14">
        <v>2.6807609999999999E-2</v>
      </c>
      <c r="O524" s="57">
        <v>2.6206815924999998E-2</v>
      </c>
      <c r="P524" s="14">
        <v>1.3000000000000001E-8</v>
      </c>
      <c r="Q524" s="13">
        <v>27.378688343565159</v>
      </c>
      <c r="R524" s="11">
        <v>-3.4254315667079003</v>
      </c>
      <c r="S524">
        <v>305</v>
      </c>
      <c r="T524">
        <v>178</v>
      </c>
    </row>
    <row r="525" spans="1:20" x14ac:dyDescent="0.25">
      <c r="A525" t="s">
        <v>788</v>
      </c>
      <c r="B525" t="s">
        <v>789</v>
      </c>
      <c r="C525" s="56">
        <v>28.882462542242138</v>
      </c>
      <c r="D525" s="11">
        <v>0.23456146830612332</v>
      </c>
      <c r="E525" s="13">
        <v>-9.9581323223201235</v>
      </c>
      <c r="F525" s="12">
        <v>17.737881508079091</v>
      </c>
      <c r="G525" s="12">
        <v>0.4407568</v>
      </c>
      <c r="H525" s="13">
        <v>2.2365699999999999</v>
      </c>
      <c r="I525" s="20">
        <v>0.99778454999999999</v>
      </c>
      <c r="J525" s="13">
        <v>2.2415360109554712</v>
      </c>
      <c r="K525" s="13">
        <v>0.9385946219242679</v>
      </c>
      <c r="L525">
        <v>-1394</v>
      </c>
      <c r="M525">
        <v>3154</v>
      </c>
      <c r="N525" s="14">
        <v>2.9587220000000001E-2</v>
      </c>
      <c r="O525" s="57">
        <v>2.8986425925E-2</v>
      </c>
      <c r="P525" s="14">
        <v>1.3000000000000001E-8</v>
      </c>
      <c r="Q525" s="13">
        <v>27.974588484187102</v>
      </c>
      <c r="R525" s="11">
        <v>-2.847398430331356</v>
      </c>
      <c r="S525">
        <v>306</v>
      </c>
      <c r="T525">
        <v>177</v>
      </c>
    </row>
    <row r="526" spans="1:20" x14ac:dyDescent="0.25">
      <c r="A526" t="s">
        <v>790</v>
      </c>
      <c r="B526" t="s">
        <v>791</v>
      </c>
      <c r="C526" s="56">
        <v>27.871613030000741</v>
      </c>
      <c r="D526" s="11">
        <v>0.23456146830612332</v>
      </c>
      <c r="E526" s="13">
        <v>-9.9581323223201235</v>
      </c>
      <c r="F526" s="12">
        <v>16.737981248753144</v>
      </c>
      <c r="G526" s="12">
        <v>0.38675120000000002</v>
      </c>
      <c r="H526" s="13">
        <v>2.4154580000000001</v>
      </c>
      <c r="I526" s="20">
        <v>1.0538765000000001</v>
      </c>
      <c r="J526" s="13">
        <v>2.2919744391302017</v>
      </c>
      <c r="K526" s="13">
        <v>0.9597146205286784</v>
      </c>
      <c r="L526">
        <v>-1371</v>
      </c>
      <c r="M526">
        <v>3165</v>
      </c>
      <c r="N526" s="14">
        <v>2.1274149999999999E-2</v>
      </c>
      <c r="O526" s="57">
        <v>2.0673355924999998E-2</v>
      </c>
      <c r="P526" s="14">
        <v>1.3000000000000001E-8</v>
      </c>
      <c r="Q526" s="13">
        <v>26.964630933935972</v>
      </c>
      <c r="R526" s="11">
        <v>-3.8270742024658104</v>
      </c>
      <c r="S526">
        <v>307</v>
      </c>
      <c r="T526">
        <v>176</v>
      </c>
    </row>
    <row r="527" spans="1:20" x14ac:dyDescent="0.25">
      <c r="A527" t="s">
        <v>792</v>
      </c>
      <c r="B527" t="s">
        <v>793</v>
      </c>
      <c r="C527" s="56">
        <v>27.133516428544002</v>
      </c>
      <c r="D527" s="11">
        <v>0.23456146830612332</v>
      </c>
      <c r="E527" s="13">
        <v>-9.9581323223201235</v>
      </c>
      <c r="F527" s="12">
        <v>16.007879513265433</v>
      </c>
      <c r="G527" s="12">
        <v>0.40083479999999999</v>
      </c>
      <c r="H527" s="13">
        <v>2.45966</v>
      </c>
      <c r="I527" s="20">
        <v>1.0671919999999999</v>
      </c>
      <c r="J527" s="13">
        <v>2.3047961379020832</v>
      </c>
      <c r="K527" s="13">
        <v>0.96508342899412491</v>
      </c>
      <c r="L527">
        <v>-1348</v>
      </c>
      <c r="M527">
        <v>3176</v>
      </c>
      <c r="N527" s="14">
        <v>2.648729E-2</v>
      </c>
      <c r="O527" s="57">
        <v>2.5886495924999999E-2</v>
      </c>
      <c r="P527" s="14">
        <v>1.3000000000000001E-8</v>
      </c>
      <c r="Q527" s="13">
        <v>26.227185620435911</v>
      </c>
      <c r="R527" s="11">
        <v>-4.5424085318447673</v>
      </c>
      <c r="S527">
        <v>308</v>
      </c>
      <c r="T527">
        <v>175</v>
      </c>
    </row>
    <row r="528" spans="1:20" x14ac:dyDescent="0.25">
      <c r="A528" t="s">
        <v>794</v>
      </c>
      <c r="B528" t="s">
        <v>795</v>
      </c>
      <c r="C528" s="56">
        <v>27.435510871353095</v>
      </c>
      <c r="D528" s="11">
        <v>0.23456146830612332</v>
      </c>
      <c r="E528" s="13">
        <v>-9.9581323223201235</v>
      </c>
      <c r="F528" s="12">
        <v>16.306602832635075</v>
      </c>
      <c r="G528" s="12">
        <v>0.47788419999999998</v>
      </c>
      <c r="H528" s="13">
        <v>2.4537409999999999</v>
      </c>
      <c r="I528" s="20">
        <v>1.0747390000000001</v>
      </c>
      <c r="J528" s="13">
        <v>2.2831040838752474</v>
      </c>
      <c r="K528" s="13">
        <v>0.95600035152021001</v>
      </c>
      <c r="L528">
        <v>-1325</v>
      </c>
      <c r="M528">
        <v>3187</v>
      </c>
      <c r="N528" s="14">
        <v>2.9027859999999999E-2</v>
      </c>
      <c r="O528" s="57">
        <v>2.8427065924999998E-2</v>
      </c>
      <c r="P528" s="14">
        <v>1.3000000000000001E-8</v>
      </c>
      <c r="Q528" s="13">
        <v>26.528913586820082</v>
      </c>
      <c r="R528" s="11">
        <v>-4.2497273410675218</v>
      </c>
      <c r="S528">
        <v>309</v>
      </c>
      <c r="T528">
        <v>174</v>
      </c>
    </row>
    <row r="529" spans="1:20" x14ac:dyDescent="0.25">
      <c r="A529" t="s">
        <v>796</v>
      </c>
      <c r="B529" t="s">
        <v>797</v>
      </c>
      <c r="C529" s="56">
        <v>27.838842347559066</v>
      </c>
      <c r="D529" s="11">
        <v>0.23456146830612332</v>
      </c>
      <c r="E529" s="13">
        <v>-9.9581323223201235</v>
      </c>
      <c r="F529" s="12">
        <v>16.705565529622881</v>
      </c>
      <c r="G529" s="12">
        <v>0.39664379999999999</v>
      </c>
      <c r="H529" s="13">
        <v>2.4215589999999998</v>
      </c>
      <c r="I529" s="20">
        <v>1.0758510000000001</v>
      </c>
      <c r="J529" s="13">
        <v>2.2508312024620505</v>
      </c>
      <c r="K529" s="13">
        <v>0.9424867819052769</v>
      </c>
      <c r="L529">
        <v>-1302</v>
      </c>
      <c r="M529">
        <v>3198</v>
      </c>
      <c r="N529" s="14">
        <v>2.891517E-2</v>
      </c>
      <c r="O529" s="57">
        <v>2.8314375924999999E-2</v>
      </c>
      <c r="P529" s="14">
        <v>1.3000000000000001E-8</v>
      </c>
      <c r="Q529" s="13">
        <v>26.931889167967739</v>
      </c>
      <c r="R529" s="11">
        <v>-3.8588342649040759</v>
      </c>
      <c r="S529">
        <v>310</v>
      </c>
      <c r="T529">
        <v>173</v>
      </c>
    </row>
    <row r="530" spans="1:20" x14ac:dyDescent="0.25">
      <c r="A530" t="s">
        <v>798</v>
      </c>
      <c r="B530" t="s">
        <v>799</v>
      </c>
      <c r="C530" s="56">
        <v>27.378036135993877</v>
      </c>
      <c r="D530" s="11">
        <v>0.23456146830612332</v>
      </c>
      <c r="E530" s="13">
        <v>-9.9581323223201235</v>
      </c>
      <c r="F530" s="12">
        <v>16.249750648314354</v>
      </c>
      <c r="G530" s="12">
        <v>0.4335812</v>
      </c>
      <c r="H530" s="13">
        <v>2.4438249999999999</v>
      </c>
      <c r="I530" s="20">
        <v>1.0720835</v>
      </c>
      <c r="J530" s="13">
        <v>2.2795099448876881</v>
      </c>
      <c r="K530" s="13">
        <v>0.95449538371791565</v>
      </c>
      <c r="L530">
        <v>-1279</v>
      </c>
      <c r="M530">
        <v>3209</v>
      </c>
      <c r="N530" s="14">
        <v>2.8998739999999999E-2</v>
      </c>
      <c r="O530" s="57">
        <v>2.8397945924999998E-2</v>
      </c>
      <c r="P530" s="14">
        <v>1.3000000000000001E-8</v>
      </c>
      <c r="Q530" s="13">
        <v>26.471489566506577</v>
      </c>
      <c r="R530" s="11">
        <v>-4.3054296044207767</v>
      </c>
      <c r="S530">
        <v>311</v>
      </c>
      <c r="T530">
        <v>172</v>
      </c>
    </row>
    <row r="531" spans="1:20" x14ac:dyDescent="0.25">
      <c r="A531" t="s">
        <v>800</v>
      </c>
      <c r="B531" t="s">
        <v>801</v>
      </c>
      <c r="C531" s="56">
        <v>26.903617487106899</v>
      </c>
      <c r="D531" s="11">
        <v>0.23456146830612332</v>
      </c>
      <c r="E531" s="13">
        <v>-9.9581323223201235</v>
      </c>
      <c r="F531" s="12">
        <v>15.780470775982547</v>
      </c>
      <c r="G531" s="12">
        <v>0.42909240000000004</v>
      </c>
      <c r="H531" s="13">
        <v>2.4639980000000001</v>
      </c>
      <c r="I531" s="20">
        <v>1.0699340000000002</v>
      </c>
      <c r="J531" s="13">
        <v>2.3029439199053399</v>
      </c>
      <c r="K531" s="13">
        <v>0.96430785285264076</v>
      </c>
      <c r="L531">
        <v>-1256</v>
      </c>
      <c r="M531">
        <v>3220</v>
      </c>
      <c r="N531" s="14">
        <v>2.5618950000000001E-2</v>
      </c>
      <c r="O531" s="57">
        <v>2.5018155925E-2</v>
      </c>
      <c r="P531" s="14">
        <v>1.3000000000000001E-8</v>
      </c>
      <c r="Q531" s="13">
        <v>25.997489539181906</v>
      </c>
      <c r="R531" s="11">
        <v>-4.7652175852577763</v>
      </c>
      <c r="S531">
        <v>312</v>
      </c>
      <c r="T531">
        <v>171</v>
      </c>
    </row>
    <row r="532" spans="1:20" x14ac:dyDescent="0.25">
      <c r="A532" t="s">
        <v>802</v>
      </c>
      <c r="B532" t="s">
        <v>803</v>
      </c>
      <c r="C532" s="56">
        <v>26.572381512272703</v>
      </c>
      <c r="D532" s="11">
        <v>0.23456146830612332</v>
      </c>
      <c r="E532" s="13">
        <v>-9.9581323223201235</v>
      </c>
      <c r="F532" s="12">
        <v>15.452822661081278</v>
      </c>
      <c r="G532" s="12">
        <v>0.38984379999999996</v>
      </c>
      <c r="H532" s="13">
        <v>2.4354179999999999</v>
      </c>
      <c r="I532" s="20">
        <v>1.0729110000000002</v>
      </c>
      <c r="J532" s="13">
        <v>2.2699161440231292</v>
      </c>
      <c r="K532" s="13">
        <v>0.95047818754026014</v>
      </c>
      <c r="L532">
        <v>-1233</v>
      </c>
      <c r="M532">
        <v>3231</v>
      </c>
      <c r="N532" s="14">
        <v>2.1500849999999998E-2</v>
      </c>
      <c r="O532" s="57">
        <v>2.0900055924999997E-2</v>
      </c>
      <c r="P532" s="14">
        <v>1.3000000000000001E-8</v>
      </c>
      <c r="Q532" s="13">
        <v>25.666545843164634</v>
      </c>
      <c r="R532" s="11">
        <v>-5.0862385240567711</v>
      </c>
      <c r="S532">
        <v>313</v>
      </c>
      <c r="T532">
        <v>170</v>
      </c>
    </row>
    <row r="533" spans="1:20" x14ac:dyDescent="0.25">
      <c r="A533" t="s">
        <v>804</v>
      </c>
      <c r="B533" t="s">
        <v>805</v>
      </c>
      <c r="C533" s="56">
        <v>26.140312668387011</v>
      </c>
      <c r="D533" s="11">
        <v>0.23456146830612332</v>
      </c>
      <c r="E533" s="13">
        <v>-9.9581323223201235</v>
      </c>
      <c r="F533" s="12">
        <v>15.025433871932892</v>
      </c>
      <c r="G533" s="12">
        <v>0.3957504</v>
      </c>
      <c r="H533" s="13">
        <v>2.4209550000000002</v>
      </c>
      <c r="I533" s="20">
        <v>1.0745169999999999</v>
      </c>
      <c r="J533" s="13">
        <v>2.2530634694472029</v>
      </c>
      <c r="K533" s="13">
        <v>0.94342149532354136</v>
      </c>
      <c r="L533">
        <v>-1210</v>
      </c>
      <c r="M533">
        <v>3242</v>
      </c>
      <c r="N533" s="14">
        <v>1.9313259999999999E-2</v>
      </c>
      <c r="O533" s="57">
        <v>1.8712465924999998E-2</v>
      </c>
      <c r="P533" s="14">
        <v>1.3000000000000001E-8</v>
      </c>
      <c r="Q533" s="13">
        <v>25.234858251860004</v>
      </c>
      <c r="R533" s="11">
        <v>-5.5049827318970586</v>
      </c>
      <c r="S533">
        <v>314</v>
      </c>
      <c r="T533">
        <v>169</v>
      </c>
    </row>
    <row r="534" spans="1:20" x14ac:dyDescent="0.25">
      <c r="A534" t="s">
        <v>806</v>
      </c>
      <c r="B534" t="s">
        <v>807</v>
      </c>
      <c r="C534" s="56">
        <v>26.308199395358002</v>
      </c>
      <c r="D534" s="11">
        <v>0.23456146830612332</v>
      </c>
      <c r="E534" s="13">
        <v>-9.9581323223201235</v>
      </c>
      <c r="F534" s="12">
        <v>15.191502094554332</v>
      </c>
      <c r="G534" s="12">
        <v>0.4780702</v>
      </c>
      <c r="H534" s="13">
        <v>2.4277709999999999</v>
      </c>
      <c r="I534" s="20">
        <v>1.066908</v>
      </c>
      <c r="J534" s="13">
        <v>2.2755204759923067</v>
      </c>
      <c r="K534" s="13">
        <v>0.95282488008503263</v>
      </c>
      <c r="L534">
        <v>-1187</v>
      </c>
      <c r="M534">
        <v>3253</v>
      </c>
      <c r="N534" s="14">
        <v>2.101923E-2</v>
      </c>
      <c r="O534" s="57">
        <v>2.0418435924999999E-2</v>
      </c>
      <c r="P534" s="14">
        <v>1.3000000000000001E-8</v>
      </c>
      <c r="Q534" s="13">
        <v>25.402596837512892</v>
      </c>
      <c r="R534" s="11">
        <v>-5.3422734889438539</v>
      </c>
      <c r="S534">
        <v>315</v>
      </c>
      <c r="T534">
        <v>168</v>
      </c>
    </row>
    <row r="535" spans="1:20" x14ac:dyDescent="0.25">
      <c r="A535" t="s">
        <v>808</v>
      </c>
      <c r="B535" t="s">
        <v>809</v>
      </c>
      <c r="C535" s="56">
        <v>26.421636373040734</v>
      </c>
      <c r="D535" s="11">
        <v>0.23456146830612332</v>
      </c>
      <c r="E535" s="13">
        <v>-9.9581323223201235</v>
      </c>
      <c r="F535" s="12">
        <v>15.303710353081978</v>
      </c>
      <c r="G535" s="12">
        <v>0.37805739999999999</v>
      </c>
      <c r="H535" s="13">
        <v>2.429351</v>
      </c>
      <c r="I535" s="20">
        <v>1.0593360000000001</v>
      </c>
      <c r="J535" s="13">
        <v>2.2932771094345892</v>
      </c>
      <c r="K535" s="13">
        <v>0.96026008548479014</v>
      </c>
      <c r="L535">
        <v>-1164</v>
      </c>
      <c r="M535">
        <v>3264</v>
      </c>
      <c r="N535" s="14">
        <v>2.384988E-2</v>
      </c>
      <c r="O535" s="57">
        <v>2.3249085924999999E-2</v>
      </c>
      <c r="P535" s="14">
        <v>1.3000000000000001E-8</v>
      </c>
      <c r="Q535" s="13">
        <v>25.515933719710617</v>
      </c>
      <c r="R535" s="11">
        <v>-5.2323348112729366</v>
      </c>
      <c r="S535">
        <v>316</v>
      </c>
      <c r="T535">
        <v>167</v>
      </c>
    </row>
    <row r="536" spans="1:20" x14ac:dyDescent="0.25">
      <c r="A536" t="s">
        <v>810</v>
      </c>
      <c r="B536" t="s">
        <v>811</v>
      </c>
      <c r="C536" s="56">
        <v>26.270891233808769</v>
      </c>
      <c r="D536" s="11">
        <v>0.23456146830612332</v>
      </c>
      <c r="E536" s="13">
        <v>-9.9581323223201235</v>
      </c>
      <c r="F536" s="12">
        <v>15.154598045082901</v>
      </c>
      <c r="G536" s="12">
        <v>0.48150419999999999</v>
      </c>
      <c r="H536" s="13">
        <v>2.4251999999999998</v>
      </c>
      <c r="I536" s="20">
        <v>1.0602129999999998</v>
      </c>
      <c r="J536" s="13">
        <v>2.2874648773406854</v>
      </c>
      <c r="K536" s="13">
        <v>0.9578263392687798</v>
      </c>
      <c r="L536">
        <v>-1141</v>
      </c>
      <c r="M536">
        <v>3275</v>
      </c>
      <c r="N536" s="14">
        <v>2.7852379999999999E-2</v>
      </c>
      <c r="O536" s="57">
        <v>2.7251585924999999E-2</v>
      </c>
      <c r="P536" s="14">
        <v>1.3000000000000001E-8</v>
      </c>
      <c r="Q536" s="13">
        <v>25.36532159625682</v>
      </c>
      <c r="R536" s="11">
        <v>-5.378431098488889</v>
      </c>
      <c r="S536">
        <v>317</v>
      </c>
      <c r="T536">
        <v>166</v>
      </c>
    </row>
    <row r="537" spans="1:20" x14ac:dyDescent="0.25">
      <c r="A537" t="s">
        <v>812</v>
      </c>
      <c r="B537" t="s">
        <v>813</v>
      </c>
      <c r="C537" s="56">
        <v>26.28551199982132</v>
      </c>
      <c r="D537" s="11">
        <v>0.23456146830612332</v>
      </c>
      <c r="E537" s="13">
        <v>-9.9581323223201235</v>
      </c>
      <c r="F537" s="12">
        <v>15.169060442848714</v>
      </c>
      <c r="G537" s="12">
        <v>0.40081</v>
      </c>
      <c r="H537" s="13">
        <v>2.3965480000000001</v>
      </c>
      <c r="I537" s="20">
        <v>1.059509</v>
      </c>
      <c r="J537" s="13">
        <v>2.2619420882691887</v>
      </c>
      <c r="K537" s="13">
        <v>0.94713922452160115</v>
      </c>
      <c r="L537">
        <v>-1118</v>
      </c>
      <c r="M537">
        <v>3286</v>
      </c>
      <c r="N537" s="14">
        <v>2.3354989999999999E-2</v>
      </c>
      <c r="O537" s="57">
        <v>2.2754195924999998E-2</v>
      </c>
      <c r="P537" s="14">
        <v>1.3000000000000001E-8</v>
      </c>
      <c r="Q537" s="13">
        <v>25.37992946107326</v>
      </c>
      <c r="R537" s="11">
        <v>-5.3642612244781214</v>
      </c>
      <c r="S537">
        <v>318</v>
      </c>
      <c r="T537">
        <v>165</v>
      </c>
    </row>
    <row r="538" spans="1:20" x14ac:dyDescent="0.25">
      <c r="A538" t="s">
        <v>814</v>
      </c>
      <c r="B538" t="s">
        <v>815</v>
      </c>
      <c r="C538" s="56">
        <v>26.472052807566371</v>
      </c>
      <c r="D538" s="11">
        <v>0.23456146830612332</v>
      </c>
      <c r="E538" s="13">
        <v>-9.9581323223201235</v>
      </c>
      <c r="F538" s="12">
        <v>15.353580690205426</v>
      </c>
      <c r="G538" s="12">
        <v>0.49903940000000002</v>
      </c>
      <c r="H538" s="13">
        <v>2.4032209999999998</v>
      </c>
      <c r="I538" s="20">
        <v>1.0531599999999999</v>
      </c>
      <c r="J538" s="13">
        <v>2.281914428956664</v>
      </c>
      <c r="K538" s="13">
        <v>0.95550220930742791</v>
      </c>
      <c r="L538">
        <v>-1095</v>
      </c>
      <c r="M538">
        <v>3297</v>
      </c>
      <c r="N538" s="14">
        <v>2.6060199999999999E-2</v>
      </c>
      <c r="O538" s="57">
        <v>2.5459405924999998E-2</v>
      </c>
      <c r="P538" s="14">
        <v>1.3000000000000001E-8</v>
      </c>
      <c r="Q538" s="13">
        <v>25.566305667353852</v>
      </c>
      <c r="R538" s="11">
        <v>-5.1834731767527211</v>
      </c>
      <c r="S538">
        <v>319</v>
      </c>
      <c r="T538">
        <v>164</v>
      </c>
    </row>
    <row r="539" spans="1:20" x14ac:dyDescent="0.25">
      <c r="A539" t="s">
        <v>816</v>
      </c>
      <c r="B539" t="s">
        <v>817</v>
      </c>
      <c r="C539" s="56">
        <v>27.560039464631814</v>
      </c>
      <c r="D539" s="11">
        <v>0.23456146830612332</v>
      </c>
      <c r="E539" s="13">
        <v>-9.9581323223201235</v>
      </c>
      <c r="F539" s="12">
        <v>16.429782565330122</v>
      </c>
      <c r="G539" s="12">
        <v>0.32225740000000003</v>
      </c>
      <c r="H539" s="13">
        <v>2.4080819999999998</v>
      </c>
      <c r="I539" s="20">
        <v>1.0469219999999999</v>
      </c>
      <c r="J539" s="13">
        <v>2.3001541662129559</v>
      </c>
      <c r="K539" s="13">
        <v>0.96313970395859339</v>
      </c>
      <c r="L539">
        <v>-1072</v>
      </c>
      <c r="M539">
        <v>3308</v>
      </c>
      <c r="N539" s="14">
        <v>2.8557260000000001E-2</v>
      </c>
      <c r="O539" s="57">
        <v>2.7956465925E-2</v>
      </c>
      <c r="P539" s="14">
        <v>1.3000000000000001E-8</v>
      </c>
      <c r="Q539" s="13">
        <v>26.653332297499553</v>
      </c>
      <c r="R539" s="11">
        <v>-4.1290391038019294</v>
      </c>
      <c r="S539">
        <v>320</v>
      </c>
      <c r="T539">
        <v>163</v>
      </c>
    </row>
    <row r="540" spans="1:20" x14ac:dyDescent="0.25">
      <c r="A540" t="s">
        <v>818</v>
      </c>
      <c r="B540" t="s">
        <v>819</v>
      </c>
      <c r="C540" s="56">
        <v>28.594080536754831</v>
      </c>
      <c r="D540" s="11">
        <v>0.23456146830612332</v>
      </c>
      <c r="E540" s="13">
        <v>-9.9581323223201235</v>
      </c>
      <c r="F540" s="12">
        <v>17.452623179732729</v>
      </c>
      <c r="G540" s="12">
        <v>0.40650739999999996</v>
      </c>
      <c r="H540" s="13">
        <v>2.4054509999999998</v>
      </c>
      <c r="I540" s="20">
        <v>1.048824</v>
      </c>
      <c r="J540" s="13">
        <v>2.2934744056200085</v>
      </c>
      <c r="K540" s="13">
        <v>0.96034269898627111</v>
      </c>
      <c r="L540">
        <v>-1049</v>
      </c>
      <c r="M540">
        <v>3319</v>
      </c>
      <c r="N540" s="14">
        <v>2.898529E-2</v>
      </c>
      <c r="O540" s="57">
        <v>2.8384495924999999E-2</v>
      </c>
      <c r="P540" s="14">
        <v>1.3000000000000001E-8</v>
      </c>
      <c r="Q540" s="13">
        <v>27.686460943666667</v>
      </c>
      <c r="R540" s="11">
        <v>-3.1268869797880838</v>
      </c>
      <c r="S540">
        <v>321</v>
      </c>
      <c r="T540">
        <v>162</v>
      </c>
    </row>
    <row r="541" spans="1:20" x14ac:dyDescent="0.25">
      <c r="A541" t="s">
        <v>820</v>
      </c>
      <c r="B541" t="s">
        <v>821</v>
      </c>
      <c r="C541" s="56">
        <v>28.004208252803807</v>
      </c>
      <c r="D541" s="11">
        <v>0.23456146830612332</v>
      </c>
      <c r="E541" s="13">
        <v>-9.9581323223201235</v>
      </c>
      <c r="F541" s="12">
        <v>16.869140235388215</v>
      </c>
      <c r="G541" s="12">
        <v>0.36889100000000002</v>
      </c>
      <c r="H541" s="13">
        <v>2.3832970000000002</v>
      </c>
      <c r="I541" s="20">
        <v>1.0502819999999999</v>
      </c>
      <c r="J541" s="13">
        <v>2.2691972251262045</v>
      </c>
      <c r="K541" s="13">
        <v>0.95017715583389661</v>
      </c>
      <c r="L541">
        <v>-1026</v>
      </c>
      <c r="M541">
        <v>3330</v>
      </c>
      <c r="N541" s="14">
        <v>3.011962E-2</v>
      </c>
      <c r="O541" s="57">
        <v>2.9518825924999999E-2</v>
      </c>
      <c r="P541" s="14">
        <v>1.3000000000000001E-8</v>
      </c>
      <c r="Q541" s="13">
        <v>27.097109156238417</v>
      </c>
      <c r="R541" s="11">
        <v>-3.6985681036769287</v>
      </c>
      <c r="S541">
        <v>322</v>
      </c>
      <c r="T541">
        <v>161</v>
      </c>
    </row>
    <row r="542" spans="1:20" x14ac:dyDescent="0.25">
      <c r="L542"/>
      <c r="M542"/>
    </row>
    <row r="543" spans="1:20" x14ac:dyDescent="0.25">
      <c r="A543" t="s">
        <v>822</v>
      </c>
      <c r="B543" t="s">
        <v>420</v>
      </c>
      <c r="F543" s="12">
        <v>1.7374825453821963</v>
      </c>
      <c r="G543" s="12">
        <v>0.3781022</v>
      </c>
      <c r="H543" s="13">
        <v>2.4721679999999999</v>
      </c>
      <c r="I543" s="20">
        <v>1.0461564999999999</v>
      </c>
      <c r="J543" s="13">
        <v>2.363095770087936</v>
      </c>
      <c r="L543">
        <v>-1662</v>
      </c>
      <c r="M543">
        <v>-1342</v>
      </c>
      <c r="N543" s="14">
        <v>7.1912050000000002E-4</v>
      </c>
      <c r="P543" s="14">
        <v>1.3000000000000001E-8</v>
      </c>
    </row>
    <row r="544" spans="1:20" x14ac:dyDescent="0.25">
      <c r="A544" t="s">
        <v>823</v>
      </c>
      <c r="B544" t="s">
        <v>420</v>
      </c>
      <c r="F544" s="12">
        <v>1.4741671653701882</v>
      </c>
      <c r="G544" s="12">
        <v>0.45308960000000004</v>
      </c>
      <c r="H544" s="13">
        <v>2.4767290000000002</v>
      </c>
      <c r="I544" s="20">
        <v>1.0437475000000001</v>
      </c>
      <c r="J544" s="13">
        <v>2.3729196956160377</v>
      </c>
      <c r="L544">
        <v>-1662</v>
      </c>
      <c r="M544">
        <v>-1357</v>
      </c>
      <c r="N544" s="14">
        <v>5.825324E-4</v>
      </c>
      <c r="P544" s="14">
        <v>1.3000000000000001E-8</v>
      </c>
    </row>
    <row r="545" spans="1:20" x14ac:dyDescent="0.25">
      <c r="A545" t="s">
        <v>824</v>
      </c>
      <c r="B545" t="s">
        <v>420</v>
      </c>
      <c r="F545" s="12">
        <v>1.6631757430680683</v>
      </c>
      <c r="G545" s="12">
        <v>0.40071040000000002</v>
      </c>
      <c r="H545" s="13">
        <v>2.4785430000000002</v>
      </c>
      <c r="I545" s="20">
        <v>1.0424260000000001</v>
      </c>
      <c r="J545" s="13">
        <v>2.3776680550945581</v>
      </c>
      <c r="L545">
        <v>-1662</v>
      </c>
      <c r="M545">
        <v>-1372</v>
      </c>
      <c r="N545" s="14">
        <v>5.5092539999999999E-4</v>
      </c>
      <c r="P545" s="14">
        <v>1.3000000000000001E-8</v>
      </c>
    </row>
    <row r="546" spans="1:20" x14ac:dyDescent="0.25">
      <c r="A546" t="s">
        <v>825</v>
      </c>
      <c r="B546" t="s">
        <v>420</v>
      </c>
      <c r="F546" s="12">
        <v>1.5255336126072105</v>
      </c>
      <c r="G546" s="12">
        <v>0.4632986</v>
      </c>
      <c r="H546" s="13">
        <v>2.4802080000000002</v>
      </c>
      <c r="I546" s="20">
        <v>1.0393869999999998</v>
      </c>
      <c r="J546" s="13">
        <v>2.3862218788574423</v>
      </c>
      <c r="L546">
        <v>-1662</v>
      </c>
      <c r="M546">
        <v>-1387</v>
      </c>
      <c r="N546" s="14">
        <v>5.6584650000000001E-4</v>
      </c>
      <c r="P546" s="14">
        <v>1.3000000000000001E-8</v>
      </c>
    </row>
    <row r="547" spans="1:20" x14ac:dyDescent="0.25">
      <c r="B547" s="29"/>
      <c r="C547" s="32"/>
      <c r="D547" s="32"/>
      <c r="E547" s="48"/>
      <c r="F547" s="32">
        <f>AVERAGE(F543:F546)</f>
        <v>1.6000897666069158</v>
      </c>
      <c r="G547" s="32">
        <f>2*STDEV(F543:F546)</f>
        <v>0.24295881046548312</v>
      </c>
    </row>
    <row r="548" spans="1:20" x14ac:dyDescent="0.25">
      <c r="B548" s="43" t="s">
        <v>46</v>
      </c>
      <c r="C548" s="44">
        <v>12.49</v>
      </c>
      <c r="D548" s="44"/>
      <c r="E548" s="44">
        <v>-10.831733885934947</v>
      </c>
      <c r="F548" s="44">
        <f>AVERAGE(F543:F546,F515:F518)</f>
        <v>1.5229777578296966</v>
      </c>
      <c r="G548" s="44">
        <f>2*STDEV(F543:F546,F515:F518)</f>
        <v>0.23456146830612332</v>
      </c>
      <c r="J548" s="44">
        <v>2.3881833100214944</v>
      </c>
      <c r="N548" s="58">
        <f>AVERAGE(N515:N518,N543:N546)</f>
        <v>6.007940749999999E-4</v>
      </c>
    </row>
    <row r="550" spans="1:20" x14ac:dyDescent="0.25">
      <c r="C550" s="13"/>
      <c r="D550" s="13"/>
    </row>
    <row r="551" spans="1:20" x14ac:dyDescent="0.25">
      <c r="A551" s="53"/>
      <c r="B551" s="53" t="s">
        <v>76</v>
      </c>
      <c r="C551" s="53"/>
      <c r="D551" s="53"/>
      <c r="E551" s="53"/>
      <c r="F551" s="53"/>
      <c r="G551" s="53"/>
      <c r="H551" s="53"/>
      <c r="I551" s="53"/>
      <c r="J551" s="53"/>
      <c r="K551" s="53"/>
      <c r="L551" s="53"/>
      <c r="M551" s="53"/>
      <c r="N551" s="53"/>
      <c r="O551" s="53"/>
      <c r="P551" s="53"/>
      <c r="Q551" s="53"/>
    </row>
    <row r="553" spans="1:20" x14ac:dyDescent="0.25">
      <c r="A553" t="s">
        <v>826</v>
      </c>
      <c r="B553" t="s">
        <v>827</v>
      </c>
      <c r="F553" s="12">
        <v>1.6586874127269002</v>
      </c>
      <c r="G553" s="12">
        <v>0.38588160000000005</v>
      </c>
      <c r="H553" s="13">
        <v>2.5845030000000002</v>
      </c>
      <c r="I553" s="20">
        <v>1.0783585</v>
      </c>
      <c r="J553" s="13">
        <v>2.3967010970841334</v>
      </c>
      <c r="L553">
        <v>-1656</v>
      </c>
      <c r="M553">
        <v>-1524</v>
      </c>
      <c r="N553" s="14">
        <v>4.5064120000000001E-4</v>
      </c>
      <c r="P553" s="14">
        <v>1.3000000000000001E-8</v>
      </c>
    </row>
    <row r="554" spans="1:20" x14ac:dyDescent="0.25">
      <c r="A554" t="s">
        <v>828</v>
      </c>
      <c r="B554" t="s">
        <v>827</v>
      </c>
      <c r="F554" s="12">
        <v>1.6068222621186123</v>
      </c>
      <c r="G554" s="12">
        <v>0.4073348</v>
      </c>
      <c r="H554" s="13">
        <v>2.575151</v>
      </c>
      <c r="I554" s="20">
        <v>1.0756160000000001</v>
      </c>
      <c r="J554" s="13">
        <v>2.39411741736828</v>
      </c>
      <c r="L554">
        <v>-1636</v>
      </c>
      <c r="M554">
        <v>-1524</v>
      </c>
      <c r="N554" s="14">
        <v>4.5362350000000001E-4</v>
      </c>
      <c r="P554" s="14">
        <v>1.3000000000000001E-8</v>
      </c>
    </row>
    <row r="555" spans="1:20" x14ac:dyDescent="0.25">
      <c r="A555" t="s">
        <v>829</v>
      </c>
      <c r="B555" t="s">
        <v>827</v>
      </c>
      <c r="F555" s="12">
        <v>1.5803909834430918</v>
      </c>
      <c r="G555" s="12">
        <v>0.40096319999999996</v>
      </c>
      <c r="H555" s="13">
        <v>2.5676800000000002</v>
      </c>
      <c r="I555" s="20">
        <v>1.0757895</v>
      </c>
      <c r="J555" s="13">
        <v>2.3867866343741042</v>
      </c>
      <c r="L555">
        <v>-1616</v>
      </c>
      <c r="M555">
        <v>-1524</v>
      </c>
      <c r="N555" s="14">
        <v>4.5287730000000002E-4</v>
      </c>
      <c r="P555" s="14">
        <v>1.3000000000000001E-8</v>
      </c>
    </row>
    <row r="556" spans="1:20" x14ac:dyDescent="0.25">
      <c r="A556" t="s">
        <v>830</v>
      </c>
      <c r="B556" t="s">
        <v>827</v>
      </c>
      <c r="F556" s="12">
        <v>1.5414921204868204</v>
      </c>
      <c r="G556" s="12">
        <v>0.36928799999999995</v>
      </c>
      <c r="H556" s="13">
        <v>2.5708820000000001</v>
      </c>
      <c r="I556" s="20">
        <v>1.0752459999999999</v>
      </c>
      <c r="J556" s="13">
        <v>2.390970996404544</v>
      </c>
      <c r="L556">
        <v>-1596</v>
      </c>
      <c r="M556">
        <v>-1524</v>
      </c>
      <c r="N556" s="14">
        <v>4.4657589999999998E-4</v>
      </c>
      <c r="P556" s="14">
        <v>1.3000000000000001E-8</v>
      </c>
    </row>
    <row r="557" spans="1:20" x14ac:dyDescent="0.25">
      <c r="C557" s="32"/>
      <c r="D557" s="32"/>
      <c r="E557" s="48"/>
      <c r="F557" s="32">
        <f>AVERAGE(F553:F556)</f>
        <v>1.5968481946938562</v>
      </c>
      <c r="G557" s="32">
        <f>2*STDEV(F553:F556)</f>
        <v>9.837822022988002E-2</v>
      </c>
      <c r="L557"/>
      <c r="M557"/>
    </row>
    <row r="558" spans="1:20" x14ac:dyDescent="0.25">
      <c r="C558" s="54" t="s">
        <v>83</v>
      </c>
      <c r="D558" s="55" t="s">
        <v>84</v>
      </c>
      <c r="L558"/>
      <c r="M558"/>
    </row>
    <row r="559" spans="1:20" x14ac:dyDescent="0.25">
      <c r="A559" t="s">
        <v>831</v>
      </c>
      <c r="B559" t="s">
        <v>832</v>
      </c>
      <c r="C559" s="56">
        <v>27.727160145256889</v>
      </c>
      <c r="D559" s="11">
        <v>0.12403693408077282</v>
      </c>
      <c r="E559" s="13">
        <v>-9.8510310248044455</v>
      </c>
      <c r="F559" s="12">
        <v>16.705066826251613</v>
      </c>
      <c r="G559" s="12">
        <v>0.43987140000000002</v>
      </c>
      <c r="H559" s="13">
        <v>2.4282979999999998</v>
      </c>
      <c r="I559" s="20">
        <v>1.0691809999999999</v>
      </c>
      <c r="J559" s="13">
        <v>2.2711757878226417</v>
      </c>
      <c r="K559" s="13">
        <v>0.94621520548042148</v>
      </c>
      <c r="L559">
        <v>-1026</v>
      </c>
      <c r="M559">
        <v>3330</v>
      </c>
      <c r="N559" s="14">
        <v>2.527747E-2</v>
      </c>
      <c r="O559" s="57">
        <v>2.4769698425E-2</v>
      </c>
      <c r="P559" s="14">
        <v>1.3000000000000001E-8</v>
      </c>
      <c r="Q559" s="13">
        <v>26.820305512756939</v>
      </c>
      <c r="R559" s="11">
        <v>-3.9670722829762655</v>
      </c>
      <c r="S559">
        <v>323</v>
      </c>
      <c r="T559">
        <v>160</v>
      </c>
    </row>
    <row r="560" spans="1:20" x14ac:dyDescent="0.25">
      <c r="A560" t="s">
        <v>833</v>
      </c>
      <c r="B560" t="s">
        <v>834</v>
      </c>
      <c r="C560" s="56">
        <v>27.713549180349517</v>
      </c>
      <c r="D560" s="11">
        <v>0.12403693408077282</v>
      </c>
      <c r="E560" s="13">
        <v>-9.8510310248044455</v>
      </c>
      <c r="F560" s="12">
        <v>16.691601835228333</v>
      </c>
      <c r="G560" s="12">
        <v>0.43003180000000002</v>
      </c>
      <c r="H560" s="13">
        <v>2.435549</v>
      </c>
      <c r="I560" s="20">
        <v>1.0473305000000002</v>
      </c>
      <c r="J560" s="13">
        <v>2.3254827392117385</v>
      </c>
      <c r="K560" s="13">
        <v>0.96884051852011055</v>
      </c>
      <c r="L560">
        <v>-996</v>
      </c>
      <c r="M560">
        <v>3338</v>
      </c>
      <c r="N560" s="14">
        <v>2.158059E-2</v>
      </c>
      <c r="O560" s="57">
        <v>2.1072818425000001E-2</v>
      </c>
      <c r="P560" s="14">
        <v>1.3000000000000001E-8</v>
      </c>
      <c r="Q560" s="13">
        <v>26.806706558008653</v>
      </c>
      <c r="R560" s="11">
        <v>-3.9802634972901103</v>
      </c>
      <c r="S560">
        <v>324</v>
      </c>
      <c r="T560">
        <v>159</v>
      </c>
    </row>
    <row r="561" spans="1:20" x14ac:dyDescent="0.25">
      <c r="A561" t="s">
        <v>835</v>
      </c>
      <c r="B561" t="s">
        <v>836</v>
      </c>
      <c r="C561" s="56">
        <v>28.317472734391114</v>
      </c>
      <c r="D561" s="11">
        <v>0.12403693408077282</v>
      </c>
      <c r="E561" s="13">
        <v>-9.8510310248044455</v>
      </c>
      <c r="F561" s="12">
        <v>17.289048473967618</v>
      </c>
      <c r="G561" s="12">
        <v>0.37280380000000002</v>
      </c>
      <c r="H561" s="13">
        <v>2.3955630000000001</v>
      </c>
      <c r="I561" s="20">
        <v>1.0559144999999999</v>
      </c>
      <c r="J561" s="13">
        <v>2.2687092562892168</v>
      </c>
      <c r="K561" s="13">
        <v>0.94518760134064639</v>
      </c>
      <c r="L561">
        <v>-966</v>
      </c>
      <c r="M561">
        <v>3346</v>
      </c>
      <c r="N561" s="14">
        <v>2.472481E-2</v>
      </c>
      <c r="O561" s="57">
        <v>2.4217038425E-2</v>
      </c>
      <c r="P561" s="14">
        <v>1.3000000000000001E-8</v>
      </c>
      <c r="Q561" s="13">
        <v>27.410097216848062</v>
      </c>
      <c r="R561" s="11">
        <v>-3.3949644325420634</v>
      </c>
      <c r="S561">
        <v>325</v>
      </c>
      <c r="T561">
        <v>158</v>
      </c>
    </row>
    <row r="562" spans="1:20" x14ac:dyDescent="0.25">
      <c r="A562" t="s">
        <v>837</v>
      </c>
      <c r="B562" t="s">
        <v>838</v>
      </c>
      <c r="C562" s="56">
        <v>28.241352152871713</v>
      </c>
      <c r="D562" s="11">
        <v>0.12403693408077282</v>
      </c>
      <c r="E562" s="13">
        <v>-9.8510310248044455</v>
      </c>
      <c r="F562" s="12">
        <v>17.213744264911178</v>
      </c>
      <c r="G562" s="12">
        <v>0.36840499999999998</v>
      </c>
      <c r="H562" s="13">
        <v>2.4226429999999999</v>
      </c>
      <c r="I562" s="20">
        <v>1.0519000000000001</v>
      </c>
      <c r="J562" s="13">
        <v>2.3031115125011881</v>
      </c>
      <c r="K562" s="13">
        <v>0.95952023825282828</v>
      </c>
      <c r="L562">
        <v>-936</v>
      </c>
      <c r="M562">
        <v>3354</v>
      </c>
      <c r="N562" s="14">
        <v>2.0612100000000001E-2</v>
      </c>
      <c r="O562" s="57">
        <v>2.0104328425000002E-2</v>
      </c>
      <c r="P562" s="14">
        <v>1.3000000000000001E-8</v>
      </c>
      <c r="Q562" s="13">
        <v>27.334043803254772</v>
      </c>
      <c r="R562" s="11">
        <v>-3.4687375200019672</v>
      </c>
      <c r="S562">
        <v>326</v>
      </c>
      <c r="T562">
        <v>157</v>
      </c>
    </row>
    <row r="563" spans="1:20" x14ac:dyDescent="0.25">
      <c r="A563" t="s">
        <v>839</v>
      </c>
      <c r="B563" t="s">
        <v>840</v>
      </c>
      <c r="C563" s="56">
        <v>28.895686688052315</v>
      </c>
      <c r="D563" s="11">
        <v>0.12403693408077282</v>
      </c>
      <c r="E563" s="13">
        <v>-9.8510310248044455</v>
      </c>
      <c r="F563" s="12">
        <v>17.861061240774134</v>
      </c>
      <c r="G563" s="12">
        <v>0.37352360000000001</v>
      </c>
      <c r="H563" s="13">
        <v>2.4114849999999999</v>
      </c>
      <c r="I563" s="20">
        <v>1.0583104999999999</v>
      </c>
      <c r="J563" s="13">
        <v>2.2786176646645764</v>
      </c>
      <c r="K563" s="13">
        <v>0.94931563348907955</v>
      </c>
      <c r="L563">
        <v>-906</v>
      </c>
      <c r="M563">
        <v>3362</v>
      </c>
      <c r="N563" s="14">
        <v>2.5816800000000001E-2</v>
      </c>
      <c r="O563" s="57">
        <v>2.5309028425000001E-2</v>
      </c>
      <c r="P563" s="14">
        <v>1.3000000000000001E-8</v>
      </c>
      <c r="Q563" s="13">
        <v>27.987800961163156</v>
      </c>
      <c r="R563" s="11">
        <v>-2.8345821059421716</v>
      </c>
      <c r="S563">
        <v>327</v>
      </c>
      <c r="T563">
        <v>156</v>
      </c>
    </row>
    <row r="564" spans="1:20" x14ac:dyDescent="0.25">
      <c r="A564" t="s">
        <v>841</v>
      </c>
      <c r="B564" t="s">
        <v>842</v>
      </c>
      <c r="C564" s="56">
        <v>29.098338832229452</v>
      </c>
      <c r="D564" s="11">
        <v>0.12403693408077282</v>
      </c>
      <c r="E564" s="13">
        <v>-9.8510310248044455</v>
      </c>
      <c r="F564" s="12">
        <v>18.061539996010232</v>
      </c>
      <c r="G564" s="12">
        <v>0.39944859999999999</v>
      </c>
      <c r="H564" s="13">
        <v>2.3818260000000002</v>
      </c>
      <c r="I564" s="20">
        <v>1.0498370000000001</v>
      </c>
      <c r="J564" s="13">
        <v>2.2687579119425205</v>
      </c>
      <c r="K564" s="13">
        <v>0.94520787221498181</v>
      </c>
      <c r="L564">
        <v>-876</v>
      </c>
      <c r="M564">
        <v>3370</v>
      </c>
      <c r="N564" s="14">
        <v>2.6676490000000001E-2</v>
      </c>
      <c r="O564" s="57">
        <v>2.6168718425000001E-2</v>
      </c>
      <c r="P564" s="14">
        <v>1.2E-8</v>
      </c>
      <c r="Q564" s="13">
        <v>28.190274287417829</v>
      </c>
      <c r="R564" s="11">
        <v>-2.6381795817114697</v>
      </c>
      <c r="S564">
        <v>328</v>
      </c>
      <c r="T564">
        <v>155</v>
      </c>
    </row>
    <row r="565" spans="1:20" x14ac:dyDescent="0.25">
      <c r="A565" t="s">
        <v>843</v>
      </c>
      <c r="B565" t="s">
        <v>844</v>
      </c>
      <c r="C565" s="56">
        <v>28.010469859256482</v>
      </c>
      <c r="D565" s="11">
        <v>0.12403693408077282</v>
      </c>
      <c r="E565" s="13">
        <v>-9.8510310248044455</v>
      </c>
      <c r="F565" s="12">
        <v>16.985338120885764</v>
      </c>
      <c r="G565" s="12">
        <v>0.417321</v>
      </c>
      <c r="H565" s="13">
        <v>2.373418</v>
      </c>
      <c r="I565" s="20">
        <v>1.0501090000000002</v>
      </c>
      <c r="J565" s="13">
        <v>2.2601634687446728</v>
      </c>
      <c r="K565" s="13">
        <v>0.94162726305207878</v>
      </c>
      <c r="L565">
        <v>-846</v>
      </c>
      <c r="M565">
        <v>3378</v>
      </c>
      <c r="N565" s="14">
        <v>2.8328679999999998E-2</v>
      </c>
      <c r="O565" s="57">
        <v>2.7820908424999999E-2</v>
      </c>
      <c r="P565" s="14">
        <v>1.2E-8</v>
      </c>
      <c r="Q565" s="13">
        <v>27.103365237521658</v>
      </c>
      <c r="R565" s="11">
        <v>-3.6924995998470695</v>
      </c>
      <c r="S565">
        <v>329</v>
      </c>
      <c r="T565">
        <v>154</v>
      </c>
    </row>
    <row r="566" spans="1:20" x14ac:dyDescent="0.25">
      <c r="A566" t="s">
        <v>845</v>
      </c>
      <c r="B566" t="s">
        <v>846</v>
      </c>
      <c r="C566" s="56">
        <v>27.716573839217993</v>
      </c>
      <c r="D566" s="11">
        <v>0.12403693408077282</v>
      </c>
      <c r="E566" s="13">
        <v>-9.8510310248044455</v>
      </c>
      <c r="F566" s="12">
        <v>16.694594055455923</v>
      </c>
      <c r="G566" s="12">
        <v>0.46012119999999995</v>
      </c>
      <c r="H566" s="13">
        <v>2.3896229999999998</v>
      </c>
      <c r="I566" s="20">
        <v>1.0403009999999999</v>
      </c>
      <c r="J566" s="13">
        <v>2.297049603912714</v>
      </c>
      <c r="K566" s="13">
        <v>0.95699473137159052</v>
      </c>
      <c r="L566">
        <v>-816</v>
      </c>
      <c r="M566">
        <v>3386</v>
      </c>
      <c r="N566" s="14">
        <v>2.801447E-2</v>
      </c>
      <c r="O566" s="57">
        <v>2.7506698425E-2</v>
      </c>
      <c r="P566" s="14">
        <v>1.2E-8</v>
      </c>
      <c r="Q566" s="13">
        <v>26.809728547952936</v>
      </c>
      <c r="R566" s="11">
        <v>-3.9773321163312647</v>
      </c>
      <c r="S566">
        <v>330</v>
      </c>
      <c r="T566">
        <v>153</v>
      </c>
    </row>
    <row r="567" spans="1:20" x14ac:dyDescent="0.25">
      <c r="A567" t="s">
        <v>847</v>
      </c>
      <c r="B567" t="s">
        <v>848</v>
      </c>
      <c r="C567" s="56">
        <v>27.763960161488299</v>
      </c>
      <c r="D567" s="11">
        <v>0.12403693408077282</v>
      </c>
      <c r="E567" s="13">
        <v>-9.8510310248044455</v>
      </c>
      <c r="F567" s="12">
        <v>16.741472172352001</v>
      </c>
      <c r="G567" s="12">
        <v>0.43590320000000005</v>
      </c>
      <c r="H567" s="13">
        <v>2.3594900000000001</v>
      </c>
      <c r="I567" s="20">
        <v>1.0405605</v>
      </c>
      <c r="J567" s="13">
        <v>2.2675183230576215</v>
      </c>
      <c r="K567" s="13">
        <v>0.94469143581330617</v>
      </c>
      <c r="L567">
        <v>-786</v>
      </c>
      <c r="M567">
        <v>3394</v>
      </c>
      <c r="N567" s="14">
        <v>2.622768E-2</v>
      </c>
      <c r="O567" s="57">
        <v>2.5719908425E-2</v>
      </c>
      <c r="P567" s="14">
        <v>1.2E-8</v>
      </c>
      <c r="Q567" s="13">
        <v>26.857073057077187</v>
      </c>
      <c r="R567" s="11">
        <v>-3.9314071479787884</v>
      </c>
      <c r="S567">
        <v>331</v>
      </c>
      <c r="T567">
        <v>152</v>
      </c>
    </row>
    <row r="568" spans="1:20" x14ac:dyDescent="0.25">
      <c r="A568" t="s">
        <v>849</v>
      </c>
      <c r="B568" t="s">
        <v>850</v>
      </c>
      <c r="C568" s="56">
        <v>27.577439531275118</v>
      </c>
      <c r="D568" s="11">
        <v>0.12403693408077282</v>
      </c>
      <c r="E568" s="13">
        <v>-9.8510310248044455</v>
      </c>
      <c r="F568" s="12">
        <v>16.556951924995069</v>
      </c>
      <c r="G568" s="12">
        <v>0.4214038</v>
      </c>
      <c r="H568" s="13">
        <v>2.3573309999999998</v>
      </c>
      <c r="I568" s="20">
        <v>1.032025</v>
      </c>
      <c r="J568" s="13">
        <v>2.284180131295269</v>
      </c>
      <c r="K568" s="13">
        <v>0.95163306331294384</v>
      </c>
      <c r="L568">
        <v>-756</v>
      </c>
      <c r="M568">
        <v>3402</v>
      </c>
      <c r="N568" s="14">
        <v>2.881425E-2</v>
      </c>
      <c r="O568" s="57">
        <v>2.8306478425E-2</v>
      </c>
      <c r="P568" s="14">
        <v>1.3000000000000001E-8</v>
      </c>
      <c r="Q568" s="13">
        <v>26.670717010524037</v>
      </c>
      <c r="R568" s="11">
        <v>-4.1121756404302641</v>
      </c>
      <c r="S568">
        <v>332</v>
      </c>
      <c r="T568">
        <v>151</v>
      </c>
    </row>
    <row r="569" spans="1:20" x14ac:dyDescent="0.25">
      <c r="A569" t="s">
        <v>851</v>
      </c>
      <c r="B569" t="s">
        <v>852</v>
      </c>
      <c r="C569" s="56">
        <v>28.427872783084894</v>
      </c>
      <c r="D569" s="11">
        <v>0.12403693408077282</v>
      </c>
      <c r="E569" s="13">
        <v>-9.8510310248044455</v>
      </c>
      <c r="F569" s="12">
        <v>17.398264512268113</v>
      </c>
      <c r="G569" s="12">
        <v>0.47941840000000002</v>
      </c>
      <c r="H569" s="13">
        <v>2.3420320000000001</v>
      </c>
      <c r="I569" s="20">
        <v>1.0315924999999999</v>
      </c>
      <c r="J569" s="13">
        <v>2.2703073161156175</v>
      </c>
      <c r="K569" s="13">
        <v>0.94585338358221271</v>
      </c>
      <c r="L569">
        <v>-726</v>
      </c>
      <c r="M569">
        <v>3410</v>
      </c>
      <c r="N569" s="14">
        <v>2.8005450000000001E-2</v>
      </c>
      <c r="O569" s="57">
        <v>2.7497678425000002E-2</v>
      </c>
      <c r="P569" s="14">
        <v>1.2E-8</v>
      </c>
      <c r="Q569" s="13">
        <v>27.520399849808143</v>
      </c>
      <c r="R569" s="11">
        <v>-3.287969027550278</v>
      </c>
      <c r="S569">
        <v>333</v>
      </c>
      <c r="T569">
        <v>150</v>
      </c>
    </row>
    <row r="570" spans="1:20" x14ac:dyDescent="0.25">
      <c r="A570" t="s">
        <v>853</v>
      </c>
      <c r="B570" t="s">
        <v>854</v>
      </c>
      <c r="C570" s="56">
        <v>28.387543998174003</v>
      </c>
      <c r="D570" s="11">
        <v>0.12403693408077282</v>
      </c>
      <c r="E570" s="13">
        <v>-9.8510310248044455</v>
      </c>
      <c r="F570" s="12">
        <v>17.358368242569313</v>
      </c>
      <c r="G570" s="12">
        <v>0.43252020000000002</v>
      </c>
      <c r="H570" s="13">
        <v>2.3649249999999999</v>
      </c>
      <c r="I570" s="20">
        <v>1.024465</v>
      </c>
      <c r="J570" s="13">
        <v>2.3084488001054209</v>
      </c>
      <c r="K570" s="13">
        <v>0.96174385419406228</v>
      </c>
      <c r="L570">
        <v>-696</v>
      </c>
      <c r="M570">
        <v>3418</v>
      </c>
      <c r="N570" s="14">
        <v>2.8470470000000001E-2</v>
      </c>
      <c r="O570" s="57">
        <v>2.7962698425000002E-2</v>
      </c>
      <c r="P570" s="14">
        <v>1.3000000000000001E-8</v>
      </c>
      <c r="Q570" s="13">
        <v>27.480106650553225</v>
      </c>
      <c r="R570" s="11">
        <v>-3.3270541069994231</v>
      </c>
      <c r="S570">
        <v>334</v>
      </c>
      <c r="T570">
        <v>149</v>
      </c>
    </row>
    <row r="571" spans="1:20" x14ac:dyDescent="0.25">
      <c r="A571" t="s">
        <v>855</v>
      </c>
      <c r="B571" t="s">
        <v>856</v>
      </c>
      <c r="C571" s="56">
        <v>27.494261412396082</v>
      </c>
      <c r="D571" s="11">
        <v>0.12403693408077282</v>
      </c>
      <c r="E571" s="13">
        <v>-9.8510310248044455</v>
      </c>
      <c r="F571" s="12">
        <v>16.474665868741134</v>
      </c>
      <c r="G571" s="12">
        <v>0.40851899999999997</v>
      </c>
      <c r="H571" s="13">
        <v>2.3356539999999999</v>
      </c>
      <c r="I571" s="20">
        <v>1.0262445</v>
      </c>
      <c r="J571" s="13">
        <v>2.2759235250469065</v>
      </c>
      <c r="K571" s="13">
        <v>0.94819320347481351</v>
      </c>
      <c r="L571">
        <v>-666</v>
      </c>
      <c r="M571">
        <v>3426</v>
      </c>
      <c r="N571" s="14">
        <v>2.5543039999999999E-2</v>
      </c>
      <c r="O571" s="57">
        <v>2.5035268425E-2</v>
      </c>
      <c r="P571" s="14">
        <v>1.3000000000000001E-8</v>
      </c>
      <c r="Q571" s="13">
        <v>26.587612287060971</v>
      </c>
      <c r="R571" s="11">
        <v>-4.192788616793929</v>
      </c>
      <c r="S571">
        <v>335</v>
      </c>
      <c r="T571">
        <v>148</v>
      </c>
    </row>
    <row r="572" spans="1:20" x14ac:dyDescent="0.25">
      <c r="A572" t="s">
        <v>857</v>
      </c>
      <c r="B572" t="s">
        <v>858</v>
      </c>
      <c r="C572" s="56">
        <v>27.288080499538793</v>
      </c>
      <c r="D572" s="11">
        <v>0.12403693408077282</v>
      </c>
      <c r="E572" s="13">
        <v>-9.8510310248044455</v>
      </c>
      <c r="F572" s="12">
        <v>16.270696189906175</v>
      </c>
      <c r="G572" s="12">
        <v>0.47403840000000003</v>
      </c>
      <c r="H572" s="13">
        <v>2.3728859999999998</v>
      </c>
      <c r="I572" s="20">
        <v>1.0207475000000001</v>
      </c>
      <c r="J572" s="13">
        <v>2.3246552159079492</v>
      </c>
      <c r="K572" s="13">
        <v>0.96849575650867437</v>
      </c>
      <c r="L572">
        <v>-636</v>
      </c>
      <c r="M572">
        <v>3434</v>
      </c>
      <c r="N572" s="14">
        <v>2.6799219999999999E-2</v>
      </c>
      <c r="O572" s="57">
        <v>2.6291448424999999E-2</v>
      </c>
      <c r="P572" s="14">
        <v>1.2E-8</v>
      </c>
      <c r="Q572" s="13">
        <v>26.381613305871188</v>
      </c>
      <c r="R572" s="11">
        <v>-4.3926110854767266</v>
      </c>
      <c r="S572">
        <v>336</v>
      </c>
      <c r="T572">
        <v>147</v>
      </c>
    </row>
    <row r="573" spans="1:20" x14ac:dyDescent="0.25">
      <c r="A573" t="s">
        <v>859</v>
      </c>
      <c r="B573" t="s">
        <v>860</v>
      </c>
      <c r="C573" s="56">
        <v>28.04676576567644</v>
      </c>
      <c r="D573" s="11">
        <v>0.12403693408077282</v>
      </c>
      <c r="E573" s="13">
        <v>-9.8510310248044455</v>
      </c>
      <c r="F573" s="12">
        <v>17.021244763614661</v>
      </c>
      <c r="G573" s="12">
        <v>0.41655619999999999</v>
      </c>
      <c r="H573" s="13">
        <v>2.3456320000000002</v>
      </c>
      <c r="I573" s="20">
        <v>1.0245765</v>
      </c>
      <c r="J573" s="13">
        <v>2.2893673630031532</v>
      </c>
      <c r="K573" s="13">
        <v>0.95379416310216614</v>
      </c>
      <c r="L573">
        <v>-606</v>
      </c>
      <c r="M573">
        <v>3442</v>
      </c>
      <c r="N573" s="14">
        <v>2.7381760000000002E-2</v>
      </c>
      <c r="O573" s="57">
        <v>2.6873988425000002E-2</v>
      </c>
      <c r="P573" s="14">
        <v>1.3000000000000001E-8</v>
      </c>
      <c r="Q573" s="13">
        <v>27.139629116850863</v>
      </c>
      <c r="R573" s="11">
        <v>-3.657323028343054</v>
      </c>
      <c r="S573">
        <v>337</v>
      </c>
      <c r="T573">
        <v>146</v>
      </c>
    </row>
    <row r="574" spans="1:20" x14ac:dyDescent="0.25">
      <c r="A574" t="s">
        <v>861</v>
      </c>
      <c r="B574" t="s">
        <v>862</v>
      </c>
      <c r="C574" s="56">
        <v>26.432102039803951</v>
      </c>
      <c r="D574" s="11">
        <v>0.12403693408077282</v>
      </c>
      <c r="E574" s="13">
        <v>-9.8510310248044455</v>
      </c>
      <c r="F574" s="12">
        <v>15.423897865549652</v>
      </c>
      <c r="G574" s="12">
        <v>0.41082439999999998</v>
      </c>
      <c r="H574" s="13">
        <v>2.34205</v>
      </c>
      <c r="I574" s="20">
        <v>1.0174125000000001</v>
      </c>
      <c r="J574" s="13">
        <v>2.3019669996191316</v>
      </c>
      <c r="K574" s="13">
        <v>0.95904341232958779</v>
      </c>
      <c r="L574">
        <v>-576</v>
      </c>
      <c r="M574">
        <v>3450</v>
      </c>
      <c r="N574" s="14">
        <v>2.3456890000000001E-2</v>
      </c>
      <c r="O574" s="57">
        <v>2.2949118425000001E-2</v>
      </c>
      <c r="P574" s="14">
        <v>1.2E-8</v>
      </c>
      <c r="Q574" s="13">
        <v>25.526390151689561</v>
      </c>
      <c r="R574" s="11">
        <v>-5.2221918967809398</v>
      </c>
      <c r="S574">
        <v>338</v>
      </c>
      <c r="T574">
        <v>145</v>
      </c>
    </row>
    <row r="575" spans="1:20" x14ac:dyDescent="0.25">
      <c r="A575" t="s">
        <v>863</v>
      </c>
      <c r="B575" t="s">
        <v>864</v>
      </c>
      <c r="C575" s="56">
        <v>26.428069161312795</v>
      </c>
      <c r="D575" s="11">
        <v>0.12403693408077282</v>
      </c>
      <c r="E575" s="13">
        <v>-9.8510310248044455</v>
      </c>
      <c r="F575" s="12">
        <v>15.419908238579749</v>
      </c>
      <c r="G575" s="12">
        <v>0.47867539999999997</v>
      </c>
      <c r="H575" s="13">
        <v>2.3157169999999998</v>
      </c>
      <c r="I575" s="20">
        <v>1.0147935000000001</v>
      </c>
      <c r="J575" s="13">
        <v>2.281958841872755</v>
      </c>
      <c r="K575" s="13">
        <v>0.95070763171992279</v>
      </c>
      <c r="L575">
        <v>-546</v>
      </c>
      <c r="M575">
        <v>3458</v>
      </c>
      <c r="N575" s="14">
        <v>2.3669320000000001E-2</v>
      </c>
      <c r="O575" s="57">
        <v>2.3161548425000001E-2</v>
      </c>
      <c r="P575" s="14">
        <v>1.3000000000000001E-8</v>
      </c>
      <c r="Q575" s="13">
        <v>25.522360831764068</v>
      </c>
      <c r="R575" s="11">
        <v>-5.2261004047258561</v>
      </c>
      <c r="S575">
        <v>339</v>
      </c>
      <c r="T575">
        <v>144</v>
      </c>
    </row>
    <row r="576" spans="1:20" x14ac:dyDescent="0.25">
      <c r="A576" t="s">
        <v>865</v>
      </c>
      <c r="B576" t="s">
        <v>866</v>
      </c>
      <c r="C576" s="56">
        <v>26.271291009971385</v>
      </c>
      <c r="D576" s="11">
        <v>0.12403693408077282</v>
      </c>
      <c r="E576" s="13">
        <v>-9.8510310248044455</v>
      </c>
      <c r="F576" s="12">
        <v>15.264811490125707</v>
      </c>
      <c r="G576" s="12">
        <v>0.45755160000000006</v>
      </c>
      <c r="H576" s="13">
        <v>2.3206709999999999</v>
      </c>
      <c r="I576" s="20">
        <v>1.0052084999999999</v>
      </c>
      <c r="J576" s="13">
        <v>2.3086464151467085</v>
      </c>
      <c r="K576" s="13">
        <v>0.96182618439408496</v>
      </c>
      <c r="L576">
        <v>-516</v>
      </c>
      <c r="M576">
        <v>3466</v>
      </c>
      <c r="N576" s="14">
        <v>2.3483319999999999E-2</v>
      </c>
      <c r="O576" s="57">
        <v>2.2975548424999999E-2</v>
      </c>
      <c r="P576" s="14">
        <v>1.3000000000000001E-8</v>
      </c>
      <c r="Q576" s="13">
        <v>25.365721019661393</v>
      </c>
      <c r="R576" s="11">
        <v>-5.3780436510836127</v>
      </c>
      <c r="S576">
        <v>340</v>
      </c>
      <c r="T576">
        <v>143</v>
      </c>
    </row>
    <row r="577" spans="1:21" x14ac:dyDescent="0.25">
      <c r="A577" t="s">
        <v>867</v>
      </c>
      <c r="B577" t="s">
        <v>868</v>
      </c>
      <c r="C577" s="56">
        <v>26.0802333914556</v>
      </c>
      <c r="D577" s="11">
        <v>0.12403693408077282</v>
      </c>
      <c r="E577" s="13">
        <v>-9.8510310248044455</v>
      </c>
      <c r="F577" s="12">
        <v>15.075802912427605</v>
      </c>
      <c r="G577" s="12">
        <v>0.46245900000000001</v>
      </c>
      <c r="H577" s="13">
        <v>2.3144450000000001</v>
      </c>
      <c r="I577" s="20">
        <v>1.0089755</v>
      </c>
      <c r="J577" s="13">
        <v>2.2938564910644512</v>
      </c>
      <c r="K577" s="13">
        <v>0.95566441958064907</v>
      </c>
      <c r="L577">
        <v>-486</v>
      </c>
      <c r="M577">
        <v>3474</v>
      </c>
      <c r="N577" s="14">
        <v>1.9797240000000001E-2</v>
      </c>
      <c r="O577" s="57">
        <v>1.9289468425000001E-2</v>
      </c>
      <c r="P577" s="14">
        <v>1.3000000000000001E-8</v>
      </c>
      <c r="Q577" s="13">
        <v>25.174831988191926</v>
      </c>
      <c r="R577" s="11">
        <v>-5.5632092149732513</v>
      </c>
      <c r="S577">
        <v>341</v>
      </c>
      <c r="T577">
        <v>142</v>
      </c>
    </row>
    <row r="578" spans="1:21" x14ac:dyDescent="0.25">
      <c r="A578" t="s">
        <v>869</v>
      </c>
      <c r="B578" t="s">
        <v>870</v>
      </c>
      <c r="C578" s="56">
        <v>26.061581328434169</v>
      </c>
      <c r="D578" s="11">
        <v>0.12403693408077282</v>
      </c>
      <c r="E578" s="13">
        <v>-9.8510310248044455</v>
      </c>
      <c r="F578" s="12">
        <v>15.057350887691889</v>
      </c>
      <c r="G578" s="12">
        <v>0.3926114</v>
      </c>
      <c r="H578" s="13">
        <v>2.3312050000000002</v>
      </c>
      <c r="I578" s="20">
        <v>1.0050595</v>
      </c>
      <c r="J578" s="13">
        <v>2.3194696433395241</v>
      </c>
      <c r="K578" s="13">
        <v>0.96633534794863507</v>
      </c>
      <c r="L578">
        <v>-456</v>
      </c>
      <c r="M578">
        <v>3482</v>
      </c>
      <c r="N578" s="14">
        <v>2.659489E-2</v>
      </c>
      <c r="O578" s="57">
        <v>2.6087118425E-2</v>
      </c>
      <c r="P578" s="14">
        <v>1.3000000000000001E-8</v>
      </c>
      <c r="Q578" s="13">
        <v>25.156196383536724</v>
      </c>
      <c r="R578" s="11">
        <v>-5.5812860642182889</v>
      </c>
      <c r="S578">
        <v>342</v>
      </c>
      <c r="T578">
        <v>141</v>
      </c>
    </row>
    <row r="579" spans="1:21" x14ac:dyDescent="0.25">
      <c r="L579"/>
      <c r="M579"/>
    </row>
    <row r="580" spans="1:21" x14ac:dyDescent="0.25">
      <c r="A580" t="s">
        <v>871</v>
      </c>
      <c r="B580" t="s">
        <v>827</v>
      </c>
      <c r="F580" s="12">
        <v>1.5958507879514361</v>
      </c>
      <c r="G580" s="12">
        <v>0.40736439999999996</v>
      </c>
      <c r="H580" s="13">
        <v>2.4183829999999999</v>
      </c>
      <c r="I580" s="20">
        <v>1.010211</v>
      </c>
      <c r="J580" s="13">
        <v>2.3939384940373842</v>
      </c>
      <c r="L580">
        <v>-1656</v>
      </c>
      <c r="M580">
        <v>-1539</v>
      </c>
      <c r="N580" s="14">
        <v>6.3998889999999995E-4</v>
      </c>
      <c r="P580" s="14">
        <v>1.2E-8</v>
      </c>
    </row>
    <row r="581" spans="1:21" x14ac:dyDescent="0.25">
      <c r="A581" t="s">
        <v>872</v>
      </c>
      <c r="B581" t="s">
        <v>827</v>
      </c>
      <c r="F581" s="12">
        <v>1.7349890285258684</v>
      </c>
      <c r="G581" s="12">
        <v>0.38966639999999997</v>
      </c>
      <c r="H581" s="13">
        <v>2.4238810000000002</v>
      </c>
      <c r="I581" s="20">
        <v>1.0066904999999999</v>
      </c>
      <c r="J581" s="13">
        <v>2.4077718027536767</v>
      </c>
      <c r="L581">
        <v>-1636</v>
      </c>
      <c r="M581">
        <v>-1539</v>
      </c>
      <c r="N581" s="14">
        <v>5.4614840000000002E-4</v>
      </c>
      <c r="P581" s="14">
        <v>1.3000000000000001E-8</v>
      </c>
    </row>
    <row r="582" spans="1:21" x14ac:dyDescent="0.25">
      <c r="A582" t="s">
        <v>873</v>
      </c>
      <c r="B582" t="s">
        <v>827</v>
      </c>
      <c r="F582" s="12">
        <v>1.6507081587870953</v>
      </c>
      <c r="G582" s="12">
        <v>0.39835959999999998</v>
      </c>
      <c r="H582" s="13">
        <v>2.4138000000000002</v>
      </c>
      <c r="I582" s="20">
        <v>1.0007614499999999</v>
      </c>
      <c r="J582" s="13">
        <v>2.4119634104611047</v>
      </c>
      <c r="L582">
        <v>-1616</v>
      </c>
      <c r="M582">
        <v>-1539</v>
      </c>
      <c r="N582" s="14">
        <v>5.3591000000000001E-4</v>
      </c>
      <c r="P582" s="14">
        <v>1.2E-8</v>
      </c>
    </row>
    <row r="583" spans="1:21" x14ac:dyDescent="0.25">
      <c r="A583" t="s">
        <v>874</v>
      </c>
      <c r="B583" t="s">
        <v>827</v>
      </c>
      <c r="F583" s="12">
        <v>1.6816277678037839</v>
      </c>
      <c r="G583" s="12">
        <v>0.40407379999999998</v>
      </c>
      <c r="H583" s="13">
        <v>2.413116</v>
      </c>
      <c r="I583" s="20">
        <v>0.99717909999999998</v>
      </c>
      <c r="J583" s="13">
        <v>2.4199424155600533</v>
      </c>
      <c r="L583">
        <v>-1596</v>
      </c>
      <c r="M583">
        <v>-1539</v>
      </c>
      <c r="N583" s="14">
        <v>5.3640739999999995E-4</v>
      </c>
      <c r="P583" s="14">
        <v>1.2E-8</v>
      </c>
    </row>
    <row r="584" spans="1:21" x14ac:dyDescent="0.25">
      <c r="B584" s="29"/>
      <c r="C584" s="32"/>
      <c r="D584" s="32"/>
      <c r="E584" s="48"/>
      <c r="F584" s="32">
        <f>AVERAGE(F580:F583)</f>
        <v>1.6657939357670459</v>
      </c>
      <c r="G584" s="32">
        <f>2*STDEV(F580:F583)</f>
        <v>0.11638038604687496</v>
      </c>
      <c r="L584"/>
      <c r="M584"/>
    </row>
    <row r="585" spans="1:21" x14ac:dyDescent="0.25">
      <c r="B585" s="43" t="s">
        <v>46</v>
      </c>
      <c r="C585" s="44">
        <v>12.49</v>
      </c>
      <c r="D585" s="44"/>
      <c r="E585" s="44">
        <v>-10.724727093373133</v>
      </c>
      <c r="F585" s="44">
        <f>AVERAGE(F580:F583,F553:F556)</f>
        <v>1.6313210652304511</v>
      </c>
      <c r="G585" s="44">
        <f>2*STDEV(F580:F583,F553:F556)</f>
        <v>0.12403693408077282</v>
      </c>
      <c r="J585" s="44">
        <v>2.40027403350541</v>
      </c>
      <c r="L585"/>
      <c r="M585"/>
      <c r="N585" s="58">
        <f>AVERAGE(N553:N556,N580:N583)</f>
        <v>5.0777157499999994E-4</v>
      </c>
    </row>
    <row r="586" spans="1:21" x14ac:dyDescent="0.25">
      <c r="C586" s="54" t="s">
        <v>83</v>
      </c>
      <c r="D586" s="55" t="s">
        <v>84</v>
      </c>
      <c r="L586"/>
      <c r="M586"/>
    </row>
    <row r="587" spans="1:21" x14ac:dyDescent="0.25">
      <c r="A587" t="s">
        <v>875</v>
      </c>
      <c r="B587" t="s">
        <v>876</v>
      </c>
      <c r="C587" s="56">
        <v>26.350118637564314</v>
      </c>
      <c r="D587" s="11">
        <v>0.2962952515998869</v>
      </c>
      <c r="E587" s="13">
        <v>-9.8463476539119021</v>
      </c>
      <c r="F587" s="12">
        <v>15.347596249750683</v>
      </c>
      <c r="G587" s="12">
        <v>0.45707339999999996</v>
      </c>
      <c r="H587" s="13">
        <v>2.4292210000000001</v>
      </c>
      <c r="I587" s="20">
        <v>1.0524804999999999</v>
      </c>
      <c r="J587" s="13">
        <v>2.3080912187921774</v>
      </c>
      <c r="K587" s="13">
        <v>0.95841493888612583</v>
      </c>
      <c r="L587">
        <v>-426</v>
      </c>
      <c r="M587">
        <v>3490</v>
      </c>
      <c r="N587" s="14">
        <v>2.654401E-2</v>
      </c>
      <c r="O587" s="57">
        <v>2.5968153012499998E-2</v>
      </c>
      <c r="P587" s="14">
        <v>1.2E-8</v>
      </c>
      <c r="Q587" s="13">
        <v>25.444479090661829</v>
      </c>
      <c r="R587" s="11">
        <v>-5.3016470005511351</v>
      </c>
      <c r="S587">
        <v>343</v>
      </c>
      <c r="T587">
        <v>140</v>
      </c>
    </row>
    <row r="588" spans="1:21" x14ac:dyDescent="0.25">
      <c r="A588" t="s">
        <v>877</v>
      </c>
      <c r="B588" t="s">
        <v>878</v>
      </c>
      <c r="C588" s="56">
        <v>25.951369662826409</v>
      </c>
      <c r="D588" s="11">
        <v>0.2962952515998869</v>
      </c>
      <c r="E588" s="13">
        <v>-9.8463476539119021</v>
      </c>
      <c r="F588" s="12">
        <v>14.953121883104048</v>
      </c>
      <c r="G588" s="12">
        <v>0.40509240000000002</v>
      </c>
      <c r="H588" s="13">
        <v>2.4537200000000001</v>
      </c>
      <c r="I588" s="20">
        <v>1.0646355000000001</v>
      </c>
      <c r="J588" s="13">
        <v>2.3047512505453742</v>
      </c>
      <c r="K588" s="13">
        <v>0.95702804592579616</v>
      </c>
      <c r="L588">
        <v>-396</v>
      </c>
      <c r="M588">
        <v>3498</v>
      </c>
      <c r="N588" s="14">
        <v>2.805359E-2</v>
      </c>
      <c r="O588" s="57">
        <v>2.7477733012499998E-2</v>
      </c>
      <c r="P588" s="14">
        <v>1.3000000000000001E-8</v>
      </c>
      <c r="Q588" s="13">
        <v>25.046081967435629</v>
      </c>
      <c r="R588" s="11">
        <v>-5.6880988956983352</v>
      </c>
      <c r="S588">
        <v>344</v>
      </c>
      <c r="T588">
        <v>139</v>
      </c>
    </row>
    <row r="589" spans="1:21" x14ac:dyDescent="0.25">
      <c r="A589" t="s">
        <v>879</v>
      </c>
      <c r="B589" t="s">
        <v>880</v>
      </c>
      <c r="C589" s="56">
        <v>27.213654659974384</v>
      </c>
      <c r="D589" s="11">
        <v>0.2962952515998869</v>
      </c>
      <c r="E589" s="13">
        <v>-9.8463476539119021</v>
      </c>
      <c r="F589" s="12">
        <v>16.201875124675968</v>
      </c>
      <c r="G589" s="12">
        <v>0.44446580000000002</v>
      </c>
      <c r="H589" s="13">
        <v>2.444861</v>
      </c>
      <c r="I589" s="20">
        <v>1.0764320000000001</v>
      </c>
      <c r="J589" s="13">
        <v>2.2712637677066456</v>
      </c>
      <c r="K589" s="13">
        <v>0.94312265797708006</v>
      </c>
      <c r="L589">
        <v>-366</v>
      </c>
      <c r="M589">
        <v>3506</v>
      </c>
      <c r="N589" s="14">
        <v>2.8158450000000002E-2</v>
      </c>
      <c r="O589" s="57">
        <v>2.75825930125E-2</v>
      </c>
      <c r="P589" s="14">
        <v>1.2E-8</v>
      </c>
      <c r="Q589" s="13">
        <v>26.307253138811994</v>
      </c>
      <c r="R589" s="11">
        <v>-4.4647416953836956</v>
      </c>
      <c r="S589">
        <v>345</v>
      </c>
      <c r="T589">
        <v>138</v>
      </c>
    </row>
    <row r="590" spans="1:21" x14ac:dyDescent="0.25">
      <c r="A590" t="s">
        <v>881</v>
      </c>
      <c r="B590" t="s">
        <v>882</v>
      </c>
      <c r="C590" s="56"/>
      <c r="E590" s="13"/>
      <c r="F590" s="12">
        <v>16.2652104528227</v>
      </c>
      <c r="G590" s="68">
        <v>3.2825739999999999</v>
      </c>
      <c r="H590" s="13">
        <v>2.4334349999999998</v>
      </c>
      <c r="I590" s="20">
        <v>1.0669204999999999</v>
      </c>
      <c r="J590" s="13">
        <v>2.2808025527675211</v>
      </c>
      <c r="K590" s="13">
        <v>0.94708355606755978</v>
      </c>
      <c r="L590">
        <v>-336</v>
      </c>
      <c r="M590">
        <v>3514</v>
      </c>
      <c r="N590" s="14">
        <v>2.7353949999999998E-2</v>
      </c>
      <c r="O590" s="57">
        <v>2.6778093012499997E-2</v>
      </c>
      <c r="P590" s="14">
        <v>1.3000000000000001E-8</v>
      </c>
      <c r="Q590" s="13"/>
      <c r="R590" s="11"/>
      <c r="S590">
        <v>346</v>
      </c>
      <c r="T590">
        <v>137</v>
      </c>
      <c r="U590" t="s">
        <v>1187</v>
      </c>
    </row>
    <row r="591" spans="1:21" x14ac:dyDescent="0.25">
      <c r="A591" t="s">
        <v>883</v>
      </c>
      <c r="B591" t="s">
        <v>884</v>
      </c>
      <c r="C591" s="56">
        <v>26.563356079175151</v>
      </c>
      <c r="D591" s="11">
        <v>0.2962952515998869</v>
      </c>
      <c r="E591" s="13">
        <v>-9.8463476539119021</v>
      </c>
      <c r="F591" s="12">
        <v>15.558547775782916</v>
      </c>
      <c r="G591" s="12">
        <v>0.4332416</v>
      </c>
      <c r="H591" s="13">
        <v>2.4337849999999999</v>
      </c>
      <c r="I591" s="20">
        <v>1.0714045000000001</v>
      </c>
      <c r="J591" s="13">
        <v>2.2715837015804952</v>
      </c>
      <c r="K591" s="13">
        <v>0.94325550775427114</v>
      </c>
      <c r="L591">
        <v>-306</v>
      </c>
      <c r="M591">
        <v>3522</v>
      </c>
      <c r="N591" s="14">
        <v>2.631151E-2</v>
      </c>
      <c r="O591" s="57">
        <v>2.5735653012499998E-2</v>
      </c>
      <c r="P591" s="14">
        <v>1.3000000000000001E-8</v>
      </c>
      <c r="Q591" s="13">
        <v>25.65752837400548</v>
      </c>
      <c r="R591" s="11">
        <v>-5.094985620465919</v>
      </c>
      <c r="S591">
        <v>347</v>
      </c>
      <c r="T591">
        <v>136</v>
      </c>
    </row>
    <row r="592" spans="1:21" x14ac:dyDescent="0.25">
      <c r="A592" t="s">
        <v>885</v>
      </c>
      <c r="B592" t="s">
        <v>886</v>
      </c>
      <c r="C592" s="56">
        <v>26.861787675944939</v>
      </c>
      <c r="D592" s="11">
        <v>0.2962952515998869</v>
      </c>
      <c r="E592" s="13">
        <v>-9.8463476539119021</v>
      </c>
      <c r="F592" s="12">
        <v>15.853780171553922</v>
      </c>
      <c r="G592" s="12">
        <v>0.44448019999999999</v>
      </c>
      <c r="H592" s="13">
        <v>2.4692409999999998</v>
      </c>
      <c r="I592" s="20">
        <v>1.0732944999999998</v>
      </c>
      <c r="J592" s="13">
        <v>2.3006183298246663</v>
      </c>
      <c r="K592" s="13">
        <v>0.95531188630103436</v>
      </c>
      <c r="L592">
        <v>-276</v>
      </c>
      <c r="M592">
        <v>3530</v>
      </c>
      <c r="N592" s="14">
        <v>2.4205069999999999E-2</v>
      </c>
      <c r="O592" s="57">
        <v>2.3629213012499997E-2</v>
      </c>
      <c r="P592" s="14">
        <v>1.3000000000000001E-8</v>
      </c>
      <c r="Q592" s="13">
        <v>25.95569663816466</v>
      </c>
      <c r="R592" s="11">
        <v>-4.8057574005833095</v>
      </c>
      <c r="S592">
        <v>348</v>
      </c>
      <c r="T592">
        <v>135</v>
      </c>
    </row>
    <row r="593" spans="1:21" x14ac:dyDescent="0.25">
      <c r="A593" t="s">
        <v>887</v>
      </c>
      <c r="B593" t="s">
        <v>888</v>
      </c>
      <c r="C593" s="56"/>
      <c r="E593" s="13"/>
      <c r="F593" s="12">
        <v>16.001396369439647</v>
      </c>
      <c r="G593" s="12">
        <v>0.4743098</v>
      </c>
      <c r="H593" s="13">
        <v>2.4247369999999999</v>
      </c>
      <c r="I593" s="20">
        <v>1.0792605</v>
      </c>
      <c r="J593" s="13">
        <v>2.2466651934356903</v>
      </c>
      <c r="K593" s="69">
        <v>0.93290831251939899</v>
      </c>
      <c r="L593">
        <v>-246</v>
      </c>
      <c r="M593">
        <v>3538</v>
      </c>
      <c r="N593" s="14">
        <v>2.6123420000000001E-2</v>
      </c>
      <c r="O593" s="57">
        <v>2.55475630125E-2</v>
      </c>
      <c r="P593" s="14">
        <v>1.3000000000000001E-8</v>
      </c>
      <c r="Q593" s="13"/>
      <c r="R593" s="11"/>
      <c r="S593">
        <v>349</v>
      </c>
      <c r="T593">
        <v>134</v>
      </c>
      <c r="U593" t="s">
        <v>637</v>
      </c>
    </row>
    <row r="594" spans="1:21" x14ac:dyDescent="0.25">
      <c r="A594" t="s">
        <v>889</v>
      </c>
      <c r="B594" t="s">
        <v>890</v>
      </c>
      <c r="C594" s="56">
        <v>26.780626380201955</v>
      </c>
      <c r="D594" s="11">
        <v>0.2962952515998869</v>
      </c>
      <c r="E594" s="13">
        <v>-9.8463476539119021</v>
      </c>
      <c r="F594" s="12">
        <v>15.773488928785273</v>
      </c>
      <c r="G594" s="12">
        <v>0.4592484</v>
      </c>
      <c r="H594" s="13">
        <v>2.4665650000000001</v>
      </c>
      <c r="I594" s="20">
        <v>1.0730845</v>
      </c>
      <c r="J594" s="13">
        <v>2.2985748093463285</v>
      </c>
      <c r="K594" s="13">
        <v>0.95446333207648182</v>
      </c>
      <c r="L594">
        <v>-216</v>
      </c>
      <c r="M594">
        <v>3546</v>
      </c>
      <c r="N594" s="14">
        <v>2.2636880000000002E-2</v>
      </c>
      <c r="O594" s="57">
        <v>2.20610230125E-2</v>
      </c>
      <c r="P594" s="14">
        <v>1.2E-8</v>
      </c>
      <c r="Q594" s="13">
        <v>25.874606958216084</v>
      </c>
      <c r="R594" s="11">
        <v>-4.8844157509228898</v>
      </c>
      <c r="S594">
        <v>350</v>
      </c>
      <c r="T594">
        <v>133</v>
      </c>
    </row>
    <row r="595" spans="1:21" x14ac:dyDescent="0.25">
      <c r="A595" t="s">
        <v>891</v>
      </c>
      <c r="B595" t="s">
        <v>892</v>
      </c>
      <c r="C595" s="56">
        <v>27.22272859365993</v>
      </c>
      <c r="D595" s="11">
        <v>0.2962952515998869</v>
      </c>
      <c r="E595" s="13">
        <v>-9.8463476539119021</v>
      </c>
      <c r="F595" s="12">
        <v>16.210851785358081</v>
      </c>
      <c r="G595" s="12">
        <v>0.41598940000000001</v>
      </c>
      <c r="H595" s="13">
        <v>2.4330949999999998</v>
      </c>
      <c r="I595" s="20">
        <v>1.0713675</v>
      </c>
      <c r="J595" s="13">
        <v>2.2710181146992041</v>
      </c>
      <c r="K595" s="13">
        <v>0.94302065268794877</v>
      </c>
      <c r="L595">
        <v>-186</v>
      </c>
      <c r="M595">
        <v>3554</v>
      </c>
      <c r="N595" s="14">
        <v>2.6647669999999998E-2</v>
      </c>
      <c r="O595" s="57">
        <v>2.6071813012499997E-2</v>
      </c>
      <c r="P595" s="14">
        <v>1.3000000000000001E-8</v>
      </c>
      <c r="Q595" s="13">
        <v>26.316319065762706</v>
      </c>
      <c r="R595" s="11">
        <v>-4.455947594103554</v>
      </c>
      <c r="S595">
        <v>351</v>
      </c>
      <c r="T595">
        <v>132</v>
      </c>
    </row>
    <row r="596" spans="1:21" x14ac:dyDescent="0.25">
      <c r="A596" t="s">
        <v>893</v>
      </c>
      <c r="B596" t="s">
        <v>894</v>
      </c>
      <c r="C596" s="56">
        <v>28.002078675764874</v>
      </c>
      <c r="D596" s="11">
        <v>0.2962952515998869</v>
      </c>
      <c r="E596" s="13">
        <v>-9.8463476539119021</v>
      </c>
      <c r="F596" s="12">
        <v>16.981847197287124</v>
      </c>
      <c r="G596" s="12">
        <v>0.46150980000000003</v>
      </c>
      <c r="H596" s="13">
        <v>2.4124029999999999</v>
      </c>
      <c r="I596" s="20">
        <v>1.0545805000000001</v>
      </c>
      <c r="J596" s="13">
        <v>2.2875475129684264</v>
      </c>
      <c r="K596" s="13">
        <v>0.94988434252093179</v>
      </c>
      <c r="L596">
        <v>-156</v>
      </c>
      <c r="M596">
        <v>3562</v>
      </c>
      <c r="N596" s="14">
        <v>2.8538190000000001E-2</v>
      </c>
      <c r="O596" s="57">
        <v>2.79623330125E-2</v>
      </c>
      <c r="P596" s="14">
        <v>1.3000000000000001E-8</v>
      </c>
      <c r="Q596" s="13">
        <v>27.094981458313903</v>
      </c>
      <c r="R596" s="11">
        <v>-3.7006320063692244</v>
      </c>
      <c r="S596">
        <v>352</v>
      </c>
      <c r="T596">
        <v>131</v>
      </c>
    </row>
    <row r="597" spans="1:21" x14ac:dyDescent="0.25">
      <c r="A597" t="s">
        <v>895</v>
      </c>
      <c r="B597" t="s">
        <v>896</v>
      </c>
      <c r="C597" s="56">
        <v>28.11348641712663</v>
      </c>
      <c r="D597" s="11">
        <v>0.2962952515998869</v>
      </c>
      <c r="E597" s="13">
        <v>-9.8463476539119021</v>
      </c>
      <c r="F597" s="12">
        <v>17.092060642329933</v>
      </c>
      <c r="G597" s="12">
        <v>0.44899739999999999</v>
      </c>
      <c r="H597" s="13">
        <v>2.4075989999999998</v>
      </c>
      <c r="I597" s="20">
        <v>1.056038</v>
      </c>
      <c r="J597" s="13">
        <v>2.2798412557123888</v>
      </c>
      <c r="K597" s="13">
        <v>0.94668438577011016</v>
      </c>
      <c r="L597">
        <v>-126</v>
      </c>
      <c r="M597">
        <v>3570</v>
      </c>
      <c r="N597" s="14">
        <v>2.5850250000000002E-2</v>
      </c>
      <c r="O597" s="57">
        <v>2.52743930125E-2</v>
      </c>
      <c r="P597" s="14">
        <v>1.3000000000000001E-8</v>
      </c>
      <c r="Q597" s="13">
        <v>27.206290894765228</v>
      </c>
      <c r="R597" s="11">
        <v>-3.5926599850954708</v>
      </c>
      <c r="S597">
        <v>353</v>
      </c>
      <c r="T597">
        <v>130</v>
      </c>
    </row>
    <row r="598" spans="1:21" x14ac:dyDescent="0.25">
      <c r="A598" t="s">
        <v>897</v>
      </c>
      <c r="B598" t="s">
        <v>898</v>
      </c>
      <c r="C598" s="56">
        <v>27.966287048449612</v>
      </c>
      <c r="D598" s="11">
        <v>0.2962952515998869</v>
      </c>
      <c r="E598" s="13">
        <v>-9.8463476539119021</v>
      </c>
      <c r="F598" s="12">
        <v>16.946439257929491</v>
      </c>
      <c r="G598" s="12">
        <v>0.40541579999999999</v>
      </c>
      <c r="H598" s="13">
        <v>2.4313440000000002</v>
      </c>
      <c r="I598" s="20">
        <v>1.0526534999999999</v>
      </c>
      <c r="J598" s="13">
        <v>2.309728699899825</v>
      </c>
      <c r="K598" s="13">
        <v>0.95909488876979399</v>
      </c>
      <c r="L598">
        <v>-96</v>
      </c>
      <c r="M598">
        <v>3578</v>
      </c>
      <c r="N598" s="14">
        <v>2.24601E-2</v>
      </c>
      <c r="O598" s="57">
        <v>2.1884243012499999E-2</v>
      </c>
      <c r="P598" s="14">
        <v>1.3000000000000001E-8</v>
      </c>
      <c r="Q598" s="13">
        <v>27.059221413119118</v>
      </c>
      <c r="R598" s="11">
        <v>-3.7353198503078655</v>
      </c>
      <c r="S598">
        <v>354</v>
      </c>
      <c r="T598">
        <v>129</v>
      </c>
    </row>
    <row r="599" spans="1:21" x14ac:dyDescent="0.25">
      <c r="A599" t="s">
        <v>899</v>
      </c>
      <c r="B599" t="s">
        <v>900</v>
      </c>
      <c r="C599" s="56">
        <v>28.478460194257373</v>
      </c>
      <c r="D599" s="11">
        <v>0.2962952515998869</v>
      </c>
      <c r="E599" s="13">
        <v>-9.8463476539119021</v>
      </c>
      <c r="F599" s="12">
        <v>17.453121883103996</v>
      </c>
      <c r="G599" s="12">
        <v>0.40330980000000005</v>
      </c>
      <c r="H599" s="13">
        <v>2.4109769999999999</v>
      </c>
      <c r="I599" s="20">
        <v>1.0570510000000002</v>
      </c>
      <c r="J599" s="13">
        <v>2.2808521064735756</v>
      </c>
      <c r="K599" s="13">
        <v>0.94710413281590189</v>
      </c>
      <c r="L599">
        <v>-66</v>
      </c>
      <c r="M599">
        <v>3586</v>
      </c>
      <c r="N599" s="14">
        <v>2.355906E-2</v>
      </c>
      <c r="O599" s="57">
        <v>2.2983203012499998E-2</v>
      </c>
      <c r="P599" s="14">
        <v>1.3000000000000001E-8</v>
      </c>
      <c r="Q599" s="13">
        <v>27.570942623230231</v>
      </c>
      <c r="R599" s="11">
        <v>-3.2389416891578988</v>
      </c>
      <c r="S599">
        <v>355</v>
      </c>
      <c r="T599">
        <v>128</v>
      </c>
    </row>
    <row r="600" spans="1:21" x14ac:dyDescent="0.25">
      <c r="A600" t="s">
        <v>901</v>
      </c>
      <c r="B600" t="s">
        <v>902</v>
      </c>
      <c r="C600" s="56">
        <v>28.183053242049283</v>
      </c>
      <c r="D600" s="11">
        <v>0.2962952515998869</v>
      </c>
      <c r="E600" s="13">
        <v>-9.8463476539119021</v>
      </c>
      <c r="F600" s="12">
        <v>17.16088170756036</v>
      </c>
      <c r="G600" s="12">
        <v>0.39051520000000001</v>
      </c>
      <c r="H600" s="13">
        <v>2.4327209999999999</v>
      </c>
      <c r="I600" s="20">
        <v>1.0536785</v>
      </c>
      <c r="J600" s="13">
        <v>2.3087886864921319</v>
      </c>
      <c r="K600" s="13">
        <v>0.95870455632307294</v>
      </c>
      <c r="L600">
        <v>-36</v>
      </c>
      <c r="M600">
        <v>3594</v>
      </c>
      <c r="N600" s="14">
        <v>2.7900830000000001E-2</v>
      </c>
      <c r="O600" s="57">
        <v>2.73249730125E-2</v>
      </c>
      <c r="P600" s="14">
        <v>1.3000000000000001E-8</v>
      </c>
      <c r="Q600" s="13">
        <v>27.275796334721214</v>
      </c>
      <c r="R600" s="11">
        <v>-3.5252385419471981</v>
      </c>
      <c r="S600">
        <v>356</v>
      </c>
      <c r="T600">
        <v>127</v>
      </c>
    </row>
    <row r="601" spans="1:21" x14ac:dyDescent="0.25">
      <c r="A601" t="s">
        <v>903</v>
      </c>
      <c r="B601" t="s">
        <v>904</v>
      </c>
      <c r="C601" s="56">
        <v>27.431933175854795</v>
      </c>
      <c r="D601" s="11">
        <v>0.2962952515998869</v>
      </c>
      <c r="E601" s="13">
        <v>-9.8463476539119021</v>
      </c>
      <c r="F601" s="12">
        <v>16.417813684420413</v>
      </c>
      <c r="G601" s="12">
        <v>0.40598139999999999</v>
      </c>
      <c r="H601" s="13">
        <v>2.416817</v>
      </c>
      <c r="I601" s="20">
        <v>1.0592249999999999</v>
      </c>
      <c r="J601" s="13">
        <v>2.2816842502773258</v>
      </c>
      <c r="K601" s="13">
        <v>0.94744967334147656</v>
      </c>
      <c r="L601">
        <v>-6</v>
      </c>
      <c r="M601">
        <v>3602</v>
      </c>
      <c r="N601" s="14">
        <v>2.5003999999999998E-2</v>
      </c>
      <c r="O601" s="57">
        <v>2.4428143012499997E-2</v>
      </c>
      <c r="P601" s="14">
        <v>1.3000000000000001E-8</v>
      </c>
      <c r="Q601" s="13">
        <v>26.525339048239172</v>
      </c>
      <c r="R601" s="11">
        <v>-4.2531947034763737</v>
      </c>
      <c r="S601">
        <v>357</v>
      </c>
      <c r="T601">
        <v>126</v>
      </c>
    </row>
    <row r="602" spans="1:21" x14ac:dyDescent="0.25">
      <c r="A602" t="s">
        <v>905</v>
      </c>
      <c r="B602" t="s">
        <v>906</v>
      </c>
      <c r="C602" s="56">
        <v>26.918751815193431</v>
      </c>
      <c r="D602" s="11">
        <v>0.2962952515998869</v>
      </c>
      <c r="E602" s="13">
        <v>-9.8463476539119021</v>
      </c>
      <c r="F602" s="12">
        <v>15.9101336525036</v>
      </c>
      <c r="G602" s="12">
        <v>0.45075360000000003</v>
      </c>
      <c r="H602" s="13">
        <v>2.437548</v>
      </c>
      <c r="I602" s="20">
        <v>1.0516654999999999</v>
      </c>
      <c r="J602" s="13">
        <v>2.3177978168913977</v>
      </c>
      <c r="K602" s="13">
        <v>0.96244551989103277</v>
      </c>
      <c r="L602">
        <v>24</v>
      </c>
      <c r="M602">
        <v>3610</v>
      </c>
      <c r="N602" s="14">
        <v>2.5790649999999998E-2</v>
      </c>
      <c r="O602" s="57">
        <v>2.5214793012499997E-2</v>
      </c>
      <c r="P602" s="14">
        <v>1.3000000000000001E-8</v>
      </c>
      <c r="Q602" s="13">
        <v>26.012610512911483</v>
      </c>
      <c r="R602" s="11">
        <v>-4.7505499869906371</v>
      </c>
      <c r="S602">
        <v>358</v>
      </c>
      <c r="T602">
        <v>125</v>
      </c>
    </row>
    <row r="603" spans="1:21" x14ac:dyDescent="0.25">
      <c r="A603" t="s">
        <v>907</v>
      </c>
      <c r="B603" t="s">
        <v>908</v>
      </c>
      <c r="C603" s="56">
        <v>26.685854183930545</v>
      </c>
      <c r="D603" s="11">
        <v>0.2962952515998869</v>
      </c>
      <c r="E603" s="13">
        <v>-9.8463476539119021</v>
      </c>
      <c r="F603" s="12">
        <v>15.67973269499312</v>
      </c>
      <c r="G603" s="12">
        <v>0.43466779999999994</v>
      </c>
      <c r="H603" s="13">
        <v>2.4043749999999999</v>
      </c>
      <c r="I603" s="20">
        <v>1.0514924999999999</v>
      </c>
      <c r="J603" s="13">
        <v>2.2866306702140053</v>
      </c>
      <c r="K603" s="13">
        <v>0.94950363148780959</v>
      </c>
      <c r="L603">
        <v>54</v>
      </c>
      <c r="M603">
        <v>3618</v>
      </c>
      <c r="N603" s="14">
        <v>2.9298680000000001E-2</v>
      </c>
      <c r="O603" s="57">
        <v>2.8722823012499999E-2</v>
      </c>
      <c r="P603" s="14">
        <v>1.3000000000000001E-8</v>
      </c>
      <c r="Q603" s="13">
        <v>25.779918387841107</v>
      </c>
      <c r="R603" s="11">
        <v>-4.9762652531830067</v>
      </c>
      <c r="S603">
        <v>359</v>
      </c>
      <c r="T603">
        <v>124</v>
      </c>
    </row>
    <row r="604" spans="1:21" x14ac:dyDescent="0.25">
      <c r="A604" t="s">
        <v>909</v>
      </c>
      <c r="B604" t="s">
        <v>910</v>
      </c>
      <c r="C604" s="56">
        <v>26.694424010188953</v>
      </c>
      <c r="D604" s="11">
        <v>0.2962952515998869</v>
      </c>
      <c r="E604" s="13">
        <v>-9.8463476539119021</v>
      </c>
      <c r="F604" s="12">
        <v>15.688210652303969</v>
      </c>
      <c r="G604" s="12">
        <v>0.45935579999999998</v>
      </c>
      <c r="H604" s="13">
        <v>2.4276249999999999</v>
      </c>
      <c r="I604" s="20">
        <v>1.043871</v>
      </c>
      <c r="J604" s="13">
        <v>2.3255986611372479</v>
      </c>
      <c r="K604" s="13">
        <v>0.96568475307223223</v>
      </c>
      <c r="L604">
        <v>84</v>
      </c>
      <c r="M604">
        <v>3626</v>
      </c>
      <c r="N604" s="14">
        <v>2.6672069999999999E-2</v>
      </c>
      <c r="O604" s="57">
        <v>2.6096213012499998E-2</v>
      </c>
      <c r="P604" s="14">
        <v>1.3000000000000001E-8</v>
      </c>
      <c r="Q604" s="13">
        <v>25.78848065218353</v>
      </c>
      <c r="R604" s="11">
        <v>-4.9679597130850119</v>
      </c>
      <c r="S604">
        <v>360</v>
      </c>
      <c r="T604">
        <v>123</v>
      </c>
    </row>
    <row r="605" spans="1:21" x14ac:dyDescent="0.25">
      <c r="A605" t="s">
        <v>911</v>
      </c>
      <c r="B605" t="s">
        <v>912</v>
      </c>
      <c r="C605" s="56">
        <v>26.445899048689768</v>
      </c>
      <c r="D605" s="11">
        <v>0.2962952515998869</v>
      </c>
      <c r="E605" s="13">
        <v>-9.8463476539119021</v>
      </c>
      <c r="F605" s="12">
        <v>15.442349890285145</v>
      </c>
      <c r="G605" s="12">
        <v>0.39108320000000002</v>
      </c>
      <c r="H605" s="13">
        <v>2.3859819999999998</v>
      </c>
      <c r="I605" s="20">
        <v>1.0444765</v>
      </c>
      <c r="J605" s="13">
        <v>2.2843807400166494</v>
      </c>
      <c r="K605" s="13">
        <v>0.94856936741061881</v>
      </c>
      <c r="L605">
        <v>114</v>
      </c>
      <c r="M605">
        <v>3634</v>
      </c>
      <c r="N605" s="14">
        <v>2.6388519999999999E-2</v>
      </c>
      <c r="O605" s="57">
        <v>2.5812663012499997E-2</v>
      </c>
      <c r="P605" s="14">
        <v>1.3000000000000001E-8</v>
      </c>
      <c r="Q605" s="13">
        <v>25.540174986253383</v>
      </c>
      <c r="R605" s="11">
        <v>-5.208820375926722</v>
      </c>
      <c r="S605">
        <v>361</v>
      </c>
      <c r="T605">
        <v>122</v>
      </c>
    </row>
    <row r="606" spans="1:21" x14ac:dyDescent="0.25">
      <c r="A606" t="s">
        <v>913</v>
      </c>
      <c r="B606" t="s">
        <v>914</v>
      </c>
      <c r="C606" s="56">
        <v>26.672243283401897</v>
      </c>
      <c r="D606" s="11">
        <v>0.2962952515998869</v>
      </c>
      <c r="E606" s="13">
        <v>-9.8463476539119021</v>
      </c>
      <c r="F606" s="12">
        <v>15.666267703969616</v>
      </c>
      <c r="G606" s="12">
        <v>0.42602679999999998</v>
      </c>
      <c r="H606" s="13">
        <v>2.3811740000000001</v>
      </c>
      <c r="I606" s="20">
        <v>1.0338779999999999</v>
      </c>
      <c r="J606" s="13">
        <v>2.3031479536270241</v>
      </c>
      <c r="K606" s="13">
        <v>0.95636229073141488</v>
      </c>
      <c r="L606">
        <v>144</v>
      </c>
      <c r="M606">
        <v>3642</v>
      </c>
      <c r="N606" s="14">
        <v>2.768847E-2</v>
      </c>
      <c r="O606" s="57">
        <v>2.7112613012499998E-2</v>
      </c>
      <c r="P606" s="14">
        <v>1.3000000000000001E-8</v>
      </c>
      <c r="Q606" s="13">
        <v>25.766319497414926</v>
      </c>
      <c r="R606" s="11">
        <v>-4.9894564051033301</v>
      </c>
      <c r="S606">
        <v>362</v>
      </c>
      <c r="T606">
        <v>121</v>
      </c>
    </row>
    <row r="607" spans="1:21" x14ac:dyDescent="0.25">
      <c r="L607"/>
      <c r="M607"/>
    </row>
    <row r="608" spans="1:21" x14ac:dyDescent="0.25">
      <c r="A608" t="s">
        <v>915</v>
      </c>
      <c r="B608" t="s">
        <v>827</v>
      </c>
      <c r="F608" s="12">
        <v>1.4911230799921071</v>
      </c>
      <c r="G608" s="12">
        <v>0.3924396</v>
      </c>
      <c r="H608" s="13">
        <v>2.4419249999999999</v>
      </c>
      <c r="I608" s="20">
        <v>1.026837</v>
      </c>
      <c r="J608" s="13">
        <v>2.3781038275792552</v>
      </c>
      <c r="L608">
        <v>-1656</v>
      </c>
      <c r="M608">
        <v>-1554</v>
      </c>
      <c r="N608" s="14">
        <v>6.1105239999999998E-4</v>
      </c>
      <c r="P608" s="14">
        <v>1.2E-8</v>
      </c>
    </row>
    <row r="609" spans="1:20" x14ac:dyDescent="0.25">
      <c r="A609" t="s">
        <v>916</v>
      </c>
      <c r="B609" t="s">
        <v>827</v>
      </c>
      <c r="F609" s="12">
        <v>1.5380011968881835</v>
      </c>
      <c r="G609" s="12">
        <v>0.40327679999999999</v>
      </c>
      <c r="H609" s="13">
        <v>2.465309</v>
      </c>
      <c r="I609" s="20">
        <v>1.0210440000000001</v>
      </c>
      <c r="J609" s="13">
        <v>2.4144982978206619</v>
      </c>
      <c r="L609">
        <v>-1636</v>
      </c>
      <c r="M609">
        <v>-1554</v>
      </c>
      <c r="N609" s="14">
        <v>5.6857640000000003E-4</v>
      </c>
      <c r="P609" s="14">
        <v>1.2E-8</v>
      </c>
    </row>
    <row r="610" spans="1:20" x14ac:dyDescent="0.25">
      <c r="A610" t="s">
        <v>917</v>
      </c>
      <c r="B610" t="s">
        <v>827</v>
      </c>
      <c r="F610" s="12">
        <v>1.9234989028524829</v>
      </c>
      <c r="G610" s="12">
        <v>0.44005000000000005</v>
      </c>
      <c r="H610" s="13">
        <v>2.46685</v>
      </c>
      <c r="I610" s="20">
        <v>1.0204505000000001</v>
      </c>
      <c r="J610" s="13">
        <v>2.4174127015470126</v>
      </c>
      <c r="L610">
        <v>-1616</v>
      </c>
      <c r="M610">
        <v>-1554</v>
      </c>
      <c r="N610" s="14">
        <v>5.9741980000000002E-4</v>
      </c>
      <c r="P610" s="14">
        <v>1.2E-8</v>
      </c>
    </row>
    <row r="611" spans="1:20" x14ac:dyDescent="0.25">
      <c r="A611" t="s">
        <v>918</v>
      </c>
      <c r="B611" t="s">
        <v>827</v>
      </c>
      <c r="F611" s="12">
        <v>1.4726710552563915</v>
      </c>
      <c r="G611" s="12">
        <v>0.39607720000000002</v>
      </c>
      <c r="H611" s="13">
        <v>2.4656470000000001</v>
      </c>
      <c r="I611" s="20">
        <v>1.0179065</v>
      </c>
      <c r="J611" s="13">
        <v>2.4222725761157826</v>
      </c>
      <c r="L611">
        <v>-1596</v>
      </c>
      <c r="M611">
        <v>-1554</v>
      </c>
      <c r="N611" s="14">
        <v>5.713526E-4</v>
      </c>
      <c r="P611" s="14">
        <v>1.2E-8</v>
      </c>
    </row>
    <row r="612" spans="1:20" x14ac:dyDescent="0.25">
      <c r="B612" s="29"/>
      <c r="C612" s="32"/>
      <c r="D612" s="32"/>
      <c r="E612" s="48"/>
      <c r="F612" s="32">
        <f>AVERAGE(F608:F611)</f>
        <v>1.6063235587472913</v>
      </c>
      <c r="G612" s="32">
        <f>2*STDEV(F608:F611)</f>
        <v>0.42646185610292275</v>
      </c>
      <c r="L612"/>
      <c r="M612"/>
    </row>
    <row r="613" spans="1:20" x14ac:dyDescent="0.25">
      <c r="B613" s="43" t="s">
        <v>46</v>
      </c>
      <c r="C613" s="44">
        <v>12.49</v>
      </c>
      <c r="D613" s="44"/>
      <c r="E613" s="44">
        <v>-10.720047855033222</v>
      </c>
      <c r="F613" s="44">
        <f>AVERAGE(F608:F611,F580:F583)</f>
        <v>1.6360587472571686</v>
      </c>
      <c r="G613" s="44">
        <f>2*STDEV(F608:F611,F580:F583)</f>
        <v>0.2962952515998869</v>
      </c>
      <c r="J613" s="44">
        <v>2.4082379407343666</v>
      </c>
      <c r="L613"/>
      <c r="M613"/>
      <c r="N613" s="58">
        <f>AVERAGE(N580:N583,N608:N611)</f>
        <v>5.7585698749999998E-4</v>
      </c>
    </row>
    <row r="614" spans="1:20" x14ac:dyDescent="0.25">
      <c r="C614" s="54" t="s">
        <v>83</v>
      </c>
      <c r="D614" s="55" t="s">
        <v>84</v>
      </c>
      <c r="L614"/>
      <c r="M614"/>
    </row>
    <row r="615" spans="1:20" x14ac:dyDescent="0.25">
      <c r="A615" t="s">
        <v>919</v>
      </c>
      <c r="B615" t="s">
        <v>920</v>
      </c>
      <c r="C615" s="56">
        <v>26.102357713335245</v>
      </c>
      <c r="D615" s="11">
        <v>0.32451802978701749</v>
      </c>
      <c r="E615" s="13">
        <v>-9.9156738677814715</v>
      </c>
      <c r="F615" s="12">
        <v>15.031418312387856</v>
      </c>
      <c r="G615" s="12">
        <v>0.46090939999999997</v>
      </c>
      <c r="H615" s="13">
        <v>2.3279339999999999</v>
      </c>
      <c r="I615" s="20">
        <v>1.0170049999999999</v>
      </c>
      <c r="J615" s="13">
        <v>2.2890093952340451</v>
      </c>
      <c r="K615" s="13">
        <v>0.95213466537986369</v>
      </c>
      <c r="L615">
        <v>174</v>
      </c>
      <c r="M615">
        <v>3650</v>
      </c>
      <c r="N615" s="14">
        <v>2.6545010000000001E-2</v>
      </c>
      <c r="O615" s="57">
        <v>2.59075447375E-2</v>
      </c>
      <c r="P615" s="14">
        <v>1.2E-8</v>
      </c>
      <c r="Q615" s="13">
        <v>25.19693678782442</v>
      </c>
      <c r="R615" s="11">
        <v>-5.5417671883826722</v>
      </c>
      <c r="S615">
        <v>363</v>
      </c>
      <c r="T615">
        <v>120</v>
      </c>
    </row>
    <row r="616" spans="1:20" x14ac:dyDescent="0.25">
      <c r="A616" t="s">
        <v>921</v>
      </c>
      <c r="B616" t="s">
        <v>922</v>
      </c>
      <c r="C616" s="56">
        <v>26.582301587380286</v>
      </c>
      <c r="D616" s="11">
        <v>0.32451802978701749</v>
      </c>
      <c r="E616" s="13">
        <v>-9.9156738677814715</v>
      </c>
      <c r="F616" s="12">
        <v>15.506183921803141</v>
      </c>
      <c r="G616" s="12">
        <v>0.46051120000000001</v>
      </c>
      <c r="H616" s="13">
        <v>2.3421500000000002</v>
      </c>
      <c r="I616" s="20">
        <v>1.0069995</v>
      </c>
      <c r="J616" s="13">
        <v>2.3258700724280401</v>
      </c>
      <c r="K616" s="13">
        <v>0.96746720556901877</v>
      </c>
      <c r="L616">
        <v>204</v>
      </c>
      <c r="M616">
        <v>3658</v>
      </c>
      <c r="N616" s="14">
        <v>2.3692640000000001E-2</v>
      </c>
      <c r="O616" s="57">
        <v>2.30551747375E-2</v>
      </c>
      <c r="P616" s="14">
        <v>1.2E-8</v>
      </c>
      <c r="Q616" s="13">
        <v>25.676457164911959</v>
      </c>
      <c r="R616" s="11">
        <v>-5.076624375637099</v>
      </c>
      <c r="S616">
        <v>364</v>
      </c>
      <c r="T616">
        <v>119</v>
      </c>
    </row>
    <row r="617" spans="1:20" x14ac:dyDescent="0.25">
      <c r="A617" t="s">
        <v>923</v>
      </c>
      <c r="B617" t="s">
        <v>924</v>
      </c>
      <c r="C617" s="56">
        <v>26.116977852355561</v>
      </c>
      <c r="D617" s="11">
        <v>0.32451802978701749</v>
      </c>
      <c r="E617" s="13">
        <v>-9.9156738677814715</v>
      </c>
      <c r="F617" s="12">
        <v>15.04588071015367</v>
      </c>
      <c r="G617" s="12">
        <v>0.48396799999999995</v>
      </c>
      <c r="H617" s="13">
        <v>2.313313</v>
      </c>
      <c r="I617" s="20">
        <v>1.0059365</v>
      </c>
      <c r="J617" s="13">
        <v>2.2996610621048146</v>
      </c>
      <c r="K617" s="13">
        <v>0.95656532490133794</v>
      </c>
      <c r="L617">
        <v>234</v>
      </c>
      <c r="M617">
        <v>3666</v>
      </c>
      <c r="N617" s="14">
        <v>2.700017E-2</v>
      </c>
      <c r="O617" s="57">
        <v>2.6362704737499999E-2</v>
      </c>
      <c r="P617" s="14">
        <v>1.2E-8</v>
      </c>
      <c r="Q617" s="13">
        <v>25.211544026202183</v>
      </c>
      <c r="R617" s="11">
        <v>-5.5275979220279332</v>
      </c>
      <c r="S617">
        <v>365</v>
      </c>
      <c r="T617">
        <v>118</v>
      </c>
    </row>
    <row r="618" spans="1:20" x14ac:dyDescent="0.25">
      <c r="A618" t="s">
        <v>925</v>
      </c>
      <c r="B618" t="s">
        <v>926</v>
      </c>
      <c r="C618" s="56">
        <v>25.994471170220024</v>
      </c>
      <c r="D618" s="11">
        <v>0.32451802978701749</v>
      </c>
      <c r="E618" s="13">
        <v>-9.9156738677814715</v>
      </c>
      <c r="F618" s="12">
        <v>14.924695790943465</v>
      </c>
      <c r="G618" s="12">
        <v>0.51469980000000004</v>
      </c>
      <c r="H618" s="13">
        <v>2.3223340000000001</v>
      </c>
      <c r="I618" s="20">
        <v>0.99621565000000001</v>
      </c>
      <c r="J618" s="13">
        <v>2.331155909867507</v>
      </c>
      <c r="K618" s="13">
        <v>0.96966589862469521</v>
      </c>
      <c r="L618">
        <v>264</v>
      </c>
      <c r="M618">
        <v>3674</v>
      </c>
      <c r="N618" s="14">
        <v>2.70917E-2</v>
      </c>
      <c r="O618" s="57">
        <v>2.6454234737499999E-2</v>
      </c>
      <c r="P618" s="14">
        <v>1.2E-8</v>
      </c>
      <c r="Q618" s="13">
        <v>25.089145442554582</v>
      </c>
      <c r="R618" s="11">
        <v>-5.6463266021722731</v>
      </c>
      <c r="S618">
        <v>366</v>
      </c>
      <c r="T618">
        <v>117</v>
      </c>
    </row>
    <row r="619" spans="1:20" x14ac:dyDescent="0.25">
      <c r="A619" t="s">
        <v>927</v>
      </c>
      <c r="B619" t="s">
        <v>928</v>
      </c>
      <c r="C619" s="56">
        <v>26.078158862543166</v>
      </c>
      <c r="D619" s="11">
        <v>0.32451802978701749</v>
      </c>
      <c r="E619" s="13">
        <v>-9.9156738677814715</v>
      </c>
      <c r="F619" s="12">
        <v>15.007480550568664</v>
      </c>
      <c r="G619" s="12">
        <v>0.411078</v>
      </c>
      <c r="H619" s="13">
        <v>2.4154469999999999</v>
      </c>
      <c r="I619" s="20">
        <v>1.0539749999999999</v>
      </c>
      <c r="J619" s="13">
        <v>2.2917498043122468</v>
      </c>
      <c r="K619" s="13">
        <v>0.95327456392554477</v>
      </c>
      <c r="L619">
        <v>294</v>
      </c>
      <c r="M619">
        <v>3682</v>
      </c>
      <c r="N619" s="14">
        <v>2.3238749999999999E-2</v>
      </c>
      <c r="O619" s="57">
        <v>2.2601284737499998E-2</v>
      </c>
      <c r="P619" s="14">
        <v>1.2E-8</v>
      </c>
      <c r="Q619" s="13">
        <v>25.1727592898201</v>
      </c>
      <c r="R619" s="11">
        <v>-5.565219767176476</v>
      </c>
      <c r="S619">
        <v>367</v>
      </c>
      <c r="T619">
        <v>116</v>
      </c>
    </row>
    <row r="620" spans="1:20" x14ac:dyDescent="0.25">
      <c r="A620" t="s">
        <v>929</v>
      </c>
      <c r="B620" t="s">
        <v>930</v>
      </c>
      <c r="C620" s="56">
        <v>25.994471170220024</v>
      </c>
      <c r="D620" s="11">
        <v>0.32451802978701749</v>
      </c>
      <c r="E620" s="13">
        <v>-9.9156738677814715</v>
      </c>
      <c r="F620" s="12">
        <v>14.924695790943465</v>
      </c>
      <c r="G620" s="12">
        <v>0.42782580000000003</v>
      </c>
      <c r="H620" s="13">
        <v>2.4422160000000002</v>
      </c>
      <c r="I620" s="20">
        <v>1.0577675</v>
      </c>
      <c r="J620" s="13">
        <v>2.3088400806415401</v>
      </c>
      <c r="K620" s="13">
        <v>0.96038342270433419</v>
      </c>
      <c r="L620">
        <v>324</v>
      </c>
      <c r="M620">
        <v>3690</v>
      </c>
      <c r="N620" s="14">
        <v>2.4544429999999999E-2</v>
      </c>
      <c r="O620" s="57">
        <v>2.3906964737499998E-2</v>
      </c>
      <c r="P620" s="14">
        <v>1.2E-8</v>
      </c>
      <c r="Q620" s="13">
        <v>25.089145442554582</v>
      </c>
      <c r="R620" s="11">
        <v>-5.6463266021722731</v>
      </c>
      <c r="S620">
        <v>368</v>
      </c>
      <c r="T620">
        <v>115</v>
      </c>
    </row>
    <row r="621" spans="1:20" x14ac:dyDescent="0.25">
      <c r="A621" t="s">
        <v>931</v>
      </c>
      <c r="B621" t="s">
        <v>932</v>
      </c>
      <c r="C621" s="56">
        <v>26.12151513687899</v>
      </c>
      <c r="D621" s="11">
        <v>0.32451802978701749</v>
      </c>
      <c r="E621" s="13">
        <v>-9.9156738677814715</v>
      </c>
      <c r="F621" s="12">
        <v>15.050369040494616</v>
      </c>
      <c r="G621" s="12">
        <v>0.42353259999999998</v>
      </c>
      <c r="H621" s="13">
        <v>2.4209529999999999</v>
      </c>
      <c r="I621" s="20">
        <v>1.0647835000000001</v>
      </c>
      <c r="J621" s="13">
        <v>2.2736575087799538</v>
      </c>
      <c r="K621" s="13">
        <v>0.94574890597566452</v>
      </c>
      <c r="L621">
        <v>354</v>
      </c>
      <c r="M621">
        <v>3698</v>
      </c>
      <c r="N621" s="14">
        <v>2.0756610000000002E-2</v>
      </c>
      <c r="O621" s="57">
        <v>2.0119144737500001E-2</v>
      </c>
      <c r="P621" s="14">
        <v>1.2E-8</v>
      </c>
      <c r="Q621" s="13">
        <v>25.216077307077754</v>
      </c>
      <c r="R621" s="11">
        <v>-5.5232005635043278</v>
      </c>
      <c r="S621">
        <v>369</v>
      </c>
      <c r="T621">
        <v>114</v>
      </c>
    </row>
    <row r="622" spans="1:20" x14ac:dyDescent="0.25">
      <c r="A622" t="s">
        <v>933</v>
      </c>
      <c r="B622" t="s">
        <v>934</v>
      </c>
      <c r="C622" s="56">
        <v>26.057489010824717</v>
      </c>
      <c r="D622" s="11">
        <v>0.32451802978701749</v>
      </c>
      <c r="E622" s="13">
        <v>-9.9156738677814715</v>
      </c>
      <c r="F622" s="12">
        <v>14.987033712347886</v>
      </c>
      <c r="G622" s="12">
        <v>0.42418499999999998</v>
      </c>
      <c r="H622" s="13">
        <v>2.4561730000000002</v>
      </c>
      <c r="I622" s="20">
        <v>1.0626215000000001</v>
      </c>
      <c r="J622" s="13">
        <v>2.3114279167135239</v>
      </c>
      <c r="K622" s="13">
        <v>0.96145985709450588</v>
      </c>
      <c r="L622">
        <v>384</v>
      </c>
      <c r="M622">
        <v>3706</v>
      </c>
      <c r="N622" s="14">
        <v>2.6704990000000001E-2</v>
      </c>
      <c r="O622" s="57">
        <v>2.60675247375E-2</v>
      </c>
      <c r="P622" s="14">
        <v>1.2E-8</v>
      </c>
      <c r="Q622" s="13">
        <v>25.152107676941206</v>
      </c>
      <c r="R622" s="11">
        <v>-5.5852521782297133</v>
      </c>
      <c r="S622">
        <v>370</v>
      </c>
      <c r="T622">
        <v>113</v>
      </c>
    </row>
    <row r="623" spans="1:20" x14ac:dyDescent="0.25">
      <c r="A623" t="s">
        <v>935</v>
      </c>
      <c r="B623" t="s">
        <v>936</v>
      </c>
      <c r="C623" s="56">
        <v>25.759036517721157</v>
      </c>
      <c r="D623" s="11">
        <v>0.32451802978701749</v>
      </c>
      <c r="E623" s="13">
        <v>-9.9156738677814715</v>
      </c>
      <c r="F623" s="12">
        <v>14.691801316577102</v>
      </c>
      <c r="G623" s="12">
        <v>0.44347159999999997</v>
      </c>
      <c r="H623" s="13">
        <v>2.4332449999999999</v>
      </c>
      <c r="I623" s="20">
        <v>1.0695515</v>
      </c>
      <c r="J623" s="13">
        <v>2.2750143401229392</v>
      </c>
      <c r="K623" s="13">
        <v>0.94631329254367957</v>
      </c>
      <c r="L623">
        <v>414</v>
      </c>
      <c r="M623">
        <v>3714</v>
      </c>
      <c r="N623" s="14">
        <v>2.4715879999999999E-2</v>
      </c>
      <c r="O623" s="57">
        <v>2.4078414737499998E-2</v>
      </c>
      <c r="P623" s="14">
        <v>1.2E-8</v>
      </c>
      <c r="Q623" s="13">
        <v>24.85391853488683</v>
      </c>
      <c r="R623" s="11">
        <v>-5.8745006500210204</v>
      </c>
      <c r="S623">
        <v>371</v>
      </c>
      <c r="T623">
        <v>112</v>
      </c>
    </row>
    <row r="624" spans="1:20" x14ac:dyDescent="0.25">
      <c r="A624" t="s">
        <v>937</v>
      </c>
      <c r="B624" t="s">
        <v>938</v>
      </c>
      <c r="C624" s="56">
        <v>26.036819159106493</v>
      </c>
      <c r="D624" s="11">
        <v>0.32451802978701749</v>
      </c>
      <c r="E624" s="13">
        <v>-9.9156738677814715</v>
      </c>
      <c r="F624" s="12">
        <v>14.96658687412733</v>
      </c>
      <c r="G624" s="12">
        <v>0.42902759999999995</v>
      </c>
      <c r="H624" s="13">
        <v>2.449989</v>
      </c>
      <c r="I624" s="20">
        <v>1.0675629999999998</v>
      </c>
      <c r="J624" s="13">
        <v>2.2949362239043509</v>
      </c>
      <c r="K624" s="13">
        <v>0.95459998467672413</v>
      </c>
      <c r="L624">
        <v>444</v>
      </c>
      <c r="M624">
        <v>3722</v>
      </c>
      <c r="N624" s="14">
        <v>2.6510160000000001E-2</v>
      </c>
      <c r="O624" s="57">
        <v>2.58726947375E-2</v>
      </c>
      <c r="P624" s="14">
        <v>1.2E-8</v>
      </c>
      <c r="Q624" s="13">
        <v>25.13145606406253</v>
      </c>
      <c r="R624" s="11">
        <v>-5.605284589282741</v>
      </c>
      <c r="S624">
        <v>372</v>
      </c>
      <c r="T624">
        <v>111</v>
      </c>
    </row>
    <row r="625" spans="1:20" x14ac:dyDescent="0.25">
      <c r="A625" t="s">
        <v>939</v>
      </c>
      <c r="B625" t="s">
        <v>940</v>
      </c>
      <c r="C625" s="56">
        <v>26.317626656840787</v>
      </c>
      <c r="D625" s="11">
        <v>0.32451802978701749</v>
      </c>
      <c r="E625" s="13">
        <v>-9.9156738677814715</v>
      </c>
      <c r="F625" s="12">
        <v>15.244364651904929</v>
      </c>
      <c r="G625" s="12">
        <v>0.46154200000000001</v>
      </c>
      <c r="H625" s="13">
        <v>2.4230179999999999</v>
      </c>
      <c r="I625" s="20">
        <v>1.066562</v>
      </c>
      <c r="J625" s="13">
        <v>2.2718022956002555</v>
      </c>
      <c r="K625" s="13">
        <v>0.9449772128652133</v>
      </c>
      <c r="L625">
        <v>474</v>
      </c>
      <c r="M625">
        <v>3730</v>
      </c>
      <c r="N625" s="14">
        <v>2.512785E-2</v>
      </c>
      <c r="O625" s="57">
        <v>2.4490384737499999E-2</v>
      </c>
      <c r="P625" s="14">
        <v>1.2E-8</v>
      </c>
      <c r="Q625" s="13">
        <v>25.412015780488684</v>
      </c>
      <c r="R625" s="11">
        <v>-5.333136956195319</v>
      </c>
      <c r="S625">
        <v>373</v>
      </c>
      <c r="T625">
        <v>110</v>
      </c>
    </row>
    <row r="626" spans="1:20" x14ac:dyDescent="0.25">
      <c r="A626" t="s">
        <v>941</v>
      </c>
      <c r="B626" t="s">
        <v>942</v>
      </c>
      <c r="C626" s="56">
        <v>26.60397972454853</v>
      </c>
      <c r="D626" s="11">
        <v>0.32451802978701749</v>
      </c>
      <c r="E626" s="13">
        <v>-9.9156738677814715</v>
      </c>
      <c r="F626" s="12">
        <v>15.52762816676645</v>
      </c>
      <c r="G626" s="12">
        <v>0.45730219999999999</v>
      </c>
      <c r="H626" s="13">
        <v>2.4266160000000001</v>
      </c>
      <c r="I626" s="20">
        <v>1.0559025</v>
      </c>
      <c r="J626" s="13">
        <v>2.2981440047731683</v>
      </c>
      <c r="K626" s="13">
        <v>0.95593429084886239</v>
      </c>
      <c r="L626">
        <v>504</v>
      </c>
      <c r="M626">
        <v>3738</v>
      </c>
      <c r="N626" s="14">
        <v>2.6973879999999999E-2</v>
      </c>
      <c r="O626" s="57">
        <v>2.6336414737499998E-2</v>
      </c>
      <c r="P626" s="14">
        <v>1.2E-8</v>
      </c>
      <c r="Q626" s="13">
        <v>25.69811617354101</v>
      </c>
      <c r="R626" s="11">
        <v>-5.0556147738008077</v>
      </c>
      <c r="S626">
        <v>374</v>
      </c>
      <c r="T626">
        <v>109</v>
      </c>
    </row>
    <row r="627" spans="1:20" x14ac:dyDescent="0.25">
      <c r="A627" t="s">
        <v>943</v>
      </c>
      <c r="B627" t="s">
        <v>944</v>
      </c>
      <c r="C627" s="56">
        <v>27.145429011024014</v>
      </c>
      <c r="D627" s="11">
        <v>0.32451802978701749</v>
      </c>
      <c r="E627" s="13">
        <v>-9.9156738677814715</v>
      </c>
      <c r="F627" s="12">
        <v>16.06323558747258</v>
      </c>
      <c r="G627" s="12">
        <v>0.45604420000000001</v>
      </c>
      <c r="H627" s="13">
        <v>2.4143849999999998</v>
      </c>
      <c r="I627" s="20">
        <v>1.0565690000000001</v>
      </c>
      <c r="J627" s="13">
        <v>2.2851181512991574</v>
      </c>
      <c r="K627" s="13">
        <v>0.95051606641317965</v>
      </c>
      <c r="L627">
        <v>534</v>
      </c>
      <c r="M627">
        <v>3746</v>
      </c>
      <c r="N627" s="14">
        <v>2.474968E-2</v>
      </c>
      <c r="O627" s="57">
        <v>2.4112214737499998E-2</v>
      </c>
      <c r="P627" s="14">
        <v>1.2E-8</v>
      </c>
      <c r="Q627" s="13">
        <v>26.239087691390051</v>
      </c>
      <c r="R627" s="11">
        <v>-4.5308633232871438</v>
      </c>
      <c r="S627">
        <v>375</v>
      </c>
      <c r="T627">
        <v>108</v>
      </c>
    </row>
    <row r="628" spans="1:20" x14ac:dyDescent="0.25">
      <c r="A628" t="s">
        <v>945</v>
      </c>
      <c r="B628" t="s">
        <v>946</v>
      </c>
      <c r="C628" s="56">
        <v>26.930160067518251</v>
      </c>
      <c r="D628" s="11">
        <v>0.32451802978701749</v>
      </c>
      <c r="E628" s="13">
        <v>-9.9156738677814715</v>
      </c>
      <c r="F628" s="12">
        <v>15.850289247955285</v>
      </c>
      <c r="G628" s="12">
        <v>0.44317259999999997</v>
      </c>
      <c r="H628" s="13">
        <v>2.4345080000000001</v>
      </c>
      <c r="I628" s="20">
        <v>1.0511220000000001</v>
      </c>
      <c r="J628" s="13">
        <v>2.3161041249255554</v>
      </c>
      <c r="K628" s="13">
        <v>0.96340496922487961</v>
      </c>
      <c r="L628">
        <v>564</v>
      </c>
      <c r="M628">
        <v>3754</v>
      </c>
      <c r="N628" s="14">
        <v>2.5608289999999999E-2</v>
      </c>
      <c r="O628" s="57">
        <v>2.4970824737499998E-2</v>
      </c>
      <c r="P628" s="14">
        <v>1.2E-8</v>
      </c>
      <c r="Q628" s="13">
        <v>26.024008698725567</v>
      </c>
      <c r="R628" s="11">
        <v>-4.7394935554747102</v>
      </c>
      <c r="S628">
        <v>376</v>
      </c>
      <c r="T628">
        <v>107</v>
      </c>
    </row>
    <row r="629" spans="1:20" x14ac:dyDescent="0.25">
      <c r="A629" t="s">
        <v>947</v>
      </c>
      <c r="B629" t="s">
        <v>948</v>
      </c>
      <c r="C629" s="56">
        <v>27.971718937032321</v>
      </c>
      <c r="D629" s="11">
        <v>0.32451802978701749</v>
      </c>
      <c r="E629" s="13">
        <v>-9.9156738677814715</v>
      </c>
      <c r="F629" s="12">
        <v>16.88061041292621</v>
      </c>
      <c r="G629" s="12">
        <v>0.4820912</v>
      </c>
      <c r="H629" s="13">
        <v>2.395006</v>
      </c>
      <c r="I629" s="20">
        <v>1.054432</v>
      </c>
      <c r="J629" s="13">
        <v>2.271370747473521</v>
      </c>
      <c r="K629" s="13">
        <v>0.94479770642364991</v>
      </c>
      <c r="L629">
        <v>594</v>
      </c>
      <c r="M629">
        <v>3762</v>
      </c>
      <c r="N629" s="14">
        <v>2.1607560000000001E-2</v>
      </c>
      <c r="O629" s="57">
        <v>2.09700947375E-2</v>
      </c>
      <c r="P629" s="14">
        <v>1.2E-8</v>
      </c>
      <c r="Q629" s="13">
        <v>27.064648508665854</v>
      </c>
      <c r="R629" s="11">
        <v>-3.7300554765538658</v>
      </c>
      <c r="S629">
        <v>377</v>
      </c>
      <c r="T629">
        <v>106</v>
      </c>
    </row>
    <row r="630" spans="1:20" x14ac:dyDescent="0.25">
      <c r="A630" t="s">
        <v>949</v>
      </c>
      <c r="B630" t="s">
        <v>950</v>
      </c>
      <c r="C630" s="56">
        <v>27.668225016680424</v>
      </c>
      <c r="D630" s="11">
        <v>0.32451802978701749</v>
      </c>
      <c r="E630" s="13">
        <v>-9.9156738677814715</v>
      </c>
      <c r="F630" s="12">
        <v>16.580390983443216</v>
      </c>
      <c r="G630" s="12">
        <v>0.42703380000000002</v>
      </c>
      <c r="H630" s="13">
        <v>2.445074</v>
      </c>
      <c r="I630" s="20">
        <v>1.0507884999999999</v>
      </c>
      <c r="J630" s="13">
        <v>2.3268945177835505</v>
      </c>
      <c r="K630" s="13">
        <v>0.96789333310602221</v>
      </c>
      <c r="L630">
        <v>624</v>
      </c>
      <c r="M630">
        <v>3770</v>
      </c>
      <c r="N630" s="14">
        <v>2.6426729999999999E-2</v>
      </c>
      <c r="O630" s="57">
        <v>2.5789264737499998E-2</v>
      </c>
      <c r="P630" s="14">
        <v>1.2E-8</v>
      </c>
      <c r="Q630" s="13">
        <v>26.761422387860723</v>
      </c>
      <c r="R630" s="11">
        <v>-4.0241899022604084</v>
      </c>
      <c r="S630">
        <v>378</v>
      </c>
      <c r="T630">
        <v>105</v>
      </c>
    </row>
    <row r="631" spans="1:20" x14ac:dyDescent="0.25">
      <c r="A631" t="s">
        <v>951</v>
      </c>
      <c r="B631" t="s">
        <v>952</v>
      </c>
      <c r="C631" s="56">
        <v>27.907692810978048</v>
      </c>
      <c r="D631" s="11">
        <v>0.32451802978701749</v>
      </c>
      <c r="E631" s="13">
        <v>-9.9156738677814715</v>
      </c>
      <c r="F631" s="12">
        <v>16.817275084779482</v>
      </c>
      <c r="G631" s="12">
        <v>0.41574560000000005</v>
      </c>
      <c r="H631" s="13">
        <v>2.4135330000000002</v>
      </c>
      <c r="I631" s="20">
        <v>1.0583104999999999</v>
      </c>
      <c r="J631" s="13">
        <v>2.2805528245255058</v>
      </c>
      <c r="K631" s="13">
        <v>0.94861707644440496</v>
      </c>
      <c r="L631">
        <v>654</v>
      </c>
      <c r="M631">
        <v>3778</v>
      </c>
      <c r="N631" s="14">
        <v>2.6268469999999999E-2</v>
      </c>
      <c r="O631" s="57">
        <v>2.5631004737499997E-2</v>
      </c>
      <c r="P631" s="14">
        <v>1.2E-8</v>
      </c>
      <c r="Q631" s="13">
        <v>27.000678878529083</v>
      </c>
      <c r="R631" s="11">
        <v>-3.792107091279469</v>
      </c>
      <c r="S631">
        <v>379</v>
      </c>
      <c r="T631">
        <v>104</v>
      </c>
    </row>
    <row r="632" spans="1:20" x14ac:dyDescent="0.25">
      <c r="A632" t="s">
        <v>953</v>
      </c>
      <c r="B632" t="s">
        <v>954</v>
      </c>
      <c r="C632" s="56">
        <v>27.616298316022192</v>
      </c>
      <c r="D632" s="11">
        <v>0.32451802978701749</v>
      </c>
      <c r="E632" s="13">
        <v>-9.9156738677814715</v>
      </c>
      <c r="F632" s="12">
        <v>16.529024536205974</v>
      </c>
      <c r="G632" s="12">
        <v>0.40888479999999999</v>
      </c>
      <c r="H632" s="13">
        <v>2.4258359999999999</v>
      </c>
      <c r="I632" s="20">
        <v>1.054432</v>
      </c>
      <c r="J632" s="13">
        <v>2.3006092379593941</v>
      </c>
      <c r="K632" s="13">
        <v>0.95695972743280033</v>
      </c>
      <c r="L632">
        <v>684</v>
      </c>
      <c r="M632">
        <v>3786</v>
      </c>
      <c r="N632" s="14">
        <v>2.9720799999999999E-2</v>
      </c>
      <c r="O632" s="57">
        <v>2.9083334737499997E-2</v>
      </c>
      <c r="P632" s="14">
        <v>1.2E-8</v>
      </c>
      <c r="Q632" s="13">
        <v>26.709541506726218</v>
      </c>
      <c r="R632" s="11">
        <v>-4.0745152275890062</v>
      </c>
      <c r="S632">
        <v>380</v>
      </c>
      <c r="T632">
        <v>103</v>
      </c>
    </row>
    <row r="633" spans="1:20" x14ac:dyDescent="0.25">
      <c r="A633" t="s">
        <v>955</v>
      </c>
      <c r="B633" t="s">
        <v>956</v>
      </c>
      <c r="C633" s="56">
        <v>27.313308538394754</v>
      </c>
      <c r="D633" s="11">
        <v>0.32451802978701749</v>
      </c>
      <c r="E633" s="13">
        <v>-9.9156738677814715</v>
      </c>
      <c r="F633" s="12">
        <v>16.229303810093796</v>
      </c>
      <c r="G633" s="12">
        <v>0.45193039999999995</v>
      </c>
      <c r="H633" s="13">
        <v>2.4159709999999999</v>
      </c>
      <c r="I633" s="20">
        <v>1.0590275</v>
      </c>
      <c r="J633" s="13">
        <v>2.2813109196881101</v>
      </c>
      <c r="K633" s="13">
        <v>0.94893241315096255</v>
      </c>
      <c r="L633">
        <v>714</v>
      </c>
      <c r="M633">
        <v>3794</v>
      </c>
      <c r="N633" s="14">
        <v>2.8641690000000001E-2</v>
      </c>
      <c r="O633" s="57">
        <v>2.80042247375E-2</v>
      </c>
      <c r="P633" s="14">
        <v>1.2E-8</v>
      </c>
      <c r="Q633" s="13">
        <v>26.406819083795607</v>
      </c>
      <c r="R633" s="11">
        <v>-4.3681610579045627</v>
      </c>
      <c r="S633">
        <v>381</v>
      </c>
      <c r="T633">
        <v>102</v>
      </c>
    </row>
    <row r="634" spans="1:20" x14ac:dyDescent="0.25">
      <c r="A634" t="s">
        <v>957</v>
      </c>
      <c r="B634" t="s">
        <v>958</v>
      </c>
      <c r="C634" s="56">
        <v>27.206934423454008</v>
      </c>
      <c r="D634" s="11">
        <v>0.32451802978701749</v>
      </c>
      <c r="E634" s="13">
        <v>-9.9156738677814715</v>
      </c>
      <c r="F634" s="12">
        <v>16.124077398763205</v>
      </c>
      <c r="G634" s="12">
        <v>0.44307879999999999</v>
      </c>
      <c r="H634" s="13">
        <v>2.4249309999999999</v>
      </c>
      <c r="I634" s="20">
        <v>1.0555934999999999</v>
      </c>
      <c r="J634" s="13">
        <v>2.2972204736008703</v>
      </c>
      <c r="K634" s="13">
        <v>0.9555501395013255</v>
      </c>
      <c r="L634">
        <v>744</v>
      </c>
      <c r="M634">
        <v>3802</v>
      </c>
      <c r="N634" s="14">
        <v>2.8719720000000001E-2</v>
      </c>
      <c r="O634" s="57">
        <v>2.80822547375E-2</v>
      </c>
      <c r="P634" s="14">
        <v>1.2E-8</v>
      </c>
      <c r="Q634" s="13">
        <v>26.300538832151112</v>
      </c>
      <c r="R634" s="11">
        <v>-4.4712546855194812</v>
      </c>
      <c r="S634">
        <v>382</v>
      </c>
      <c r="T634">
        <v>101</v>
      </c>
    </row>
    <row r="635" spans="1:20" x14ac:dyDescent="0.25">
      <c r="L635"/>
      <c r="M635"/>
    </row>
    <row r="636" spans="1:20" x14ac:dyDescent="0.25">
      <c r="A636" t="s">
        <v>959</v>
      </c>
      <c r="B636" t="s">
        <v>827</v>
      </c>
      <c r="F636" s="12">
        <v>1.5898663474964714</v>
      </c>
      <c r="G636" s="12">
        <v>0.34683319999999995</v>
      </c>
      <c r="H636" s="13">
        <v>2.5196740000000002</v>
      </c>
      <c r="I636" s="20">
        <v>1.0548149999999998</v>
      </c>
      <c r="J636" s="13">
        <v>2.3887354654607686</v>
      </c>
      <c r="L636">
        <v>-1656</v>
      </c>
      <c r="M636">
        <v>-1569</v>
      </c>
      <c r="N636" s="14">
        <v>6.3606139999999997E-4</v>
      </c>
      <c r="P636" s="14">
        <v>1.2E-8</v>
      </c>
    </row>
    <row r="637" spans="1:20" x14ac:dyDescent="0.25">
      <c r="A637" t="s">
        <v>960</v>
      </c>
      <c r="B637" t="s">
        <v>827</v>
      </c>
      <c r="F637" s="12">
        <v>1.6327548374228673</v>
      </c>
      <c r="G637" s="12">
        <v>0.40127540000000006</v>
      </c>
      <c r="H637" s="13">
        <v>2.5283470000000001</v>
      </c>
      <c r="I637" s="20">
        <v>1.0524804999999999</v>
      </c>
      <c r="J637" s="13">
        <v>2.40227443643849</v>
      </c>
      <c r="L637">
        <v>-1636</v>
      </c>
      <c r="M637">
        <v>-1569</v>
      </c>
      <c r="N637" s="14">
        <v>9.3192299999999997E-4</v>
      </c>
      <c r="P637" s="14">
        <v>1.2E-8</v>
      </c>
    </row>
    <row r="638" spans="1:20" x14ac:dyDescent="0.25">
      <c r="A638" t="s">
        <v>961</v>
      </c>
      <c r="B638" t="s">
        <v>827</v>
      </c>
      <c r="F638" s="12">
        <v>1.4871334530219826</v>
      </c>
      <c r="G638" s="12">
        <v>0.31468959999999996</v>
      </c>
      <c r="H638" s="13">
        <v>2.5328210000000002</v>
      </c>
      <c r="I638" s="20">
        <v>1.050875</v>
      </c>
      <c r="J638" s="13">
        <v>2.4102019745450223</v>
      </c>
      <c r="L638">
        <v>-1616</v>
      </c>
      <c r="M638">
        <v>-1569</v>
      </c>
      <c r="N638" s="14">
        <v>6.0433730000000003E-4</v>
      </c>
      <c r="P638" s="14">
        <v>1.2E-8</v>
      </c>
    </row>
    <row r="639" spans="1:20" x14ac:dyDescent="0.25">
      <c r="A639" t="s">
        <v>962</v>
      </c>
      <c r="B639" t="s">
        <v>827</v>
      </c>
      <c r="F639" s="12">
        <v>1.3923798124875209</v>
      </c>
      <c r="G639" s="12">
        <v>0.36364800000000003</v>
      </c>
      <c r="H639" s="13">
        <v>2.5148380000000001</v>
      </c>
      <c r="I639" s="20">
        <v>1.048219</v>
      </c>
      <c r="J639" s="13">
        <v>2.3991532303841088</v>
      </c>
      <c r="L639">
        <v>-1596</v>
      </c>
      <c r="M639">
        <v>-1569</v>
      </c>
      <c r="N639" s="14">
        <v>5.7899920000000003E-4</v>
      </c>
      <c r="P639" s="14">
        <v>1.2E-8</v>
      </c>
    </row>
    <row r="640" spans="1:20" x14ac:dyDescent="0.25">
      <c r="B640" s="29"/>
      <c r="C640" s="32"/>
      <c r="D640" s="32"/>
      <c r="E640" s="48"/>
      <c r="F640" s="32">
        <f>AVERAGE(F636:F639)</f>
        <v>1.5255336126072105</v>
      </c>
      <c r="G640" s="32">
        <f>2*STDEV(F636:F639)</f>
        <v>0.21552911194480362</v>
      </c>
      <c r="L640"/>
      <c r="M640"/>
    </row>
    <row r="641" spans="1:21" x14ac:dyDescent="0.25">
      <c r="B641" s="43" t="s">
        <v>46</v>
      </c>
      <c r="C641" s="44">
        <v>12.49</v>
      </c>
      <c r="D641" s="44"/>
      <c r="E641" s="44">
        <v>-10.789312896248514</v>
      </c>
      <c r="F641" s="44">
        <f>AVERAGE(F636:F639,F608:F611)</f>
        <v>1.5659285856772509</v>
      </c>
      <c r="G641" s="44">
        <f>2*STDEV(F636:F639,F608:F611)</f>
        <v>0.32451802978701749</v>
      </c>
      <c r="J641" s="44">
        <v>2.4040815637363879</v>
      </c>
      <c r="L641"/>
      <c r="M641"/>
      <c r="N641" s="58">
        <f>AVERAGE(N608:N611,N636:N639)</f>
        <v>6.3746526249999996E-4</v>
      </c>
    </row>
    <row r="642" spans="1:21" x14ac:dyDescent="0.25">
      <c r="C642" s="54" t="s">
        <v>83</v>
      </c>
      <c r="D642" s="55" t="s">
        <v>84</v>
      </c>
      <c r="L642"/>
      <c r="M642"/>
    </row>
    <row r="643" spans="1:21" x14ac:dyDescent="0.25">
      <c r="A643" t="s">
        <v>963</v>
      </c>
      <c r="B643" t="s">
        <v>964</v>
      </c>
      <c r="C643" s="56">
        <v>27.041369732791807</v>
      </c>
      <c r="D643" s="11">
        <v>0.23699883781939096</v>
      </c>
      <c r="E643" s="13">
        <v>-9.9261674356457839</v>
      </c>
      <c r="F643" s="12">
        <v>15.949531218830915</v>
      </c>
      <c r="G643" s="12">
        <v>0.45189040000000003</v>
      </c>
      <c r="H643" s="13">
        <v>2.4103680000000001</v>
      </c>
      <c r="I643" s="20">
        <v>1.0531725000000001</v>
      </c>
      <c r="J643" s="13">
        <v>2.2886735079011271</v>
      </c>
      <c r="K643" s="13">
        <v>0.95388390192143946</v>
      </c>
      <c r="L643">
        <v>774</v>
      </c>
      <c r="M643">
        <v>3810</v>
      </c>
      <c r="N643" s="14">
        <v>2.7551050000000001E-2</v>
      </c>
      <c r="O643" s="57">
        <v>2.6901843885714285E-2</v>
      </c>
      <c r="P643" s="14">
        <v>1.2E-8</v>
      </c>
      <c r="Q643" s="13">
        <v>26.135120233868882</v>
      </c>
      <c r="R643" s="11">
        <v>-4.6317135017907658</v>
      </c>
      <c r="S643">
        <v>383</v>
      </c>
      <c r="T643">
        <v>100</v>
      </c>
    </row>
    <row r="644" spans="1:21" x14ac:dyDescent="0.25">
      <c r="A644" t="s">
        <v>965</v>
      </c>
      <c r="B644" t="s">
        <v>966</v>
      </c>
      <c r="C644" s="56">
        <v>26.402109982401001</v>
      </c>
      <c r="D644" s="11">
        <v>0.23699883781939096</v>
      </c>
      <c r="E644" s="13">
        <v>-9.9261674356457839</v>
      </c>
      <c r="F644" s="12">
        <v>15.317175344105483</v>
      </c>
      <c r="G644" s="12">
        <v>0.3452364</v>
      </c>
      <c r="H644" s="13">
        <v>2.4162699999999999</v>
      </c>
      <c r="I644" s="20">
        <v>1.0512949999999999</v>
      </c>
      <c r="J644" s="13">
        <v>2.2983748614803647</v>
      </c>
      <c r="K644" s="13">
        <v>0.95792727681704404</v>
      </c>
      <c r="L644">
        <v>804</v>
      </c>
      <c r="M644">
        <v>3818</v>
      </c>
      <c r="N644" s="14">
        <v>2.0773719999999999E-2</v>
      </c>
      <c r="O644" s="57">
        <v>2.0124513885714283E-2</v>
      </c>
      <c r="P644" s="14">
        <v>1.2E-8</v>
      </c>
      <c r="Q644" s="13">
        <v>25.496424558933526</v>
      </c>
      <c r="R644" s="11">
        <v>-5.2512590246156057</v>
      </c>
      <c r="S644">
        <v>384</v>
      </c>
      <c r="T644">
        <v>99</v>
      </c>
    </row>
    <row r="645" spans="1:21" x14ac:dyDescent="0.25">
      <c r="A645" t="s">
        <v>967</v>
      </c>
      <c r="B645" t="s">
        <v>968</v>
      </c>
      <c r="C645" s="56">
        <v>25.978121457102212</v>
      </c>
      <c r="D645" s="11">
        <v>0.23699883781939096</v>
      </c>
      <c r="E645" s="13">
        <v>-9.9261674356457839</v>
      </c>
      <c r="F645" s="12">
        <v>14.897765808896901</v>
      </c>
      <c r="G645" s="12">
        <v>0.45186820000000005</v>
      </c>
      <c r="H645" s="13">
        <v>2.4070640000000001</v>
      </c>
      <c r="I645" s="20">
        <v>1.0535675</v>
      </c>
      <c r="J645" s="13">
        <v>2.2846794343978911</v>
      </c>
      <c r="K645" s="13">
        <v>0.95221923354271476</v>
      </c>
      <c r="L645">
        <v>834</v>
      </c>
      <c r="M645">
        <v>3826</v>
      </c>
      <c r="N645" s="14">
        <v>2.0084919999999999E-2</v>
      </c>
      <c r="O645" s="57">
        <v>1.9435713885714283E-2</v>
      </c>
      <c r="P645" s="14">
        <v>1.2E-8</v>
      </c>
      <c r="Q645" s="13">
        <v>25.072810156235636</v>
      </c>
      <c r="R645" s="11">
        <v>-5.6621721040288326</v>
      </c>
      <c r="S645">
        <v>385</v>
      </c>
      <c r="T645">
        <v>98</v>
      </c>
    </row>
    <row r="646" spans="1:21" x14ac:dyDescent="0.25">
      <c r="A646" t="s">
        <v>969</v>
      </c>
      <c r="B646" t="s">
        <v>970</v>
      </c>
      <c r="C646" s="56">
        <v>26.550833662499997</v>
      </c>
      <c r="D646" s="11">
        <v>0.23699883781939096</v>
      </c>
      <c r="E646" s="13">
        <v>-9.9261674356457839</v>
      </c>
      <c r="F646" s="12">
        <v>15.46429283861972</v>
      </c>
      <c r="G646" s="12">
        <v>0.38990560000000002</v>
      </c>
      <c r="H646" s="13">
        <v>2.411972</v>
      </c>
      <c r="I646" s="20">
        <v>1.044192</v>
      </c>
      <c r="J646" s="13">
        <v>2.3098931997180596</v>
      </c>
      <c r="K646" s="13">
        <v>0.9627279429600708</v>
      </c>
      <c r="L646">
        <v>864</v>
      </c>
      <c r="M646">
        <v>3834</v>
      </c>
      <c r="N646" s="14">
        <v>2.491498E-2</v>
      </c>
      <c r="O646" s="57">
        <v>2.4265773885714284E-2</v>
      </c>
      <c r="P646" s="14">
        <v>1.2E-8</v>
      </c>
      <c r="Q646" s="13">
        <v>25.64501700696664</v>
      </c>
      <c r="R646" s="11">
        <v>-5.1071218564504761</v>
      </c>
      <c r="S646">
        <v>386</v>
      </c>
      <c r="T646">
        <v>97</v>
      </c>
    </row>
    <row r="647" spans="1:21" x14ac:dyDescent="0.25">
      <c r="A647" t="s">
        <v>971</v>
      </c>
      <c r="B647" t="s">
        <v>972</v>
      </c>
      <c r="C647" s="56">
        <v>26.713673488506508</v>
      </c>
      <c r="D647" s="11">
        <v>0.23699883781939096</v>
      </c>
      <c r="E647" s="13">
        <v>-9.9261674356457839</v>
      </c>
      <c r="F647" s="12">
        <v>15.625374027528505</v>
      </c>
      <c r="G647" s="12">
        <v>0.37734999999999996</v>
      </c>
      <c r="H647" s="13">
        <v>2.3966720000000001</v>
      </c>
      <c r="I647" s="20">
        <v>1.0488245</v>
      </c>
      <c r="J647" s="13">
        <v>2.2851029891082826</v>
      </c>
      <c r="K647" s="13">
        <v>0.95239576462870446</v>
      </c>
      <c r="L647">
        <v>894</v>
      </c>
      <c r="M647">
        <v>3842</v>
      </c>
      <c r="N647" s="14">
        <v>2.5406479999999999E-2</v>
      </c>
      <c r="O647" s="57">
        <v>2.4757273885714283E-2</v>
      </c>
      <c r="P647" s="14">
        <v>1.2E-8</v>
      </c>
      <c r="Q647" s="13">
        <v>25.807713144982536</v>
      </c>
      <c r="R647" s="11">
        <v>-4.9493038723239318</v>
      </c>
      <c r="S647">
        <v>387</v>
      </c>
      <c r="T647">
        <v>96</v>
      </c>
    </row>
    <row r="648" spans="1:21" x14ac:dyDescent="0.25">
      <c r="A648" t="s">
        <v>973</v>
      </c>
      <c r="B648" t="s">
        <v>974</v>
      </c>
      <c r="C648" s="56">
        <v>27.222358889251286</v>
      </c>
      <c r="D648" s="11">
        <v>0.23699883781939096</v>
      </c>
      <c r="E648" s="13">
        <v>-9.9261674356457839</v>
      </c>
      <c r="F648" s="12">
        <v>16.128565729104373</v>
      </c>
      <c r="G648" s="12">
        <v>0.40090159999999997</v>
      </c>
      <c r="H648" s="13">
        <v>2.411289</v>
      </c>
      <c r="I648" s="20">
        <v>1.0457240000000001</v>
      </c>
      <c r="J648" s="13">
        <v>2.3058560384958171</v>
      </c>
      <c r="K648" s="13">
        <v>0.96104531628306167</v>
      </c>
      <c r="L648">
        <v>924</v>
      </c>
      <c r="M648">
        <v>3850</v>
      </c>
      <c r="N648" s="14">
        <v>2.7265230000000001E-2</v>
      </c>
      <c r="O648" s="57">
        <v>2.6616023885714286E-2</v>
      </c>
      <c r="P648" s="14">
        <v>1.2E-8</v>
      </c>
      <c r="Q648" s="13">
        <v>26.31594968757711</v>
      </c>
      <c r="R648" s="11">
        <v>-4.456305897142224</v>
      </c>
      <c r="S648">
        <v>388</v>
      </c>
      <c r="T648">
        <v>95</v>
      </c>
    </row>
    <row r="649" spans="1:21" x14ac:dyDescent="0.25">
      <c r="A649" t="s">
        <v>975</v>
      </c>
      <c r="B649" t="s">
        <v>976</v>
      </c>
      <c r="C649" s="56"/>
      <c r="E649" s="13"/>
      <c r="F649" s="12">
        <v>14.71923000199471</v>
      </c>
      <c r="G649" s="68">
        <v>1.5109737999999999</v>
      </c>
      <c r="H649" s="13">
        <v>2.3778929999999998</v>
      </c>
      <c r="I649" s="20">
        <v>1.0484040000000001</v>
      </c>
      <c r="J649" s="13">
        <v>2.2681075234356216</v>
      </c>
      <c r="K649" s="13">
        <v>0.94531231604818711</v>
      </c>
      <c r="L649">
        <v>954</v>
      </c>
      <c r="M649">
        <v>3858</v>
      </c>
      <c r="N649" s="14">
        <v>2.464212E-2</v>
      </c>
      <c r="O649" s="57">
        <v>2.3992913885714284E-2</v>
      </c>
      <c r="P649" s="14">
        <v>1.2E-8</v>
      </c>
      <c r="Q649" s="13"/>
      <c r="R649" s="11"/>
      <c r="S649">
        <v>389</v>
      </c>
      <c r="T649">
        <v>94</v>
      </c>
      <c r="U649" t="s">
        <v>1187</v>
      </c>
    </row>
    <row r="650" spans="1:21" x14ac:dyDescent="0.25">
      <c r="A650" t="s">
        <v>977</v>
      </c>
      <c r="B650" t="s">
        <v>978</v>
      </c>
      <c r="C650" s="56">
        <v>26.593686248291171</v>
      </c>
      <c r="D650" s="11">
        <v>0.23699883781939096</v>
      </c>
      <c r="E650" s="13">
        <v>-9.9261674356457839</v>
      </c>
      <c r="F650" s="12">
        <v>15.506682625174628</v>
      </c>
      <c r="G650" s="12">
        <v>0.37032080000000001</v>
      </c>
      <c r="H650" s="13">
        <v>2.3856739999999999</v>
      </c>
      <c r="I650" s="20">
        <v>1.0390284999999999</v>
      </c>
      <c r="J650" s="13">
        <v>2.2960621388152491</v>
      </c>
      <c r="K650" s="13">
        <v>0.95696336959644368</v>
      </c>
      <c r="L650">
        <v>984</v>
      </c>
      <c r="M650">
        <v>3866</v>
      </c>
      <c r="N650" s="14">
        <v>2.234736E-2</v>
      </c>
      <c r="O650" s="57">
        <v>2.1698153885714284E-2</v>
      </c>
      <c r="P650" s="14">
        <v>1.2E-8</v>
      </c>
      <c r="Q650" s="13">
        <v>25.687831780128569</v>
      </c>
      <c r="R650" s="11">
        <v>-5.0655908079962666</v>
      </c>
      <c r="S650">
        <v>390</v>
      </c>
      <c r="T650">
        <v>93</v>
      </c>
    </row>
    <row r="651" spans="1:21" x14ac:dyDescent="0.25">
      <c r="A651" t="s">
        <v>979</v>
      </c>
      <c r="B651" t="s">
        <v>980</v>
      </c>
      <c r="C651" s="56">
        <v>26.402614130469182</v>
      </c>
      <c r="D651" s="11">
        <v>0.23699883781939096</v>
      </c>
      <c r="E651" s="13">
        <v>-9.9261674356457839</v>
      </c>
      <c r="F651" s="12">
        <v>15.317674047476748</v>
      </c>
      <c r="G651" s="12">
        <v>0.45111659999999998</v>
      </c>
      <c r="H651" s="13">
        <v>2.3728129999999998</v>
      </c>
      <c r="I651" s="20">
        <v>1.0435375</v>
      </c>
      <c r="J651" s="13">
        <v>2.2738167051974654</v>
      </c>
      <c r="K651" s="13">
        <v>0.94769181515846457</v>
      </c>
      <c r="L651">
        <v>1014</v>
      </c>
      <c r="M651">
        <v>3874</v>
      </c>
      <c r="N651" s="14">
        <v>2.433724E-2</v>
      </c>
      <c r="O651" s="57">
        <v>2.3688033885714284E-2</v>
      </c>
      <c r="P651" s="14">
        <v>1.2E-8</v>
      </c>
      <c r="Q651" s="13">
        <v>25.496928262147335</v>
      </c>
      <c r="R651" s="11">
        <v>-5.2507704240454212</v>
      </c>
      <c r="S651">
        <v>391</v>
      </c>
      <c r="T651">
        <v>92</v>
      </c>
    </row>
    <row r="652" spans="1:21" x14ac:dyDescent="0.25">
      <c r="A652" t="s">
        <v>981</v>
      </c>
      <c r="B652" t="s">
        <v>982</v>
      </c>
      <c r="C652" s="56">
        <v>26.432358866488759</v>
      </c>
      <c r="D652" s="11">
        <v>0.23699883781939096</v>
      </c>
      <c r="E652" s="13">
        <v>-9.9261674356457839</v>
      </c>
      <c r="F652" s="12">
        <v>15.347097546379418</v>
      </c>
      <c r="G652" s="12">
        <v>0.41619799999999996</v>
      </c>
      <c r="H652" s="13">
        <v>2.4025509999999999</v>
      </c>
      <c r="I652" s="20">
        <v>1.0396464999999999</v>
      </c>
      <c r="J652" s="13">
        <v>2.3109306865362411</v>
      </c>
      <c r="K652" s="13">
        <v>0.96316035150191937</v>
      </c>
      <c r="L652">
        <v>1044</v>
      </c>
      <c r="M652">
        <v>3882</v>
      </c>
      <c r="N652" s="14">
        <v>2.73498E-2</v>
      </c>
      <c r="O652" s="57">
        <v>2.6700593885714285E-2</v>
      </c>
      <c r="P652" s="14">
        <v>1.2E-8</v>
      </c>
      <c r="Q652" s="13">
        <v>25.526646751753646</v>
      </c>
      <c r="R652" s="11">
        <v>-5.2219429904126979</v>
      </c>
      <c r="S652">
        <v>392</v>
      </c>
      <c r="T652">
        <v>91</v>
      </c>
    </row>
    <row r="653" spans="1:21" x14ac:dyDescent="0.25">
      <c r="A653" t="s">
        <v>983</v>
      </c>
      <c r="B653" t="s">
        <v>984</v>
      </c>
      <c r="C653" s="56">
        <v>26.615364615220738</v>
      </c>
      <c r="D653" s="11">
        <v>0.23699883781939096</v>
      </c>
      <c r="E653" s="13">
        <v>-9.9261674356457839</v>
      </c>
      <c r="F653" s="12">
        <v>15.528126870137715</v>
      </c>
      <c r="G653" s="12">
        <v>0.43129300000000004</v>
      </c>
      <c r="H653" s="13">
        <v>2.3704540000000001</v>
      </c>
      <c r="I653" s="20">
        <v>1.0404494999999998</v>
      </c>
      <c r="J653" s="13">
        <v>2.2782979856302497</v>
      </c>
      <c r="K653" s="13">
        <v>0.9495595438886969</v>
      </c>
      <c r="L653">
        <v>1074</v>
      </c>
      <c r="M653">
        <v>3890</v>
      </c>
      <c r="N653" s="14">
        <v>2.9904739999999999E-2</v>
      </c>
      <c r="O653" s="57">
        <v>2.9255533885714283E-2</v>
      </c>
      <c r="P653" s="14">
        <v>1.2E-8</v>
      </c>
      <c r="Q653" s="13">
        <v>25.709491018316434</v>
      </c>
      <c r="R653" s="11">
        <v>-5.0445809834840727</v>
      </c>
      <c r="S653">
        <v>393</v>
      </c>
      <c r="T653">
        <v>90</v>
      </c>
    </row>
    <row r="654" spans="1:21" x14ac:dyDescent="0.25">
      <c r="A654" t="s">
        <v>985</v>
      </c>
      <c r="B654" t="s">
        <v>986</v>
      </c>
      <c r="C654" s="56">
        <v>26.929953009734888</v>
      </c>
      <c r="D654" s="11">
        <v>0.23699883781939096</v>
      </c>
      <c r="E654" s="13">
        <v>-9.9261674356457839</v>
      </c>
      <c r="F654" s="12">
        <v>15.839317773788109</v>
      </c>
      <c r="G654" s="12">
        <v>0.39548100000000003</v>
      </c>
      <c r="H654" s="13">
        <v>2.387845</v>
      </c>
      <c r="I654" s="20">
        <v>1.0308515</v>
      </c>
      <c r="J654" s="13">
        <v>2.316381166443469</v>
      </c>
      <c r="K654" s="13">
        <v>0.96543202765987823</v>
      </c>
      <c r="L654">
        <v>1104</v>
      </c>
      <c r="M654">
        <v>3898</v>
      </c>
      <c r="N654" s="14">
        <v>3.0369150000000001E-2</v>
      </c>
      <c r="O654" s="57">
        <v>2.9719943885714285E-2</v>
      </c>
      <c r="P654" s="14">
        <v>1.2E-8</v>
      </c>
      <c r="Q654" s="13">
        <v>26.023801823647386</v>
      </c>
      <c r="R654" s="11">
        <v>-4.7396942277721763</v>
      </c>
      <c r="S654">
        <v>394</v>
      </c>
      <c r="T654">
        <v>89</v>
      </c>
    </row>
    <row r="655" spans="1:21" x14ac:dyDescent="0.25">
      <c r="A655" t="s">
        <v>987</v>
      </c>
      <c r="B655" t="s">
        <v>988</v>
      </c>
      <c r="C655" s="56">
        <v>27.807170648284085</v>
      </c>
      <c r="D655" s="11">
        <v>0.23699883781939096</v>
      </c>
      <c r="E655" s="13">
        <v>-9.9261674356457839</v>
      </c>
      <c r="F655" s="12">
        <v>16.707061639736676</v>
      </c>
      <c r="G655" s="12">
        <v>0.46174479999999996</v>
      </c>
      <c r="H655" s="13">
        <v>2.3432539999999999</v>
      </c>
      <c r="I655" s="20">
        <v>1.026071</v>
      </c>
      <c r="J655" s="13">
        <v>2.2837152594703487</v>
      </c>
      <c r="K655" s="13">
        <v>0.95181738026882323</v>
      </c>
      <c r="L655">
        <v>1134</v>
      </c>
      <c r="M655">
        <v>3906</v>
      </c>
      <c r="N655" s="14">
        <v>3.0541209999999999E-2</v>
      </c>
      <c r="O655" s="57">
        <v>2.9892003885714283E-2</v>
      </c>
      <c r="P655" s="14">
        <v>1.2E-8</v>
      </c>
      <c r="Q655" s="13">
        <v>26.900245415436117</v>
      </c>
      <c r="R655" s="11">
        <v>-3.8895292358827471</v>
      </c>
      <c r="S655">
        <v>395</v>
      </c>
      <c r="T655">
        <v>88</v>
      </c>
    </row>
    <row r="656" spans="1:21" x14ac:dyDescent="0.25">
      <c r="A656" t="s">
        <v>989</v>
      </c>
      <c r="B656" t="s">
        <v>990</v>
      </c>
      <c r="C656" s="56">
        <v>27.719953032497415</v>
      </c>
      <c r="D656" s="11">
        <v>0.23699883781939096</v>
      </c>
      <c r="E656" s="13">
        <v>-9.9261674356457839</v>
      </c>
      <c r="F656" s="12">
        <v>16.62078595651306</v>
      </c>
      <c r="G656" s="12">
        <v>0.36512020000000001</v>
      </c>
      <c r="H656" s="13">
        <v>2.345062</v>
      </c>
      <c r="I656" s="20">
        <v>1.014324</v>
      </c>
      <c r="J656" s="13">
        <v>2.3119456899373376</v>
      </c>
      <c r="K656" s="13">
        <v>0.9635833893014828</v>
      </c>
      <c r="L656">
        <v>1164</v>
      </c>
      <c r="M656">
        <v>3914</v>
      </c>
      <c r="N656" s="14">
        <v>2.9876369999999999E-2</v>
      </c>
      <c r="O656" s="57">
        <v>2.9227163885714284E-2</v>
      </c>
      <c r="P656" s="14">
        <v>1.2E-8</v>
      </c>
      <c r="Q656" s="13">
        <v>26.813104759470853</v>
      </c>
      <c r="R656" s="11">
        <v>-3.9740571345016993</v>
      </c>
      <c r="S656">
        <v>396</v>
      </c>
      <c r="T656">
        <v>87</v>
      </c>
    </row>
    <row r="657" spans="1:21" x14ac:dyDescent="0.25">
      <c r="A657" t="s">
        <v>991</v>
      </c>
      <c r="B657" t="s">
        <v>992</v>
      </c>
      <c r="C657" s="56">
        <v>27.818261905782961</v>
      </c>
      <c r="D657" s="11">
        <v>0.23699883781939096</v>
      </c>
      <c r="E657" s="13">
        <v>-9.9261674356457839</v>
      </c>
      <c r="F657" s="12">
        <v>16.71803311390385</v>
      </c>
      <c r="G657" s="12">
        <v>0.40144299999999999</v>
      </c>
      <c r="H657" s="13">
        <v>2.3194149999999998</v>
      </c>
      <c r="I657" s="20">
        <v>1.0129775000000001</v>
      </c>
      <c r="J657" s="13">
        <v>2.2897004128916976</v>
      </c>
      <c r="K657" s="13">
        <v>0.95431190012036393</v>
      </c>
      <c r="L657">
        <v>1194</v>
      </c>
      <c r="M657">
        <v>3922</v>
      </c>
      <c r="N657" s="14">
        <v>3.2313460000000002E-2</v>
      </c>
      <c r="O657" s="57">
        <v>3.166425388571429E-2</v>
      </c>
      <c r="P657" s="14">
        <v>1.3000000000000001E-8</v>
      </c>
      <c r="Q657" s="13">
        <v>26.911326886136735</v>
      </c>
      <c r="R657" s="11">
        <v>-3.8787800233417715</v>
      </c>
      <c r="S657">
        <v>397</v>
      </c>
      <c r="T657">
        <v>86</v>
      </c>
    </row>
    <row r="658" spans="1:21" x14ac:dyDescent="0.25">
      <c r="A658" t="s">
        <v>993</v>
      </c>
      <c r="B658" t="s">
        <v>994</v>
      </c>
      <c r="C658" s="56">
        <v>28.857815222270709</v>
      </c>
      <c r="D658" s="11">
        <v>0.23699883781939096</v>
      </c>
      <c r="E658" s="13">
        <v>-9.9261674356457839</v>
      </c>
      <c r="F658" s="12">
        <v>17.746359465389936</v>
      </c>
      <c r="G658" s="12">
        <v>0.46201039999999999</v>
      </c>
      <c r="H658" s="13">
        <v>2.278152</v>
      </c>
      <c r="I658" s="20">
        <v>1.0013913999999999</v>
      </c>
      <c r="J658" s="13">
        <v>2.2749865836674852</v>
      </c>
      <c r="K658" s="13">
        <v>0.94817940250366861</v>
      </c>
      <c r="L658">
        <v>1224</v>
      </c>
      <c r="M658">
        <v>3930</v>
      </c>
      <c r="N658" s="14">
        <v>3.0301310000000001E-2</v>
      </c>
      <c r="O658" s="57">
        <v>2.9652103885714286E-2</v>
      </c>
      <c r="P658" s="14">
        <v>1.3000000000000001E-8</v>
      </c>
      <c r="Q658" s="13">
        <v>27.949962912727557</v>
      </c>
      <c r="R658" s="11">
        <v>-2.8712856478959785</v>
      </c>
      <c r="S658">
        <v>398</v>
      </c>
      <c r="T658">
        <v>85</v>
      </c>
    </row>
    <row r="659" spans="1:21" x14ac:dyDescent="0.25">
      <c r="A659" t="s">
        <v>995</v>
      </c>
      <c r="B659" t="s">
        <v>996</v>
      </c>
      <c r="C659" s="56">
        <v>28.85025300124866</v>
      </c>
      <c r="D659" s="11">
        <v>0.23699883781939096</v>
      </c>
      <c r="E659" s="13">
        <v>-9.9261674356457839</v>
      </c>
      <c r="F659" s="12">
        <v>17.738878914821399</v>
      </c>
      <c r="G659" s="12">
        <v>0.48770979999999997</v>
      </c>
      <c r="H659" s="13">
        <v>2.3075960000000002</v>
      </c>
      <c r="I659" s="20">
        <v>1.0041949999999999</v>
      </c>
      <c r="J659" s="13">
        <v>2.2979560742684444</v>
      </c>
      <c r="K659" s="13">
        <v>0.95775273275105899</v>
      </c>
      <c r="L659">
        <v>1254</v>
      </c>
      <c r="M659">
        <v>3938</v>
      </c>
      <c r="N659" s="14">
        <v>2.8183050000000001E-2</v>
      </c>
      <c r="O659" s="57">
        <v>2.7533843885714285E-2</v>
      </c>
      <c r="P659" s="14">
        <v>1.2E-8</v>
      </c>
      <c r="Q659" s="13">
        <v>27.94240736452247</v>
      </c>
      <c r="R659" s="11">
        <v>-2.8786146564467607</v>
      </c>
      <c r="S659">
        <v>399</v>
      </c>
      <c r="T659">
        <v>84</v>
      </c>
    </row>
    <row r="660" spans="1:21" x14ac:dyDescent="0.25">
      <c r="A660" t="s">
        <v>997</v>
      </c>
      <c r="B660" t="s">
        <v>998</v>
      </c>
      <c r="C660" s="56">
        <v>28.559359565936582</v>
      </c>
      <c r="D660" s="11">
        <v>0.23699883781939096</v>
      </c>
      <c r="E660" s="13">
        <v>-9.9261674356457839</v>
      </c>
      <c r="F660" s="12">
        <v>17.451127069618934</v>
      </c>
      <c r="G660" s="12">
        <v>0.40163019999999999</v>
      </c>
      <c r="H660" s="13">
        <v>2.3189489999999999</v>
      </c>
      <c r="I660" s="20">
        <v>1.0005885000000001</v>
      </c>
      <c r="J660" s="13">
        <v>2.3175851011679622</v>
      </c>
      <c r="K660" s="13">
        <v>0.96593380912791793</v>
      </c>
      <c r="L660">
        <v>1284</v>
      </c>
      <c r="M660">
        <v>3946</v>
      </c>
      <c r="N660" s="14">
        <v>2.9312129999999999E-2</v>
      </c>
      <c r="O660" s="57">
        <v>2.8662923885714283E-2</v>
      </c>
      <c r="P660" s="14">
        <v>1.2E-8</v>
      </c>
      <c r="Q660" s="13">
        <v>27.651770610233939</v>
      </c>
      <c r="R660" s="11">
        <v>-3.1605371853663864</v>
      </c>
      <c r="S660">
        <v>400</v>
      </c>
      <c r="T660">
        <v>83</v>
      </c>
    </row>
    <row r="661" spans="1:21" x14ac:dyDescent="0.25">
      <c r="A661" t="s">
        <v>999</v>
      </c>
      <c r="B661" t="s">
        <v>1000</v>
      </c>
      <c r="C661" s="56">
        <v>27.960431660996264</v>
      </c>
      <c r="D661" s="11">
        <v>0.23699883781939096</v>
      </c>
      <c r="E661" s="13">
        <v>-9.9261674356457839</v>
      </c>
      <c r="F661" s="12">
        <v>16.858667464592081</v>
      </c>
      <c r="G661" s="12">
        <v>0.42537980000000003</v>
      </c>
      <c r="H661" s="13">
        <v>2.2982990000000001</v>
      </c>
      <c r="I661" s="20">
        <v>1.0013295</v>
      </c>
      <c r="J661" s="13">
        <v>2.2952474684906417</v>
      </c>
      <c r="K661" s="13">
        <v>0.95662382754060504</v>
      </c>
      <c r="L661">
        <v>1314</v>
      </c>
      <c r="M661">
        <v>3954</v>
      </c>
      <c r="N661" s="14">
        <v>2.90529E-2</v>
      </c>
      <c r="O661" s="57">
        <v>2.8403693885714284E-2</v>
      </c>
      <c r="P661" s="14">
        <v>1.2E-8</v>
      </c>
      <c r="Q661" s="13">
        <v>27.053371192392149</v>
      </c>
      <c r="R661" s="11">
        <v>-3.7409946625872785</v>
      </c>
      <c r="S661">
        <v>401</v>
      </c>
      <c r="T661">
        <v>82</v>
      </c>
    </row>
    <row r="662" spans="1:21" x14ac:dyDescent="0.25">
      <c r="A662" t="s">
        <v>1001</v>
      </c>
      <c r="B662" t="s">
        <v>1002</v>
      </c>
      <c r="C662" s="56">
        <v>27.38822360366666</v>
      </c>
      <c r="D662" s="11">
        <v>0.23699883781939096</v>
      </c>
      <c r="E662" s="13">
        <v>-9.9261674356457839</v>
      </c>
      <c r="F662" s="12">
        <v>16.292639138240528</v>
      </c>
      <c r="G662" s="12">
        <v>0.43813760000000002</v>
      </c>
      <c r="H662" s="13">
        <v>2.2928220000000001</v>
      </c>
      <c r="I662" s="20">
        <v>0.99442454999999996</v>
      </c>
      <c r="J662" s="13">
        <v>2.30567718787715</v>
      </c>
      <c r="K662" s="13">
        <v>0.96097077409720322</v>
      </c>
      <c r="L662">
        <v>1329</v>
      </c>
      <c r="M662">
        <v>3966</v>
      </c>
      <c r="N662" s="14">
        <v>2.616191E-2</v>
      </c>
      <c r="O662" s="57">
        <v>2.5512703885714284E-2</v>
      </c>
      <c r="P662" s="14">
        <v>1.2E-8</v>
      </c>
      <c r="Q662" s="13">
        <v>26.481668044874951</v>
      </c>
      <c r="R662" s="11">
        <v>-4.2955563095954536</v>
      </c>
      <c r="S662">
        <v>402</v>
      </c>
      <c r="T662">
        <v>81</v>
      </c>
    </row>
    <row r="663" spans="1:21" x14ac:dyDescent="0.25">
      <c r="L663"/>
      <c r="M663"/>
    </row>
    <row r="664" spans="1:21" x14ac:dyDescent="0.25">
      <c r="A664" t="s">
        <v>1003</v>
      </c>
      <c r="B664" t="s">
        <v>1004</v>
      </c>
      <c r="F664" s="12">
        <v>1.7364851386394431</v>
      </c>
      <c r="G664" s="12">
        <v>0.46668080000000001</v>
      </c>
      <c r="H664" s="13">
        <v>2.4957060000000002</v>
      </c>
      <c r="I664" s="20">
        <v>1.0377689999999999</v>
      </c>
      <c r="J664" s="13">
        <v>2.4048762296811721</v>
      </c>
      <c r="L664">
        <v>-1656</v>
      </c>
      <c r="M664">
        <v>-1584</v>
      </c>
      <c r="N664" s="14">
        <v>6.2565400000000001E-4</v>
      </c>
      <c r="P664" s="14">
        <v>1.2E-8</v>
      </c>
    </row>
    <row r="665" spans="1:21" x14ac:dyDescent="0.25">
      <c r="A665" t="s">
        <v>1005</v>
      </c>
      <c r="B665" t="s">
        <v>827</v>
      </c>
      <c r="F665" s="12">
        <v>1.4497307001795079</v>
      </c>
      <c r="G665" s="12">
        <v>0.3910748</v>
      </c>
      <c r="H665" s="13">
        <v>2.5247980000000001</v>
      </c>
      <c r="I665" s="20">
        <v>1.048886</v>
      </c>
      <c r="J665" s="13">
        <v>2.4071233670770704</v>
      </c>
      <c r="L665">
        <v>-1636</v>
      </c>
      <c r="M665">
        <v>-1584</v>
      </c>
      <c r="N665" s="14">
        <v>5.8500480000000003E-4</v>
      </c>
      <c r="P665" s="14">
        <v>1.3000000000000001E-8</v>
      </c>
    </row>
    <row r="666" spans="1:21" x14ac:dyDescent="0.25">
      <c r="A666" s="60" t="s">
        <v>1006</v>
      </c>
      <c r="B666" s="60" t="s">
        <v>827</v>
      </c>
      <c r="C666" s="61"/>
      <c r="D666" s="61"/>
      <c r="E666" s="62"/>
      <c r="F666" s="62">
        <v>1.4247955316180061</v>
      </c>
      <c r="G666" s="62">
        <v>0.40803939999999994</v>
      </c>
      <c r="H666" s="63">
        <v>2.516359</v>
      </c>
      <c r="I666" s="64">
        <v>1.0547285000000002</v>
      </c>
      <c r="J666" s="63">
        <v>2.3857883806116926</v>
      </c>
      <c r="K666" s="63"/>
      <c r="L666" s="60">
        <v>-1616</v>
      </c>
      <c r="M666" s="60">
        <v>-1584</v>
      </c>
      <c r="N666" s="66">
        <v>3.892553E-3</v>
      </c>
      <c r="O666" s="67"/>
      <c r="P666" s="67">
        <v>1.3000000000000001E-8</v>
      </c>
      <c r="Q666" s="67"/>
    </row>
    <row r="667" spans="1:21" x14ac:dyDescent="0.25">
      <c r="A667" t="s">
        <v>1007</v>
      </c>
      <c r="B667" t="s">
        <v>827</v>
      </c>
      <c r="F667" s="12">
        <v>1.5988430081788074</v>
      </c>
      <c r="G667" s="12">
        <v>0.4376178</v>
      </c>
      <c r="H667" s="13">
        <v>2.5254340000000002</v>
      </c>
      <c r="I667" s="20">
        <v>1.053839</v>
      </c>
      <c r="J667" s="13">
        <v>2.3964134939018202</v>
      </c>
      <c r="L667">
        <v>-1596</v>
      </c>
      <c r="M667">
        <v>-1584</v>
      </c>
      <c r="N667" s="14">
        <v>5.824631E-4</v>
      </c>
      <c r="P667" s="14">
        <v>1.3000000000000001E-8</v>
      </c>
    </row>
    <row r="668" spans="1:21" x14ac:dyDescent="0.25">
      <c r="B668" s="29"/>
      <c r="C668" s="32"/>
      <c r="D668" s="32"/>
      <c r="E668" s="48"/>
      <c r="F668" s="32">
        <f>AVERAGE(F664:F667)</f>
        <v>1.5524635946539411</v>
      </c>
      <c r="G668" s="32">
        <f>2*STDEV(F664:F667)</f>
        <v>0.28952411661474448</v>
      </c>
      <c r="L668"/>
      <c r="M668"/>
    </row>
    <row r="669" spans="1:21" x14ac:dyDescent="0.25">
      <c r="B669" s="43" t="s">
        <v>46</v>
      </c>
      <c r="C669" s="44">
        <v>12.49</v>
      </c>
      <c r="D669" s="44"/>
      <c r="E669" s="44">
        <v>-10.79979720470925</v>
      </c>
      <c r="F669" s="44">
        <f>AVERAGE(F664:F665,F636:F639,F667)</f>
        <v>1.5553133282038001</v>
      </c>
      <c r="G669" s="44">
        <f>2*STDEV(F664:F665,F636:F639,F667)</f>
        <v>0.23699883781939096</v>
      </c>
      <c r="J669" s="44">
        <v>2.399320822262518</v>
      </c>
      <c r="L669"/>
      <c r="M669"/>
      <c r="N669" s="58">
        <f>AVERAGE(N636:N639,N664:N665,N667)</f>
        <v>6.4920611428571418E-4</v>
      </c>
    </row>
    <row r="670" spans="1:21" x14ac:dyDescent="0.25">
      <c r="C670" s="54" t="s">
        <v>83</v>
      </c>
      <c r="D670" s="55" t="s">
        <v>84</v>
      </c>
      <c r="L670"/>
      <c r="M670"/>
    </row>
    <row r="671" spans="1:21" x14ac:dyDescent="0.25">
      <c r="A671" t="s">
        <v>1008</v>
      </c>
      <c r="B671" t="s">
        <v>1009</v>
      </c>
      <c r="C671" s="56">
        <v>27.126288738327009</v>
      </c>
      <c r="D671" s="11">
        <v>0.20519851022481009</v>
      </c>
      <c r="E671" s="13">
        <v>-9.8486277160571021</v>
      </c>
      <c r="F671" s="12">
        <v>16.113105924596248</v>
      </c>
      <c r="G671" s="12">
        <v>0.4369516</v>
      </c>
      <c r="H671" s="13">
        <v>2.4417270000000002</v>
      </c>
      <c r="I671" s="20">
        <v>1.0542095</v>
      </c>
      <c r="J671" s="13">
        <v>2.3161686552815168</v>
      </c>
      <c r="K671" s="13">
        <v>0.96579155902983038</v>
      </c>
      <c r="L671">
        <v>1344</v>
      </c>
      <c r="M671">
        <v>3962</v>
      </c>
      <c r="N671" s="14">
        <v>2.724234E-2</v>
      </c>
      <c r="O671" s="57">
        <v>2.646062232857143E-2</v>
      </c>
      <c r="P671" s="14">
        <v>1.3000000000000001E-8</v>
      </c>
      <c r="Q671" s="13">
        <v>26.219964307849565</v>
      </c>
      <c r="R671" s="11">
        <v>-4.5494133262364658</v>
      </c>
      <c r="S671">
        <v>403</v>
      </c>
      <c r="T671">
        <v>80</v>
      </c>
    </row>
    <row r="672" spans="1:21" x14ac:dyDescent="0.25">
      <c r="A672" t="s">
        <v>1010</v>
      </c>
      <c r="B672" t="s">
        <v>1011</v>
      </c>
      <c r="C672" s="56"/>
      <c r="E672" s="13"/>
      <c r="F672" s="12">
        <v>16.481647715938408</v>
      </c>
      <c r="G672" s="12">
        <v>0.5666312</v>
      </c>
      <c r="H672" s="13">
        <v>2.3573240000000002</v>
      </c>
      <c r="I672" s="20">
        <v>1.0542345</v>
      </c>
      <c r="J672" s="13">
        <v>2.2360527947055426</v>
      </c>
      <c r="K672" s="69">
        <v>0.93238500130258994</v>
      </c>
      <c r="L672">
        <v>1362</v>
      </c>
      <c r="M672">
        <v>3967</v>
      </c>
      <c r="N672" s="14">
        <v>2.7498700000000001E-2</v>
      </c>
      <c r="O672" s="57">
        <v>2.6716982328571431E-2</v>
      </c>
      <c r="P672" s="14">
        <v>1.3000000000000001E-8</v>
      </c>
      <c r="Q672" s="13"/>
      <c r="R672" s="11"/>
      <c r="S672">
        <v>404</v>
      </c>
      <c r="T672">
        <v>79</v>
      </c>
      <c r="U672" t="s">
        <v>637</v>
      </c>
    </row>
    <row r="673" spans="1:21" x14ac:dyDescent="0.25">
      <c r="A673" t="s">
        <v>1012</v>
      </c>
      <c r="B673" t="s">
        <v>1013</v>
      </c>
      <c r="C673" s="56">
        <v>27.602167245214471</v>
      </c>
      <c r="D673" s="11">
        <v>0.20519851022481009</v>
      </c>
      <c r="E673" s="13">
        <v>-9.8486277160571021</v>
      </c>
      <c r="F673" s="12">
        <v>16.583881907041629</v>
      </c>
      <c r="G673" s="12">
        <v>0.43480240000000003</v>
      </c>
      <c r="H673" s="13">
        <v>2.4127610000000002</v>
      </c>
      <c r="I673" s="20">
        <v>1.0471689999999998</v>
      </c>
      <c r="J673" s="13">
        <v>2.304079857215025</v>
      </c>
      <c r="K673" s="13">
        <v>0.96075079522154239</v>
      </c>
      <c r="L673">
        <v>1396</v>
      </c>
      <c r="M673">
        <v>3968</v>
      </c>
      <c r="N673" s="14">
        <v>2.931686E-2</v>
      </c>
      <c r="O673" s="57">
        <v>2.853514232857143E-2</v>
      </c>
      <c r="P673" s="14">
        <v>1.2E-8</v>
      </c>
      <c r="Q673" s="13">
        <v>26.695422905012922</v>
      </c>
      <c r="R673" s="11">
        <v>-4.088210508179257</v>
      </c>
      <c r="S673">
        <v>405</v>
      </c>
      <c r="T673">
        <v>78</v>
      </c>
    </row>
    <row r="674" spans="1:21" x14ac:dyDescent="0.25">
      <c r="A674" t="s">
        <v>1014</v>
      </c>
      <c r="B674" t="s">
        <v>1015</v>
      </c>
      <c r="C674" s="56">
        <v>27.868336579575548</v>
      </c>
      <c r="D674" s="11">
        <v>0.20519851022481009</v>
      </c>
      <c r="E674" s="13">
        <v>-9.8486277160571021</v>
      </c>
      <c r="F674" s="12">
        <v>16.847197287053639</v>
      </c>
      <c r="G674" s="12">
        <v>0.40830560000000005</v>
      </c>
      <c r="H674" s="13">
        <v>2.4064239999999999</v>
      </c>
      <c r="I674" s="20">
        <v>1.054346</v>
      </c>
      <c r="J674" s="13">
        <v>2.2823854787707258</v>
      </c>
      <c r="K674" s="13">
        <v>0.95170471494922471</v>
      </c>
      <c r="L674">
        <v>1430</v>
      </c>
      <c r="M674">
        <v>3969</v>
      </c>
      <c r="N674" s="14">
        <v>3.0694530000000001E-2</v>
      </c>
      <c r="O674" s="57">
        <v>2.9912812328571431E-2</v>
      </c>
      <c r="P674" s="14">
        <v>1.2E-8</v>
      </c>
      <c r="Q674" s="13">
        <v>26.961357374612803</v>
      </c>
      <c r="R674" s="11">
        <v>-3.8302496099438339</v>
      </c>
      <c r="S674">
        <v>406</v>
      </c>
      <c r="T674">
        <v>77</v>
      </c>
    </row>
    <row r="675" spans="1:21" x14ac:dyDescent="0.25">
      <c r="A675" t="s">
        <v>1016</v>
      </c>
      <c r="B675" t="s">
        <v>1017</v>
      </c>
      <c r="C675" s="56">
        <v>27.402036135856012</v>
      </c>
      <c r="D675" s="11">
        <v>0.20519851022481009</v>
      </c>
      <c r="E675" s="13">
        <v>-9.8486277160571021</v>
      </c>
      <c r="F675" s="12">
        <v>16.385896668661417</v>
      </c>
      <c r="G675" s="12">
        <v>0.40366840000000004</v>
      </c>
      <c r="H675" s="13">
        <v>2.4093490000000002</v>
      </c>
      <c r="I675" s="20">
        <v>1.0524309999999999</v>
      </c>
      <c r="J675" s="13">
        <v>2.2893177795028845</v>
      </c>
      <c r="K675" s="13">
        <v>0.95459533239908456</v>
      </c>
      <c r="L675">
        <v>1464</v>
      </c>
      <c r="M675">
        <v>3970</v>
      </c>
      <c r="N675" s="14">
        <v>3.0556090000000001E-2</v>
      </c>
      <c r="O675" s="57">
        <v>2.9774372328571431E-2</v>
      </c>
      <c r="P675" s="14">
        <v>1.3000000000000001E-8</v>
      </c>
      <c r="Q675" s="13">
        <v>26.495468389044817</v>
      </c>
      <c r="R675" s="11">
        <v>-4.2821697441631024</v>
      </c>
      <c r="S675">
        <v>407</v>
      </c>
      <c r="T675">
        <v>76</v>
      </c>
    </row>
    <row r="676" spans="1:21" x14ac:dyDescent="0.25">
      <c r="A676" t="s">
        <v>1018</v>
      </c>
      <c r="B676" t="s">
        <v>1019</v>
      </c>
      <c r="C676" s="56">
        <v>27.529071499982962</v>
      </c>
      <c r="D676" s="11">
        <v>0.20519851022481009</v>
      </c>
      <c r="E676" s="13">
        <v>-9.8486277160571021</v>
      </c>
      <c r="F676" s="12">
        <v>16.511569918212565</v>
      </c>
      <c r="G676" s="12">
        <v>0.48349639999999999</v>
      </c>
      <c r="H676" s="13">
        <v>2.4045640000000001</v>
      </c>
      <c r="I676" s="20">
        <v>1.0585335</v>
      </c>
      <c r="J676" s="13">
        <v>2.2715993400303347</v>
      </c>
      <c r="K676" s="13">
        <v>0.94720713152573766</v>
      </c>
      <c r="L676">
        <v>1498</v>
      </c>
      <c r="M676">
        <v>3971</v>
      </c>
      <c r="N676" s="14">
        <v>3.025949E-2</v>
      </c>
      <c r="O676" s="57">
        <v>2.947777232857143E-2</v>
      </c>
      <c r="P676" s="14">
        <v>1.2E-8</v>
      </c>
      <c r="Q676" s="13">
        <v>26.622391658626565</v>
      </c>
      <c r="R676" s="11">
        <v>-4.1590520427325712</v>
      </c>
      <c r="S676">
        <v>408</v>
      </c>
      <c r="T676">
        <v>75</v>
      </c>
    </row>
    <row r="677" spans="1:21" x14ac:dyDescent="0.25">
      <c r="A677" t="s">
        <v>1020</v>
      </c>
      <c r="B677" t="s">
        <v>1021</v>
      </c>
      <c r="C677" s="56">
        <v>26.78349489861942</v>
      </c>
      <c r="D677" s="11">
        <v>0.20519851022481009</v>
      </c>
      <c r="E677" s="13">
        <v>-9.8486277160571021</v>
      </c>
      <c r="F677" s="12">
        <v>15.773987632156317</v>
      </c>
      <c r="G677" s="12">
        <v>0.44375360000000003</v>
      </c>
      <c r="H677" s="13">
        <v>2.4358689999999998</v>
      </c>
      <c r="I677" s="20">
        <v>1.056297</v>
      </c>
      <c r="J677" s="13">
        <v>2.3060455534759634</v>
      </c>
      <c r="K677" s="13">
        <v>0.96157044747445664</v>
      </c>
      <c r="L677">
        <v>1532</v>
      </c>
      <c r="M677">
        <v>3972</v>
      </c>
      <c r="N677" s="14">
        <v>2.7294760000000001E-2</v>
      </c>
      <c r="O677" s="57">
        <v>2.6513042328571431E-2</v>
      </c>
      <c r="P677" s="14">
        <v>1.3000000000000001E-8</v>
      </c>
      <c r="Q677" s="13">
        <v>25.877472945485813</v>
      </c>
      <c r="R677" s="11">
        <v>-4.8816356951762883</v>
      </c>
      <c r="S677">
        <v>409</v>
      </c>
      <c r="T677">
        <v>74</v>
      </c>
    </row>
    <row r="678" spans="1:21" x14ac:dyDescent="0.25">
      <c r="A678" t="s">
        <v>1022</v>
      </c>
      <c r="B678" t="s">
        <v>1023</v>
      </c>
      <c r="C678" s="56">
        <v>27.367756751885519</v>
      </c>
      <c r="D678" s="11">
        <v>0.20519851022481009</v>
      </c>
      <c r="E678" s="13">
        <v>-9.8486277160571021</v>
      </c>
      <c r="F678" s="12">
        <v>16.351984839417575</v>
      </c>
      <c r="G678" s="12">
        <v>0.44977400000000001</v>
      </c>
      <c r="H678" s="13">
        <v>2.4195289999999998</v>
      </c>
      <c r="I678" s="20">
        <v>1.0615345</v>
      </c>
      <c r="J678" s="13">
        <v>2.2792749552652314</v>
      </c>
      <c r="K678" s="13">
        <v>0.95040769482984777</v>
      </c>
      <c r="L678">
        <v>1566</v>
      </c>
      <c r="M678">
        <v>3973</v>
      </c>
      <c r="N678" s="14">
        <v>2.9771949999999998E-2</v>
      </c>
      <c r="O678" s="57">
        <v>2.8990232328571428E-2</v>
      </c>
      <c r="P678" s="14">
        <v>1.3000000000000001E-8</v>
      </c>
      <c r="Q678" s="13">
        <v>26.461219252808643</v>
      </c>
      <c r="R678" s="11">
        <v>-4.3153919810568881</v>
      </c>
      <c r="S678">
        <v>410</v>
      </c>
      <c r="T678">
        <v>73</v>
      </c>
    </row>
    <row r="679" spans="1:21" x14ac:dyDescent="0.25">
      <c r="A679" t="s">
        <v>1024</v>
      </c>
      <c r="B679" t="s">
        <v>1025</v>
      </c>
      <c r="C679" s="56">
        <v>26.751736057587738</v>
      </c>
      <c r="D679" s="11">
        <v>0.20519851022481009</v>
      </c>
      <c r="E679" s="13">
        <v>-9.8486277160571021</v>
      </c>
      <c r="F679" s="12">
        <v>15.742569319768585</v>
      </c>
      <c r="G679" s="12">
        <v>0.42410499999999995</v>
      </c>
      <c r="H679" s="13">
        <v>2.4353379999999998</v>
      </c>
      <c r="I679" s="20">
        <v>1.0600155</v>
      </c>
      <c r="J679" s="13">
        <v>2.2974550843831998</v>
      </c>
      <c r="K679" s="13">
        <v>0.95798841016513592</v>
      </c>
      <c r="L679">
        <v>1600</v>
      </c>
      <c r="M679">
        <v>3974</v>
      </c>
      <c r="N679" s="14">
        <v>2.4190509999999998E-2</v>
      </c>
      <c r="O679" s="57">
        <v>2.3408792328571428E-2</v>
      </c>
      <c r="P679" s="14">
        <v>1.3000000000000001E-8</v>
      </c>
      <c r="Q679" s="13">
        <v>25.845742128090432</v>
      </c>
      <c r="R679" s="11">
        <v>-4.9124151205338666</v>
      </c>
      <c r="S679">
        <v>411</v>
      </c>
      <c r="T679">
        <v>72</v>
      </c>
    </row>
    <row r="680" spans="1:21" x14ac:dyDescent="0.25">
      <c r="A680" t="s">
        <v>1026</v>
      </c>
      <c r="B680" t="s">
        <v>1027</v>
      </c>
      <c r="C680" s="56">
        <v>26.536985799182844</v>
      </c>
      <c r="D680" s="11">
        <v>0.20519851022481009</v>
      </c>
      <c r="E680" s="13">
        <v>-9.8486277160571021</v>
      </c>
      <c r="F680" s="12">
        <v>15.530121683622555</v>
      </c>
      <c r="G680" s="12">
        <v>0.48499000000000003</v>
      </c>
      <c r="H680" s="13">
        <v>2.4057590000000002</v>
      </c>
      <c r="I680" s="20">
        <v>1.0630044999999999</v>
      </c>
      <c r="J680" s="13">
        <v>2.263169158738275</v>
      </c>
      <c r="K680" s="13">
        <v>0.94369193071581525</v>
      </c>
      <c r="L680">
        <v>1634</v>
      </c>
      <c r="M680">
        <v>3975</v>
      </c>
      <c r="N680" s="14">
        <v>2.684576E-2</v>
      </c>
      <c r="O680" s="57">
        <v>2.606404232857143E-2</v>
      </c>
      <c r="P680" s="14">
        <v>1.3000000000000001E-8</v>
      </c>
      <c r="Q680" s="13">
        <v>25.631181362845147</v>
      </c>
      <c r="R680" s="11">
        <v>-5.1205426634282842</v>
      </c>
      <c r="S680">
        <v>412</v>
      </c>
      <c r="T680">
        <v>71</v>
      </c>
    </row>
    <row r="681" spans="1:21" x14ac:dyDescent="0.25">
      <c r="A681" t="s">
        <v>1028</v>
      </c>
      <c r="B681" t="s">
        <v>1029</v>
      </c>
      <c r="C681" s="56">
        <v>26.325260192304746</v>
      </c>
      <c r="D681" s="11">
        <v>0.20519851022481009</v>
      </c>
      <c r="E681" s="13">
        <v>-9.8486277160571021</v>
      </c>
      <c r="F681" s="12">
        <v>15.320666267703897</v>
      </c>
      <c r="G681" s="12">
        <v>0.47713119999999998</v>
      </c>
      <c r="H681" s="13">
        <v>2.4290150000000001</v>
      </c>
      <c r="I681" s="20">
        <v>1.056816</v>
      </c>
      <c r="J681" s="13">
        <v>2.2984275408396546</v>
      </c>
      <c r="K681" s="13">
        <v>0.95839390319131357</v>
      </c>
      <c r="L681">
        <v>1668</v>
      </c>
      <c r="M681">
        <v>3976</v>
      </c>
      <c r="N681" s="14">
        <v>2.612051E-2</v>
      </c>
      <c r="O681" s="57">
        <v>2.5338792328571429E-2</v>
      </c>
      <c r="P681" s="14">
        <v>1.3000000000000001E-8</v>
      </c>
      <c r="Q681" s="13">
        <v>25.419642580208681</v>
      </c>
      <c r="R681" s="11">
        <v>-5.3257388324793817</v>
      </c>
      <c r="S681">
        <v>413</v>
      </c>
      <c r="T681">
        <v>70</v>
      </c>
    </row>
    <row r="682" spans="1:21" x14ac:dyDescent="0.25">
      <c r="A682" t="s">
        <v>1030</v>
      </c>
      <c r="B682" t="s">
        <v>1031</v>
      </c>
      <c r="C682" s="56">
        <v>26.107989390961038</v>
      </c>
      <c r="D682" s="11">
        <v>0.20519851022481009</v>
      </c>
      <c r="E682" s="13">
        <v>-9.8486277160571021</v>
      </c>
      <c r="F682" s="12">
        <v>15.105725114701762</v>
      </c>
      <c r="G682" s="12">
        <v>0.38830599999999998</v>
      </c>
      <c r="H682" s="13">
        <v>2.4027430000000001</v>
      </c>
      <c r="I682" s="20">
        <v>1.0591755</v>
      </c>
      <c r="J682" s="13">
        <v>2.2685031895091985</v>
      </c>
      <c r="K682" s="13">
        <v>0.94591610462578346</v>
      </c>
      <c r="L682">
        <v>1702</v>
      </c>
      <c r="M682">
        <v>3977</v>
      </c>
      <c r="N682" s="14">
        <v>2.5362470000000002E-2</v>
      </c>
      <c r="O682" s="57">
        <v>2.4580752328571431E-2</v>
      </c>
      <c r="P682" s="14">
        <v>1.3000000000000001E-8</v>
      </c>
      <c r="Q682" s="13">
        <v>25.202563496122377</v>
      </c>
      <c r="R682" s="11">
        <v>-5.5363091869102288</v>
      </c>
      <c r="S682">
        <v>414</v>
      </c>
      <c r="T682">
        <v>69</v>
      </c>
    </row>
    <row r="683" spans="1:21" x14ac:dyDescent="0.25">
      <c r="A683" t="s">
        <v>1032</v>
      </c>
      <c r="B683" t="s">
        <v>1033</v>
      </c>
      <c r="C683" s="56"/>
      <c r="E683" s="13"/>
      <c r="F683" s="12">
        <v>15.134649910233389</v>
      </c>
      <c r="G683" s="12">
        <v>0.40042800000000001</v>
      </c>
      <c r="H683" s="13">
        <v>2.4384420000000002</v>
      </c>
      <c r="I683" s="20">
        <v>1.01979785</v>
      </c>
      <c r="J683" s="13">
        <v>2.3911032956188327</v>
      </c>
      <c r="K683" s="69">
        <v>0.99703766148946305</v>
      </c>
      <c r="L683">
        <v>1736</v>
      </c>
      <c r="M683">
        <v>3978</v>
      </c>
      <c r="N683" s="14">
        <v>2.4593179999999999E-2</v>
      </c>
      <c r="O683" s="57">
        <v>2.3811462328571429E-2</v>
      </c>
      <c r="P683" s="14">
        <v>1.3000000000000001E-8</v>
      </c>
      <c r="Q683" s="13"/>
      <c r="R683" s="11"/>
      <c r="S683">
        <v>415</v>
      </c>
      <c r="T683">
        <v>68</v>
      </c>
      <c r="U683" t="s">
        <v>637</v>
      </c>
    </row>
    <row r="684" spans="1:21" x14ac:dyDescent="0.25">
      <c r="A684" t="s">
        <v>1034</v>
      </c>
      <c r="B684" t="s">
        <v>1035</v>
      </c>
      <c r="C684" s="56">
        <v>26.212843977224232</v>
      </c>
      <c r="D684" s="11">
        <v>0.20519851022481009</v>
      </c>
      <c r="E684" s="13">
        <v>-9.8486277160571021</v>
      </c>
      <c r="F684" s="12">
        <v>15.20945541591856</v>
      </c>
      <c r="G684" s="12">
        <v>0.4135356</v>
      </c>
      <c r="H684" s="13">
        <v>2.4072979999999999</v>
      </c>
      <c r="I684" s="20">
        <v>1.0518135</v>
      </c>
      <c r="J684" s="13">
        <v>2.2887118296161821</v>
      </c>
      <c r="K684" s="13">
        <v>0.95434266457870032</v>
      </c>
      <c r="L684">
        <v>1770</v>
      </c>
      <c r="M684">
        <v>3979</v>
      </c>
      <c r="N684" s="14">
        <v>2.6628829999999999E-2</v>
      </c>
      <c r="O684" s="57">
        <v>2.5847112328571429E-2</v>
      </c>
      <c r="P684" s="14">
        <v>1.3000000000000001E-8</v>
      </c>
      <c r="Q684" s="13">
        <v>25.307325559904115</v>
      </c>
      <c r="R684" s="11">
        <v>-5.4346882269993362</v>
      </c>
      <c r="S684">
        <v>416</v>
      </c>
      <c r="T684">
        <v>67</v>
      </c>
    </row>
    <row r="685" spans="1:21" x14ac:dyDescent="0.25">
      <c r="A685" t="s">
        <v>1036</v>
      </c>
      <c r="B685" t="s">
        <v>1037</v>
      </c>
      <c r="C685" s="56">
        <v>26.099923653555955</v>
      </c>
      <c r="D685" s="11">
        <v>0.20519851022481009</v>
      </c>
      <c r="E685" s="13">
        <v>-9.8486277160571021</v>
      </c>
      <c r="F685" s="12">
        <v>15.097745860761957</v>
      </c>
      <c r="G685" s="12">
        <v>0.47432380000000002</v>
      </c>
      <c r="H685" s="13">
        <v>2.4093849999999999</v>
      </c>
      <c r="I685" s="20">
        <v>1.0404864999999999</v>
      </c>
      <c r="J685" s="13">
        <v>2.3156331196992945</v>
      </c>
      <c r="K685" s="13">
        <v>0.96556825243093869</v>
      </c>
      <c r="L685">
        <v>1804</v>
      </c>
      <c r="M685">
        <v>3980</v>
      </c>
      <c r="N685" s="14">
        <v>2.7305630000000001E-2</v>
      </c>
      <c r="O685" s="57">
        <v>2.6523912328571431E-2</v>
      </c>
      <c r="P685" s="14">
        <v>1.3000000000000001E-8</v>
      </c>
      <c r="Q685" s="13">
        <v>25.194504875831527</v>
      </c>
      <c r="R685" s="11">
        <v>-5.5441261838263998</v>
      </c>
      <c r="S685">
        <v>417</v>
      </c>
      <c r="T685">
        <v>66</v>
      </c>
    </row>
    <row r="686" spans="1:21" x14ac:dyDescent="0.25">
      <c r="A686" t="s">
        <v>1038</v>
      </c>
      <c r="B686" t="s">
        <v>1039</v>
      </c>
      <c r="C686" s="56">
        <v>26.493128352043762</v>
      </c>
      <c r="D686" s="11">
        <v>0.20519851022481009</v>
      </c>
      <c r="E686" s="13">
        <v>-9.8486277160571021</v>
      </c>
      <c r="F686" s="12">
        <v>15.486734490325116</v>
      </c>
      <c r="G686" s="12">
        <v>0.42230820000000002</v>
      </c>
      <c r="H686" s="13">
        <v>2.3670460000000002</v>
      </c>
      <c r="I686" s="20">
        <v>1.0377810000000001</v>
      </c>
      <c r="J686" s="13">
        <v>2.2808723613170794</v>
      </c>
      <c r="K686" s="13">
        <v>0.95107377813846172</v>
      </c>
      <c r="L686">
        <v>1838</v>
      </c>
      <c r="M686">
        <v>3981</v>
      </c>
      <c r="N686" s="14">
        <v>2.770717E-2</v>
      </c>
      <c r="O686" s="57">
        <v>2.692545232857143E-2</v>
      </c>
      <c r="P686" s="14">
        <v>1.3000000000000001E-8</v>
      </c>
      <c r="Q686" s="13">
        <v>25.587362615013156</v>
      </c>
      <c r="R686" s="11">
        <v>-5.1630475841604451</v>
      </c>
      <c r="S686">
        <v>418</v>
      </c>
      <c r="T686">
        <v>65</v>
      </c>
    </row>
    <row r="687" spans="1:21" x14ac:dyDescent="0.25">
      <c r="A687" t="s">
        <v>1040</v>
      </c>
      <c r="B687" t="s">
        <v>1041</v>
      </c>
      <c r="C687" s="56">
        <v>26.594454178192617</v>
      </c>
      <c r="D687" s="11">
        <v>0.20519851022481009</v>
      </c>
      <c r="E687" s="13">
        <v>-9.8486277160571021</v>
      </c>
      <c r="F687" s="12">
        <v>15.586973867943277</v>
      </c>
      <c r="G687" s="12">
        <v>0.40442079999999997</v>
      </c>
      <c r="H687" s="13">
        <v>2.3770169999999999</v>
      </c>
      <c r="I687" s="20">
        <v>1.0295794999999999</v>
      </c>
      <c r="J687" s="13">
        <v>2.3087260381544117</v>
      </c>
      <c r="K687" s="13">
        <v>0.96268815082937031</v>
      </c>
      <c r="L687">
        <v>1872</v>
      </c>
      <c r="M687">
        <v>3982</v>
      </c>
      <c r="N687" s="14">
        <v>2.6495270000000001E-2</v>
      </c>
      <c r="O687" s="57">
        <v>2.5713552328571431E-2</v>
      </c>
      <c r="P687" s="14">
        <v>1.3000000000000001E-8</v>
      </c>
      <c r="Q687" s="13">
        <v>25.688599032417827</v>
      </c>
      <c r="R687" s="11">
        <v>-5.0648465604002029</v>
      </c>
      <c r="S687">
        <v>419</v>
      </c>
      <c r="T687">
        <v>64</v>
      </c>
    </row>
    <row r="688" spans="1:21" x14ac:dyDescent="0.25">
      <c r="A688" t="s">
        <v>1042</v>
      </c>
      <c r="B688" t="s">
        <v>1043</v>
      </c>
      <c r="C688" s="56">
        <v>26.305599957380466</v>
      </c>
      <c r="D688" s="11">
        <v>0.20519851022481009</v>
      </c>
      <c r="E688" s="13">
        <v>-9.8486277160571021</v>
      </c>
      <c r="F688" s="12">
        <v>15.301216836225873</v>
      </c>
      <c r="G688" s="12">
        <v>0.41237679999999999</v>
      </c>
      <c r="H688" s="13">
        <v>2.3422740000000002</v>
      </c>
      <c r="I688" s="20">
        <v>1.0292829999999999</v>
      </c>
      <c r="J688" s="13">
        <v>2.2756365353357633</v>
      </c>
      <c r="K688" s="13">
        <v>0.94889055347311901</v>
      </c>
      <c r="L688">
        <v>1906</v>
      </c>
      <c r="M688">
        <v>3983</v>
      </c>
      <c r="N688" s="14">
        <v>2.6762080000000001E-2</v>
      </c>
      <c r="O688" s="57">
        <v>2.598036232857143E-2</v>
      </c>
      <c r="P688" s="14">
        <v>1.3000000000000001E-8</v>
      </c>
      <c r="Q688" s="13">
        <v>25.399999693249686</v>
      </c>
      <c r="R688" s="11">
        <v>-5.3447927624625953</v>
      </c>
      <c r="S688">
        <v>420</v>
      </c>
      <c r="T688">
        <v>63</v>
      </c>
    </row>
    <row r="689" spans="1:20" x14ac:dyDescent="0.25">
      <c r="A689" t="s">
        <v>1044</v>
      </c>
      <c r="B689" t="s">
        <v>1045</v>
      </c>
      <c r="C689" s="56">
        <v>27.177203705695206</v>
      </c>
      <c r="D689" s="11">
        <v>0.20519851022481009</v>
      </c>
      <c r="E689" s="13">
        <v>-9.8486277160571021</v>
      </c>
      <c r="F689" s="12">
        <v>16.163474965090742</v>
      </c>
      <c r="G689" s="12">
        <v>0.4104122</v>
      </c>
      <c r="H689" s="13">
        <v>2.3378890000000001</v>
      </c>
      <c r="I689" s="20">
        <v>1.0205744999999999</v>
      </c>
      <c r="J689" s="13">
        <v>2.2907578035704401</v>
      </c>
      <c r="K689" s="13">
        <v>0.95519579087004847</v>
      </c>
      <c r="L689">
        <v>1940</v>
      </c>
      <c r="M689">
        <v>3984</v>
      </c>
      <c r="N689" s="14">
        <v>2.7502849999999999E-2</v>
      </c>
      <c r="O689" s="57">
        <v>2.6721132328571429E-2</v>
      </c>
      <c r="P689" s="14">
        <v>1.3000000000000001E-8</v>
      </c>
      <c r="Q689" s="13">
        <v>26.270834348435692</v>
      </c>
      <c r="R689" s="11">
        <v>-4.5000685332030033</v>
      </c>
      <c r="S689">
        <v>421</v>
      </c>
      <c r="T689">
        <v>62</v>
      </c>
    </row>
    <row r="690" spans="1:20" x14ac:dyDescent="0.25">
      <c r="A690" t="s">
        <v>1046</v>
      </c>
      <c r="B690" t="s">
        <v>1047</v>
      </c>
      <c r="C690" s="56">
        <v>26.265775378943921</v>
      </c>
      <c r="D690" s="11">
        <v>0.20519851022481009</v>
      </c>
      <c r="E690" s="13">
        <v>-9.8486277160571021</v>
      </c>
      <c r="F690" s="12">
        <v>15.261819269898336</v>
      </c>
      <c r="G690" s="12">
        <v>0.44139900000000004</v>
      </c>
      <c r="H690" s="13">
        <v>2.342346</v>
      </c>
      <c r="I690" s="20">
        <v>1.0236004999999999</v>
      </c>
      <c r="J690" s="13">
        <v>2.2883400310961162</v>
      </c>
      <c r="K690" s="13">
        <v>0.95418763274562512</v>
      </c>
      <c r="L690">
        <v>1974</v>
      </c>
      <c r="M690">
        <v>3985</v>
      </c>
      <c r="N690" s="14">
        <v>2.6803199999999999E-2</v>
      </c>
      <c r="O690" s="57">
        <v>2.6021482328571429E-2</v>
      </c>
      <c r="P690" s="14">
        <v>1.3000000000000001E-8</v>
      </c>
      <c r="Q690" s="13">
        <v>25.360210255563452</v>
      </c>
      <c r="R690" s="11">
        <v>-5.3833891847363482</v>
      </c>
      <c r="S690">
        <v>422</v>
      </c>
      <c r="T690">
        <v>61</v>
      </c>
    </row>
    <row r="691" spans="1:20" x14ac:dyDescent="0.25">
      <c r="L691"/>
      <c r="M691"/>
    </row>
    <row r="692" spans="1:20" x14ac:dyDescent="0.25">
      <c r="A692" t="s">
        <v>1048</v>
      </c>
      <c r="B692" t="s">
        <v>827</v>
      </c>
      <c r="F692" s="12">
        <v>1.7624177139436981</v>
      </c>
      <c r="G692" s="12">
        <v>0.40548819999999997</v>
      </c>
      <c r="H692" s="13">
        <v>2.4226320000000001</v>
      </c>
      <c r="I692" s="20">
        <v>1.0184375000000001</v>
      </c>
      <c r="J692" s="13">
        <v>2.3787733660632093</v>
      </c>
      <c r="L692">
        <v>-1656</v>
      </c>
      <c r="M692">
        <v>-1599</v>
      </c>
      <c r="N692" s="14">
        <v>1.804228E-3</v>
      </c>
      <c r="P692" s="14">
        <v>1.3000000000000001E-8</v>
      </c>
    </row>
    <row r="693" spans="1:20" x14ac:dyDescent="0.25">
      <c r="A693" t="s">
        <v>1049</v>
      </c>
      <c r="B693" t="s">
        <v>827</v>
      </c>
      <c r="F693" s="12">
        <v>1.6537003790146887</v>
      </c>
      <c r="G693" s="12">
        <v>0.39457520000000001</v>
      </c>
      <c r="H693" s="13">
        <v>2.4279989999999998</v>
      </c>
      <c r="I693" s="20">
        <v>1.0098405000000001</v>
      </c>
      <c r="J693" s="13">
        <v>2.4043391010758626</v>
      </c>
      <c r="L693">
        <v>-1636</v>
      </c>
      <c r="M693">
        <v>-1599</v>
      </c>
      <c r="N693" s="14">
        <v>5.9728310000000003E-4</v>
      </c>
      <c r="P693" s="14">
        <v>1.3000000000000001E-8</v>
      </c>
    </row>
    <row r="694" spans="1:20" x14ac:dyDescent="0.25">
      <c r="A694" t="s">
        <v>1050</v>
      </c>
      <c r="B694" t="s">
        <v>827</v>
      </c>
      <c r="F694" s="12">
        <v>1.612806702573355</v>
      </c>
      <c r="G694" s="12">
        <v>0.42762479999999997</v>
      </c>
      <c r="H694" s="13">
        <v>2.4153060000000002</v>
      </c>
      <c r="I694" s="20">
        <v>1.0047509999999999</v>
      </c>
      <c r="J694" s="13">
        <v>2.4038851416918225</v>
      </c>
      <c r="L694">
        <v>-1616</v>
      </c>
      <c r="M694">
        <v>-1599</v>
      </c>
      <c r="N694" s="14">
        <v>6.4857170000000004E-4</v>
      </c>
      <c r="P694" s="14">
        <v>1.3000000000000001E-8</v>
      </c>
    </row>
    <row r="695" spans="1:20" x14ac:dyDescent="0.25">
      <c r="A695" t="s">
        <v>1051</v>
      </c>
      <c r="B695" t="s">
        <v>827</v>
      </c>
      <c r="F695" s="12">
        <v>1.6222820666267346</v>
      </c>
      <c r="G695" s="12">
        <v>0.4219176</v>
      </c>
      <c r="H695" s="13">
        <v>2.4041239999999999</v>
      </c>
      <c r="I695" s="20">
        <v>0.99985954999999993</v>
      </c>
      <c r="J695" s="13">
        <v>2.4044617066466984</v>
      </c>
      <c r="L695">
        <v>-1596</v>
      </c>
      <c r="M695">
        <v>-1599</v>
      </c>
      <c r="N695" s="14">
        <v>6.2881899999999997E-4</v>
      </c>
      <c r="P695" s="14">
        <v>1.3000000000000001E-8</v>
      </c>
    </row>
    <row r="696" spans="1:20" x14ac:dyDescent="0.25">
      <c r="B696" s="29"/>
      <c r="C696" s="32"/>
      <c r="D696" s="32"/>
      <c r="E696" s="48"/>
      <c r="F696" s="32">
        <f>AVERAGE(F692:F695)</f>
        <v>1.6628017155396191</v>
      </c>
      <c r="G696" s="32">
        <f>2*STDEV(F692:F695)</f>
        <v>0.1373439707891678</v>
      </c>
      <c r="L696"/>
      <c r="M696"/>
    </row>
    <row r="697" spans="1:20" x14ac:dyDescent="0.25">
      <c r="B697" s="43" t="s">
        <v>46</v>
      </c>
      <c r="C697" s="44">
        <v>12.49</v>
      </c>
      <c r="D697" s="44"/>
      <c r="E697" s="44">
        <v>-10.722325905277774</v>
      </c>
      <c r="F697" s="44">
        <f>AVERAGE(F692:F695,F664:F665,F667)</f>
        <v>1.6337522441651764</v>
      </c>
      <c r="G697" s="44">
        <f>2*STDEV(F692:F695,F664:F665,F667)</f>
        <v>0.20519851022481009</v>
      </c>
      <c r="J697" s="44">
        <v>2.3982075983436686</v>
      </c>
      <c r="L697"/>
      <c r="M697"/>
      <c r="N697" s="58">
        <f>AVERAGE(N664:N665,N692:N695,N667)</f>
        <v>7.817176714285714E-4</v>
      </c>
    </row>
    <row r="698" spans="1:20" x14ac:dyDescent="0.25">
      <c r="C698" s="54" t="s">
        <v>83</v>
      </c>
      <c r="D698" s="55" t="s">
        <v>84</v>
      </c>
      <c r="L698"/>
      <c r="M698"/>
    </row>
    <row r="699" spans="1:20" x14ac:dyDescent="0.25">
      <c r="A699" t="s">
        <v>1052</v>
      </c>
      <c r="B699" t="s">
        <v>1053</v>
      </c>
      <c r="C699" s="56">
        <v>25.925706959988748</v>
      </c>
      <c r="D699" s="11">
        <v>0.18745239376344799</v>
      </c>
      <c r="E699" s="13">
        <v>-9.7987128420712324</v>
      </c>
      <c r="F699" s="12">
        <v>14.976560941551975</v>
      </c>
      <c r="G699" s="12">
        <v>0.45152780000000003</v>
      </c>
      <c r="H699" s="13">
        <v>2.413748</v>
      </c>
      <c r="I699" s="20">
        <v>1.0433275</v>
      </c>
      <c r="J699" s="13">
        <v>2.3135094205798277</v>
      </c>
      <c r="K699" s="13">
        <v>0.96439509204171692</v>
      </c>
      <c r="L699">
        <v>2008</v>
      </c>
      <c r="M699">
        <v>3986</v>
      </c>
      <c r="N699" s="14">
        <v>2.7199620000000001E-2</v>
      </c>
      <c r="O699" s="57">
        <v>2.6440607337500002E-2</v>
      </c>
      <c r="P699" s="14">
        <v>1.3000000000000001E-8</v>
      </c>
      <c r="Q699" s="13">
        <v>25.02044190907182</v>
      </c>
      <c r="R699" s="11">
        <v>-5.7129701825844927</v>
      </c>
      <c r="S699">
        <v>423</v>
      </c>
      <c r="T699">
        <v>60</v>
      </c>
    </row>
    <row r="700" spans="1:20" x14ac:dyDescent="0.25">
      <c r="A700" t="s">
        <v>1054</v>
      </c>
      <c r="B700" t="s">
        <v>1055</v>
      </c>
      <c r="C700" s="56">
        <v>26.287638680563717</v>
      </c>
      <c r="D700" s="11">
        <v>0.18745239376344799</v>
      </c>
      <c r="E700" s="13">
        <v>-9.7987128420712324</v>
      </c>
      <c r="F700" s="12">
        <v>15.334629962098667</v>
      </c>
      <c r="G700" s="12">
        <v>0.39639099999999994</v>
      </c>
      <c r="H700" s="13">
        <v>2.4101270000000001</v>
      </c>
      <c r="I700" s="20">
        <v>1.0592495000000002</v>
      </c>
      <c r="J700" s="13">
        <v>2.2753156834154744</v>
      </c>
      <c r="K700" s="13">
        <v>0.94847388924030274</v>
      </c>
      <c r="L700">
        <v>2042</v>
      </c>
      <c r="M700">
        <v>3987</v>
      </c>
      <c r="N700" s="14">
        <v>2.6340269999999999E-2</v>
      </c>
      <c r="O700" s="57">
        <v>2.55812573375E-2</v>
      </c>
      <c r="P700" s="14">
        <v>1.3000000000000001E-8</v>
      </c>
      <c r="Q700" s="13">
        <v>25.382054265256969</v>
      </c>
      <c r="R700" s="11">
        <v>-5.3622001287629679</v>
      </c>
      <c r="S700">
        <v>424</v>
      </c>
      <c r="T700">
        <v>59</v>
      </c>
    </row>
    <row r="701" spans="1:20" x14ac:dyDescent="0.25">
      <c r="A701" t="s">
        <v>1056</v>
      </c>
      <c r="B701" t="s">
        <v>1057</v>
      </c>
      <c r="C701" s="56">
        <v>26.706027716882463</v>
      </c>
      <c r="D701" s="11">
        <v>0.18745239376344799</v>
      </c>
      <c r="E701" s="13">
        <v>-9.7987128420712324</v>
      </c>
      <c r="F701" s="12">
        <v>15.748553760223327</v>
      </c>
      <c r="G701" s="12">
        <v>0.44994699999999999</v>
      </c>
      <c r="H701" s="13">
        <v>2.4373960000000001</v>
      </c>
      <c r="I701" s="20">
        <v>1.0608304999999998</v>
      </c>
      <c r="J701" s="13">
        <v>2.2976300172364961</v>
      </c>
      <c r="K701" s="13">
        <v>0.95777570311136118</v>
      </c>
      <c r="L701">
        <v>2076</v>
      </c>
      <c r="M701">
        <v>3988</v>
      </c>
      <c r="N701" s="14">
        <v>2.7562389999999999E-2</v>
      </c>
      <c r="O701" s="57">
        <v>2.68033773375E-2</v>
      </c>
      <c r="P701" s="14">
        <v>1.2E-8</v>
      </c>
      <c r="Q701" s="13">
        <v>25.800074119899598</v>
      </c>
      <c r="R701" s="11">
        <v>-4.956713854847079</v>
      </c>
      <c r="S701">
        <v>425</v>
      </c>
      <c r="T701">
        <v>58</v>
      </c>
    </row>
    <row r="702" spans="1:20" x14ac:dyDescent="0.25">
      <c r="A702" t="s">
        <v>1058</v>
      </c>
      <c r="B702" t="s">
        <v>1059</v>
      </c>
      <c r="C702" s="56">
        <v>27.040738945937946</v>
      </c>
      <c r="D702" s="11">
        <v>0.18745239376344799</v>
      </c>
      <c r="E702" s="13">
        <v>-9.7987128420712324</v>
      </c>
      <c r="F702" s="12">
        <v>16.079692798723233</v>
      </c>
      <c r="G702" s="12">
        <v>0.4025782</v>
      </c>
      <c r="H702" s="13">
        <v>2.4137960000000001</v>
      </c>
      <c r="I702" s="20">
        <v>1.0676860000000001</v>
      </c>
      <c r="J702" s="13">
        <v>2.2607732985166047</v>
      </c>
      <c r="K702" s="13">
        <v>0.94241184147066948</v>
      </c>
      <c r="L702">
        <v>2110</v>
      </c>
      <c r="M702">
        <v>3989</v>
      </c>
      <c r="N702" s="14">
        <v>2.650628E-2</v>
      </c>
      <c r="O702" s="57">
        <v>2.5747267337500001E-2</v>
      </c>
      <c r="P702" s="14">
        <v>1.2E-8</v>
      </c>
      <c r="Q702" s="13">
        <v>26.134490003613784</v>
      </c>
      <c r="R702" s="11">
        <v>-4.6323248357142868</v>
      </c>
      <c r="S702">
        <v>426</v>
      </c>
      <c r="T702">
        <v>57</v>
      </c>
    </row>
    <row r="703" spans="1:20" x14ac:dyDescent="0.25">
      <c r="A703" t="s">
        <v>1060</v>
      </c>
      <c r="B703" t="s">
        <v>1061</v>
      </c>
      <c r="C703" s="56">
        <v>27.232290552927196</v>
      </c>
      <c r="D703" s="11">
        <v>0.18745239376344799</v>
      </c>
      <c r="E703" s="13">
        <v>-9.7987128420712324</v>
      </c>
      <c r="F703" s="12">
        <v>16.269200079792377</v>
      </c>
      <c r="G703" s="12">
        <v>0.44829720000000006</v>
      </c>
      <c r="H703" s="13">
        <v>2.4424480000000002</v>
      </c>
      <c r="I703" s="20">
        <v>1.064808</v>
      </c>
      <c r="J703" s="13">
        <v>2.2937919324422809</v>
      </c>
      <c r="K703" s="13">
        <v>0.95617578304816409</v>
      </c>
      <c r="L703">
        <v>2144</v>
      </c>
      <c r="M703">
        <v>3990</v>
      </c>
      <c r="N703" s="14">
        <v>2.819164E-2</v>
      </c>
      <c r="O703" s="57">
        <v>2.7432627337500001E-2</v>
      </c>
      <c r="P703" s="14">
        <v>1.2E-8</v>
      </c>
      <c r="Q703" s="13">
        <v>26.325872587667163</v>
      </c>
      <c r="R703" s="11">
        <v>-4.4466805175358051</v>
      </c>
      <c r="S703">
        <v>427</v>
      </c>
      <c r="T703">
        <v>56</v>
      </c>
    </row>
    <row r="704" spans="1:20" x14ac:dyDescent="0.25">
      <c r="A704" t="s">
        <v>1062</v>
      </c>
      <c r="B704" t="s">
        <v>1063</v>
      </c>
      <c r="C704" s="56">
        <v>26.485743368844794</v>
      </c>
      <c r="D704" s="11">
        <v>0.18745239376344799</v>
      </c>
      <c r="E704" s="13">
        <v>-9.7987128420712324</v>
      </c>
      <c r="F704" s="12">
        <v>15.530620386993821</v>
      </c>
      <c r="G704" s="12">
        <v>0.38318579999999997</v>
      </c>
      <c r="H704" s="13">
        <v>2.4163869999999998</v>
      </c>
      <c r="I704" s="20">
        <v>1.0697615</v>
      </c>
      <c r="J704" s="13">
        <v>2.2588090896896174</v>
      </c>
      <c r="K704" s="13">
        <v>0.94159305364312007</v>
      </c>
      <c r="L704">
        <v>2178</v>
      </c>
      <c r="M704">
        <v>3991</v>
      </c>
      <c r="N704" s="14">
        <v>2.8436550000000001E-2</v>
      </c>
      <c r="O704" s="57">
        <v>2.7677537337500002E-2</v>
      </c>
      <c r="P704" s="14">
        <v>1.2E-8</v>
      </c>
      <c r="Q704" s="13">
        <v>25.579984148238477</v>
      </c>
      <c r="R704" s="11">
        <v>-5.1702048207520761</v>
      </c>
      <c r="S704">
        <v>428</v>
      </c>
      <c r="T704">
        <v>55</v>
      </c>
    </row>
    <row r="705" spans="1:21" x14ac:dyDescent="0.25">
      <c r="A705" t="s">
        <v>1064</v>
      </c>
      <c r="B705" t="s">
        <v>1065</v>
      </c>
      <c r="C705" s="56">
        <v>26.774078945681623</v>
      </c>
      <c r="D705" s="11">
        <v>0.18745239376344799</v>
      </c>
      <c r="E705" s="13">
        <v>-9.7987128420712324</v>
      </c>
      <c r="F705" s="12">
        <v>15.815878715340181</v>
      </c>
      <c r="G705" s="12">
        <v>0.41936000000000001</v>
      </c>
      <c r="H705" s="13">
        <v>2.4637869999999999</v>
      </c>
      <c r="I705" s="20">
        <v>1.0681799999999999</v>
      </c>
      <c r="J705" s="13">
        <v>2.3065279260049807</v>
      </c>
      <c r="K705" s="13">
        <v>0.961484829804094</v>
      </c>
      <c r="L705">
        <v>2212</v>
      </c>
      <c r="M705">
        <v>3992</v>
      </c>
      <c r="N705" s="14">
        <v>2.903333E-2</v>
      </c>
      <c r="O705" s="57">
        <v>2.82743173375E-2</v>
      </c>
      <c r="P705" s="14">
        <v>1.2E-8</v>
      </c>
      <c r="Q705" s="13">
        <v>25.868065301076548</v>
      </c>
      <c r="R705" s="11">
        <v>-4.8907612681256873</v>
      </c>
      <c r="S705">
        <v>429</v>
      </c>
      <c r="T705">
        <v>54</v>
      </c>
    </row>
    <row r="706" spans="1:21" x14ac:dyDescent="0.25">
      <c r="A706" t="s">
        <v>1066</v>
      </c>
      <c r="B706" t="s">
        <v>1067</v>
      </c>
      <c r="C706" s="56">
        <v>27.440980987910812</v>
      </c>
      <c r="D706" s="11">
        <v>0.18745239376344799</v>
      </c>
      <c r="E706" s="13">
        <v>-9.7987128420712324</v>
      </c>
      <c r="F706" s="12">
        <v>16.475663275483889</v>
      </c>
      <c r="G706" s="12">
        <v>0.41650419999999999</v>
      </c>
      <c r="H706" s="13">
        <v>2.436286</v>
      </c>
      <c r="I706" s="20">
        <v>1.073356</v>
      </c>
      <c r="J706" s="13">
        <v>2.2697837436973383</v>
      </c>
      <c r="K706" s="13">
        <v>0.94616787938956093</v>
      </c>
      <c r="L706">
        <v>2246</v>
      </c>
      <c r="M706">
        <v>3993</v>
      </c>
      <c r="N706" s="14">
        <v>2.7557370000000001E-2</v>
      </c>
      <c r="O706" s="57">
        <v>2.6798357337500002E-2</v>
      </c>
      <c r="P706" s="14">
        <v>1.2E-8</v>
      </c>
      <c r="Q706" s="13">
        <v>26.534378876609701</v>
      </c>
      <c r="R706" s="11">
        <v>-4.2444259182569768</v>
      </c>
      <c r="S706">
        <v>430</v>
      </c>
      <c r="T706">
        <v>53</v>
      </c>
    </row>
    <row r="707" spans="1:21" x14ac:dyDescent="0.25">
      <c r="A707" t="s">
        <v>1068</v>
      </c>
      <c r="B707" t="s">
        <v>1069</v>
      </c>
      <c r="C707" s="56">
        <v>27.14508416342931</v>
      </c>
      <c r="D707" s="11">
        <v>0.18745239376344799</v>
      </c>
      <c r="E707" s="13">
        <v>-9.7987128420712324</v>
      </c>
      <c r="F707" s="12">
        <v>16.182924396568765</v>
      </c>
      <c r="G707" s="12">
        <v>0.42974180000000001</v>
      </c>
      <c r="H707" s="13">
        <v>2.4288910000000001</v>
      </c>
      <c r="I707" s="20">
        <v>1.0659444999999999</v>
      </c>
      <c r="J707" s="13">
        <v>2.278628014873195</v>
      </c>
      <c r="K707" s="13">
        <v>0.94985464705033162</v>
      </c>
      <c r="L707">
        <v>2280</v>
      </c>
      <c r="M707">
        <v>3994</v>
      </c>
      <c r="N707" s="14">
        <v>2.7886080000000001E-2</v>
      </c>
      <c r="O707" s="57">
        <v>2.7127067337500001E-2</v>
      </c>
      <c r="P707" s="14">
        <v>1.2E-8</v>
      </c>
      <c r="Q707" s="13">
        <v>26.238743148085053</v>
      </c>
      <c r="R707" s="11">
        <v>-4.5311975360748731</v>
      </c>
      <c r="S707">
        <v>431</v>
      </c>
      <c r="T707">
        <v>52</v>
      </c>
    </row>
    <row r="708" spans="1:21" x14ac:dyDescent="0.25">
      <c r="A708" t="s">
        <v>1070</v>
      </c>
      <c r="B708" t="s">
        <v>1071</v>
      </c>
      <c r="C708" s="56">
        <v>27.550871120341604</v>
      </c>
      <c r="D708" s="11">
        <v>0.18745239376344799</v>
      </c>
      <c r="E708" s="13">
        <v>-9.7987128420712324</v>
      </c>
      <c r="F708" s="12">
        <v>16.58438061041312</v>
      </c>
      <c r="G708" s="12">
        <v>0.423238</v>
      </c>
      <c r="H708" s="13">
        <v>2.3904010000000002</v>
      </c>
      <c r="I708" s="20">
        <v>1.062066</v>
      </c>
      <c r="J708" s="13">
        <v>2.2507085247056211</v>
      </c>
      <c r="K708" s="13">
        <v>0.93821630270195766</v>
      </c>
      <c r="L708">
        <v>2314</v>
      </c>
      <c r="M708">
        <v>3995</v>
      </c>
      <c r="N708" s="14">
        <v>2.4955390000000001E-2</v>
      </c>
      <c r="O708" s="57">
        <v>2.4196377337500002E-2</v>
      </c>
      <c r="P708" s="14">
        <v>1.2E-8</v>
      </c>
      <c r="Q708" s="13">
        <v>26.644172043250869</v>
      </c>
      <c r="R708" s="11">
        <v>-4.137924704144039</v>
      </c>
      <c r="S708">
        <v>432</v>
      </c>
      <c r="T708">
        <v>51</v>
      </c>
    </row>
    <row r="709" spans="1:21" x14ac:dyDescent="0.25">
      <c r="A709" t="s">
        <v>1072</v>
      </c>
      <c r="B709" t="s">
        <v>1073</v>
      </c>
      <c r="C709" s="56">
        <v>27.529699626937632</v>
      </c>
      <c r="D709" s="11">
        <v>0.18745239376344799</v>
      </c>
      <c r="E709" s="13">
        <v>-9.7987128420712324</v>
      </c>
      <c r="F709" s="12">
        <v>16.563435068821299</v>
      </c>
      <c r="G709" s="12">
        <v>0.48463220000000001</v>
      </c>
      <c r="H709" s="13">
        <v>2.4133849999999999</v>
      </c>
      <c r="I709" s="20">
        <v>1.051517</v>
      </c>
      <c r="J709" s="13">
        <v>2.2951459653053634</v>
      </c>
      <c r="K709" s="13">
        <v>0.95674021673319865</v>
      </c>
      <c r="L709">
        <v>2348</v>
      </c>
      <c r="M709">
        <v>3996</v>
      </c>
      <c r="N709" s="14">
        <v>2.2244199999999999E-2</v>
      </c>
      <c r="O709" s="57">
        <v>2.14851873375E-2</v>
      </c>
      <c r="P709" s="14">
        <v>1.2E-8</v>
      </c>
      <c r="Q709" s="13">
        <v>26.623019231329259</v>
      </c>
      <c r="R709" s="11">
        <v>-4.1584432866794785</v>
      </c>
      <c r="S709">
        <v>433</v>
      </c>
      <c r="T709">
        <v>50</v>
      </c>
    </row>
    <row r="710" spans="1:21" x14ac:dyDescent="0.25">
      <c r="A710" t="s">
        <v>1074</v>
      </c>
      <c r="B710" t="s">
        <v>1075</v>
      </c>
      <c r="C710" s="56"/>
      <c r="E710" s="13"/>
      <c r="F710" s="12">
        <v>18.226112108517878</v>
      </c>
      <c r="G710" s="12">
        <v>0.46713060000000001</v>
      </c>
      <c r="H710" s="13">
        <v>2.383737</v>
      </c>
      <c r="I710" s="20">
        <v>1.051715</v>
      </c>
      <c r="J710" s="13">
        <v>2.2665237255340087</v>
      </c>
      <c r="K710" s="13">
        <v>0.94480892857279963</v>
      </c>
      <c r="L710">
        <v>2382</v>
      </c>
      <c r="M710">
        <v>3997</v>
      </c>
      <c r="N710" s="14">
        <v>1.4951610000000001E-2</v>
      </c>
      <c r="O710" s="59">
        <v>1.4192597337500001E-2</v>
      </c>
      <c r="P710" s="14">
        <v>1.2E-8</v>
      </c>
      <c r="Q710" s="13"/>
      <c r="R710" s="11"/>
      <c r="S710">
        <v>434</v>
      </c>
      <c r="T710">
        <v>49</v>
      </c>
      <c r="U710" t="s">
        <v>151</v>
      </c>
    </row>
    <row r="711" spans="1:21" x14ac:dyDescent="0.25">
      <c r="A711" t="s">
        <v>1076</v>
      </c>
      <c r="B711" t="s">
        <v>1077</v>
      </c>
      <c r="C711" s="56">
        <v>28.875601707626597</v>
      </c>
      <c r="D711" s="11">
        <v>0.18745239376344799</v>
      </c>
      <c r="E711" s="13">
        <v>-9.7987128420712324</v>
      </c>
      <c r="F711" s="12">
        <v>17.894973070017972</v>
      </c>
      <c r="G711" s="12">
        <v>0.43104499999999996</v>
      </c>
      <c r="H711" s="13">
        <v>2.419457</v>
      </c>
      <c r="I711" s="20">
        <v>1.048775</v>
      </c>
      <c r="J711" s="13">
        <v>2.3069361874567949</v>
      </c>
      <c r="K711" s="13">
        <v>0.96165501512380658</v>
      </c>
      <c r="L711">
        <v>2416</v>
      </c>
      <c r="M711">
        <v>3998</v>
      </c>
      <c r="N711" s="14">
        <v>1.8134069999999999E-2</v>
      </c>
      <c r="O711" s="57">
        <v>1.7375057337499999E-2</v>
      </c>
      <c r="P711" s="14">
        <v>1.2E-8</v>
      </c>
      <c r="Q711" s="13">
        <v>27.967733703493145</v>
      </c>
      <c r="R711" s="11">
        <v>-2.8540476826365588</v>
      </c>
      <c r="S711">
        <v>435</v>
      </c>
      <c r="T711">
        <v>48</v>
      </c>
    </row>
    <row r="712" spans="1:21" x14ac:dyDescent="0.25">
      <c r="A712" t="s">
        <v>1078</v>
      </c>
      <c r="B712" t="s">
        <v>1079</v>
      </c>
      <c r="C712" s="56">
        <v>27.581620194095045</v>
      </c>
      <c r="D712" s="11">
        <v>0.18745239376344799</v>
      </c>
      <c r="E712" s="13">
        <v>-9.7987128420712324</v>
      </c>
      <c r="F712" s="12">
        <v>16.614801516058321</v>
      </c>
      <c r="G712" s="12">
        <v>0.51808880000000002</v>
      </c>
      <c r="H712" s="13">
        <v>2.3550219999999999</v>
      </c>
      <c r="I712" s="20">
        <v>1.0450320000000002</v>
      </c>
      <c r="J712" s="13">
        <v>2.2535405614373527</v>
      </c>
      <c r="K712" s="13">
        <v>0.93939684785136068</v>
      </c>
      <c r="L712">
        <v>2450</v>
      </c>
      <c r="M712">
        <v>3999</v>
      </c>
      <c r="N712" s="14">
        <v>2.4714719999999999E-2</v>
      </c>
      <c r="O712" s="57">
        <v>2.39557073375E-2</v>
      </c>
      <c r="P712" s="14">
        <v>1.2E-8</v>
      </c>
      <c r="Q712" s="13">
        <v>26.674893984375061</v>
      </c>
      <c r="R712" s="11">
        <v>-4.1081239056997596</v>
      </c>
      <c r="S712">
        <v>436</v>
      </c>
      <c r="T712">
        <v>47</v>
      </c>
    </row>
    <row r="713" spans="1:21" x14ac:dyDescent="0.25">
      <c r="A713" t="s">
        <v>1080</v>
      </c>
      <c r="B713" t="s">
        <v>1081</v>
      </c>
      <c r="C713" s="56">
        <v>26.950508057382415</v>
      </c>
      <c r="D713" s="11">
        <v>0.18745239376344799</v>
      </c>
      <c r="E713" s="13">
        <v>-9.7987128420712324</v>
      </c>
      <c r="F713" s="12">
        <v>15.990424895272248</v>
      </c>
      <c r="G713" s="12">
        <v>0.47516540000000002</v>
      </c>
      <c r="H713" s="13">
        <v>2.3885869999999998</v>
      </c>
      <c r="I713" s="20">
        <v>1.0325314999999999</v>
      </c>
      <c r="J713" s="13">
        <v>2.3133308765882687</v>
      </c>
      <c r="K713" s="13">
        <v>0.96432066530818328</v>
      </c>
      <c r="L713">
        <v>2484</v>
      </c>
      <c r="M713">
        <v>4000</v>
      </c>
      <c r="N713" s="14">
        <v>1.6790260000000001E-2</v>
      </c>
      <c r="O713" s="57">
        <v>1.6031247337500002E-2</v>
      </c>
      <c r="P713" s="14">
        <v>1.2E-8</v>
      </c>
      <c r="Q713" s="13">
        <v>26.044338733757222</v>
      </c>
      <c r="R713" s="11">
        <v>-4.7197730803297846</v>
      </c>
      <c r="S713">
        <v>437</v>
      </c>
      <c r="T713">
        <v>46</v>
      </c>
    </row>
    <row r="714" spans="1:21" x14ac:dyDescent="0.25">
      <c r="A714" t="s">
        <v>1082</v>
      </c>
      <c r="B714" t="s">
        <v>1083</v>
      </c>
      <c r="C714" s="56">
        <v>27.12693716908321</v>
      </c>
      <c r="D714" s="11">
        <v>0.18745239376344799</v>
      </c>
      <c r="E714" s="13">
        <v>-9.7987128420712324</v>
      </c>
      <c r="F714" s="12">
        <v>16.164971075204537</v>
      </c>
      <c r="G714" s="12">
        <v>0.47377320000000001</v>
      </c>
      <c r="H714" s="13">
        <v>2.3666</v>
      </c>
      <c r="I714" s="20">
        <v>1.0354345</v>
      </c>
      <c r="J714" s="13">
        <v>2.2856105335489594</v>
      </c>
      <c r="K714" s="13">
        <v>0.95276533618826875</v>
      </c>
      <c r="L714">
        <v>2518</v>
      </c>
      <c r="M714">
        <v>4001</v>
      </c>
      <c r="N714" s="14">
        <v>2.0695890000000002E-2</v>
      </c>
      <c r="O714" s="57">
        <v>1.9936877337500002E-2</v>
      </c>
      <c r="P714" s="14">
        <v>1.2E-8</v>
      </c>
      <c r="Q714" s="13">
        <v>26.220612166438116</v>
      </c>
      <c r="R714" s="11">
        <v>-4.5487848925336687</v>
      </c>
      <c r="S714">
        <v>438</v>
      </c>
      <c r="T714">
        <v>45</v>
      </c>
    </row>
    <row r="715" spans="1:21" x14ac:dyDescent="0.25">
      <c r="A715" t="s">
        <v>1084</v>
      </c>
      <c r="B715" t="s">
        <v>1085</v>
      </c>
      <c r="C715" s="56">
        <v>27.051324692640044</v>
      </c>
      <c r="D715" s="11">
        <v>0.18745239376344799</v>
      </c>
      <c r="E715" s="13">
        <v>-9.7987128420712324</v>
      </c>
      <c r="F715" s="12">
        <v>16.090165569519364</v>
      </c>
      <c r="G715" s="12">
        <v>0.49698140000000002</v>
      </c>
      <c r="H715" s="13">
        <v>2.376541</v>
      </c>
      <c r="I715" s="20">
        <v>1.0309379999999999</v>
      </c>
      <c r="J715" s="13">
        <v>2.3052220405106807</v>
      </c>
      <c r="K715" s="13">
        <v>0.96094046653058907</v>
      </c>
      <c r="L715">
        <v>2552</v>
      </c>
      <c r="M715">
        <v>4002</v>
      </c>
      <c r="N715" s="14">
        <v>2.1880070000000001E-2</v>
      </c>
      <c r="O715" s="57">
        <v>2.1121057337500002E-2</v>
      </c>
      <c r="P715" s="14">
        <v>1.2E-8</v>
      </c>
      <c r="Q715" s="13">
        <v>26.145066409574813</v>
      </c>
      <c r="R715" s="11">
        <v>-4.6220655444463503</v>
      </c>
      <c r="S715">
        <v>439</v>
      </c>
      <c r="T715">
        <v>44</v>
      </c>
    </row>
    <row r="716" spans="1:21" x14ac:dyDescent="0.25">
      <c r="A716" t="s">
        <v>1086</v>
      </c>
      <c r="B716" t="s">
        <v>1087</v>
      </c>
      <c r="C716" s="56">
        <v>27.819547453302953</v>
      </c>
      <c r="D716" s="11">
        <v>0.18745239376344799</v>
      </c>
      <c r="E716" s="13">
        <v>-9.7987128420712324</v>
      </c>
      <c r="F716" s="12">
        <v>16.850189507281009</v>
      </c>
      <c r="G716" s="12">
        <v>0.52313699999999996</v>
      </c>
      <c r="H716" s="13">
        <v>2.3594249999999999</v>
      </c>
      <c r="I716" s="20">
        <v>1.034656</v>
      </c>
      <c r="J716" s="13">
        <v>2.2803956097485538</v>
      </c>
      <c r="K716" s="13">
        <v>0.95059147561361756</v>
      </c>
      <c r="L716">
        <v>2586</v>
      </c>
      <c r="M716">
        <v>4003</v>
      </c>
      <c r="N716" s="14">
        <v>2.2234130000000001E-2</v>
      </c>
      <c r="O716" s="57">
        <v>2.1475117337500002E-2</v>
      </c>
      <c r="P716" s="14">
        <v>1.2E-8</v>
      </c>
      <c r="Q716" s="13">
        <v>26.912611299304334</v>
      </c>
      <c r="R716" s="11">
        <v>-3.8775341210150893</v>
      </c>
      <c r="S716">
        <v>440</v>
      </c>
      <c r="T716">
        <v>43</v>
      </c>
    </row>
    <row r="717" spans="1:21" x14ac:dyDescent="0.25">
      <c r="A717" t="s">
        <v>1088</v>
      </c>
      <c r="B717" t="s">
        <v>1089</v>
      </c>
      <c r="C717" s="56">
        <v>26.80129943720133</v>
      </c>
      <c r="D717" s="11">
        <v>0.18745239376344799</v>
      </c>
      <c r="E717" s="13">
        <v>-9.7987128420712324</v>
      </c>
      <c r="F717" s="12">
        <v>15.842808697386968</v>
      </c>
      <c r="G717" s="12">
        <v>0.57633660000000009</v>
      </c>
      <c r="H717" s="13">
        <v>2.3904429999999999</v>
      </c>
      <c r="I717" s="20">
        <v>1.0328154999999999</v>
      </c>
      <c r="J717" s="13">
        <v>2.3144917945170267</v>
      </c>
      <c r="K717" s="13">
        <v>0.96480459830746057</v>
      </c>
      <c r="L717">
        <v>2620</v>
      </c>
      <c r="M717">
        <v>4004</v>
      </c>
      <c r="N717" s="14">
        <v>2.3006120000000001E-2</v>
      </c>
      <c r="O717" s="57">
        <v>2.2247107337500002E-2</v>
      </c>
      <c r="P717" s="14">
        <v>1.2E-8</v>
      </c>
      <c r="Q717" s="13">
        <v>25.895261773547507</v>
      </c>
      <c r="R717" s="11">
        <v>-4.8643802334369575</v>
      </c>
      <c r="S717">
        <v>441</v>
      </c>
      <c r="T717">
        <v>42</v>
      </c>
    </row>
    <row r="718" spans="1:21" x14ac:dyDescent="0.25">
      <c r="A718" t="s">
        <v>1090</v>
      </c>
      <c r="B718" t="s">
        <v>1091</v>
      </c>
      <c r="C718" s="56">
        <v>27.237835467866844</v>
      </c>
      <c r="D718" s="11">
        <v>0.18745239376344799</v>
      </c>
      <c r="E718" s="13">
        <v>-9.7987128420712324</v>
      </c>
      <c r="F718" s="12">
        <v>16.2746858168763</v>
      </c>
      <c r="G718" s="12">
        <v>0.45990499999999995</v>
      </c>
      <c r="H718" s="13">
        <v>2.362771</v>
      </c>
      <c r="I718" s="20">
        <v>1.0391155000000001</v>
      </c>
      <c r="J718" s="13">
        <v>2.2738290401788825</v>
      </c>
      <c r="K718" s="13">
        <v>0.94785417642295577</v>
      </c>
      <c r="L718">
        <v>2654</v>
      </c>
      <c r="M718">
        <v>4005</v>
      </c>
      <c r="N718" s="14">
        <v>2.3510960000000001E-2</v>
      </c>
      <c r="O718" s="57">
        <v>2.2751947337500002E-2</v>
      </c>
      <c r="P718" s="14">
        <v>1.2E-8</v>
      </c>
      <c r="Q718" s="13">
        <v>26.331412609837514</v>
      </c>
      <c r="R718" s="11">
        <v>-4.4413066030618449</v>
      </c>
      <c r="S718">
        <v>442</v>
      </c>
      <c r="T718">
        <v>41</v>
      </c>
    </row>
    <row r="719" spans="1:21" x14ac:dyDescent="0.25">
      <c r="L719"/>
      <c r="M719"/>
    </row>
    <row r="720" spans="1:21" x14ac:dyDescent="0.25">
      <c r="A720" t="s">
        <v>1092</v>
      </c>
      <c r="B720" t="s">
        <v>827</v>
      </c>
      <c r="F720" s="12">
        <v>1.6965888689408626</v>
      </c>
      <c r="G720" s="12">
        <v>0.50121599999999999</v>
      </c>
      <c r="H720" s="13">
        <v>2.456744</v>
      </c>
      <c r="I720" s="20">
        <v>1.0340259999999999</v>
      </c>
      <c r="J720" s="13">
        <v>2.375901573074565</v>
      </c>
      <c r="L720">
        <v>-1656</v>
      </c>
      <c r="M720">
        <v>-1614</v>
      </c>
      <c r="N720" s="14">
        <v>6.1012800000000004E-4</v>
      </c>
      <c r="P720" s="14">
        <v>1.2E-8</v>
      </c>
    </row>
    <row r="721" spans="1:20" x14ac:dyDescent="0.25">
      <c r="A721" t="s">
        <v>1093</v>
      </c>
      <c r="B721" t="s">
        <v>827</v>
      </c>
      <c r="F721" s="12">
        <v>1.621783363255469</v>
      </c>
      <c r="G721" s="12">
        <v>0.42885520000000005</v>
      </c>
      <c r="H721" s="13">
        <v>2.4841289999999998</v>
      </c>
      <c r="I721" s="20">
        <v>1.030098</v>
      </c>
      <c r="J721" s="13">
        <v>2.4115462800626735</v>
      </c>
      <c r="L721">
        <v>-1636</v>
      </c>
      <c r="M721">
        <v>-1614</v>
      </c>
      <c r="N721" s="14">
        <v>5.8502429999999995E-4</v>
      </c>
      <c r="P721" s="14">
        <v>1.2E-8</v>
      </c>
    </row>
    <row r="722" spans="1:20" x14ac:dyDescent="0.25">
      <c r="A722" t="s">
        <v>1094</v>
      </c>
      <c r="B722" t="s">
        <v>827</v>
      </c>
      <c r="F722" s="12">
        <v>1.625274286854328</v>
      </c>
      <c r="G722" s="12">
        <v>0.37776219999999999</v>
      </c>
      <c r="H722" s="13">
        <v>2.4596939999999998</v>
      </c>
      <c r="I722" s="20">
        <v>1.0263799999999998</v>
      </c>
      <c r="J722" s="13">
        <v>2.3964749897698709</v>
      </c>
      <c r="L722">
        <v>-1616</v>
      </c>
      <c r="M722">
        <v>-1614</v>
      </c>
      <c r="N722" s="14">
        <v>6.0354729999999995E-4</v>
      </c>
      <c r="P722" s="14">
        <v>1.2E-8</v>
      </c>
    </row>
    <row r="723" spans="1:20" x14ac:dyDescent="0.25">
      <c r="A723" t="s">
        <v>1095</v>
      </c>
      <c r="B723" t="s">
        <v>827</v>
      </c>
      <c r="F723" s="12">
        <v>1.8791143028127344</v>
      </c>
      <c r="G723" s="12">
        <v>0.40259040000000001</v>
      </c>
      <c r="H723" s="13">
        <v>2.47872</v>
      </c>
      <c r="I723" s="20">
        <v>1.02596</v>
      </c>
      <c r="J723" s="13">
        <v>2.4160006238059966</v>
      </c>
      <c r="L723">
        <v>-1596</v>
      </c>
      <c r="M723">
        <v>-1614</v>
      </c>
      <c r="N723" s="14">
        <v>5.9449990000000005E-4</v>
      </c>
      <c r="P723" s="14">
        <v>1.2E-8</v>
      </c>
    </row>
    <row r="724" spans="1:20" x14ac:dyDescent="0.25">
      <c r="B724" s="29"/>
      <c r="C724" s="32"/>
      <c r="D724" s="32"/>
      <c r="E724" s="48"/>
      <c r="F724" s="32">
        <f>AVERAGE(F720:F723)</f>
        <v>1.7056902054658485</v>
      </c>
      <c r="G724" s="32">
        <f>2*STDEV(F720:F723)</f>
        <v>0.24129050265319993</v>
      </c>
      <c r="L724"/>
      <c r="M724"/>
    </row>
    <row r="725" spans="1:20" x14ac:dyDescent="0.25">
      <c r="B725" s="43" t="s">
        <v>46</v>
      </c>
      <c r="C725" s="44">
        <v>12.49</v>
      </c>
      <c r="D725" s="44"/>
      <c r="E725" s="44">
        <v>-10.672455075602993</v>
      </c>
      <c r="F725" s="44">
        <f>AVERAGE(F720:F723,F692:F695)</f>
        <v>1.6842459605027338</v>
      </c>
      <c r="G725" s="44">
        <f>2*STDEV(F720:F723,F692:F695)</f>
        <v>0.18745239376344799</v>
      </c>
      <c r="J725" s="44">
        <v>2.3989228477738376</v>
      </c>
      <c r="L725"/>
      <c r="M725"/>
      <c r="N725" s="58">
        <f>AVERAGE(N692:N695,N720:N723)</f>
        <v>7.5901266249999994E-4</v>
      </c>
    </row>
    <row r="726" spans="1:20" x14ac:dyDescent="0.25">
      <c r="C726" s="54" t="s">
        <v>83</v>
      </c>
      <c r="D726" s="55" t="s">
        <v>84</v>
      </c>
      <c r="L726"/>
      <c r="M726"/>
    </row>
    <row r="727" spans="1:20" x14ac:dyDescent="0.25">
      <c r="A727" t="s">
        <v>1096</v>
      </c>
      <c r="B727" t="s">
        <v>1097</v>
      </c>
      <c r="C727" s="56">
        <v>28.390408766596487</v>
      </c>
      <c r="D727" s="11">
        <v>0.23055768067437868</v>
      </c>
      <c r="E727" s="13">
        <v>-9.8236966890502551</v>
      </c>
      <c r="F727" s="12">
        <v>17.389287851585777</v>
      </c>
      <c r="G727" s="12">
        <v>0.48680279999999998</v>
      </c>
      <c r="H727" s="13">
        <v>2.3661140000000001</v>
      </c>
      <c r="I727" s="20">
        <v>1.0306415</v>
      </c>
      <c r="J727" s="13">
        <v>2.2957682181437482</v>
      </c>
      <c r="K727" s="13">
        <v>0.95754604225943829</v>
      </c>
      <c r="L727">
        <v>2688</v>
      </c>
      <c r="M727">
        <v>4006</v>
      </c>
      <c r="N727" s="14">
        <v>1.6594919999999999E-2</v>
      </c>
      <c r="O727" s="57">
        <v>1.5984433999999999E-2</v>
      </c>
      <c r="P727" s="14">
        <v>1.2E-8</v>
      </c>
      <c r="Q727" s="13">
        <v>27.482968891137105</v>
      </c>
      <c r="R727" s="11">
        <v>-3.3242776856009693</v>
      </c>
      <c r="S727">
        <v>443</v>
      </c>
      <c r="T727">
        <v>40</v>
      </c>
    </row>
    <row r="728" spans="1:20" x14ac:dyDescent="0.25">
      <c r="A728" t="s">
        <v>1098</v>
      </c>
      <c r="B728" t="s">
        <v>1099</v>
      </c>
      <c r="C728" s="56">
        <v>28.684296673481711</v>
      </c>
      <c r="D728" s="11">
        <v>0.23055768067437868</v>
      </c>
      <c r="E728" s="13">
        <v>-9.8236966890502551</v>
      </c>
      <c r="F728" s="12">
        <v>17.680031917015839</v>
      </c>
      <c r="G728" s="12">
        <v>0.51334360000000001</v>
      </c>
      <c r="H728" s="13">
        <v>2.366088</v>
      </c>
      <c r="I728" s="20">
        <v>1.0403505</v>
      </c>
      <c r="J728" s="13">
        <v>2.2743181264391183</v>
      </c>
      <c r="K728" s="13">
        <v>0.94859938542555389</v>
      </c>
      <c r="L728">
        <v>2722</v>
      </c>
      <c r="M728">
        <v>4007</v>
      </c>
      <c r="N728" s="14">
        <v>1.8723210000000001E-2</v>
      </c>
      <c r="O728" s="57">
        <v>1.8112724E-2</v>
      </c>
      <c r="P728" s="14">
        <v>1.2E-8</v>
      </c>
      <c r="Q728" s="13">
        <v>27.776597474711508</v>
      </c>
      <c r="R728" s="11">
        <v>-3.0394530320672919</v>
      </c>
      <c r="S728">
        <v>444</v>
      </c>
      <c r="T728">
        <v>39</v>
      </c>
    </row>
    <row r="729" spans="1:20" x14ac:dyDescent="0.25">
      <c r="A729" t="s">
        <v>1100</v>
      </c>
      <c r="B729" t="s">
        <v>1101</v>
      </c>
      <c r="C729" s="56">
        <v>28.040062119452536</v>
      </c>
      <c r="D729" s="11">
        <v>0.23055768067437868</v>
      </c>
      <c r="E729" s="13">
        <v>-9.8236966890502551</v>
      </c>
      <c r="F729" s="12">
        <v>17.042689008577749</v>
      </c>
      <c r="G729" s="12">
        <v>0.43779659999999998</v>
      </c>
      <c r="H729" s="13">
        <v>2.399559</v>
      </c>
      <c r="I729" s="20">
        <v>1.0372005</v>
      </c>
      <c r="J729" s="13">
        <v>2.3134957995103167</v>
      </c>
      <c r="K729" s="13">
        <v>0.96494007064707532</v>
      </c>
      <c r="L729">
        <v>2756</v>
      </c>
      <c r="M729">
        <v>4008</v>
      </c>
      <c r="N729" s="14">
        <v>1.904933E-2</v>
      </c>
      <c r="O729" s="57">
        <v>1.8438843999999999E-2</v>
      </c>
      <c r="P729" s="14">
        <v>1.2E-8</v>
      </c>
      <c r="Q729" s="13">
        <v>27.132931385847272</v>
      </c>
      <c r="R729" s="11">
        <v>-3.6638199398131053</v>
      </c>
      <c r="S729">
        <v>445</v>
      </c>
      <c r="T729">
        <v>38</v>
      </c>
    </row>
    <row r="730" spans="1:20" x14ac:dyDescent="0.25">
      <c r="A730" t="s">
        <v>1102</v>
      </c>
      <c r="B730" t="s">
        <v>1103</v>
      </c>
      <c r="C730" s="56">
        <v>28.440314260218756</v>
      </c>
      <c r="D730" s="11">
        <v>0.23055768067437868</v>
      </c>
      <c r="E730" s="13">
        <v>-9.8236966890502551</v>
      </c>
      <c r="F730" s="12">
        <v>17.438659485338182</v>
      </c>
      <c r="G730" s="12">
        <v>0.45118900000000006</v>
      </c>
      <c r="H730" s="13">
        <v>2.3746269999999998</v>
      </c>
      <c r="I730" s="20">
        <v>1.0398315</v>
      </c>
      <c r="J730" s="13">
        <v>2.2836651899851081</v>
      </c>
      <c r="K730" s="13">
        <v>0.95249796875573289</v>
      </c>
      <c r="L730">
        <v>2790</v>
      </c>
      <c r="M730">
        <v>4009</v>
      </c>
      <c r="N730" s="14">
        <v>2.532945E-2</v>
      </c>
      <c r="O730" s="57">
        <v>2.4718964E-2</v>
      </c>
      <c r="P730" s="14">
        <v>1.3000000000000001E-8</v>
      </c>
      <c r="Q730" s="13">
        <v>27.532830348725447</v>
      </c>
      <c r="R730" s="11">
        <v>-3.2759112350006818</v>
      </c>
      <c r="S730">
        <v>446</v>
      </c>
      <c r="T730">
        <v>37</v>
      </c>
    </row>
    <row r="731" spans="1:20" x14ac:dyDescent="0.25">
      <c r="A731" t="s">
        <v>1104</v>
      </c>
      <c r="B731" t="s">
        <v>1105</v>
      </c>
      <c r="C731" s="56">
        <v>26.716306298732118</v>
      </c>
      <c r="D731" s="11">
        <v>0.23055768067437868</v>
      </c>
      <c r="E731" s="13">
        <v>-9.8236966890502551</v>
      </c>
      <c r="F731" s="12">
        <v>15.733093955715205</v>
      </c>
      <c r="G731" s="12">
        <v>0.34240020000000004</v>
      </c>
      <c r="H731" s="13">
        <v>2.3746770000000001</v>
      </c>
      <c r="I731" s="20">
        <v>1.033668</v>
      </c>
      <c r="J731" s="13">
        <v>2.2973304774840666</v>
      </c>
      <c r="K731" s="13">
        <v>0.95819764778149497</v>
      </c>
      <c r="L731">
        <v>2824</v>
      </c>
      <c r="M731">
        <v>4010</v>
      </c>
      <c r="N731" s="14">
        <v>1.995543E-2</v>
      </c>
      <c r="O731" s="57">
        <v>1.9344943999999999E-2</v>
      </c>
      <c r="P731" s="14">
        <v>1.2E-8</v>
      </c>
      <c r="Q731" s="13">
        <v>25.81034363204693</v>
      </c>
      <c r="R731" s="11">
        <v>-4.9467522557285024</v>
      </c>
      <c r="S731">
        <v>447</v>
      </c>
      <c r="T731">
        <v>36</v>
      </c>
    </row>
    <row r="732" spans="1:20" x14ac:dyDescent="0.25">
      <c r="A732" t="s">
        <v>1106</v>
      </c>
      <c r="B732" t="s">
        <v>1107</v>
      </c>
      <c r="C732" s="56">
        <v>26.976419780640583</v>
      </c>
      <c r="D732" s="11">
        <v>0.23055768067437868</v>
      </c>
      <c r="E732" s="13">
        <v>-9.8236966890502551</v>
      </c>
      <c r="F732" s="12">
        <v>15.990424895272248</v>
      </c>
      <c r="G732" s="12">
        <v>0.46391960000000004</v>
      </c>
      <c r="H732" s="13">
        <v>2.3389859999999998</v>
      </c>
      <c r="I732" s="20">
        <v>1.02827</v>
      </c>
      <c r="J732" s="13">
        <v>2.2746807745047506</v>
      </c>
      <c r="K732" s="13">
        <v>0.94875064295113287</v>
      </c>
      <c r="L732">
        <v>2858</v>
      </c>
      <c r="M732">
        <v>4011</v>
      </c>
      <c r="N732" s="14">
        <v>2.1651699999999999E-2</v>
      </c>
      <c r="O732" s="57">
        <v>2.1041213999999999E-2</v>
      </c>
      <c r="P732" s="14">
        <v>1.3000000000000001E-8</v>
      </c>
      <c r="Q732" s="13">
        <v>26.070227592808859</v>
      </c>
      <c r="R732" s="11">
        <v>-4.6946604526012372</v>
      </c>
      <c r="S732">
        <v>448</v>
      </c>
      <c r="T732">
        <v>35</v>
      </c>
    </row>
    <row r="733" spans="1:20" x14ac:dyDescent="0.25">
      <c r="A733" t="s">
        <v>1108</v>
      </c>
      <c r="B733" t="s">
        <v>1109</v>
      </c>
      <c r="C733" s="56">
        <v>26.050899717105835</v>
      </c>
      <c r="D733" s="11">
        <v>0.23055768067437868</v>
      </c>
      <c r="E733" s="13">
        <v>-9.8236966890502551</v>
      </c>
      <c r="F733" s="12">
        <v>15.074805505685296</v>
      </c>
      <c r="G733" s="12">
        <v>0.42422320000000002</v>
      </c>
      <c r="H733" s="13">
        <v>2.337526</v>
      </c>
      <c r="I733" s="20">
        <v>1.0111620000000001</v>
      </c>
      <c r="J733" s="13">
        <v>2.3117225528649215</v>
      </c>
      <c r="K733" s="13">
        <v>0.96420046405533455</v>
      </c>
      <c r="L733">
        <v>2892</v>
      </c>
      <c r="M733">
        <v>4012</v>
      </c>
      <c r="N733" s="14">
        <v>2.431707E-2</v>
      </c>
      <c r="O733" s="57">
        <v>2.3706583999999999E-2</v>
      </c>
      <c r="P733" s="14">
        <v>1.2E-8</v>
      </c>
      <c r="Q733" s="13">
        <v>25.145524197539348</v>
      </c>
      <c r="R733" s="11">
        <v>-5.5916382637287949</v>
      </c>
      <c r="S733">
        <v>449</v>
      </c>
      <c r="T733">
        <v>34</v>
      </c>
    </row>
    <row r="734" spans="1:20" x14ac:dyDescent="0.25">
      <c r="A734" t="s">
        <v>1110</v>
      </c>
      <c r="B734" t="s">
        <v>1111</v>
      </c>
      <c r="C734" s="56">
        <v>26.627585421181934</v>
      </c>
      <c r="D734" s="11">
        <v>0.23055768067437868</v>
      </c>
      <c r="E734" s="13">
        <v>-9.8236966890502551</v>
      </c>
      <c r="F734" s="12">
        <v>15.645322162377795</v>
      </c>
      <c r="G734" s="12">
        <v>0.48005979999999998</v>
      </c>
      <c r="H734" s="13">
        <v>2.3017789999999998</v>
      </c>
      <c r="I734" s="20">
        <v>1.004578</v>
      </c>
      <c r="J734" s="13">
        <v>2.2912894767753222</v>
      </c>
      <c r="K734" s="13">
        <v>0.95567799607004222</v>
      </c>
      <c r="L734">
        <v>2926</v>
      </c>
      <c r="M734">
        <v>4013</v>
      </c>
      <c r="N734" s="14">
        <v>2.4355910000000001E-2</v>
      </c>
      <c r="O734" s="57">
        <v>2.3745424000000001E-2</v>
      </c>
      <c r="P734" s="14">
        <v>1.3000000000000001E-8</v>
      </c>
      <c r="Q734" s="13">
        <v>25.721701040779088</v>
      </c>
      <c r="R734" s="11">
        <v>-5.0327370567953675</v>
      </c>
      <c r="S734">
        <v>450</v>
      </c>
      <c r="T734">
        <v>33</v>
      </c>
    </row>
    <row r="735" spans="1:20" x14ac:dyDescent="0.25">
      <c r="A735" t="s">
        <v>1112</v>
      </c>
      <c r="B735" t="s">
        <v>1113</v>
      </c>
      <c r="C735" s="56">
        <v>26.367976035168716</v>
      </c>
      <c r="D735" s="11">
        <v>0.23055768067437868</v>
      </c>
      <c r="E735" s="13">
        <v>-9.8236966890502551</v>
      </c>
      <c r="F735" s="12">
        <v>15.388489926192017</v>
      </c>
      <c r="G735" s="12">
        <v>0.5153742</v>
      </c>
      <c r="H735" s="13">
        <v>2.303185</v>
      </c>
      <c r="I735" s="20">
        <v>0.99274465000000012</v>
      </c>
      <c r="J735" s="13">
        <v>2.3200175392534219</v>
      </c>
      <c r="K735" s="13">
        <v>0.96766023465592543</v>
      </c>
      <c r="L735">
        <v>2960</v>
      </c>
      <c r="M735">
        <v>4014</v>
      </c>
      <c r="N735" s="14">
        <v>2.1961080000000001E-2</v>
      </c>
      <c r="O735" s="57">
        <v>2.1350594000000001E-2</v>
      </c>
      <c r="P735" s="14">
        <v>1.3000000000000001E-8</v>
      </c>
      <c r="Q735" s="13">
        <v>25.462320731103993</v>
      </c>
      <c r="R735" s="11">
        <v>-5.2843403099164883</v>
      </c>
      <c r="S735">
        <v>451</v>
      </c>
      <c r="T735">
        <v>32</v>
      </c>
    </row>
    <row r="736" spans="1:20" x14ac:dyDescent="0.25">
      <c r="A736" t="s">
        <v>1114</v>
      </c>
      <c r="B736" t="s">
        <v>1115</v>
      </c>
      <c r="C736" s="56">
        <v>26.860981820646444</v>
      </c>
      <c r="D736" s="11">
        <v>0.23055768067437868</v>
      </c>
      <c r="E736" s="13">
        <v>-9.8236966890502551</v>
      </c>
      <c r="F736" s="12">
        <v>15.87622182325954</v>
      </c>
      <c r="G736" s="12">
        <v>0.51570479999999996</v>
      </c>
      <c r="H736" s="13">
        <v>2.3983910000000002</v>
      </c>
      <c r="I736" s="20">
        <v>1.0477369999999999</v>
      </c>
      <c r="J736" s="13">
        <v>2.2891154936782803</v>
      </c>
      <c r="K736" s="13">
        <v>0.95477124560017357</v>
      </c>
      <c r="L736">
        <v>2994</v>
      </c>
      <c r="M736">
        <v>4015</v>
      </c>
      <c r="N736" s="14">
        <v>2.4937339999999999E-2</v>
      </c>
      <c r="O736" s="57">
        <v>2.4326853999999998E-2</v>
      </c>
      <c r="P736" s="14">
        <v>1.2E-8</v>
      </c>
      <c r="Q736" s="13">
        <v>25.954891493943588</v>
      </c>
      <c r="R736" s="11">
        <v>-4.8065384039891086</v>
      </c>
      <c r="S736">
        <v>452</v>
      </c>
      <c r="T736">
        <v>31</v>
      </c>
    </row>
    <row r="737" spans="1:20" x14ac:dyDescent="0.25">
      <c r="A737" t="s">
        <v>1116</v>
      </c>
      <c r="B737" t="s">
        <v>1117</v>
      </c>
      <c r="C737" s="56">
        <v>27.571252936942958</v>
      </c>
      <c r="D737" s="11">
        <v>0.23055768067437868</v>
      </c>
      <c r="E737" s="13">
        <v>-9.8236966890502551</v>
      </c>
      <c r="F737" s="12">
        <v>16.578894873329418</v>
      </c>
      <c r="G737" s="12">
        <v>0.32888620000000002</v>
      </c>
      <c r="H737" s="13">
        <v>2.456969</v>
      </c>
      <c r="I737" s="20">
        <v>1.0597315</v>
      </c>
      <c r="J737" s="13">
        <v>2.3184825590255644</v>
      </c>
      <c r="K737" s="13">
        <v>0.96702000702731927</v>
      </c>
      <c r="L737">
        <v>3028</v>
      </c>
      <c r="M737">
        <v>4016</v>
      </c>
      <c r="N737" s="14">
        <v>2.6954309999999999E-2</v>
      </c>
      <c r="O737" s="57">
        <v>2.6343823999999998E-2</v>
      </c>
      <c r="P737" s="14">
        <v>1.3000000000000001E-8</v>
      </c>
      <c r="Q737" s="13">
        <v>26.664535875171591</v>
      </c>
      <c r="R737" s="11">
        <v>-4.1181714454495628</v>
      </c>
      <c r="S737">
        <v>453</v>
      </c>
      <c r="T737">
        <v>30</v>
      </c>
    </row>
    <row r="738" spans="1:20" x14ac:dyDescent="0.25">
      <c r="A738" t="s">
        <v>1118</v>
      </c>
      <c r="B738" t="s">
        <v>1119</v>
      </c>
      <c r="C738" s="56">
        <v>27.821284500948007</v>
      </c>
      <c r="D738" s="11">
        <v>0.23055768067437868</v>
      </c>
      <c r="E738" s="13">
        <v>-9.8236966890502551</v>
      </c>
      <c r="F738" s="12">
        <v>16.826251745461818</v>
      </c>
      <c r="G738" s="12">
        <v>0.4384922</v>
      </c>
      <c r="H738" s="13">
        <v>2.4495260000000001</v>
      </c>
      <c r="I738" s="20">
        <v>1.0725775</v>
      </c>
      <c r="J738" s="13">
        <v>2.2837752982884689</v>
      </c>
      <c r="K738" s="13">
        <v>0.95254389402347972</v>
      </c>
      <c r="L738">
        <v>3062</v>
      </c>
      <c r="M738">
        <v>4017</v>
      </c>
      <c r="N738" s="14">
        <v>2.4145079999999999E-2</v>
      </c>
      <c r="O738" s="57">
        <v>2.3534593999999999E-2</v>
      </c>
      <c r="P738" s="14">
        <v>1.3000000000000001E-8</v>
      </c>
      <c r="Q738" s="13">
        <v>26.914346814198574</v>
      </c>
      <c r="R738" s="11">
        <v>-3.8758506424434982</v>
      </c>
      <c r="S738">
        <v>454</v>
      </c>
      <c r="T738">
        <v>29</v>
      </c>
    </row>
    <row r="739" spans="1:20" x14ac:dyDescent="0.25">
      <c r="A739" t="s">
        <v>1120</v>
      </c>
      <c r="B739" t="s">
        <v>1121</v>
      </c>
      <c r="C739" s="56">
        <v>28.754366002910594</v>
      </c>
      <c r="D739" s="11">
        <v>0.23055768067437868</v>
      </c>
      <c r="E739" s="13">
        <v>-9.8236966890502551</v>
      </c>
      <c r="F739" s="12">
        <v>17.749351685617533</v>
      </c>
      <c r="G739" s="12">
        <v>0.38522479999999998</v>
      </c>
      <c r="H739" s="13">
        <v>2.4520780000000002</v>
      </c>
      <c r="I739" s="20">
        <v>1.0687854999999999</v>
      </c>
      <c r="J739" s="13">
        <v>2.2942657811132356</v>
      </c>
      <c r="K739" s="13">
        <v>0.95691938813079347</v>
      </c>
      <c r="L739">
        <v>3096</v>
      </c>
      <c r="M739">
        <v>4018</v>
      </c>
      <c r="N739" s="14">
        <v>2.170455E-2</v>
      </c>
      <c r="O739" s="57">
        <v>2.1094063999999999E-2</v>
      </c>
      <c r="P739" s="14">
        <v>1.3000000000000001E-8</v>
      </c>
      <c r="Q739" s="13">
        <v>27.846604975769516</v>
      </c>
      <c r="R739" s="11">
        <v>-2.9715445812248249</v>
      </c>
      <c r="S739">
        <v>455</v>
      </c>
      <c r="T739">
        <v>28</v>
      </c>
    </row>
    <row r="740" spans="1:20" x14ac:dyDescent="0.25">
      <c r="A740" t="s">
        <v>1122</v>
      </c>
      <c r="B740" t="s">
        <v>1123</v>
      </c>
      <c r="C740" s="56">
        <v>28.820402565178149</v>
      </c>
      <c r="D740" s="11">
        <v>0.23055768067437868</v>
      </c>
      <c r="E740" s="13">
        <v>-9.8236966890502551</v>
      </c>
      <c r="F740" s="12">
        <v>17.814681827249323</v>
      </c>
      <c r="G740" s="12">
        <v>0.40339619999999998</v>
      </c>
      <c r="H740" s="13">
        <v>2.4342069999999998</v>
      </c>
      <c r="I740" s="20">
        <v>1.0718490000000001</v>
      </c>
      <c r="J740" s="13">
        <v>2.2710353790505935</v>
      </c>
      <c r="K740" s="13">
        <v>0.94723017848873114</v>
      </c>
      <c r="L740">
        <v>3130</v>
      </c>
      <c r="M740">
        <v>4019</v>
      </c>
      <c r="N740" s="14">
        <v>1.908062E-2</v>
      </c>
      <c r="O740" s="57">
        <v>1.8470133999999999E-2</v>
      </c>
      <c r="P740" s="14">
        <v>1.3000000000000001E-8</v>
      </c>
      <c r="Q740" s="13">
        <v>27.912583268133506</v>
      </c>
      <c r="R740" s="11">
        <v>-2.9075445304308758</v>
      </c>
      <c r="S740">
        <v>456</v>
      </c>
      <c r="T740">
        <v>27</v>
      </c>
    </row>
    <row r="741" spans="1:20" x14ac:dyDescent="0.25">
      <c r="A741" t="s">
        <v>1124</v>
      </c>
      <c r="B741" t="s">
        <v>1125</v>
      </c>
      <c r="C741" s="56">
        <v>28.449387986331676</v>
      </c>
      <c r="D741" s="11">
        <v>0.23055768067437868</v>
      </c>
      <c r="E741" s="13">
        <v>-9.8236966890502551</v>
      </c>
      <c r="F741" s="12">
        <v>17.447636146020294</v>
      </c>
      <c r="G741" s="12">
        <v>0.38204559999999999</v>
      </c>
      <c r="H741" s="13">
        <v>2.4338229999999998</v>
      </c>
      <c r="I741" s="20">
        <v>1.066451</v>
      </c>
      <c r="J741" s="13">
        <v>2.2821704888457131</v>
      </c>
      <c r="K741" s="13">
        <v>0.95187454120364945</v>
      </c>
      <c r="L741">
        <v>3164</v>
      </c>
      <c r="M741">
        <v>4020</v>
      </c>
      <c r="N741" s="14">
        <v>2.5338449999999998E-2</v>
      </c>
      <c r="O741" s="57">
        <v>2.4727963999999998E-2</v>
      </c>
      <c r="P741" s="14">
        <v>1.2E-8</v>
      </c>
      <c r="Q741" s="13">
        <v>27.541896068286718</v>
      </c>
      <c r="R741" s="11">
        <v>-3.2671173348917772</v>
      </c>
      <c r="S741">
        <v>457</v>
      </c>
      <c r="T741">
        <v>26</v>
      </c>
    </row>
    <row r="742" spans="1:20" x14ac:dyDescent="0.25">
      <c r="A742" t="s">
        <v>1126</v>
      </c>
      <c r="B742" t="s">
        <v>1127</v>
      </c>
      <c r="C742" s="56">
        <v>27.064636562295739</v>
      </c>
      <c r="D742" s="11">
        <v>0.23055768067437868</v>
      </c>
      <c r="E742" s="13">
        <v>-9.8236966890502551</v>
      </c>
      <c r="F742" s="12">
        <v>16.077697985238395</v>
      </c>
      <c r="G742" s="12">
        <v>0.446855</v>
      </c>
      <c r="H742" s="13">
        <v>2.4364159999999999</v>
      </c>
      <c r="I742" s="20">
        <v>1.0704405000000001</v>
      </c>
      <c r="J742" s="13">
        <v>2.2760872743510729</v>
      </c>
      <c r="K742" s="13">
        <v>0.9493372824692865</v>
      </c>
      <c r="L742">
        <v>3198</v>
      </c>
      <c r="M742">
        <v>4021</v>
      </c>
      <c r="N742" s="14">
        <v>2.5055060000000001E-2</v>
      </c>
      <c r="O742" s="57">
        <v>2.4444574E-2</v>
      </c>
      <c r="P742" s="14">
        <v>1.3000000000000001E-8</v>
      </c>
      <c r="Q742" s="13">
        <v>26.158366532989639</v>
      </c>
      <c r="R742" s="11">
        <v>-4.6091642015407368</v>
      </c>
      <c r="S742">
        <v>458</v>
      </c>
      <c r="T742">
        <v>25</v>
      </c>
    </row>
    <row r="743" spans="1:20" x14ac:dyDescent="0.25">
      <c r="A743" t="s">
        <v>1128</v>
      </c>
      <c r="B743" t="s">
        <v>1129</v>
      </c>
      <c r="C743" s="56">
        <v>26.400238172459733</v>
      </c>
      <c r="D743" s="11">
        <v>0.23055768067437868</v>
      </c>
      <c r="E743" s="13">
        <v>-9.8236966890502551</v>
      </c>
      <c r="F743" s="12">
        <v>15.420406941951015</v>
      </c>
      <c r="G743" s="12">
        <v>0.46650440000000004</v>
      </c>
      <c r="H743" s="13">
        <v>2.4392200000000002</v>
      </c>
      <c r="I743" s="20">
        <v>1.0660559999999999</v>
      </c>
      <c r="J743" s="13">
        <v>2.2880786750414615</v>
      </c>
      <c r="K743" s="13">
        <v>0.95433879707406344</v>
      </c>
      <c r="L743">
        <v>3232</v>
      </c>
      <c r="M743">
        <v>4022</v>
      </c>
      <c r="N743" s="14">
        <v>1.783645E-2</v>
      </c>
      <c r="O743" s="57">
        <v>1.7225964E-2</v>
      </c>
      <c r="P743" s="14">
        <v>1.2E-8</v>
      </c>
      <c r="Q743" s="13">
        <v>25.494554400655733</v>
      </c>
      <c r="R743" s="11">
        <v>-5.2530731095287333</v>
      </c>
      <c r="S743">
        <v>459</v>
      </c>
      <c r="T743">
        <v>24</v>
      </c>
    </row>
    <row r="744" spans="1:20" x14ac:dyDescent="0.25">
      <c r="A744" t="s">
        <v>1130</v>
      </c>
      <c r="B744" t="s">
        <v>1131</v>
      </c>
      <c r="C744" s="56">
        <v>26.484926282848598</v>
      </c>
      <c r="D744" s="11">
        <v>0.23055768067437868</v>
      </c>
      <c r="E744" s="13">
        <v>-9.8236966890502551</v>
      </c>
      <c r="F744" s="12">
        <v>15.504189108318522</v>
      </c>
      <c r="G744" s="12">
        <v>0.41608339999999999</v>
      </c>
      <c r="H744" s="13">
        <v>2.4170560000000001</v>
      </c>
      <c r="I744" s="20">
        <v>1.0652280000000001</v>
      </c>
      <c r="J744" s="13">
        <v>2.2690503817023209</v>
      </c>
      <c r="K744" s="13">
        <v>0.94640225242036236</v>
      </c>
      <c r="L744">
        <v>3266</v>
      </c>
      <c r="M744">
        <v>4023</v>
      </c>
      <c r="N744" s="14">
        <v>2.4229069999999998E-2</v>
      </c>
      <c r="O744" s="57">
        <v>2.3618583999999998E-2</v>
      </c>
      <c r="P744" s="14">
        <v>1.3000000000000001E-8</v>
      </c>
      <c r="Q744" s="13">
        <v>25.579167783229551</v>
      </c>
      <c r="R744" s="11">
        <v>-5.1709967085103932</v>
      </c>
      <c r="S744">
        <v>460</v>
      </c>
      <c r="T744">
        <v>23</v>
      </c>
    </row>
    <row r="745" spans="1:20" x14ac:dyDescent="0.25">
      <c r="A745" t="s">
        <v>1132</v>
      </c>
      <c r="B745" t="s">
        <v>1133</v>
      </c>
      <c r="C745" s="56">
        <v>26.353861350103756</v>
      </c>
      <c r="D745" s="11">
        <v>0.23055768067437868</v>
      </c>
      <c r="E745" s="13">
        <v>-9.8236966890502551</v>
      </c>
      <c r="F745" s="12">
        <v>15.374526231797248</v>
      </c>
      <c r="G745" s="12">
        <v>0.53304799999999997</v>
      </c>
      <c r="H745" s="13">
        <v>2.4340229999999998</v>
      </c>
      <c r="I745" s="20">
        <v>1.058694</v>
      </c>
      <c r="J745" s="13">
        <v>2.2990807542122651</v>
      </c>
      <c r="K745" s="13">
        <v>0.95892767380968891</v>
      </c>
      <c r="L745">
        <v>3300</v>
      </c>
      <c r="M745">
        <v>4024</v>
      </c>
      <c r="N745" s="14">
        <v>2.230265E-2</v>
      </c>
      <c r="O745" s="57">
        <v>2.1692164E-2</v>
      </c>
      <c r="P745" s="14">
        <v>1.3000000000000001E-8</v>
      </c>
      <c r="Q745" s="13">
        <v>25.448218500674802</v>
      </c>
      <c r="R745" s="11">
        <v>-5.298019710086427</v>
      </c>
      <c r="S745">
        <v>461</v>
      </c>
      <c r="T745">
        <v>22</v>
      </c>
    </row>
    <row r="746" spans="1:20" x14ac:dyDescent="0.25">
      <c r="A746" t="s">
        <v>1134</v>
      </c>
      <c r="B746" t="s">
        <v>1135</v>
      </c>
      <c r="C746" s="56">
        <v>26.958272328414303</v>
      </c>
      <c r="D746" s="11">
        <v>0.23055768067437868</v>
      </c>
      <c r="E746" s="13">
        <v>-9.8236966890502551</v>
      </c>
      <c r="F746" s="12">
        <v>15.972471573907798</v>
      </c>
      <c r="G746" s="12">
        <v>0.42657699999999998</v>
      </c>
      <c r="H746" s="13">
        <v>2.4088080000000001</v>
      </c>
      <c r="I746" s="20">
        <v>1.062943</v>
      </c>
      <c r="J746" s="13">
        <v>2.2661685527822284</v>
      </c>
      <c r="K746" s="13">
        <v>0.94520026527937184</v>
      </c>
      <c r="L746">
        <v>3334</v>
      </c>
      <c r="M746">
        <v>4025</v>
      </c>
      <c r="N746" s="14">
        <v>2.394992E-2</v>
      </c>
      <c r="O746" s="57">
        <v>2.3339433999999999E-2</v>
      </c>
      <c r="P746" s="14">
        <v>1.3000000000000001E-8</v>
      </c>
      <c r="Q746" s="13">
        <v>26.052096153685866</v>
      </c>
      <c r="R746" s="11">
        <v>-4.7122482528194833</v>
      </c>
      <c r="S746">
        <v>462</v>
      </c>
      <c r="T746">
        <v>21</v>
      </c>
    </row>
    <row r="747" spans="1:20" x14ac:dyDescent="0.25">
      <c r="L747"/>
      <c r="M747"/>
    </row>
    <row r="748" spans="1:20" x14ac:dyDescent="0.25">
      <c r="A748" t="s">
        <v>1136</v>
      </c>
      <c r="B748" t="s">
        <v>827</v>
      </c>
      <c r="F748" s="12">
        <v>1.6751446239777756</v>
      </c>
      <c r="G748" s="12">
        <v>0.41663020000000001</v>
      </c>
      <c r="H748" s="13">
        <v>2.5179459999999998</v>
      </c>
      <c r="I748" s="20">
        <v>1.0620040000000002</v>
      </c>
      <c r="J748" s="13">
        <v>2.3709383392152943</v>
      </c>
      <c r="L748">
        <v>-1656</v>
      </c>
      <c r="M748">
        <v>-1629</v>
      </c>
      <c r="N748" s="14">
        <v>5.9406889999999999E-4</v>
      </c>
      <c r="P748" s="14">
        <v>1.3000000000000001E-8</v>
      </c>
    </row>
    <row r="749" spans="1:20" x14ac:dyDescent="0.25">
      <c r="A749" s="60" t="s">
        <v>1137</v>
      </c>
      <c r="B749" s="60" t="s">
        <v>827</v>
      </c>
      <c r="C749" s="61"/>
      <c r="D749" s="61"/>
      <c r="E749" s="62"/>
      <c r="F749" s="62">
        <v>1.0013963694395223</v>
      </c>
      <c r="G749" s="68">
        <v>1.6381668</v>
      </c>
      <c r="H749" s="63">
        <v>2.5260379999999998</v>
      </c>
      <c r="I749" s="70">
        <v>1.0535675</v>
      </c>
      <c r="J749" s="63">
        <v>2.397604330050044</v>
      </c>
      <c r="K749" s="63"/>
      <c r="L749" s="60">
        <v>-1636</v>
      </c>
      <c r="M749" s="60">
        <v>-1629</v>
      </c>
      <c r="N749" s="67">
        <v>6.8859900000000003E-4</v>
      </c>
      <c r="O749" s="67"/>
      <c r="P749" s="67">
        <v>1.2E-8</v>
      </c>
      <c r="Q749" s="67"/>
    </row>
    <row r="750" spans="1:20" x14ac:dyDescent="0.25">
      <c r="A750" t="s">
        <v>1138</v>
      </c>
      <c r="B750" t="s">
        <v>827</v>
      </c>
      <c r="F750" s="12">
        <v>1.6143028126871517</v>
      </c>
      <c r="G750" s="12">
        <v>0.40474520000000003</v>
      </c>
      <c r="H750" s="13">
        <v>2.5338729999999998</v>
      </c>
      <c r="I750" s="20">
        <v>1.0536909999999999</v>
      </c>
      <c r="J750" s="13">
        <v>2.4047590802237089</v>
      </c>
      <c r="L750">
        <v>-1616</v>
      </c>
      <c r="M750">
        <v>-1629</v>
      </c>
      <c r="N750" s="14">
        <v>6.1309859999999995E-4</v>
      </c>
      <c r="P750" s="14">
        <v>1.2E-8</v>
      </c>
    </row>
    <row r="751" spans="1:20" x14ac:dyDescent="0.25">
      <c r="A751" t="s">
        <v>1139</v>
      </c>
      <c r="B751" t="s">
        <v>827</v>
      </c>
      <c r="F751" s="12">
        <v>1.5005984440454867</v>
      </c>
      <c r="G751" s="12">
        <v>0.4150568</v>
      </c>
      <c r="H751" s="13">
        <v>2.554821</v>
      </c>
      <c r="I751" s="20">
        <v>1.0613000000000001</v>
      </c>
      <c r="J751" s="13">
        <v>2.4072561952322622</v>
      </c>
      <c r="L751">
        <v>-1596</v>
      </c>
      <c r="M751">
        <v>-1629</v>
      </c>
      <c r="N751" s="14">
        <v>5.9492200000000001E-4</v>
      </c>
      <c r="P751" s="14">
        <v>1.2E-8</v>
      </c>
    </row>
    <row r="752" spans="1:20" x14ac:dyDescent="0.25">
      <c r="B752" s="29"/>
      <c r="C752" s="32"/>
      <c r="D752" s="32"/>
      <c r="E752" s="48"/>
      <c r="F752" s="32">
        <f>AVERAGE(F748,F750:F751)</f>
        <v>1.5966819602368048</v>
      </c>
      <c r="G752" s="32">
        <f>2*STDEV(F748,F750:F751)</f>
        <v>0.1771943911420045</v>
      </c>
      <c r="L752"/>
      <c r="M752"/>
    </row>
    <row r="753" spans="1:20" x14ac:dyDescent="0.25">
      <c r="B753" s="43" t="s">
        <v>46</v>
      </c>
      <c r="C753" s="44">
        <v>12.49</v>
      </c>
      <c r="D753" s="44"/>
      <c r="E753" s="44">
        <v>-10.697416877122556</v>
      </c>
      <c r="F753" s="44">
        <f>AVERAGE(F748,F720:F723,F750:F751)</f>
        <v>1.6589723860819725</v>
      </c>
      <c r="G753" s="44">
        <f>2*STDEV(F748,F720:F723,F750:F751)</f>
        <v>0.23055768067437868</v>
      </c>
      <c r="J753" s="44">
        <v>2.397553868769196</v>
      </c>
      <c r="L753"/>
      <c r="M753"/>
      <c r="N753" s="58">
        <f>AVERAGE(N720:N723,N748:N751)</f>
        <v>6.1048600000000004E-4</v>
      </c>
    </row>
    <row r="754" spans="1:20" x14ac:dyDescent="0.25">
      <c r="C754" s="54" t="s">
        <v>83</v>
      </c>
      <c r="D754" s="55" t="s">
        <v>84</v>
      </c>
      <c r="L754"/>
      <c r="M754"/>
    </row>
    <row r="755" spans="1:20" x14ac:dyDescent="0.25">
      <c r="A755" t="s">
        <v>1140</v>
      </c>
      <c r="B755" t="s">
        <v>1141</v>
      </c>
      <c r="C755" s="56">
        <v>27.476050561417111</v>
      </c>
      <c r="D755" s="11">
        <v>0.26126916837694791</v>
      </c>
      <c r="E755" s="13">
        <v>-9.842711879140321</v>
      </c>
      <c r="F755" s="12">
        <v>16.465190504687754</v>
      </c>
      <c r="G755" s="12">
        <v>0.38078519999999999</v>
      </c>
      <c r="H755" s="13">
        <v>2.453754</v>
      </c>
      <c r="I755" s="20">
        <v>1.064289</v>
      </c>
      <c r="J755" s="13">
        <v>2.3055335533863452</v>
      </c>
      <c r="K755" s="13">
        <v>0.96307984495404464</v>
      </c>
      <c r="L755">
        <v>3368</v>
      </c>
      <c r="M755">
        <v>4026</v>
      </c>
      <c r="N755" s="14">
        <v>2.676953E-2</v>
      </c>
      <c r="O755" s="57">
        <v>2.6164743050000001E-2</v>
      </c>
      <c r="P755" s="14">
        <v>1.2E-8</v>
      </c>
      <c r="Q755" s="13">
        <v>26.569417505127646</v>
      </c>
      <c r="R755" s="11">
        <v>-4.2104378606011723</v>
      </c>
      <c r="S755">
        <v>463</v>
      </c>
      <c r="T755">
        <v>20</v>
      </c>
    </row>
    <row r="756" spans="1:20" x14ac:dyDescent="0.25">
      <c r="A756" t="s">
        <v>1142</v>
      </c>
      <c r="B756" t="s">
        <v>1143</v>
      </c>
      <c r="C756" s="56">
        <v>27.150902464938788</v>
      </c>
      <c r="D756" s="11">
        <v>0.26126916837694791</v>
      </c>
      <c r="E756" s="13">
        <v>-9.842711879140321</v>
      </c>
      <c r="F756" s="12">
        <v>16.143526830241449</v>
      </c>
      <c r="G756" s="12">
        <v>0.4055474</v>
      </c>
      <c r="H756" s="13">
        <v>2.4188679999999998</v>
      </c>
      <c r="I756" s="20">
        <v>1.068872</v>
      </c>
      <c r="J756" s="13">
        <v>2.2630099768728154</v>
      </c>
      <c r="K756" s="13">
        <v>0.94531666843666551</v>
      </c>
      <c r="L756">
        <v>3402</v>
      </c>
      <c r="M756">
        <v>4027</v>
      </c>
      <c r="N756" s="14">
        <v>2.2889030000000001E-2</v>
      </c>
      <c r="O756" s="57">
        <v>2.2284243049999999E-2</v>
      </c>
      <c r="P756" s="14">
        <v>1.2E-8</v>
      </c>
      <c r="Q756" s="13">
        <v>26.244556315591971</v>
      </c>
      <c r="R756" s="11">
        <v>-4.5255586660407108</v>
      </c>
      <c r="S756">
        <v>464</v>
      </c>
      <c r="T756">
        <v>19</v>
      </c>
    </row>
    <row r="757" spans="1:20" x14ac:dyDescent="0.25">
      <c r="A757" t="s">
        <v>1144</v>
      </c>
      <c r="B757" t="s">
        <v>1145</v>
      </c>
      <c r="C757" s="56">
        <v>26.927079589223357</v>
      </c>
      <c r="D757" s="11">
        <v>0.26126916837694791</v>
      </c>
      <c r="E757" s="13">
        <v>-9.842711879140321</v>
      </c>
      <c r="F757" s="12">
        <v>15.922102533413307</v>
      </c>
      <c r="G757" s="12">
        <v>0.43747800000000003</v>
      </c>
      <c r="H757" s="13">
        <v>2.44102</v>
      </c>
      <c r="I757" s="20">
        <v>1.0624735000000001</v>
      </c>
      <c r="J757" s="13">
        <v>2.2974878902862046</v>
      </c>
      <c r="K757" s="13">
        <v>0.95971896739940876</v>
      </c>
      <c r="L757">
        <v>3436</v>
      </c>
      <c r="M757">
        <v>4028</v>
      </c>
      <c r="N757" s="14">
        <v>2.4917229999999999E-2</v>
      </c>
      <c r="O757" s="57">
        <v>2.431244305E-2</v>
      </c>
      <c r="P757" s="14">
        <v>1.2E-8</v>
      </c>
      <c r="Q757" s="13">
        <v>26.020930938609467</v>
      </c>
      <c r="R757" s="11">
        <v>-4.742479034436113</v>
      </c>
      <c r="S757">
        <v>465</v>
      </c>
      <c r="T757">
        <v>18</v>
      </c>
    </row>
    <row r="758" spans="1:20" x14ac:dyDescent="0.25">
      <c r="A758" t="s">
        <v>1146</v>
      </c>
      <c r="B758" t="s">
        <v>1147</v>
      </c>
      <c r="C758" s="56">
        <v>27.966041181226807</v>
      </c>
      <c r="D758" s="11">
        <v>0.26126916837694791</v>
      </c>
      <c r="E758" s="13">
        <v>-9.842711879140321</v>
      </c>
      <c r="F758" s="12">
        <v>16.949930181528128</v>
      </c>
      <c r="G758" s="12">
        <v>0.44573620000000003</v>
      </c>
      <c r="H758" s="13">
        <v>2.4083049999999999</v>
      </c>
      <c r="I758" s="20">
        <v>1.0661915000000002</v>
      </c>
      <c r="J758" s="13">
        <v>2.2587921588194986</v>
      </c>
      <c r="K758" s="13">
        <v>0.94355477885112193</v>
      </c>
      <c r="L758">
        <v>3470</v>
      </c>
      <c r="M758">
        <v>4029</v>
      </c>
      <c r="N758" s="14">
        <v>2.0611460000000002E-2</v>
      </c>
      <c r="O758" s="57">
        <v>2.000667305E-2</v>
      </c>
      <c r="P758" s="14">
        <v>1.2E-8</v>
      </c>
      <c r="Q758" s="13">
        <v>27.058975762846771</v>
      </c>
      <c r="R758" s="11">
        <v>-3.7355581351943714</v>
      </c>
      <c r="S758">
        <v>466</v>
      </c>
      <c r="T758">
        <v>17</v>
      </c>
    </row>
    <row r="759" spans="1:20" x14ac:dyDescent="0.25">
      <c r="A759" t="s">
        <v>1148</v>
      </c>
      <c r="B759" t="s">
        <v>1149</v>
      </c>
      <c r="C759" s="56">
        <v>28.842680777779073</v>
      </c>
      <c r="D759" s="11">
        <v>0.26126916837694791</v>
      </c>
      <c r="E759" s="13">
        <v>-9.842711879140321</v>
      </c>
      <c r="F759" s="12">
        <v>17.817175344105429</v>
      </c>
      <c r="G759" s="12">
        <v>0.43993979999999999</v>
      </c>
      <c r="H759" s="13">
        <v>2.428302</v>
      </c>
      <c r="I759" s="20">
        <v>1.0590024999999998</v>
      </c>
      <c r="J759" s="13">
        <v>2.2930087511597002</v>
      </c>
      <c r="K759" s="13">
        <v>0.95784791737320318</v>
      </c>
      <c r="L759">
        <v>3504</v>
      </c>
      <c r="M759">
        <v>4030</v>
      </c>
      <c r="N759" s="14">
        <v>2.5198669999999999E-2</v>
      </c>
      <c r="O759" s="57">
        <v>2.4593883050000001E-2</v>
      </c>
      <c r="P759" s="14">
        <v>1.2E-8</v>
      </c>
      <c r="Q759" s="13">
        <v>27.934841822695901</v>
      </c>
      <c r="R759" s="11">
        <v>-2.8859533589780861</v>
      </c>
      <c r="S759">
        <v>467</v>
      </c>
      <c r="T759">
        <v>16</v>
      </c>
    </row>
    <row r="760" spans="1:20" x14ac:dyDescent="0.25">
      <c r="A760" t="s">
        <v>1150</v>
      </c>
      <c r="B760" t="s">
        <v>1151</v>
      </c>
      <c r="C760" s="56">
        <v>28.611800424000577</v>
      </c>
      <c r="D760" s="11">
        <v>0.26126916837694791</v>
      </c>
      <c r="E760" s="13">
        <v>-9.842711879140321</v>
      </c>
      <c r="F760" s="12">
        <v>17.588769200079788</v>
      </c>
      <c r="G760" s="12">
        <v>0.43708360000000002</v>
      </c>
      <c r="H760" s="13">
        <v>2.397573</v>
      </c>
      <c r="I760" s="20">
        <v>1.0586565000000001</v>
      </c>
      <c r="J760" s="13">
        <v>2.2647317614353661</v>
      </c>
      <c r="K760" s="13">
        <v>0.94603590152139339</v>
      </c>
      <c r="L760">
        <v>3538</v>
      </c>
      <c r="M760">
        <v>4031</v>
      </c>
      <c r="N760" s="14">
        <v>2.152534E-2</v>
      </c>
      <c r="O760" s="57">
        <v>2.0920553049999999E-2</v>
      </c>
      <c r="P760" s="14">
        <v>1.2E-8</v>
      </c>
      <c r="Q760" s="13">
        <v>27.704165195087562</v>
      </c>
      <c r="R760" s="11">
        <v>-3.1097135588096325</v>
      </c>
      <c r="S760">
        <v>468</v>
      </c>
      <c r="T760">
        <v>15</v>
      </c>
    </row>
    <row r="761" spans="1:20" x14ac:dyDescent="0.25">
      <c r="A761" t="s">
        <v>1152</v>
      </c>
      <c r="B761" t="s">
        <v>1153</v>
      </c>
      <c r="C761" s="56">
        <v>26.55958662436597</v>
      </c>
      <c r="D761" s="11">
        <v>0.26126916837694791</v>
      </c>
      <c r="E761" s="13">
        <v>-9.842711879140321</v>
      </c>
      <c r="F761" s="12">
        <v>15.558547775782916</v>
      </c>
      <c r="G761" s="12">
        <v>0.42882240000000005</v>
      </c>
      <c r="H761" s="13">
        <v>2.4115500000000001</v>
      </c>
      <c r="I761" s="20">
        <v>1.0494665000000001</v>
      </c>
      <c r="J761" s="13">
        <v>2.297881828529067</v>
      </c>
      <c r="K761" s="13">
        <v>0.95988352539566957</v>
      </c>
      <c r="L761">
        <v>3572</v>
      </c>
      <c r="M761">
        <v>4032</v>
      </c>
      <c r="N761" s="14">
        <v>1.7300690000000001E-2</v>
      </c>
      <c r="O761" s="57">
        <v>1.6695903050000002E-2</v>
      </c>
      <c r="P761" s="14">
        <v>1.2E-8</v>
      </c>
      <c r="Q761" s="13">
        <v>25.6537622453199</v>
      </c>
      <c r="R761" s="11">
        <v>-5.0986388284914304</v>
      </c>
      <c r="S761">
        <v>469</v>
      </c>
      <c r="T761">
        <v>14</v>
      </c>
    </row>
    <row r="762" spans="1:20" x14ac:dyDescent="0.25">
      <c r="A762" t="s">
        <v>1154</v>
      </c>
      <c r="B762" t="s">
        <v>1155</v>
      </c>
      <c r="C762" s="56">
        <v>28.063837662958502</v>
      </c>
      <c r="D762" s="11">
        <v>0.26126916837694791</v>
      </c>
      <c r="E762" s="13">
        <v>-9.842711879140321</v>
      </c>
      <c r="F762" s="12">
        <v>17.04667863554765</v>
      </c>
      <c r="G762" s="12">
        <v>0.37369859999999999</v>
      </c>
      <c r="H762" s="13">
        <v>2.3847119999999999</v>
      </c>
      <c r="I762" s="20">
        <v>1.0520484999999999</v>
      </c>
      <c r="J762" s="13">
        <v>2.2667319995228357</v>
      </c>
      <c r="K762" s="13">
        <v>0.94687145170643494</v>
      </c>
      <c r="L762">
        <v>3606</v>
      </c>
      <c r="M762">
        <v>4033</v>
      </c>
      <c r="N762" s="14">
        <v>1.6620050000000001E-2</v>
      </c>
      <c r="O762" s="57">
        <v>1.6015263049999999E-2</v>
      </c>
      <c r="P762" s="14">
        <v>1.2E-8</v>
      </c>
      <c r="Q762" s="13">
        <v>27.15668595008691</v>
      </c>
      <c r="R762" s="11">
        <v>-3.6407776138684174</v>
      </c>
      <c r="S762">
        <v>470</v>
      </c>
      <c r="T762">
        <v>13</v>
      </c>
    </row>
    <row r="763" spans="1:20" x14ac:dyDescent="0.25">
      <c r="A763" t="s">
        <v>1156</v>
      </c>
      <c r="B763" t="s">
        <v>1157</v>
      </c>
      <c r="C763" s="56">
        <v>27.759862000669155</v>
      </c>
      <c r="D763" s="11">
        <v>0.26126916837694791</v>
      </c>
      <c r="E763" s="13">
        <v>-9.842711879140321</v>
      </c>
      <c r="F763" s="12">
        <v>16.745960502693169</v>
      </c>
      <c r="G763" s="12">
        <v>0.43780520000000001</v>
      </c>
      <c r="H763" s="13">
        <v>2.4091550000000002</v>
      </c>
      <c r="I763" s="20">
        <v>1.0502819999999999</v>
      </c>
      <c r="J763" s="13">
        <v>2.2938172795496832</v>
      </c>
      <c r="K763" s="13">
        <v>0.95818566018996765</v>
      </c>
      <c r="L763">
        <v>3640</v>
      </c>
      <c r="M763">
        <v>4034</v>
      </c>
      <c r="N763" s="14">
        <v>2.096512E-2</v>
      </c>
      <c r="O763" s="57">
        <v>2.0360333049999998E-2</v>
      </c>
      <c r="P763" s="14">
        <v>1.2E-8</v>
      </c>
      <c r="Q763" s="13">
        <v>26.852978512428074</v>
      </c>
      <c r="R763" s="11">
        <v>-3.9353789250001712</v>
      </c>
      <c r="S763">
        <v>471</v>
      </c>
      <c r="T763">
        <v>12</v>
      </c>
    </row>
    <row r="764" spans="1:20" x14ac:dyDescent="0.25">
      <c r="A764" t="s">
        <v>1158</v>
      </c>
      <c r="B764" t="s">
        <v>1159</v>
      </c>
      <c r="C764" s="56">
        <v>27.159472259729476</v>
      </c>
      <c r="D764" s="11">
        <v>0.26126916837694791</v>
      </c>
      <c r="E764" s="13">
        <v>-9.842711879140321</v>
      </c>
      <c r="F764" s="12">
        <v>16.152004787552301</v>
      </c>
      <c r="G764" s="12">
        <v>0.42990100000000003</v>
      </c>
      <c r="H764" s="13">
        <v>2.3876550000000001</v>
      </c>
      <c r="I764" s="20">
        <v>1.0547905</v>
      </c>
      <c r="J764" s="13">
        <v>2.2636296022764713</v>
      </c>
      <c r="K764" s="13">
        <v>0.94557550168452964</v>
      </c>
      <c r="L764">
        <v>3674</v>
      </c>
      <c r="M764">
        <v>4035</v>
      </c>
      <c r="N764" s="14">
        <v>1.7840149999999999E-2</v>
      </c>
      <c r="O764" s="57">
        <v>1.7235363050000001E-2</v>
      </c>
      <c r="P764" s="14">
        <v>1.2E-8</v>
      </c>
      <c r="Q764" s="13">
        <v>26.253118548494434</v>
      </c>
      <c r="R764" s="11">
        <v>-4.5172531564400051</v>
      </c>
      <c r="S764">
        <v>472</v>
      </c>
      <c r="T764">
        <v>11</v>
      </c>
    </row>
    <row r="765" spans="1:20" x14ac:dyDescent="0.25">
      <c r="A765" t="s">
        <v>1160</v>
      </c>
      <c r="B765" t="s">
        <v>1161</v>
      </c>
      <c r="C765" s="56">
        <v>26.143195418643074</v>
      </c>
      <c r="D765" s="11">
        <v>0.26126916837694791</v>
      </c>
      <c r="E765" s="13">
        <v>-9.842711879140321</v>
      </c>
      <c r="F765" s="12">
        <v>15.146618791142874</v>
      </c>
      <c r="G765" s="12">
        <v>0.40272599999999997</v>
      </c>
      <c r="H765" s="13">
        <v>2.3979509999999999</v>
      </c>
      <c r="I765" s="20">
        <v>1.0433519999999998</v>
      </c>
      <c r="J765" s="13">
        <v>2.2983144710509973</v>
      </c>
      <c r="K765" s="13">
        <v>0.96006425115102856</v>
      </c>
      <c r="L765">
        <v>3708</v>
      </c>
      <c r="M765">
        <v>4036</v>
      </c>
      <c r="N765" s="14">
        <v>2.2483340000000001E-2</v>
      </c>
      <c r="O765" s="57">
        <v>2.1878553049999999E-2</v>
      </c>
      <c r="P765" s="14">
        <v>1.2E-8</v>
      </c>
      <c r="Q765" s="13">
        <v>25.237738458410377</v>
      </c>
      <c r="R765" s="11">
        <v>-5.5021888832096142</v>
      </c>
      <c r="S765">
        <v>473</v>
      </c>
      <c r="T765">
        <v>10</v>
      </c>
    </row>
    <row r="766" spans="1:20" x14ac:dyDescent="0.25">
      <c r="A766" t="s">
        <v>1162</v>
      </c>
      <c r="B766" t="s">
        <v>1163</v>
      </c>
      <c r="C766" s="56">
        <v>26.817184573669106</v>
      </c>
      <c r="D766" s="11">
        <v>0.26126916837694791</v>
      </c>
      <c r="E766" s="13">
        <v>-9.842711879140321</v>
      </c>
      <c r="F766" s="12">
        <v>15.813385198483854</v>
      </c>
      <c r="G766" s="12">
        <v>0.39293020000000001</v>
      </c>
      <c r="H766" s="13">
        <v>2.351505</v>
      </c>
      <c r="I766" s="20">
        <v>1.040079</v>
      </c>
      <c r="J766" s="13">
        <v>2.2608907592596332</v>
      </c>
      <c r="K766" s="13">
        <v>0.94443141748582615</v>
      </c>
      <c r="L766">
        <v>3742</v>
      </c>
      <c r="M766">
        <v>4037</v>
      </c>
      <c r="N766" s="14">
        <v>2.2780809999999999E-2</v>
      </c>
      <c r="O766" s="57">
        <v>2.217602305E-2</v>
      </c>
      <c r="P766" s="14">
        <v>1.2E-8</v>
      </c>
      <c r="Q766" s="13">
        <v>25.91113289315361</v>
      </c>
      <c r="R766" s="11">
        <v>-4.8489849810811716</v>
      </c>
      <c r="S766">
        <v>474</v>
      </c>
      <c r="T766">
        <v>9</v>
      </c>
    </row>
    <row r="767" spans="1:20" x14ac:dyDescent="0.25">
      <c r="A767" t="s">
        <v>1164</v>
      </c>
      <c r="B767" t="s">
        <v>1165</v>
      </c>
      <c r="C767" s="56">
        <v>27.038991027080961</v>
      </c>
      <c r="D767" s="11">
        <v>0.26126916837694791</v>
      </c>
      <c r="E767" s="13">
        <v>-9.842711879140321</v>
      </c>
      <c r="F767" s="12">
        <v>16.032814681827155</v>
      </c>
      <c r="G767" s="12">
        <v>0.39768020000000004</v>
      </c>
      <c r="H767" s="13">
        <v>2.3385899999999999</v>
      </c>
      <c r="I767" s="20">
        <v>1.0289619999999999</v>
      </c>
      <c r="J767" s="13">
        <v>2.2727661468547917</v>
      </c>
      <c r="K767" s="13">
        <v>0.94939206810273691</v>
      </c>
      <c r="L767">
        <v>3776</v>
      </c>
      <c r="M767">
        <v>4038</v>
      </c>
      <c r="N767" s="14">
        <v>2.486321E-2</v>
      </c>
      <c r="O767" s="57">
        <v>2.4258423049999998E-2</v>
      </c>
      <c r="P767" s="14">
        <v>1.2E-8</v>
      </c>
      <c r="Q767" s="13">
        <v>26.132743627100385</v>
      </c>
      <c r="R767" s="11">
        <v>-4.6340188502387356</v>
      </c>
      <c r="S767">
        <v>475</v>
      </c>
      <c r="T767">
        <v>8</v>
      </c>
    </row>
    <row r="768" spans="1:20" x14ac:dyDescent="0.25">
      <c r="A768" t="s">
        <v>1166</v>
      </c>
      <c r="B768" t="s">
        <v>1167</v>
      </c>
      <c r="C768" s="56">
        <v>27.185685749678168</v>
      </c>
      <c r="D768" s="11">
        <v>0.26126916837694791</v>
      </c>
      <c r="E768" s="13">
        <v>-9.842711879140321</v>
      </c>
      <c r="F768" s="12">
        <v>16.177937362856554</v>
      </c>
      <c r="G768" s="12">
        <v>0.3727994</v>
      </c>
      <c r="H768" s="13">
        <v>2.3248060000000002</v>
      </c>
      <c r="I768" s="20">
        <v>1.0243915000000001</v>
      </c>
      <c r="J768" s="13">
        <v>2.2694506934116498</v>
      </c>
      <c r="K768" s="13">
        <v>0.9480071191032815</v>
      </c>
      <c r="L768">
        <v>3810</v>
      </c>
      <c r="M768">
        <v>4039</v>
      </c>
      <c r="N768" s="14">
        <v>2.6390569999999999E-2</v>
      </c>
      <c r="O768" s="57">
        <v>2.5785783049999997E-2</v>
      </c>
      <c r="P768" s="14">
        <v>1.2E-8</v>
      </c>
      <c r="Q768" s="13">
        <v>26.279308907960932</v>
      </c>
      <c r="R768" s="11">
        <v>-4.4918480682494772</v>
      </c>
      <c r="S768">
        <v>476</v>
      </c>
      <c r="T768">
        <v>7</v>
      </c>
    </row>
    <row r="769" spans="1:21" x14ac:dyDescent="0.25">
      <c r="A769" t="s">
        <v>1168</v>
      </c>
      <c r="B769" t="s">
        <v>1169</v>
      </c>
      <c r="C769" s="56">
        <v>27.294068448504348</v>
      </c>
      <c r="D769" s="11">
        <v>0.26126916837694791</v>
      </c>
      <c r="E769" s="13">
        <v>-9.842711879140321</v>
      </c>
      <c r="F769" s="12">
        <v>16.285158587671987</v>
      </c>
      <c r="G769" s="12">
        <v>0.48222500000000001</v>
      </c>
      <c r="H769" s="13">
        <v>2.347321</v>
      </c>
      <c r="I769" s="20">
        <v>1.0108774999999999</v>
      </c>
      <c r="J769" s="13">
        <v>2.322062762303049</v>
      </c>
      <c r="K769" s="13">
        <v>0.96998451478083181</v>
      </c>
      <c r="L769">
        <v>3844</v>
      </c>
      <c r="M769">
        <v>4040</v>
      </c>
      <c r="N769" s="14">
        <v>2.1572560000000001E-2</v>
      </c>
      <c r="O769" s="57">
        <v>2.0967773049999999E-2</v>
      </c>
      <c r="P769" s="14">
        <v>1.2E-8</v>
      </c>
      <c r="Q769" s="13">
        <v>26.38759597113949</v>
      </c>
      <c r="R769" s="11">
        <v>-4.3868077997696311</v>
      </c>
      <c r="S769">
        <v>477</v>
      </c>
      <c r="T769">
        <v>6</v>
      </c>
    </row>
    <row r="770" spans="1:21" x14ac:dyDescent="0.25">
      <c r="A770" t="s">
        <v>1170</v>
      </c>
      <c r="B770" t="s">
        <v>1171</v>
      </c>
      <c r="C770" s="56">
        <v>28.289676960977506</v>
      </c>
      <c r="D770" s="11">
        <v>0.26126916837694791</v>
      </c>
      <c r="E770" s="13">
        <v>-9.842711879140321</v>
      </c>
      <c r="F770" s="12">
        <v>17.270097745860635</v>
      </c>
      <c r="G770" s="12">
        <v>0.48478260000000001</v>
      </c>
      <c r="H770" s="13">
        <v>2.2926259999999998</v>
      </c>
      <c r="I770" s="20">
        <v>1.0081850000000001</v>
      </c>
      <c r="J770" s="13">
        <v>2.2740132019421035</v>
      </c>
      <c r="K770" s="13">
        <v>0.94991299464417611</v>
      </c>
      <c r="L770">
        <v>3878</v>
      </c>
      <c r="M770">
        <v>4041</v>
      </c>
      <c r="N770" s="14">
        <v>1.6715560000000001E-2</v>
      </c>
      <c r="O770" s="57">
        <v>1.6110773049999999E-2</v>
      </c>
      <c r="P770" s="14">
        <v>1.2E-8</v>
      </c>
      <c r="Q770" s="13">
        <v>27.38232597010537</v>
      </c>
      <c r="R770" s="11">
        <v>-3.4219030079198283</v>
      </c>
      <c r="S770">
        <v>478</v>
      </c>
      <c r="T770">
        <v>5</v>
      </c>
    </row>
    <row r="771" spans="1:21" x14ac:dyDescent="0.25">
      <c r="A771" t="s">
        <v>1172</v>
      </c>
      <c r="B771" t="s">
        <v>1173</v>
      </c>
      <c r="C771" s="13"/>
      <c r="D771" s="13"/>
      <c r="E771" s="13"/>
      <c r="F771" s="12">
        <v>7.4735687213247637</v>
      </c>
      <c r="G771" s="71">
        <v>0.98330660000000003</v>
      </c>
      <c r="H771" s="13">
        <v>1.5582609999999999</v>
      </c>
      <c r="I771" s="20">
        <v>1.0035404999999999</v>
      </c>
      <c r="J771" s="13">
        <v>1.5527634410370084</v>
      </c>
      <c r="K771" s="69">
        <v>0.64862867506211319</v>
      </c>
      <c r="L771">
        <v>3912</v>
      </c>
      <c r="M771">
        <v>4042</v>
      </c>
      <c r="N771" s="14">
        <v>3.7375909999999998E-2</v>
      </c>
      <c r="O771" s="59">
        <v>3.677112305E-2</v>
      </c>
      <c r="P771" s="14">
        <v>1.2E-8</v>
      </c>
      <c r="Q771" s="13"/>
      <c r="R771" s="11"/>
      <c r="S771">
        <v>479</v>
      </c>
      <c r="T771">
        <v>4</v>
      </c>
      <c r="U771" t="s">
        <v>637</v>
      </c>
    </row>
    <row r="772" spans="1:21" x14ac:dyDescent="0.25">
      <c r="A772" t="s">
        <v>1174</v>
      </c>
      <c r="B772" t="s">
        <v>1175</v>
      </c>
      <c r="C772" s="13"/>
      <c r="D772" s="13"/>
      <c r="E772" s="13"/>
      <c r="F772" s="12">
        <v>12.20277279074411</v>
      </c>
      <c r="G772" s="12">
        <v>0.50760280000000002</v>
      </c>
      <c r="H772" s="13">
        <v>1.9214599999999999</v>
      </c>
      <c r="I772" s="20">
        <v>1.0039235</v>
      </c>
      <c r="J772" s="13">
        <v>1.9139506147629775</v>
      </c>
      <c r="K772" s="69">
        <v>0.79950571901598411</v>
      </c>
      <c r="L772">
        <v>3946</v>
      </c>
      <c r="M772">
        <v>4043</v>
      </c>
      <c r="N772" s="14">
        <v>2.8993060000000001E-2</v>
      </c>
      <c r="O772" s="57">
        <v>2.8388273050000003E-2</v>
      </c>
      <c r="P772" s="14">
        <v>1.2E-8</v>
      </c>
      <c r="Q772" s="13"/>
      <c r="R772" s="11"/>
      <c r="S772">
        <v>480</v>
      </c>
      <c r="T772">
        <v>3</v>
      </c>
      <c r="U772" t="s">
        <v>637</v>
      </c>
    </row>
    <row r="773" spans="1:21" x14ac:dyDescent="0.25">
      <c r="A773" t="s">
        <v>1176</v>
      </c>
      <c r="B773" t="s">
        <v>1177</v>
      </c>
      <c r="C773" s="13"/>
      <c r="D773" s="13"/>
      <c r="E773" s="13"/>
      <c r="F773" s="12">
        <v>7.8361260722124015</v>
      </c>
      <c r="G773" s="71">
        <v>0.83091420000000005</v>
      </c>
      <c r="H773" s="13">
        <v>1.6698120000000001</v>
      </c>
      <c r="I773" s="20">
        <v>0.99412809999999996</v>
      </c>
      <c r="J773" s="13">
        <v>1.6796748829451658</v>
      </c>
      <c r="K773" s="69">
        <v>0.7016428034473966</v>
      </c>
      <c r="L773">
        <v>3980</v>
      </c>
      <c r="M773">
        <v>4044</v>
      </c>
      <c r="N773" s="14">
        <v>3.3204320000000002E-2</v>
      </c>
      <c r="O773" s="57">
        <v>3.2599533050000004E-2</v>
      </c>
      <c r="P773" s="14">
        <v>1.2E-8</v>
      </c>
      <c r="Q773" s="13"/>
      <c r="R773" s="11"/>
      <c r="S773">
        <v>481</v>
      </c>
      <c r="T773">
        <v>2</v>
      </c>
      <c r="U773" t="s">
        <v>637</v>
      </c>
    </row>
    <row r="774" spans="1:21" x14ac:dyDescent="0.25">
      <c r="A774" t="s">
        <v>1178</v>
      </c>
      <c r="B774" t="s">
        <v>1179</v>
      </c>
      <c r="C774" s="13"/>
      <c r="D774" s="13"/>
      <c r="E774" s="13"/>
      <c r="F774" s="12">
        <v>7.6176939956114076</v>
      </c>
      <c r="G774" s="71">
        <v>0.719773</v>
      </c>
      <c r="H774" s="13">
        <v>1.7611730000000001</v>
      </c>
      <c r="I774" s="20">
        <v>1.054778</v>
      </c>
      <c r="J774" s="13">
        <v>1.6697096450627527</v>
      </c>
      <c r="K774" s="69">
        <v>0.69748007081631946</v>
      </c>
      <c r="L774">
        <v>4014</v>
      </c>
      <c r="M774">
        <v>4045</v>
      </c>
      <c r="N774" s="14">
        <v>3.7935530000000002E-2</v>
      </c>
      <c r="O774" s="59">
        <v>3.7330743050000004E-2</v>
      </c>
      <c r="P774" s="14">
        <v>1.2E-8</v>
      </c>
      <c r="Q774" s="13"/>
      <c r="R774" s="11"/>
      <c r="S774">
        <v>482</v>
      </c>
      <c r="T774">
        <v>1</v>
      </c>
      <c r="U774" t="s">
        <v>637</v>
      </c>
    </row>
    <row r="775" spans="1:21" x14ac:dyDescent="0.25">
      <c r="L775"/>
      <c r="M775"/>
    </row>
    <row r="776" spans="1:21" x14ac:dyDescent="0.25">
      <c r="A776" t="s">
        <v>1180</v>
      </c>
      <c r="B776" t="s">
        <v>827</v>
      </c>
      <c r="F776" s="12">
        <v>1.8367245162578261</v>
      </c>
      <c r="G776" s="12">
        <v>0.31700800000000001</v>
      </c>
      <c r="H776" s="13">
        <v>2.546621</v>
      </c>
      <c r="I776" s="20">
        <v>1.0697734999999999</v>
      </c>
      <c r="J776" s="13">
        <v>2.3805235407308185</v>
      </c>
      <c r="L776">
        <v>-1656</v>
      </c>
      <c r="M776">
        <v>-1644</v>
      </c>
      <c r="N776" s="14">
        <v>5.8394730000000002E-4</v>
      </c>
      <c r="P776" s="14">
        <v>1.2E-8</v>
      </c>
    </row>
    <row r="777" spans="1:21" x14ac:dyDescent="0.25">
      <c r="A777" t="s">
        <v>1181</v>
      </c>
      <c r="B777" t="s">
        <v>827</v>
      </c>
      <c r="F777" s="12">
        <v>1.7010771992818086</v>
      </c>
      <c r="G777" s="12">
        <v>0.43258440000000004</v>
      </c>
      <c r="H777" s="13">
        <v>2.567796</v>
      </c>
      <c r="I777" s="20">
        <v>1.074295</v>
      </c>
      <c r="J777" s="13">
        <v>2.3902149781950022</v>
      </c>
      <c r="L777">
        <v>-1636</v>
      </c>
      <c r="M777">
        <v>-1644</v>
      </c>
      <c r="N777" s="14">
        <v>5.702805E-4</v>
      </c>
      <c r="P777" s="14">
        <v>1.2E-8</v>
      </c>
    </row>
    <row r="778" spans="1:21" x14ac:dyDescent="0.25">
      <c r="A778" t="s">
        <v>1182</v>
      </c>
      <c r="B778" t="s">
        <v>827</v>
      </c>
      <c r="F778" s="12">
        <v>1.4522242170356137</v>
      </c>
      <c r="G778" s="12">
        <v>0.43068099999999998</v>
      </c>
      <c r="H778" s="13">
        <v>2.5714410000000001</v>
      </c>
      <c r="I778" s="20">
        <v>1.0689595000000001</v>
      </c>
      <c r="J778" s="13">
        <v>2.4055551215925393</v>
      </c>
      <c r="L778">
        <v>-1616</v>
      </c>
      <c r="M778">
        <v>-1644</v>
      </c>
      <c r="N778" s="14">
        <v>6.0862130000000005E-4</v>
      </c>
      <c r="P778" s="14">
        <v>1.2E-8</v>
      </c>
    </row>
    <row r="779" spans="1:21" x14ac:dyDescent="0.25">
      <c r="A779" t="s">
        <v>1183</v>
      </c>
      <c r="B779" t="s">
        <v>827</v>
      </c>
      <c r="F779" s="12">
        <v>1.6980849790544372</v>
      </c>
      <c r="G779" s="12">
        <v>0.37967840000000003</v>
      </c>
      <c r="H779" s="13">
        <v>2.5757829999999999</v>
      </c>
      <c r="I779" s="20">
        <v>1.07406</v>
      </c>
      <c r="J779" s="13">
        <v>2.3981742174552632</v>
      </c>
      <c r="L779">
        <v>-1596</v>
      </c>
      <c r="M779">
        <v>-1644</v>
      </c>
      <c r="N779" s="14">
        <v>5.84758E-4</v>
      </c>
      <c r="P779" s="14">
        <v>1.2E-8</v>
      </c>
    </row>
    <row r="780" spans="1:21" x14ac:dyDescent="0.25">
      <c r="B780" s="29"/>
      <c r="C780" s="32"/>
      <c r="D780" s="32"/>
      <c r="E780" s="48"/>
      <c r="F780" s="32">
        <f>AVERAGE(F776:F779)</f>
        <v>1.6720277279074214</v>
      </c>
      <c r="G780" s="32">
        <f>2*STDEV(F776:F779)</f>
        <v>0.3203362142270334</v>
      </c>
    </row>
    <row r="781" spans="1:21" x14ac:dyDescent="0.25">
      <c r="B781" s="43" t="s">
        <v>46</v>
      </c>
      <c r="C781" s="44">
        <v>12.49</v>
      </c>
      <c r="D781" s="44"/>
      <c r="E781" s="44">
        <v>-10.716415288427484</v>
      </c>
      <c r="F781" s="44">
        <f>AVERAGE(F776:F779,F748,F750:F751)</f>
        <v>1.6397366846200143</v>
      </c>
      <c r="G781" s="44">
        <f>2*STDEV(F776:F779,F748,F750:F751)</f>
        <v>0.26126916837694791</v>
      </c>
      <c r="J781" s="44">
        <v>2.393917353234984</v>
      </c>
      <c r="N781" s="58">
        <f>AVERAGE(N748:N751,N776:N779)</f>
        <v>6.0478695000000006E-4</v>
      </c>
    </row>
    <row r="782" spans="1:21" x14ac:dyDescent="0.25">
      <c r="K782" s="21"/>
      <c r="O782" s="21"/>
      <c r="R782" s="21"/>
      <c r="S782" s="21"/>
      <c r="T782" s="21"/>
    </row>
    <row r="783" spans="1:21" ht="215.1" customHeight="1" x14ac:dyDescent="0.25">
      <c r="A783" s="77" t="s">
        <v>1184</v>
      </c>
      <c r="B783" s="77"/>
      <c r="C783" s="77"/>
      <c r="D783" s="77"/>
      <c r="E783" s="77"/>
      <c r="F783" s="77"/>
      <c r="G783" s="77"/>
      <c r="H783" s="77"/>
      <c r="I783" s="77"/>
      <c r="J783" s="77"/>
      <c r="K783" s="77"/>
      <c r="L783" s="77"/>
      <c r="M783" s="77"/>
      <c r="N783" s="77"/>
      <c r="O783" s="77"/>
      <c r="P783" s="77"/>
      <c r="Q783" s="77"/>
      <c r="R783" s="77"/>
      <c r="S783" s="77"/>
      <c r="T783" s="77"/>
      <c r="U783" s="77"/>
    </row>
  </sheetData>
  <mergeCells count="1">
    <mergeCell ref="A783:U783"/>
  </mergeCells>
  <conditionalFormatting sqref="I1:I1048576">
    <cfRule type="cellIs" dxfId="1" priority="1" stopIfTrue="1" operator="between">
      <formula>0.0001</formula>
      <formula>1</formula>
    </cfRule>
    <cfRule type="cellIs" dxfId="0" priority="2" operator="notEqual">
      <formula>""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EBBF6-A417-42C8-AD6F-904C67D4CBE8}">
  <dimension ref="A1:D245"/>
  <sheetViews>
    <sheetView workbookViewId="0">
      <selection activeCell="H15" sqref="H15"/>
    </sheetView>
  </sheetViews>
  <sheetFormatPr defaultRowHeight="15" x14ac:dyDescent="0.25"/>
  <cols>
    <col min="1" max="1" width="10.7109375" bestFit="1" customWidth="1"/>
  </cols>
  <sheetData>
    <row r="1" spans="1:4" s="76" customFormat="1" x14ac:dyDescent="0.25">
      <c r="A1" s="76" t="s">
        <v>1188</v>
      </c>
      <c r="B1" s="76" t="s">
        <v>1189</v>
      </c>
      <c r="C1" s="76" t="s">
        <v>1190</v>
      </c>
      <c r="D1" s="76" t="s">
        <v>1191</v>
      </c>
    </row>
    <row r="2" spans="1:4" x14ac:dyDescent="0.25">
      <c r="A2" s="75">
        <v>28062</v>
      </c>
      <c r="B2">
        <v>28</v>
      </c>
      <c r="C2">
        <v>8.7793600000000005</v>
      </c>
      <c r="D2">
        <v>10.98</v>
      </c>
    </row>
    <row r="3" spans="1:4" x14ac:dyDescent="0.25">
      <c r="A3" s="75">
        <v>28209</v>
      </c>
      <c r="B3">
        <v>27.3</v>
      </c>
      <c r="C3">
        <v>8.3778600000000001</v>
      </c>
      <c r="D3">
        <v>2.21</v>
      </c>
    </row>
    <row r="4" spans="1:4" x14ac:dyDescent="0.25">
      <c r="A4" s="75">
        <v>28253</v>
      </c>
      <c r="B4">
        <v>28</v>
      </c>
      <c r="C4">
        <v>8.3919999999999995</v>
      </c>
      <c r="D4">
        <v>4.6459999999999999</v>
      </c>
    </row>
    <row r="5" spans="1:4" x14ac:dyDescent="0.25">
      <c r="A5" s="75">
        <v>28342</v>
      </c>
      <c r="B5">
        <v>28</v>
      </c>
      <c r="C5">
        <v>9.3019999999999996</v>
      </c>
      <c r="D5">
        <v>11.565</v>
      </c>
    </row>
    <row r="6" spans="1:4" x14ac:dyDescent="0.25">
      <c r="A6" s="75">
        <v>28420</v>
      </c>
      <c r="B6">
        <v>30</v>
      </c>
      <c r="C6">
        <v>10.528</v>
      </c>
      <c r="D6">
        <v>12.711</v>
      </c>
    </row>
    <row r="7" spans="1:4" x14ac:dyDescent="0.25">
      <c r="A7" s="75">
        <v>28446</v>
      </c>
      <c r="B7">
        <v>27</v>
      </c>
      <c r="C7">
        <v>18.440000000000001</v>
      </c>
      <c r="D7">
        <v>10.153</v>
      </c>
    </row>
    <row r="8" spans="1:4" x14ac:dyDescent="0.25">
      <c r="A8" s="75">
        <v>28525</v>
      </c>
      <c r="B8">
        <v>26</v>
      </c>
      <c r="C8">
        <v>8.9499999999999993</v>
      </c>
      <c r="D8">
        <v>2.94</v>
      </c>
    </row>
    <row r="9" spans="1:4" x14ac:dyDescent="0.25">
      <c r="A9" s="75">
        <v>28705</v>
      </c>
      <c r="B9">
        <v>28.1</v>
      </c>
      <c r="C9">
        <v>8.93</v>
      </c>
      <c r="D9">
        <v>8.3800000000000008</v>
      </c>
    </row>
    <row r="10" spans="1:4" x14ac:dyDescent="0.25">
      <c r="A10" s="75">
        <v>28791</v>
      </c>
      <c r="B10">
        <v>26</v>
      </c>
      <c r="C10">
        <v>13.356999999999999</v>
      </c>
      <c r="D10">
        <v>10.871</v>
      </c>
    </row>
    <row r="11" spans="1:4" x14ac:dyDescent="0.25">
      <c r="A11" s="75">
        <v>29069</v>
      </c>
      <c r="B11">
        <v>25.3</v>
      </c>
      <c r="C11">
        <v>10.57</v>
      </c>
      <c r="D11">
        <v>10.73</v>
      </c>
    </row>
    <row r="12" spans="1:4" x14ac:dyDescent="0.25">
      <c r="A12" s="75">
        <v>29154</v>
      </c>
      <c r="B12">
        <v>26</v>
      </c>
      <c r="C12">
        <v>11.686999999999999</v>
      </c>
      <c r="D12">
        <v>10.162000000000001</v>
      </c>
    </row>
    <row r="13" spans="1:4" x14ac:dyDescent="0.25">
      <c r="A13" s="75">
        <v>29258</v>
      </c>
      <c r="B13">
        <v>29</v>
      </c>
      <c r="C13">
        <v>9.3179999999999996</v>
      </c>
      <c r="D13">
        <v>0.77500000000000002</v>
      </c>
    </row>
    <row r="14" spans="1:4" x14ac:dyDescent="0.25">
      <c r="A14" s="75">
        <v>29263</v>
      </c>
      <c r="B14">
        <v>29</v>
      </c>
      <c r="C14">
        <v>9.4789999999999992</v>
      </c>
      <c r="D14">
        <v>0.61</v>
      </c>
    </row>
    <row r="15" spans="1:4" x14ac:dyDescent="0.25">
      <c r="A15" s="75">
        <v>29303</v>
      </c>
      <c r="B15">
        <v>29</v>
      </c>
      <c r="C15">
        <v>8.7560000000000002</v>
      </c>
      <c r="D15">
        <v>0.42</v>
      </c>
    </row>
    <row r="16" spans="1:4" x14ac:dyDescent="0.25">
      <c r="A16" s="75">
        <v>29348</v>
      </c>
      <c r="B16">
        <v>28</v>
      </c>
      <c r="C16">
        <v>9.7439999999999998</v>
      </c>
      <c r="D16">
        <v>3.7770000000000001</v>
      </c>
    </row>
    <row r="17" spans="1:4" x14ac:dyDescent="0.25">
      <c r="A17" s="75">
        <v>29436</v>
      </c>
      <c r="B17">
        <v>28</v>
      </c>
      <c r="C17">
        <v>13.788</v>
      </c>
      <c r="D17">
        <v>9.1620000000000008</v>
      </c>
    </row>
    <row r="18" spans="1:4" x14ac:dyDescent="0.25">
      <c r="A18" s="75">
        <v>29517</v>
      </c>
      <c r="B18">
        <v>27</v>
      </c>
      <c r="C18">
        <v>12.922000000000001</v>
      </c>
      <c r="D18">
        <v>11.967000000000001</v>
      </c>
    </row>
    <row r="19" spans="1:4" x14ac:dyDescent="0.25">
      <c r="A19" s="75">
        <v>29626</v>
      </c>
      <c r="B19">
        <v>29</v>
      </c>
      <c r="C19">
        <v>11.452999999999999</v>
      </c>
      <c r="D19">
        <v>3.3130000000000002</v>
      </c>
    </row>
    <row r="20" spans="1:4" x14ac:dyDescent="0.25">
      <c r="A20" s="75">
        <v>29673</v>
      </c>
      <c r="B20">
        <v>29</v>
      </c>
      <c r="C20">
        <v>8.9649999999999999</v>
      </c>
      <c r="D20">
        <v>1.9239999999999999</v>
      </c>
    </row>
    <row r="21" spans="1:4" x14ac:dyDescent="0.25">
      <c r="A21" s="75">
        <v>29713</v>
      </c>
      <c r="B21">
        <v>31</v>
      </c>
      <c r="C21">
        <v>9.4730000000000008</v>
      </c>
      <c r="D21">
        <v>5.1029999999999998</v>
      </c>
    </row>
    <row r="22" spans="1:4" x14ac:dyDescent="0.25">
      <c r="A22" s="75">
        <v>29798</v>
      </c>
      <c r="B22">
        <v>28</v>
      </c>
      <c r="C22">
        <v>10.06</v>
      </c>
      <c r="D22">
        <v>11.579000000000001</v>
      </c>
    </row>
    <row r="23" spans="1:4" x14ac:dyDescent="0.25">
      <c r="A23" s="75">
        <v>29881</v>
      </c>
      <c r="B23">
        <v>30</v>
      </c>
      <c r="C23">
        <v>15.988</v>
      </c>
      <c r="D23">
        <v>10.721</v>
      </c>
    </row>
    <row r="24" spans="1:4" x14ac:dyDescent="0.25">
      <c r="A24" s="75">
        <v>29988</v>
      </c>
      <c r="B24">
        <v>35</v>
      </c>
      <c r="C24">
        <v>10.84</v>
      </c>
      <c r="D24">
        <v>0.52</v>
      </c>
    </row>
    <row r="25" spans="1:4" x14ac:dyDescent="0.25">
      <c r="A25" s="75">
        <v>30035</v>
      </c>
      <c r="B25">
        <v>28</v>
      </c>
      <c r="C25">
        <v>8.2880000000000003</v>
      </c>
      <c r="D25">
        <v>1.042</v>
      </c>
    </row>
    <row r="26" spans="1:4" x14ac:dyDescent="0.25">
      <c r="A26" s="75">
        <v>30082</v>
      </c>
      <c r="B26">
        <v>30.1</v>
      </c>
      <c r="C26">
        <v>9.077</v>
      </c>
      <c r="D26">
        <v>3.6110000000000002</v>
      </c>
    </row>
    <row r="27" spans="1:4" x14ac:dyDescent="0.25">
      <c r="A27" s="75">
        <v>30163</v>
      </c>
      <c r="B27">
        <v>31</v>
      </c>
      <c r="C27">
        <v>8.1530000000000005</v>
      </c>
      <c r="D27">
        <v>7.8319999999999999</v>
      </c>
    </row>
    <row r="28" spans="1:4" x14ac:dyDescent="0.25">
      <c r="A28" s="75">
        <v>30347</v>
      </c>
      <c r="B28">
        <v>29</v>
      </c>
      <c r="C28">
        <v>16.8</v>
      </c>
      <c r="D28">
        <v>4.1100000000000003</v>
      </c>
    </row>
    <row r="29" spans="1:4" x14ac:dyDescent="0.25">
      <c r="A29" s="75">
        <v>30356</v>
      </c>
      <c r="B29">
        <v>31</v>
      </c>
      <c r="C29">
        <v>10.89</v>
      </c>
      <c r="D29">
        <v>3.5</v>
      </c>
    </row>
    <row r="30" spans="1:4" x14ac:dyDescent="0.25">
      <c r="A30" s="75">
        <v>30452</v>
      </c>
      <c r="B30">
        <v>27</v>
      </c>
      <c r="C30">
        <v>8.51</v>
      </c>
      <c r="D30">
        <v>5.57</v>
      </c>
    </row>
    <row r="31" spans="1:4" x14ac:dyDescent="0.25">
      <c r="A31" s="75">
        <v>30617</v>
      </c>
      <c r="B31">
        <v>27.6</v>
      </c>
      <c r="C31">
        <v>17.29</v>
      </c>
      <c r="D31">
        <v>11.28</v>
      </c>
    </row>
    <row r="32" spans="1:4" x14ac:dyDescent="0.25">
      <c r="A32" s="75">
        <v>30710</v>
      </c>
      <c r="B32">
        <v>28</v>
      </c>
      <c r="C32">
        <v>10.81</v>
      </c>
      <c r="D32">
        <v>2.99</v>
      </c>
    </row>
    <row r="33" spans="1:4" x14ac:dyDescent="0.25">
      <c r="A33" s="75">
        <v>30718</v>
      </c>
      <c r="B33">
        <v>26</v>
      </c>
      <c r="C33">
        <v>10.27</v>
      </c>
      <c r="D33">
        <v>2.76</v>
      </c>
    </row>
    <row r="34" spans="1:4" x14ac:dyDescent="0.25">
      <c r="A34" s="75">
        <v>30764</v>
      </c>
      <c r="B34">
        <v>27</v>
      </c>
      <c r="C34">
        <v>9.0399999999999991</v>
      </c>
      <c r="D34">
        <v>1.64</v>
      </c>
    </row>
    <row r="35" spans="1:4" x14ac:dyDescent="0.25">
      <c r="A35" s="75">
        <v>30776</v>
      </c>
      <c r="B35">
        <v>28</v>
      </c>
      <c r="C35">
        <v>9.08</v>
      </c>
      <c r="D35">
        <v>1.87</v>
      </c>
    </row>
    <row r="36" spans="1:4" x14ac:dyDescent="0.25">
      <c r="A36" s="75">
        <v>30980</v>
      </c>
      <c r="B36">
        <v>27</v>
      </c>
      <c r="C36">
        <v>13.38</v>
      </c>
      <c r="D36">
        <v>12.26</v>
      </c>
    </row>
    <row r="37" spans="1:4" x14ac:dyDescent="0.25">
      <c r="A37" s="75">
        <v>31078</v>
      </c>
      <c r="B37">
        <v>32</v>
      </c>
      <c r="C37">
        <v>10.88</v>
      </c>
      <c r="D37">
        <v>0.82</v>
      </c>
    </row>
    <row r="38" spans="1:4" x14ac:dyDescent="0.25">
      <c r="A38" s="75">
        <v>31164</v>
      </c>
      <c r="B38">
        <v>29</v>
      </c>
      <c r="C38">
        <v>13.61</v>
      </c>
      <c r="D38">
        <v>2.57</v>
      </c>
    </row>
    <row r="39" spans="1:4" x14ac:dyDescent="0.25">
      <c r="A39" s="75">
        <v>31262</v>
      </c>
      <c r="B39">
        <v>28</v>
      </c>
      <c r="C39">
        <v>9.26</v>
      </c>
      <c r="D39">
        <v>9.61</v>
      </c>
    </row>
    <row r="40" spans="1:4" x14ac:dyDescent="0.25">
      <c r="A40" s="75">
        <v>31364</v>
      </c>
      <c r="B40">
        <v>30</v>
      </c>
      <c r="C40">
        <v>14.65</v>
      </c>
      <c r="D40">
        <v>10.74</v>
      </c>
    </row>
    <row r="41" spans="1:4" x14ac:dyDescent="0.25">
      <c r="A41" s="75">
        <v>31441</v>
      </c>
      <c r="B41">
        <v>28</v>
      </c>
      <c r="C41">
        <v>11.11</v>
      </c>
      <c r="D41">
        <v>3.12</v>
      </c>
    </row>
    <row r="42" spans="1:4" x14ac:dyDescent="0.25">
      <c r="A42" s="75">
        <v>31482</v>
      </c>
      <c r="B42">
        <v>27</v>
      </c>
      <c r="C42">
        <v>11.08</v>
      </c>
      <c r="D42">
        <v>-0.02</v>
      </c>
    </row>
    <row r="43" spans="1:4" x14ac:dyDescent="0.25">
      <c r="A43" s="75">
        <v>31553</v>
      </c>
      <c r="B43">
        <v>32</v>
      </c>
      <c r="C43">
        <v>15.492000000000001</v>
      </c>
      <c r="D43">
        <v>3.8159999999999998</v>
      </c>
    </row>
    <row r="44" spans="1:4" x14ac:dyDescent="0.25">
      <c r="A44" s="75">
        <v>31627</v>
      </c>
      <c r="B44">
        <v>28</v>
      </c>
      <c r="C44">
        <v>9.6430000000000007</v>
      </c>
      <c r="D44">
        <v>7.7759999999999998</v>
      </c>
    </row>
    <row r="45" spans="1:4" x14ac:dyDescent="0.25">
      <c r="A45" s="75">
        <v>31710</v>
      </c>
      <c r="B45">
        <v>27</v>
      </c>
      <c r="C45">
        <v>13.31</v>
      </c>
      <c r="D45">
        <v>11.35</v>
      </c>
    </row>
    <row r="46" spans="1:4" x14ac:dyDescent="0.25">
      <c r="A46" s="75">
        <v>31869</v>
      </c>
      <c r="B46">
        <v>28.6</v>
      </c>
      <c r="C46">
        <v>9.202</v>
      </c>
      <c r="D46">
        <v>0.1</v>
      </c>
    </row>
    <row r="47" spans="1:4" x14ac:dyDescent="0.25">
      <c r="A47" s="75">
        <v>31903</v>
      </c>
      <c r="B47">
        <v>30</v>
      </c>
      <c r="C47">
        <v>15.74</v>
      </c>
      <c r="D47">
        <v>3.37</v>
      </c>
    </row>
    <row r="48" spans="1:4" x14ac:dyDescent="0.25">
      <c r="A48" s="75">
        <v>31974</v>
      </c>
      <c r="B48">
        <v>28</v>
      </c>
      <c r="C48">
        <v>9.43</v>
      </c>
      <c r="D48">
        <v>6.53</v>
      </c>
    </row>
    <row r="49" spans="1:4" x14ac:dyDescent="0.25">
      <c r="A49" s="75">
        <v>32079</v>
      </c>
      <c r="B49">
        <v>26</v>
      </c>
      <c r="C49">
        <v>8.3379999999999992</v>
      </c>
      <c r="D49">
        <v>10.01</v>
      </c>
    </row>
    <row r="50" spans="1:4" x14ac:dyDescent="0.25">
      <c r="A50" s="75">
        <v>32171</v>
      </c>
      <c r="B50">
        <v>26</v>
      </c>
      <c r="C50">
        <v>8.3330000000000002</v>
      </c>
      <c r="D50">
        <v>4.2569999999999997</v>
      </c>
    </row>
    <row r="51" spans="1:4" x14ac:dyDescent="0.25">
      <c r="A51" s="75">
        <v>32227</v>
      </c>
      <c r="B51">
        <v>30</v>
      </c>
      <c r="C51">
        <v>8.0909999999999993</v>
      </c>
      <c r="D51">
        <v>2.7559999999999998</v>
      </c>
    </row>
    <row r="52" spans="1:4" x14ac:dyDescent="0.25">
      <c r="A52" s="75">
        <v>32268</v>
      </c>
      <c r="B52">
        <v>28</v>
      </c>
      <c r="C52">
        <v>8.0850000000000009</v>
      </c>
      <c r="D52">
        <v>5.0830000000000002</v>
      </c>
    </row>
    <row r="53" spans="1:4" x14ac:dyDescent="0.25">
      <c r="A53" s="75">
        <v>32443</v>
      </c>
      <c r="B53">
        <v>26</v>
      </c>
      <c r="C53">
        <v>8.5</v>
      </c>
      <c r="D53">
        <v>9.3000000000000007</v>
      </c>
    </row>
    <row r="54" spans="1:4" x14ac:dyDescent="0.25">
      <c r="A54" s="75">
        <v>32533</v>
      </c>
      <c r="B54">
        <v>28</v>
      </c>
      <c r="C54">
        <v>13.605</v>
      </c>
      <c r="D54">
        <v>4.1589999999999998</v>
      </c>
    </row>
    <row r="55" spans="1:4" x14ac:dyDescent="0.25">
      <c r="A55" s="75">
        <v>32599</v>
      </c>
      <c r="B55">
        <v>27</v>
      </c>
      <c r="C55">
        <v>9.1620000000000008</v>
      </c>
      <c r="D55">
        <v>4.6139999999999999</v>
      </c>
    </row>
    <row r="56" spans="1:4" x14ac:dyDescent="0.25">
      <c r="A56" s="75">
        <v>32634</v>
      </c>
      <c r="B56">
        <v>26.8</v>
      </c>
      <c r="C56">
        <v>11.74</v>
      </c>
      <c r="D56">
        <v>6.431</v>
      </c>
    </row>
    <row r="57" spans="1:4" x14ac:dyDescent="0.25">
      <c r="A57" s="75">
        <v>32733</v>
      </c>
      <c r="B57">
        <v>28</v>
      </c>
      <c r="C57">
        <v>9.1050000000000004</v>
      </c>
      <c r="D57">
        <v>9.9120000000000008</v>
      </c>
    </row>
    <row r="58" spans="1:4" x14ac:dyDescent="0.25">
      <c r="A58" s="75">
        <v>32810</v>
      </c>
      <c r="B58">
        <v>27</v>
      </c>
      <c r="C58">
        <v>13.016</v>
      </c>
      <c r="D58">
        <v>13.55</v>
      </c>
    </row>
    <row r="59" spans="1:4" x14ac:dyDescent="0.25">
      <c r="A59" s="75">
        <v>32828</v>
      </c>
      <c r="B59">
        <v>28</v>
      </c>
      <c r="C59">
        <v>8.6630000000000003</v>
      </c>
      <c r="D59">
        <v>10.75</v>
      </c>
    </row>
    <row r="60" spans="1:4" x14ac:dyDescent="0.25">
      <c r="A60" s="75">
        <v>32911</v>
      </c>
      <c r="B60">
        <v>27</v>
      </c>
      <c r="C60">
        <v>9.6649999999999991</v>
      </c>
      <c r="D60">
        <v>4.3120000000000003</v>
      </c>
    </row>
    <row r="61" spans="1:4" x14ac:dyDescent="0.25">
      <c r="A61" s="75">
        <v>32955</v>
      </c>
      <c r="B61">
        <v>27</v>
      </c>
      <c r="C61">
        <v>12.315</v>
      </c>
      <c r="D61">
        <v>4.7450000000000001</v>
      </c>
    </row>
    <row r="62" spans="1:4" x14ac:dyDescent="0.25">
      <c r="A62" s="75">
        <v>33003</v>
      </c>
      <c r="B62">
        <v>27</v>
      </c>
      <c r="C62">
        <v>8.7349999999999994</v>
      </c>
      <c r="D62">
        <v>7.53</v>
      </c>
    </row>
    <row r="63" spans="1:4" x14ac:dyDescent="0.25">
      <c r="A63" s="75">
        <v>33053</v>
      </c>
      <c r="B63">
        <v>29</v>
      </c>
      <c r="C63">
        <v>9.0890000000000004</v>
      </c>
      <c r="D63">
        <v>9.7840000000000007</v>
      </c>
    </row>
    <row r="64" spans="1:4" x14ac:dyDescent="0.25">
      <c r="A64" s="75">
        <v>33055</v>
      </c>
      <c r="B64">
        <v>29</v>
      </c>
      <c r="C64">
        <v>9.6709999999999994</v>
      </c>
      <c r="D64">
        <v>10.23</v>
      </c>
    </row>
    <row r="65" spans="1:4" x14ac:dyDescent="0.25">
      <c r="A65" s="75">
        <v>33057</v>
      </c>
      <c r="B65">
        <v>29</v>
      </c>
      <c r="C65">
        <v>9.7609999999999992</v>
      </c>
      <c r="D65">
        <v>9.7170000000000005</v>
      </c>
    </row>
    <row r="66" spans="1:4" x14ac:dyDescent="0.25">
      <c r="A66" s="75">
        <v>33059</v>
      </c>
      <c r="B66">
        <v>28</v>
      </c>
      <c r="C66">
        <v>10.553000000000001</v>
      </c>
      <c r="D66">
        <v>9.82</v>
      </c>
    </row>
    <row r="67" spans="1:4" x14ac:dyDescent="0.25">
      <c r="A67" s="75">
        <v>33062</v>
      </c>
      <c r="B67">
        <v>28</v>
      </c>
      <c r="C67">
        <v>9.1999999999999993</v>
      </c>
      <c r="D67">
        <v>12.670999999999999</v>
      </c>
    </row>
    <row r="68" spans="1:4" x14ac:dyDescent="0.25">
      <c r="A68" s="75">
        <v>33063</v>
      </c>
      <c r="B68">
        <v>29</v>
      </c>
      <c r="C68">
        <v>10.84</v>
      </c>
      <c r="D68">
        <v>9.8390000000000004</v>
      </c>
    </row>
    <row r="69" spans="1:4" x14ac:dyDescent="0.25">
      <c r="A69" s="75">
        <v>33067</v>
      </c>
      <c r="B69">
        <v>31</v>
      </c>
      <c r="C69">
        <v>10.891999999999999</v>
      </c>
      <c r="D69">
        <v>12.069000000000001</v>
      </c>
    </row>
    <row r="70" spans="1:4" x14ac:dyDescent="0.25">
      <c r="A70" s="75">
        <v>33068</v>
      </c>
      <c r="B70">
        <v>29</v>
      </c>
      <c r="C70">
        <v>11.474</v>
      </c>
      <c r="D70">
        <v>13.228999999999999</v>
      </c>
    </row>
    <row r="71" spans="1:4" x14ac:dyDescent="0.25">
      <c r="A71" s="75">
        <v>33077</v>
      </c>
      <c r="B71">
        <v>27</v>
      </c>
      <c r="C71">
        <v>9.9960000000000004</v>
      </c>
      <c r="D71">
        <v>11.598000000000001</v>
      </c>
    </row>
    <row r="72" spans="1:4" x14ac:dyDescent="0.25">
      <c r="A72" s="75">
        <v>33173</v>
      </c>
      <c r="B72">
        <v>26</v>
      </c>
      <c r="C72">
        <v>8.5449999999999999</v>
      </c>
      <c r="D72">
        <v>11.81</v>
      </c>
    </row>
    <row r="73" spans="1:4" x14ac:dyDescent="0.25">
      <c r="A73" s="75">
        <v>33253</v>
      </c>
      <c r="B73">
        <v>28</v>
      </c>
      <c r="C73">
        <v>13.3</v>
      </c>
      <c r="D73">
        <v>4.01</v>
      </c>
    </row>
    <row r="74" spans="1:4" x14ac:dyDescent="0.25">
      <c r="A74" s="75">
        <v>33280</v>
      </c>
      <c r="B74">
        <v>29</v>
      </c>
      <c r="C74">
        <v>8.07</v>
      </c>
      <c r="D74">
        <v>2.4700000000000002</v>
      </c>
    </row>
    <row r="75" spans="1:4" x14ac:dyDescent="0.25">
      <c r="A75" s="75">
        <v>33288</v>
      </c>
      <c r="B75">
        <v>29</v>
      </c>
      <c r="C75">
        <v>12.478</v>
      </c>
      <c r="D75">
        <v>1.78</v>
      </c>
    </row>
    <row r="76" spans="1:4" x14ac:dyDescent="0.25">
      <c r="A76" s="75">
        <v>33324</v>
      </c>
      <c r="B76">
        <v>30</v>
      </c>
      <c r="C76">
        <v>9.5690000000000008</v>
      </c>
      <c r="D76">
        <v>2.62</v>
      </c>
    </row>
    <row r="77" spans="1:4" x14ac:dyDescent="0.25">
      <c r="A77" s="75">
        <v>33365</v>
      </c>
      <c r="B77">
        <v>23</v>
      </c>
      <c r="C77">
        <v>7.98</v>
      </c>
      <c r="D77">
        <v>5.5279999999999996</v>
      </c>
    </row>
    <row r="78" spans="1:4" x14ac:dyDescent="0.25">
      <c r="A78" s="75">
        <v>33443</v>
      </c>
      <c r="B78">
        <v>25.734000000000002</v>
      </c>
      <c r="C78">
        <v>10.087899999999999</v>
      </c>
      <c r="D78">
        <v>10.083299999999999</v>
      </c>
    </row>
    <row r="79" spans="1:4" x14ac:dyDescent="0.25">
      <c r="A79" s="75">
        <v>33536</v>
      </c>
      <c r="B79">
        <v>28.111999999999998</v>
      </c>
      <c r="C79">
        <v>10.3757</v>
      </c>
      <c r="D79">
        <v>12.1907</v>
      </c>
    </row>
    <row r="80" spans="1:4" x14ac:dyDescent="0.25">
      <c r="A80" s="75">
        <v>33647</v>
      </c>
      <c r="B80">
        <v>26.683</v>
      </c>
      <c r="C80">
        <v>10.495200000000001</v>
      </c>
      <c r="D80">
        <v>3.6436000000000002</v>
      </c>
    </row>
    <row r="81" spans="1:4" x14ac:dyDescent="0.25">
      <c r="A81" s="75">
        <v>33686</v>
      </c>
      <c r="B81">
        <v>27.905000000000001</v>
      </c>
      <c r="C81">
        <v>9.3591099999999994</v>
      </c>
      <c r="D81">
        <v>3.8808600000000002</v>
      </c>
    </row>
    <row r="82" spans="1:4" x14ac:dyDescent="0.25">
      <c r="A82" s="75">
        <v>33731</v>
      </c>
      <c r="B82">
        <v>27.451000000000001</v>
      </c>
      <c r="C82">
        <v>8.2966300000000004</v>
      </c>
      <c r="D82">
        <v>5.7589199999999998</v>
      </c>
    </row>
    <row r="83" spans="1:4" x14ac:dyDescent="0.25">
      <c r="A83" s="75">
        <v>33821</v>
      </c>
      <c r="B83">
        <v>27.841000000000001</v>
      </c>
      <c r="C83">
        <v>12.173500000000001</v>
      </c>
      <c r="D83">
        <v>16.694900000000001</v>
      </c>
    </row>
    <row r="84" spans="1:4" x14ac:dyDescent="0.25">
      <c r="A84" s="75">
        <v>33907</v>
      </c>
      <c r="B84">
        <v>28.157</v>
      </c>
      <c r="C84">
        <v>8.6344999999999992</v>
      </c>
      <c r="D84">
        <v>10.5192</v>
      </c>
    </row>
    <row r="85" spans="1:4" x14ac:dyDescent="0.25">
      <c r="A85" s="75">
        <v>33990</v>
      </c>
      <c r="B85">
        <v>28.821999999999999</v>
      </c>
      <c r="C85">
        <v>17.5458</v>
      </c>
      <c r="D85">
        <v>3.3431199999999999</v>
      </c>
    </row>
    <row r="86" spans="1:4" x14ac:dyDescent="0.25">
      <c r="A86" s="75">
        <v>33992</v>
      </c>
      <c r="B86">
        <v>29</v>
      </c>
      <c r="C86">
        <v>19.238099999999999</v>
      </c>
      <c r="D86">
        <v>3.6526399999999999</v>
      </c>
    </row>
    <row r="87" spans="1:4" x14ac:dyDescent="0.25">
      <c r="A87" s="75">
        <v>33995</v>
      </c>
      <c r="B87">
        <v>30.073</v>
      </c>
      <c r="C87">
        <v>22.852699999999999</v>
      </c>
      <c r="D87">
        <v>4.01511</v>
      </c>
    </row>
    <row r="88" spans="1:4" x14ac:dyDescent="0.25">
      <c r="A88" s="75">
        <v>33996</v>
      </c>
      <c r="B88">
        <v>30.57</v>
      </c>
      <c r="C88">
        <v>21.5731</v>
      </c>
      <c r="D88">
        <v>3.9630399999999999</v>
      </c>
    </row>
    <row r="89" spans="1:4" x14ac:dyDescent="0.25">
      <c r="A89" s="75">
        <v>34012</v>
      </c>
      <c r="B89">
        <v>27.914000000000001</v>
      </c>
      <c r="C89">
        <v>12.4625</v>
      </c>
      <c r="D89">
        <v>3.0877500000000002</v>
      </c>
    </row>
    <row r="90" spans="1:4" x14ac:dyDescent="0.25">
      <c r="A90" s="75">
        <v>34022</v>
      </c>
      <c r="B90">
        <v>27.835000000000001</v>
      </c>
      <c r="C90">
        <v>9.1738800000000005</v>
      </c>
      <c r="D90">
        <v>2.7227199999999998</v>
      </c>
    </row>
    <row r="91" spans="1:4" x14ac:dyDescent="0.25">
      <c r="A91" s="75">
        <v>34030</v>
      </c>
      <c r="B91">
        <v>25.405999999999999</v>
      </c>
      <c r="C91">
        <v>8.9802999999999997</v>
      </c>
      <c r="D91">
        <v>2.6982400000000002</v>
      </c>
    </row>
    <row r="92" spans="1:4" x14ac:dyDescent="0.25">
      <c r="A92" s="75">
        <v>34050</v>
      </c>
      <c r="B92">
        <v>27.445</v>
      </c>
      <c r="C92">
        <v>14.0244</v>
      </c>
      <c r="D92">
        <v>2.9753699999999998</v>
      </c>
    </row>
    <row r="93" spans="1:4" x14ac:dyDescent="0.25">
      <c r="A93" s="75">
        <v>34095</v>
      </c>
      <c r="B93">
        <v>27.666</v>
      </c>
      <c r="C93">
        <v>9.3498199999999994</v>
      </c>
      <c r="D93">
        <v>5.8484600000000002</v>
      </c>
    </row>
    <row r="94" spans="1:4" x14ac:dyDescent="0.25">
      <c r="A94" s="75">
        <v>34180</v>
      </c>
      <c r="B94">
        <v>27.716000000000001</v>
      </c>
      <c r="C94">
        <v>11.0661</v>
      </c>
      <c r="D94">
        <v>12.416399999999999</v>
      </c>
    </row>
    <row r="95" spans="1:4" x14ac:dyDescent="0.25">
      <c r="A95" s="75">
        <v>34271</v>
      </c>
      <c r="B95">
        <v>28.878</v>
      </c>
      <c r="C95">
        <v>15.8049</v>
      </c>
      <c r="D95">
        <v>10.783099999999999</v>
      </c>
    </row>
    <row r="96" spans="1:4" x14ac:dyDescent="0.25">
      <c r="A96" s="75">
        <v>34347</v>
      </c>
      <c r="B96">
        <v>26.044</v>
      </c>
      <c r="C96">
        <v>9.0239499999999992</v>
      </c>
      <c r="D96">
        <v>3.5618500000000002</v>
      </c>
    </row>
    <row r="97" spans="1:4" x14ac:dyDescent="0.25">
      <c r="A97" s="75">
        <v>34348</v>
      </c>
      <c r="B97">
        <v>27.167000000000002</v>
      </c>
      <c r="C97">
        <v>9.1518300000000004</v>
      </c>
      <c r="D97">
        <v>3.5741100000000001</v>
      </c>
    </row>
    <row r="98" spans="1:4" x14ac:dyDescent="0.25">
      <c r="A98" s="75">
        <v>34353</v>
      </c>
      <c r="B98">
        <v>25.396999999999998</v>
      </c>
      <c r="C98">
        <v>10.6363</v>
      </c>
      <c r="D98">
        <v>3.4730300000000001</v>
      </c>
    </row>
    <row r="99" spans="1:4" x14ac:dyDescent="0.25">
      <c r="A99" s="75">
        <v>34379</v>
      </c>
      <c r="B99">
        <v>27.896000000000001</v>
      </c>
      <c r="C99">
        <v>7.9873500000000002</v>
      </c>
      <c r="D99">
        <v>2.4009900000000002</v>
      </c>
    </row>
    <row r="100" spans="1:4" x14ac:dyDescent="0.25">
      <c r="A100" s="75">
        <v>34386</v>
      </c>
      <c r="B100">
        <v>27.44</v>
      </c>
      <c r="C100">
        <v>8.4221299999999992</v>
      </c>
      <c r="D100">
        <v>1.8439700000000001</v>
      </c>
    </row>
    <row r="101" spans="1:4" x14ac:dyDescent="0.25">
      <c r="A101" s="75">
        <v>34416</v>
      </c>
      <c r="B101">
        <v>27.035</v>
      </c>
      <c r="C101">
        <v>10.6785</v>
      </c>
      <c r="D101">
        <v>1.8025100000000001</v>
      </c>
    </row>
    <row r="102" spans="1:4" x14ac:dyDescent="0.25">
      <c r="A102" s="75">
        <v>34439</v>
      </c>
      <c r="B102">
        <v>27.748999999999999</v>
      </c>
      <c r="C102">
        <v>8.0545399999999994</v>
      </c>
      <c r="D102">
        <v>3.79678</v>
      </c>
    </row>
    <row r="103" spans="1:4" x14ac:dyDescent="0.25">
      <c r="A103" s="75">
        <v>34550</v>
      </c>
      <c r="B103">
        <v>27.824000000000002</v>
      </c>
      <c r="C103">
        <v>9.3120600000000007</v>
      </c>
      <c r="D103">
        <v>11.9458</v>
      </c>
    </row>
    <row r="104" spans="1:4" x14ac:dyDescent="0.25">
      <c r="A104" s="75">
        <v>34636</v>
      </c>
      <c r="B104">
        <v>27</v>
      </c>
      <c r="C104">
        <v>8.7338699999999996</v>
      </c>
      <c r="D104">
        <v>10.9078</v>
      </c>
    </row>
    <row r="105" spans="1:4" x14ac:dyDescent="0.25">
      <c r="A105" s="75">
        <v>34704</v>
      </c>
      <c r="B105">
        <v>27.791</v>
      </c>
      <c r="C105">
        <v>14.2378</v>
      </c>
      <c r="D105">
        <v>5.84978</v>
      </c>
    </row>
    <row r="106" spans="1:4" x14ac:dyDescent="0.25">
      <c r="A106" s="75">
        <v>34736</v>
      </c>
      <c r="B106">
        <v>27.963999999999999</v>
      </c>
      <c r="C106">
        <v>10.1989</v>
      </c>
      <c r="D106">
        <v>2.7509000000000001</v>
      </c>
    </row>
    <row r="107" spans="1:4" x14ac:dyDescent="0.25">
      <c r="A107" s="75">
        <v>34781</v>
      </c>
      <c r="B107">
        <v>28.584</v>
      </c>
      <c r="C107">
        <v>8.9955800000000004</v>
      </c>
      <c r="D107">
        <v>3.21705</v>
      </c>
    </row>
    <row r="108" spans="1:4" x14ac:dyDescent="0.25">
      <c r="A108" s="75">
        <v>34830</v>
      </c>
      <c r="B108">
        <v>28.686</v>
      </c>
      <c r="C108">
        <v>8.7722999999999995</v>
      </c>
      <c r="D108">
        <v>5.9</v>
      </c>
    </row>
    <row r="109" spans="1:4" x14ac:dyDescent="0.25">
      <c r="A109" s="75">
        <v>34916</v>
      </c>
      <c r="B109">
        <v>27.518999999999998</v>
      </c>
      <c r="C109">
        <v>9.6255000000000006</v>
      </c>
      <c r="D109">
        <v>14.2425</v>
      </c>
    </row>
    <row r="110" spans="1:4" x14ac:dyDescent="0.25">
      <c r="A110" s="75">
        <v>35001</v>
      </c>
      <c r="B110">
        <v>28.577999999999999</v>
      </c>
      <c r="C110">
        <v>12.484999999999999</v>
      </c>
      <c r="D110">
        <v>13.050800000000001</v>
      </c>
    </row>
    <row r="111" spans="1:4" x14ac:dyDescent="0.25">
      <c r="A111" s="75">
        <v>35070</v>
      </c>
      <c r="B111">
        <v>26.513000000000002</v>
      </c>
      <c r="C111">
        <v>9.5765999999999991</v>
      </c>
      <c r="D111">
        <v>2.2826</v>
      </c>
    </row>
    <row r="112" spans="1:4" x14ac:dyDescent="0.25">
      <c r="A112" s="75">
        <v>35108</v>
      </c>
      <c r="B112">
        <v>26.768000000000001</v>
      </c>
      <c r="C112">
        <v>7.92</v>
      </c>
      <c r="D112">
        <v>-0.29520000000000002</v>
      </c>
    </row>
    <row r="113" spans="1:4" x14ac:dyDescent="0.25">
      <c r="A113" s="75">
        <v>35146</v>
      </c>
      <c r="B113">
        <v>27.128</v>
      </c>
      <c r="C113">
        <v>7.8385999999999996</v>
      </c>
      <c r="D113">
        <v>3.0700000000000002E-2</v>
      </c>
    </row>
    <row r="114" spans="1:4" x14ac:dyDescent="0.25">
      <c r="A114" s="75">
        <v>35195</v>
      </c>
      <c r="B114">
        <v>26.824999999999999</v>
      </c>
      <c r="C114">
        <v>8.2368000000000006</v>
      </c>
      <c r="D114">
        <v>1.7924</v>
      </c>
    </row>
    <row r="115" spans="1:4" x14ac:dyDescent="0.25">
      <c r="A115" s="75">
        <v>35277</v>
      </c>
      <c r="B115">
        <v>27.927</v>
      </c>
      <c r="C115">
        <v>10.9247</v>
      </c>
      <c r="D115">
        <v>9.6237999999999992</v>
      </c>
    </row>
    <row r="116" spans="1:4" x14ac:dyDescent="0.25">
      <c r="A116" s="75">
        <v>35364</v>
      </c>
      <c r="B116">
        <v>26.544</v>
      </c>
      <c r="C116">
        <v>10.8599</v>
      </c>
      <c r="D116">
        <v>12.237299999999999</v>
      </c>
    </row>
    <row r="117" spans="1:4" x14ac:dyDescent="0.25">
      <c r="A117" s="75">
        <v>35378</v>
      </c>
      <c r="B117">
        <v>27.533000000000001</v>
      </c>
      <c r="C117">
        <v>17.1769</v>
      </c>
      <c r="D117">
        <v>10.5016</v>
      </c>
    </row>
    <row r="118" spans="1:4" x14ac:dyDescent="0.25">
      <c r="A118" s="75">
        <v>35383</v>
      </c>
      <c r="B118">
        <v>28.077999999999999</v>
      </c>
      <c r="C118">
        <v>15.3081</v>
      </c>
      <c r="D118">
        <v>10.1555</v>
      </c>
    </row>
    <row r="119" spans="1:4" x14ac:dyDescent="0.25">
      <c r="A119" s="75">
        <v>35438</v>
      </c>
      <c r="B119">
        <v>28.698</v>
      </c>
      <c r="C119">
        <v>12.6683</v>
      </c>
      <c r="D119">
        <v>3.5213999999999999</v>
      </c>
    </row>
    <row r="120" spans="1:4" x14ac:dyDescent="0.25">
      <c r="A120" s="75">
        <v>35442</v>
      </c>
      <c r="B120">
        <v>27.603999999999999</v>
      </c>
      <c r="C120">
        <v>9.9011999999999993</v>
      </c>
      <c r="D120">
        <v>2.7725</v>
      </c>
    </row>
    <row r="121" spans="1:4" x14ac:dyDescent="0.25">
      <c r="A121" s="75">
        <v>35469</v>
      </c>
      <c r="B121">
        <v>27.509</v>
      </c>
      <c r="C121">
        <v>12.3653</v>
      </c>
      <c r="D121">
        <v>1.6748000000000001</v>
      </c>
    </row>
    <row r="122" spans="1:4" x14ac:dyDescent="0.25">
      <c r="A122" s="75">
        <v>35512</v>
      </c>
      <c r="B122">
        <v>28.678000000000001</v>
      </c>
      <c r="C122">
        <v>8.1401000000000003</v>
      </c>
      <c r="D122">
        <v>2.8826999999999998</v>
      </c>
    </row>
    <row r="123" spans="1:4" x14ac:dyDescent="0.25">
      <c r="A123" s="75">
        <v>35554</v>
      </c>
      <c r="B123">
        <v>27.545000000000002</v>
      </c>
      <c r="C123">
        <v>9.9864999999999995</v>
      </c>
      <c r="D123">
        <v>4.5156999999999998</v>
      </c>
    </row>
    <row r="124" spans="1:4" x14ac:dyDescent="0.25">
      <c r="A124" s="75">
        <v>35645</v>
      </c>
      <c r="B124">
        <v>28.605</v>
      </c>
      <c r="C124">
        <v>10.8569</v>
      </c>
      <c r="D124">
        <v>13.76</v>
      </c>
    </row>
    <row r="125" spans="1:4" x14ac:dyDescent="0.25">
      <c r="A125" s="75">
        <v>35728</v>
      </c>
      <c r="B125">
        <v>28.63</v>
      </c>
      <c r="C125">
        <v>11.5847</v>
      </c>
      <c r="D125">
        <v>11.780900000000001</v>
      </c>
    </row>
    <row r="126" spans="1:4" x14ac:dyDescent="0.25">
      <c r="A126" s="75">
        <v>35802</v>
      </c>
      <c r="B126">
        <v>28.855</v>
      </c>
      <c r="C126">
        <v>11.2912</v>
      </c>
      <c r="D126">
        <v>4.3148</v>
      </c>
    </row>
    <row r="127" spans="1:4" x14ac:dyDescent="0.25">
      <c r="A127" s="75">
        <v>35834</v>
      </c>
      <c r="B127">
        <v>28.556000000000001</v>
      </c>
      <c r="C127">
        <v>11.0167</v>
      </c>
      <c r="D127">
        <v>2.8969999999999998</v>
      </c>
    </row>
    <row r="128" spans="1:4" x14ac:dyDescent="0.25">
      <c r="A128" s="75">
        <v>35875</v>
      </c>
      <c r="B128">
        <v>27.792999999999999</v>
      </c>
      <c r="C128">
        <v>9.6050000000000004</v>
      </c>
      <c r="D128">
        <v>3.4177</v>
      </c>
    </row>
    <row r="129" spans="1:4" x14ac:dyDescent="0.25">
      <c r="A129" s="75">
        <v>35921</v>
      </c>
      <c r="B129">
        <v>28.544</v>
      </c>
      <c r="C129">
        <v>17.9069</v>
      </c>
      <c r="D129">
        <v>5.3532999999999999</v>
      </c>
    </row>
    <row r="130" spans="1:4" x14ac:dyDescent="0.25">
      <c r="A130" s="75">
        <v>36008</v>
      </c>
      <c r="B130">
        <v>28.893000000000001</v>
      </c>
      <c r="C130">
        <v>9.1942000000000004</v>
      </c>
      <c r="D130">
        <v>10.943300000000001</v>
      </c>
    </row>
    <row r="131" spans="1:4" x14ac:dyDescent="0.25">
      <c r="A131" s="75">
        <v>36099</v>
      </c>
      <c r="B131">
        <v>27.922999999999998</v>
      </c>
      <c r="C131">
        <v>15.9262</v>
      </c>
      <c r="D131">
        <v>9.7401</v>
      </c>
    </row>
    <row r="132" spans="1:4" x14ac:dyDescent="0.25">
      <c r="A132" s="75">
        <v>36167</v>
      </c>
      <c r="B132">
        <v>27.654</v>
      </c>
      <c r="C132">
        <v>12.0899</v>
      </c>
      <c r="D132">
        <v>3.7370999999999999</v>
      </c>
    </row>
    <row r="133" spans="1:4" x14ac:dyDescent="0.25">
      <c r="A133" s="75">
        <v>36199</v>
      </c>
      <c r="B133">
        <v>27.818000000000001</v>
      </c>
      <c r="C133">
        <v>9.6281999999999996</v>
      </c>
      <c r="D133">
        <v>2.99</v>
      </c>
    </row>
    <row r="134" spans="1:4" x14ac:dyDescent="0.25">
      <c r="A134" s="75">
        <v>36239</v>
      </c>
      <c r="B134">
        <v>28.702999999999999</v>
      </c>
      <c r="C134">
        <v>7.9279999999999999</v>
      </c>
      <c r="D134">
        <v>2.4241000000000001</v>
      </c>
    </row>
    <row r="135" spans="1:4" x14ac:dyDescent="0.25">
      <c r="A135" s="75">
        <v>36287</v>
      </c>
      <c r="B135">
        <v>27.684999999999999</v>
      </c>
      <c r="C135">
        <v>7.6706000000000003</v>
      </c>
      <c r="D135">
        <v>4.6997999999999998</v>
      </c>
    </row>
    <row r="136" spans="1:4" x14ac:dyDescent="0.25">
      <c r="A136" s="75">
        <v>36368</v>
      </c>
      <c r="B136">
        <v>27.690999999999999</v>
      </c>
      <c r="C136">
        <v>11.357900000000001</v>
      </c>
      <c r="D136">
        <v>14.700200000000001</v>
      </c>
    </row>
    <row r="137" spans="1:4" x14ac:dyDescent="0.25">
      <c r="A137" s="75">
        <v>36374</v>
      </c>
      <c r="B137">
        <v>28.65</v>
      </c>
      <c r="C137">
        <v>10.3431</v>
      </c>
      <c r="D137">
        <v>14.1974</v>
      </c>
    </row>
    <row r="138" spans="1:4" x14ac:dyDescent="0.25">
      <c r="A138" s="75">
        <v>36472</v>
      </c>
      <c r="B138">
        <v>28.57</v>
      </c>
      <c r="C138">
        <v>14.835599999999999</v>
      </c>
      <c r="D138">
        <v>10.3927</v>
      </c>
    </row>
    <row r="139" spans="1:4" x14ac:dyDescent="0.25">
      <c r="A139" s="75">
        <v>36531</v>
      </c>
      <c r="B139">
        <v>27.600999999999999</v>
      </c>
      <c r="C139">
        <v>12.4099</v>
      </c>
      <c r="D139">
        <v>4.9104000000000001</v>
      </c>
    </row>
    <row r="140" spans="1:4" x14ac:dyDescent="0.25">
      <c r="A140" s="75">
        <v>36535</v>
      </c>
      <c r="B140">
        <v>27.635999999999999</v>
      </c>
      <c r="C140">
        <v>12.366400000000001</v>
      </c>
      <c r="D140">
        <v>4.9701000000000004</v>
      </c>
    </row>
    <row r="141" spans="1:4" x14ac:dyDescent="0.25">
      <c r="A141" s="75">
        <v>36561</v>
      </c>
      <c r="B141">
        <v>28.786999999999999</v>
      </c>
      <c r="C141">
        <v>13.3987</v>
      </c>
      <c r="D141">
        <v>4.0773999999999999</v>
      </c>
    </row>
    <row r="142" spans="1:4" x14ac:dyDescent="0.25">
      <c r="A142" s="75">
        <v>36652</v>
      </c>
      <c r="B142">
        <v>26.734000000000002</v>
      </c>
      <c r="C142">
        <v>8.3828999999999994</v>
      </c>
      <c r="D142">
        <v>7.3484999999999996</v>
      </c>
    </row>
    <row r="143" spans="1:4" x14ac:dyDescent="0.25">
      <c r="A143" s="75">
        <v>36737</v>
      </c>
      <c r="B143">
        <v>28.535</v>
      </c>
      <c r="C143">
        <v>8.8164999999999996</v>
      </c>
      <c r="D143">
        <v>8.1822999999999997</v>
      </c>
    </row>
    <row r="144" spans="1:4" x14ac:dyDescent="0.25">
      <c r="A144" s="75">
        <v>36826</v>
      </c>
      <c r="B144">
        <v>28.88</v>
      </c>
      <c r="C144">
        <v>11.859</v>
      </c>
      <c r="D144">
        <v>12.2638</v>
      </c>
    </row>
    <row r="145" spans="1:4" x14ac:dyDescent="0.25">
      <c r="A145" s="75">
        <v>36838</v>
      </c>
      <c r="B145">
        <v>28.733000000000001</v>
      </c>
      <c r="C145">
        <v>12.4406</v>
      </c>
      <c r="D145">
        <v>11.2189</v>
      </c>
    </row>
    <row r="146" spans="1:4" x14ac:dyDescent="0.25">
      <c r="A146" s="75">
        <v>36932</v>
      </c>
      <c r="B146">
        <v>28.658000000000001</v>
      </c>
      <c r="C146">
        <v>15.258100000000001</v>
      </c>
      <c r="D146">
        <v>4.3070000000000004</v>
      </c>
    </row>
    <row r="147" spans="1:4" x14ac:dyDescent="0.25">
      <c r="A147" s="75">
        <v>36973</v>
      </c>
      <c r="B147">
        <v>27.727</v>
      </c>
      <c r="C147">
        <v>8.1653000000000002</v>
      </c>
      <c r="D147">
        <v>2.7766000000000002</v>
      </c>
    </row>
    <row r="148" spans="1:4" x14ac:dyDescent="0.25">
      <c r="A148" s="75">
        <v>37016</v>
      </c>
      <c r="B148">
        <v>27.838999999999999</v>
      </c>
      <c r="C148">
        <v>8.1788000000000007</v>
      </c>
      <c r="D148">
        <v>5.0186999999999999</v>
      </c>
    </row>
    <row r="149" spans="1:4" x14ac:dyDescent="0.25">
      <c r="A149" s="75">
        <v>37096</v>
      </c>
      <c r="B149">
        <v>27.853999999999999</v>
      </c>
      <c r="C149">
        <v>9.3834</v>
      </c>
      <c r="D149">
        <v>9.4158000000000008</v>
      </c>
    </row>
    <row r="150" spans="1:4" x14ac:dyDescent="0.25">
      <c r="A150" s="75">
        <v>37191</v>
      </c>
      <c r="B150">
        <v>27.771000000000001</v>
      </c>
      <c r="C150">
        <v>8.0678999999999998</v>
      </c>
      <c r="D150">
        <v>12.45</v>
      </c>
    </row>
    <row r="151" spans="1:4" x14ac:dyDescent="0.25">
      <c r="A151" s="75">
        <v>37202</v>
      </c>
      <c r="B151">
        <v>25.684000000000001</v>
      </c>
      <c r="C151">
        <v>17.248000000000001</v>
      </c>
      <c r="D151">
        <v>11.6835</v>
      </c>
    </row>
    <row r="152" spans="1:4" x14ac:dyDescent="0.25">
      <c r="A152" s="75">
        <v>37207</v>
      </c>
      <c r="B152">
        <v>27.667000000000002</v>
      </c>
      <c r="C152">
        <v>17.270800000000001</v>
      </c>
      <c r="D152">
        <v>10.471299999999999</v>
      </c>
    </row>
    <row r="153" spans="1:4" x14ac:dyDescent="0.25">
      <c r="A153" s="75">
        <v>37211</v>
      </c>
      <c r="B153">
        <v>28.701000000000001</v>
      </c>
      <c r="C153">
        <v>16.971599999999999</v>
      </c>
      <c r="D153">
        <v>9.9353999999999996</v>
      </c>
    </row>
    <row r="154" spans="1:4" x14ac:dyDescent="0.25">
      <c r="A154" s="75">
        <v>37287</v>
      </c>
      <c r="B154">
        <v>28.108000000000001</v>
      </c>
      <c r="C154">
        <v>13.2637</v>
      </c>
      <c r="D154">
        <v>2.8428</v>
      </c>
    </row>
    <row r="155" spans="1:4" x14ac:dyDescent="0.25">
      <c r="A155" s="75">
        <v>37344</v>
      </c>
      <c r="B155">
        <v>27.640999999999998</v>
      </c>
      <c r="C155">
        <v>8.4463000000000008</v>
      </c>
      <c r="D155">
        <v>3.6362999999999999</v>
      </c>
    </row>
    <row r="156" spans="1:4" x14ac:dyDescent="0.25">
      <c r="A156" s="75">
        <v>37352</v>
      </c>
      <c r="B156">
        <v>26.908999999999999</v>
      </c>
      <c r="C156">
        <v>7.8301999999999996</v>
      </c>
      <c r="D156">
        <v>3.9274</v>
      </c>
    </row>
    <row r="157" spans="1:4" x14ac:dyDescent="0.25">
      <c r="A157" s="75">
        <v>37379</v>
      </c>
      <c r="B157">
        <v>28.92</v>
      </c>
      <c r="C157">
        <v>7.7546999999999997</v>
      </c>
      <c r="D157">
        <v>5.2523</v>
      </c>
    </row>
    <row r="158" spans="1:4" x14ac:dyDescent="0.25">
      <c r="A158" s="75">
        <v>37464</v>
      </c>
      <c r="B158">
        <v>27.603999999999999</v>
      </c>
      <c r="C158">
        <v>12.874700000000001</v>
      </c>
      <c r="D158">
        <v>15.404</v>
      </c>
    </row>
    <row r="159" spans="1:4" x14ac:dyDescent="0.25">
      <c r="A159" s="75">
        <v>37547</v>
      </c>
      <c r="B159">
        <v>26.696999999999999</v>
      </c>
      <c r="C159">
        <v>7.9599000000000002</v>
      </c>
      <c r="D159">
        <v>13.0344</v>
      </c>
    </row>
    <row r="160" spans="1:4" x14ac:dyDescent="0.25">
      <c r="A160" s="75">
        <v>37662</v>
      </c>
      <c r="B160">
        <v>27.067</v>
      </c>
      <c r="C160">
        <v>10.216799999999999</v>
      </c>
      <c r="D160">
        <v>2.1339999999999999</v>
      </c>
    </row>
    <row r="161" spans="1:4" x14ac:dyDescent="0.25">
      <c r="A161" s="75">
        <v>37671</v>
      </c>
      <c r="B161">
        <v>27.536000000000001</v>
      </c>
      <c r="C161">
        <v>7.8635000000000002</v>
      </c>
      <c r="D161">
        <v>1.3151999999999999</v>
      </c>
    </row>
    <row r="162" spans="1:4" x14ac:dyDescent="0.25">
      <c r="A162" s="75">
        <v>37702</v>
      </c>
      <c r="B162">
        <v>26.806999999999999</v>
      </c>
      <c r="C162">
        <v>9.0364000000000004</v>
      </c>
      <c r="D162">
        <v>1.5628</v>
      </c>
    </row>
    <row r="163" spans="1:4" x14ac:dyDescent="0.25">
      <c r="A163" s="75">
        <v>37744</v>
      </c>
      <c r="B163">
        <v>28.687999999999999</v>
      </c>
      <c r="C163">
        <v>10.8409</v>
      </c>
      <c r="D163">
        <v>5.1817000000000002</v>
      </c>
    </row>
    <row r="164" spans="1:4" x14ac:dyDescent="0.25">
      <c r="A164" s="75">
        <v>37827</v>
      </c>
      <c r="B164">
        <v>26.896999999999998</v>
      </c>
      <c r="C164">
        <v>8.4106000000000005</v>
      </c>
      <c r="D164">
        <v>8.5825999999999993</v>
      </c>
    </row>
    <row r="165" spans="1:4" x14ac:dyDescent="0.25">
      <c r="A165" s="75">
        <v>37835</v>
      </c>
      <c r="B165">
        <v>27.597000000000001</v>
      </c>
      <c r="C165">
        <v>7.5932000000000004</v>
      </c>
      <c r="D165">
        <v>5.5601000000000003</v>
      </c>
    </row>
    <row r="166" spans="1:4" x14ac:dyDescent="0.25">
      <c r="A166" s="75">
        <v>37909</v>
      </c>
      <c r="B166">
        <v>28.704000000000001</v>
      </c>
      <c r="C166">
        <v>15.7935</v>
      </c>
      <c r="D166">
        <v>13.6957</v>
      </c>
    </row>
    <row r="167" spans="1:4" x14ac:dyDescent="0.25">
      <c r="A167" s="75">
        <v>38030</v>
      </c>
      <c r="B167">
        <v>26.928999999999998</v>
      </c>
      <c r="C167">
        <v>10.898400000000001</v>
      </c>
      <c r="D167">
        <v>2.7019000000000002</v>
      </c>
    </row>
    <row r="168" spans="1:4" x14ac:dyDescent="0.25">
      <c r="A168" s="75">
        <v>38063</v>
      </c>
      <c r="B168">
        <v>24.059000000000001</v>
      </c>
      <c r="C168">
        <v>8.1613000000000007</v>
      </c>
      <c r="D168">
        <v>2.4836</v>
      </c>
    </row>
    <row r="169" spans="1:4" x14ac:dyDescent="0.25">
      <c r="A169" s="75">
        <v>38109</v>
      </c>
      <c r="B169">
        <v>27.632000000000001</v>
      </c>
      <c r="C169">
        <v>8.0266999999999999</v>
      </c>
      <c r="D169">
        <v>6.2211999999999996</v>
      </c>
    </row>
    <row r="170" spans="1:4" x14ac:dyDescent="0.25">
      <c r="A170" s="75">
        <v>38183</v>
      </c>
      <c r="B170">
        <v>27.617999999999999</v>
      </c>
      <c r="C170">
        <v>10.6602</v>
      </c>
      <c r="D170">
        <v>10.867599999999999</v>
      </c>
    </row>
    <row r="171" spans="1:4" x14ac:dyDescent="0.25">
      <c r="A171" s="75">
        <v>38291</v>
      </c>
      <c r="B171">
        <v>27.936</v>
      </c>
      <c r="C171">
        <v>8.3308999999999997</v>
      </c>
      <c r="D171">
        <v>10.964499999999999</v>
      </c>
    </row>
    <row r="172" spans="1:4" x14ac:dyDescent="0.25">
      <c r="A172" s="75">
        <v>38394</v>
      </c>
      <c r="B172">
        <v>27.916</v>
      </c>
      <c r="C172">
        <v>9.2589000000000006</v>
      </c>
      <c r="D172">
        <v>3.9350000000000001</v>
      </c>
    </row>
    <row r="173" spans="1:4" x14ac:dyDescent="0.25">
      <c r="A173" s="75">
        <v>38445</v>
      </c>
      <c r="B173">
        <v>27.562000000000001</v>
      </c>
      <c r="C173">
        <v>8.3140000000000001</v>
      </c>
      <c r="D173">
        <v>2.8431000000000002</v>
      </c>
    </row>
    <row r="174" spans="1:4" x14ac:dyDescent="0.25">
      <c r="A174" s="75">
        <v>38483</v>
      </c>
      <c r="B174">
        <v>26.85</v>
      </c>
      <c r="C174">
        <v>14.4361</v>
      </c>
      <c r="D174">
        <v>7.0404999999999998</v>
      </c>
    </row>
    <row r="175" spans="1:4" x14ac:dyDescent="0.25">
      <c r="A175" s="75">
        <v>38554</v>
      </c>
      <c r="B175">
        <v>26.922999999999998</v>
      </c>
      <c r="C175">
        <v>11.077299999999999</v>
      </c>
      <c r="D175">
        <v>10.794</v>
      </c>
    </row>
    <row r="176" spans="1:4" x14ac:dyDescent="0.25">
      <c r="A176" s="75">
        <v>38651</v>
      </c>
      <c r="B176">
        <v>28.587</v>
      </c>
      <c r="C176">
        <v>9.5915999999999997</v>
      </c>
      <c r="D176">
        <v>11.2538</v>
      </c>
    </row>
    <row r="177" spans="1:4" x14ac:dyDescent="0.25">
      <c r="A177" s="75">
        <v>38678</v>
      </c>
      <c r="B177">
        <v>29.504000000000001</v>
      </c>
      <c r="C177">
        <v>17.396999999999998</v>
      </c>
      <c r="D177">
        <v>10.817299999999999</v>
      </c>
    </row>
    <row r="178" spans="1:4" x14ac:dyDescent="0.25">
      <c r="A178" s="75">
        <v>38745</v>
      </c>
      <c r="B178">
        <v>26.951000000000001</v>
      </c>
      <c r="C178">
        <v>8.4084000000000003</v>
      </c>
      <c r="D178">
        <v>2.0663999999999998</v>
      </c>
    </row>
    <row r="179" spans="1:4" x14ac:dyDescent="0.25">
      <c r="A179" s="75">
        <v>38842</v>
      </c>
      <c r="B179">
        <v>27.643000000000001</v>
      </c>
      <c r="C179">
        <v>8.2167999999999992</v>
      </c>
      <c r="D179">
        <v>3.8285</v>
      </c>
    </row>
    <row r="180" spans="1:4" x14ac:dyDescent="0.25">
      <c r="A180" s="75">
        <v>38918</v>
      </c>
      <c r="B180">
        <v>27.582999999999998</v>
      </c>
      <c r="C180">
        <v>13.0822</v>
      </c>
      <c r="D180">
        <v>10.3568</v>
      </c>
    </row>
    <row r="181" spans="1:4" x14ac:dyDescent="0.25">
      <c r="A181" s="75">
        <v>39029</v>
      </c>
      <c r="B181">
        <v>28.128</v>
      </c>
      <c r="C181">
        <v>16.827300000000001</v>
      </c>
      <c r="D181">
        <v>11.6229</v>
      </c>
    </row>
    <row r="182" spans="1:4" x14ac:dyDescent="0.25">
      <c r="A182" s="75">
        <v>39038</v>
      </c>
      <c r="B182">
        <v>28.57</v>
      </c>
      <c r="C182">
        <v>16.172999999999998</v>
      </c>
      <c r="D182">
        <v>10.3558</v>
      </c>
    </row>
    <row r="183" spans="1:4" x14ac:dyDescent="0.25">
      <c r="A183" s="75">
        <v>39121</v>
      </c>
      <c r="B183">
        <v>29.067</v>
      </c>
      <c r="C183">
        <v>11.903499999999999</v>
      </c>
      <c r="D183">
        <v>6.3230000000000004</v>
      </c>
    </row>
    <row r="184" spans="1:4" x14ac:dyDescent="0.25">
      <c r="A184" s="75">
        <v>39207</v>
      </c>
      <c r="B184">
        <v>28.16</v>
      </c>
      <c r="C184">
        <v>8.4922000000000004</v>
      </c>
      <c r="D184">
        <v>7.4347000000000003</v>
      </c>
    </row>
    <row r="185" spans="1:4" x14ac:dyDescent="0.25">
      <c r="A185" s="75">
        <v>39291</v>
      </c>
      <c r="B185">
        <v>26.896000000000001</v>
      </c>
      <c r="C185">
        <v>9.3021999999999991</v>
      </c>
      <c r="D185">
        <v>13.051500000000001</v>
      </c>
    </row>
    <row r="186" spans="1:4" x14ac:dyDescent="0.25">
      <c r="A186" s="75">
        <v>39382</v>
      </c>
      <c r="B186">
        <v>28.004999999999999</v>
      </c>
      <c r="C186">
        <v>8.0724999999999998</v>
      </c>
      <c r="D186">
        <v>11.3218</v>
      </c>
    </row>
    <row r="187" spans="1:4" x14ac:dyDescent="0.25">
      <c r="A187" s="75">
        <v>39489</v>
      </c>
      <c r="B187">
        <v>28.888000000000002</v>
      </c>
      <c r="C187">
        <v>9.0147999999999993</v>
      </c>
      <c r="D187">
        <v>3.9043999999999999</v>
      </c>
    </row>
    <row r="188" spans="1:4" x14ac:dyDescent="0.25">
      <c r="A188" s="75">
        <v>39535</v>
      </c>
      <c r="B188">
        <v>28.172000000000001</v>
      </c>
      <c r="C188">
        <v>8.9342000000000006</v>
      </c>
      <c r="D188">
        <v>4.18</v>
      </c>
    </row>
    <row r="189" spans="1:4" x14ac:dyDescent="0.25">
      <c r="A189" s="75">
        <v>39568</v>
      </c>
      <c r="B189">
        <v>27.687999999999999</v>
      </c>
      <c r="C189">
        <v>8.2561</v>
      </c>
      <c r="D189">
        <v>6.1551999999999998</v>
      </c>
    </row>
    <row r="190" spans="1:4" x14ac:dyDescent="0.25">
      <c r="A190" s="75">
        <v>39659</v>
      </c>
      <c r="B190">
        <v>27.986999999999998</v>
      </c>
      <c r="C190">
        <v>9.2841000000000005</v>
      </c>
      <c r="D190">
        <v>13.486800000000001</v>
      </c>
    </row>
    <row r="191" spans="1:4" x14ac:dyDescent="0.25">
      <c r="A191" s="75">
        <v>39769</v>
      </c>
      <c r="B191">
        <v>27.724</v>
      </c>
      <c r="C191">
        <v>12.0311</v>
      </c>
      <c r="D191">
        <v>10.807399999999999</v>
      </c>
    </row>
    <row r="192" spans="1:4" x14ac:dyDescent="0.25">
      <c r="A192" s="75">
        <v>39844</v>
      </c>
      <c r="B192">
        <v>28.317</v>
      </c>
      <c r="C192">
        <v>9.2540999999999993</v>
      </c>
      <c r="D192">
        <v>3.4485000000000001</v>
      </c>
    </row>
    <row r="193" spans="1:4" x14ac:dyDescent="0.25">
      <c r="A193" s="75">
        <v>39858</v>
      </c>
      <c r="B193">
        <v>27.946999999999999</v>
      </c>
      <c r="C193">
        <v>8.5177999999999994</v>
      </c>
      <c r="D193">
        <v>2.5560999999999998</v>
      </c>
    </row>
    <row r="194" spans="1:4" x14ac:dyDescent="0.25">
      <c r="A194" s="75">
        <v>39897</v>
      </c>
      <c r="B194">
        <v>29.213000000000001</v>
      </c>
      <c r="C194">
        <v>12.197100000000001</v>
      </c>
      <c r="D194">
        <v>3.133</v>
      </c>
    </row>
    <row r="195" spans="1:4" x14ac:dyDescent="0.25">
      <c r="A195" s="75">
        <v>39939</v>
      </c>
      <c r="B195">
        <v>27.503</v>
      </c>
      <c r="C195">
        <v>10.339399999999999</v>
      </c>
      <c r="D195">
        <v>8.0835000000000008</v>
      </c>
    </row>
    <row r="196" spans="1:4" x14ac:dyDescent="0.25">
      <c r="A196" s="75">
        <v>40017</v>
      </c>
      <c r="B196">
        <v>27.638999999999999</v>
      </c>
      <c r="C196">
        <v>11.586</v>
      </c>
      <c r="D196">
        <v>15.6107</v>
      </c>
    </row>
    <row r="197" spans="1:4" x14ac:dyDescent="0.25">
      <c r="A197" s="75">
        <v>40117</v>
      </c>
      <c r="B197">
        <v>28.364999999999998</v>
      </c>
      <c r="C197">
        <v>9.7561</v>
      </c>
      <c r="D197">
        <v>11.0898</v>
      </c>
    </row>
    <row r="198" spans="1:4" x14ac:dyDescent="0.25">
      <c r="A198" s="75">
        <v>40206</v>
      </c>
      <c r="B198">
        <v>28.163</v>
      </c>
      <c r="C198">
        <v>7.9554999999999998</v>
      </c>
      <c r="D198">
        <v>1.0653999999999999</v>
      </c>
    </row>
    <row r="199" spans="1:4" x14ac:dyDescent="0.25">
      <c r="A199" s="75">
        <v>40255</v>
      </c>
      <c r="B199">
        <v>27.658000000000001</v>
      </c>
      <c r="C199">
        <v>11.5327</v>
      </c>
      <c r="D199">
        <v>0.61299999999999999</v>
      </c>
    </row>
    <row r="200" spans="1:4" x14ac:dyDescent="0.25">
      <c r="A200" s="75">
        <v>40312</v>
      </c>
      <c r="B200">
        <v>28.58</v>
      </c>
      <c r="C200">
        <v>8.0609999999999999</v>
      </c>
      <c r="D200">
        <v>5.4010999999999996</v>
      </c>
    </row>
    <row r="201" spans="1:4" x14ac:dyDescent="0.25">
      <c r="A201" s="75">
        <v>40376</v>
      </c>
      <c r="B201">
        <v>27.917000000000002</v>
      </c>
      <c r="C201">
        <v>7.6510999999999996</v>
      </c>
      <c r="D201">
        <v>8.4652999999999992</v>
      </c>
    </row>
    <row r="202" spans="1:4" x14ac:dyDescent="0.25">
      <c r="A202" s="75">
        <v>40493</v>
      </c>
      <c r="B202">
        <v>29.231999999999999</v>
      </c>
      <c r="C202">
        <v>13.7783</v>
      </c>
      <c r="D202">
        <v>10.177199999999999</v>
      </c>
    </row>
    <row r="203" spans="1:4" x14ac:dyDescent="0.25">
      <c r="A203" s="75">
        <v>40577</v>
      </c>
      <c r="B203">
        <v>28.25</v>
      </c>
      <c r="C203">
        <v>9.5132999999999992</v>
      </c>
      <c r="D203">
        <v>1.1607000000000001</v>
      </c>
    </row>
    <row r="204" spans="1:4" x14ac:dyDescent="0.25">
      <c r="A204" s="75">
        <v>40626</v>
      </c>
      <c r="B204">
        <v>27.806000000000001</v>
      </c>
      <c r="C204">
        <v>12.926600000000001</v>
      </c>
      <c r="D204">
        <v>1.0449999999999999</v>
      </c>
    </row>
    <row r="205" spans="1:4" x14ac:dyDescent="0.25">
      <c r="A205" s="75">
        <v>40674</v>
      </c>
      <c r="B205">
        <v>28.501999999999999</v>
      </c>
      <c r="C205">
        <v>7.2595999999999998</v>
      </c>
      <c r="D205">
        <v>6.117</v>
      </c>
    </row>
    <row r="206" spans="1:4" x14ac:dyDescent="0.25">
      <c r="A206" s="75">
        <v>40759</v>
      </c>
      <c r="B206">
        <v>28.716000000000001</v>
      </c>
      <c r="C206">
        <v>8.4974000000000007</v>
      </c>
      <c r="D206">
        <v>9.2631999999999994</v>
      </c>
    </row>
    <row r="207" spans="1:4" x14ac:dyDescent="0.25">
      <c r="A207" s="75">
        <v>40841</v>
      </c>
      <c r="B207">
        <v>29.187999999999999</v>
      </c>
      <c r="C207">
        <v>10.5861</v>
      </c>
      <c r="D207">
        <v>11.2149</v>
      </c>
    </row>
    <row r="208" spans="1:4" x14ac:dyDescent="0.25">
      <c r="A208" s="75">
        <v>40942</v>
      </c>
      <c r="B208">
        <v>26.677</v>
      </c>
      <c r="C208">
        <v>8.4849999999999994</v>
      </c>
      <c r="D208">
        <v>2.8105000000000002</v>
      </c>
    </row>
    <row r="209" spans="1:4" x14ac:dyDescent="0.25">
      <c r="A209" s="75">
        <v>40996</v>
      </c>
      <c r="B209">
        <v>27.507999999999999</v>
      </c>
      <c r="C209">
        <v>9.1409000000000002</v>
      </c>
      <c r="D209">
        <v>2.3035999999999999</v>
      </c>
    </row>
    <row r="210" spans="1:4" x14ac:dyDescent="0.25">
      <c r="A210" s="75">
        <v>41033</v>
      </c>
      <c r="B210">
        <v>28.3</v>
      </c>
      <c r="C210">
        <v>8.1109000000000009</v>
      </c>
      <c r="D210">
        <v>6.0869</v>
      </c>
    </row>
    <row r="211" spans="1:4" x14ac:dyDescent="0.25">
      <c r="A211" s="75">
        <v>41116</v>
      </c>
      <c r="B211">
        <v>28.114000000000001</v>
      </c>
      <c r="C211">
        <v>9.7508999999999997</v>
      </c>
      <c r="D211">
        <v>12.4552</v>
      </c>
    </row>
    <row r="212" spans="1:4" x14ac:dyDescent="0.25">
      <c r="A212" s="75">
        <v>41216</v>
      </c>
      <c r="B212">
        <v>28.59</v>
      </c>
      <c r="C212">
        <v>8.6359999999999992</v>
      </c>
      <c r="D212">
        <v>9.4448000000000008</v>
      </c>
    </row>
    <row r="213" spans="1:4" x14ac:dyDescent="0.25">
      <c r="A213" s="75">
        <v>41312</v>
      </c>
      <c r="B213">
        <v>27.687999999999999</v>
      </c>
      <c r="C213">
        <v>13.5305</v>
      </c>
      <c r="D213">
        <v>2.6657999999999999</v>
      </c>
    </row>
    <row r="214" spans="1:4" x14ac:dyDescent="0.25">
      <c r="A214" s="75">
        <v>41346</v>
      </c>
      <c r="B214">
        <v>28.321999999999999</v>
      </c>
      <c r="C214">
        <v>7.8308</v>
      </c>
      <c r="D214">
        <v>1.3102</v>
      </c>
    </row>
    <row r="215" spans="1:4" x14ac:dyDescent="0.25">
      <c r="A215" s="75">
        <v>41398</v>
      </c>
      <c r="B215">
        <v>28.611999999999998</v>
      </c>
      <c r="C215">
        <v>11.057600000000001</v>
      </c>
      <c r="D215">
        <v>5.1498999999999997</v>
      </c>
    </row>
    <row r="216" spans="1:4" x14ac:dyDescent="0.25">
      <c r="A216" s="75">
        <v>41486</v>
      </c>
      <c r="B216">
        <v>28.841999999999999</v>
      </c>
      <c r="C216">
        <v>16.534700000000001</v>
      </c>
      <c r="D216">
        <v>11.0474</v>
      </c>
    </row>
    <row r="217" spans="1:4" x14ac:dyDescent="0.25">
      <c r="A217" s="75">
        <v>41580</v>
      </c>
      <c r="B217">
        <v>28.207000000000001</v>
      </c>
      <c r="C217">
        <v>14.830299999999999</v>
      </c>
      <c r="D217">
        <v>11.904500000000001</v>
      </c>
    </row>
    <row r="218" spans="1:4" x14ac:dyDescent="0.25">
      <c r="A218" s="75">
        <v>41675</v>
      </c>
      <c r="B218">
        <v>27.838999999999999</v>
      </c>
      <c r="C218">
        <v>8.6956000000000007</v>
      </c>
      <c r="D218">
        <v>2.5323000000000002</v>
      </c>
    </row>
    <row r="219" spans="1:4" x14ac:dyDescent="0.25">
      <c r="A219" s="75">
        <v>41716</v>
      </c>
      <c r="B219">
        <v>27.192</v>
      </c>
      <c r="C219">
        <v>15.7369</v>
      </c>
      <c r="D219">
        <v>4.2022000000000004</v>
      </c>
    </row>
    <row r="220" spans="1:4" x14ac:dyDescent="0.25">
      <c r="A220" s="75">
        <v>41723</v>
      </c>
      <c r="B220">
        <v>27.544</v>
      </c>
      <c r="C220">
        <v>12.251899999999999</v>
      </c>
      <c r="D220">
        <v>5.0347999999999997</v>
      </c>
    </row>
    <row r="221" spans="1:4" x14ac:dyDescent="0.25">
      <c r="A221" s="75">
        <v>41760</v>
      </c>
      <c r="B221">
        <v>28.209</v>
      </c>
      <c r="C221">
        <v>17.7166</v>
      </c>
      <c r="D221">
        <v>6.5692000000000004</v>
      </c>
    </row>
    <row r="222" spans="1:4" x14ac:dyDescent="0.25">
      <c r="A222" s="75">
        <v>41767</v>
      </c>
      <c r="B222">
        <v>28.507000000000001</v>
      </c>
      <c r="C222">
        <v>8.5137999999999998</v>
      </c>
      <c r="D222">
        <v>6.8122999999999996</v>
      </c>
    </row>
    <row r="223" spans="1:4" x14ac:dyDescent="0.25">
      <c r="A223" s="75">
        <v>41840</v>
      </c>
      <c r="B223">
        <v>27.698</v>
      </c>
      <c r="C223">
        <v>10.3408</v>
      </c>
      <c r="D223">
        <v>12.934799999999999</v>
      </c>
    </row>
    <row r="224" spans="1:4" x14ac:dyDescent="0.25">
      <c r="A224" s="75">
        <v>41952</v>
      </c>
      <c r="B224">
        <v>28.902999999999999</v>
      </c>
      <c r="C224">
        <v>16.420999999999999</v>
      </c>
      <c r="D224">
        <v>13.225300000000001</v>
      </c>
    </row>
    <row r="225" spans="1:4" x14ac:dyDescent="0.25">
      <c r="A225" s="75">
        <v>41960</v>
      </c>
      <c r="B225">
        <v>27.916</v>
      </c>
      <c r="C225">
        <v>8.2296999999999993</v>
      </c>
      <c r="D225">
        <v>11.8904</v>
      </c>
    </row>
    <row r="226" spans="1:4" x14ac:dyDescent="0.25">
      <c r="A226" s="75">
        <v>42038</v>
      </c>
      <c r="B226">
        <v>29.064</v>
      </c>
      <c r="C226">
        <v>13.2621</v>
      </c>
      <c r="D226">
        <v>4.7826000000000004</v>
      </c>
    </row>
    <row r="227" spans="1:4" x14ac:dyDescent="0.25">
      <c r="A227" s="75">
        <v>42081</v>
      </c>
      <c r="B227">
        <v>28.024000000000001</v>
      </c>
      <c r="C227">
        <v>9.2962000000000007</v>
      </c>
      <c r="D227">
        <v>3.8628</v>
      </c>
    </row>
    <row r="228" spans="1:4" x14ac:dyDescent="0.25">
      <c r="A228" s="75">
        <v>42092</v>
      </c>
      <c r="B228">
        <v>28.512</v>
      </c>
      <c r="C228">
        <v>9.2827000000000002</v>
      </c>
      <c r="D228">
        <v>4.3139000000000003</v>
      </c>
    </row>
    <row r="229" spans="1:4" x14ac:dyDescent="0.25">
      <c r="A229" s="75">
        <v>42130</v>
      </c>
      <c r="B229">
        <v>28.809000000000001</v>
      </c>
      <c r="C229">
        <v>9.3221000000000007</v>
      </c>
      <c r="D229">
        <v>6.3593999999999999</v>
      </c>
    </row>
    <row r="230" spans="1:4" x14ac:dyDescent="0.25">
      <c r="A230" s="75">
        <v>42210</v>
      </c>
      <c r="B230">
        <v>28.978000000000002</v>
      </c>
      <c r="C230">
        <v>10.168799999999999</v>
      </c>
      <c r="D230">
        <v>9.2739999999999991</v>
      </c>
    </row>
    <row r="231" spans="1:4" x14ac:dyDescent="0.25">
      <c r="A231" s="75">
        <v>42315</v>
      </c>
      <c r="B231">
        <v>27.609000000000002</v>
      </c>
      <c r="C231">
        <v>10.5131</v>
      </c>
      <c r="D231">
        <v>11.7247</v>
      </c>
    </row>
    <row r="232" spans="1:4" x14ac:dyDescent="0.25">
      <c r="A232" s="75">
        <v>42324</v>
      </c>
      <c r="B232">
        <v>28.292999999999999</v>
      </c>
      <c r="C232">
        <v>17.3277</v>
      </c>
      <c r="D232">
        <v>11.0428</v>
      </c>
    </row>
    <row r="233" spans="1:4" x14ac:dyDescent="0.25">
      <c r="A233" s="75">
        <v>42396</v>
      </c>
      <c r="B233">
        <v>28.733000000000001</v>
      </c>
      <c r="C233">
        <v>15.048999999999999</v>
      </c>
      <c r="D233">
        <v>3.7037</v>
      </c>
    </row>
    <row r="234" spans="1:4" x14ac:dyDescent="0.25">
      <c r="A234" s="75">
        <v>42407</v>
      </c>
      <c r="B234">
        <v>28.949000000000002</v>
      </c>
      <c r="C234">
        <v>17.880099999999999</v>
      </c>
      <c r="D234">
        <v>3.7014</v>
      </c>
    </row>
    <row r="235" spans="1:4" x14ac:dyDescent="0.25">
      <c r="A235" s="75">
        <v>42456</v>
      </c>
      <c r="B235">
        <v>27.635999999999999</v>
      </c>
      <c r="C235">
        <v>10.4826</v>
      </c>
      <c r="D235">
        <v>3.8845999999999998</v>
      </c>
    </row>
    <row r="236" spans="1:4" x14ac:dyDescent="0.25">
      <c r="A236" s="75">
        <v>42501</v>
      </c>
      <c r="B236">
        <v>28.690999999999999</v>
      </c>
      <c r="C236">
        <v>9.1311999999999998</v>
      </c>
      <c r="D236">
        <v>6.9606000000000003</v>
      </c>
    </row>
    <row r="237" spans="1:4" x14ac:dyDescent="0.25">
      <c r="A237" s="75">
        <v>42585</v>
      </c>
      <c r="B237">
        <v>28.824999999999999</v>
      </c>
      <c r="C237">
        <v>12.3188</v>
      </c>
      <c r="D237">
        <v>14.9984</v>
      </c>
    </row>
    <row r="238" spans="1:4" x14ac:dyDescent="0.25">
      <c r="A238" s="75">
        <v>42677</v>
      </c>
      <c r="B238">
        <v>28.303999999999998</v>
      </c>
      <c r="C238">
        <v>15.4177</v>
      </c>
      <c r="D238">
        <v>11.5206</v>
      </c>
    </row>
    <row r="239" spans="1:4" x14ac:dyDescent="0.25">
      <c r="A239" s="75">
        <v>42774</v>
      </c>
      <c r="B239">
        <v>28.568999999999999</v>
      </c>
      <c r="C239">
        <v>8.9451999999999998</v>
      </c>
      <c r="D239">
        <v>3.0992999999999999</v>
      </c>
    </row>
    <row r="240" spans="1:4" x14ac:dyDescent="0.25">
      <c r="A240" s="75">
        <v>42783</v>
      </c>
      <c r="B240">
        <v>28.527000000000001</v>
      </c>
      <c r="C240">
        <v>8.1633999999999993</v>
      </c>
      <c r="D240">
        <v>2.7881</v>
      </c>
    </row>
    <row r="241" spans="1:4" x14ac:dyDescent="0.25">
      <c r="A241" s="75">
        <v>42809</v>
      </c>
      <c r="B241">
        <v>27.867000000000001</v>
      </c>
      <c r="C241">
        <v>8.4651999999999994</v>
      </c>
      <c r="D241">
        <v>3.3719000000000001</v>
      </c>
    </row>
    <row r="242" spans="1:4" x14ac:dyDescent="0.25">
      <c r="A242" s="75">
        <v>42820</v>
      </c>
      <c r="B242">
        <v>28.574999999999999</v>
      </c>
      <c r="C242">
        <v>11.821</v>
      </c>
      <c r="D242">
        <v>4.0911999999999997</v>
      </c>
    </row>
    <row r="243" spans="1:4" x14ac:dyDescent="0.25">
      <c r="A243" s="75">
        <v>42865</v>
      </c>
      <c r="B243">
        <v>28.184999999999999</v>
      </c>
      <c r="C243">
        <v>8.2286000000000001</v>
      </c>
      <c r="D243">
        <v>6.7053000000000003</v>
      </c>
    </row>
    <row r="244" spans="1:4" x14ac:dyDescent="0.25">
      <c r="A244" s="75">
        <v>42960</v>
      </c>
      <c r="B244">
        <v>28.738</v>
      </c>
      <c r="C244">
        <v>9.7614999999999998</v>
      </c>
      <c r="D244">
        <v>11.715</v>
      </c>
    </row>
    <row r="245" spans="1:4" x14ac:dyDescent="0.25">
      <c r="A245" s="75">
        <v>43054</v>
      </c>
      <c r="B245">
        <v>28.905999999999999</v>
      </c>
      <c r="C245">
        <v>13.389099999999999</v>
      </c>
      <c r="D245">
        <v>11.3149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SIMS Supp Mat</vt:lpstr>
      <vt:lpstr>Hydro Supp 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Surge, Donna M</dc:creator>
  <cp:lastModifiedBy>Hunter Hughes</cp:lastModifiedBy>
  <dcterms:created xsi:type="dcterms:W3CDTF">2023-09-10T11:54:04Z</dcterms:created>
  <dcterms:modified xsi:type="dcterms:W3CDTF">2023-09-10T21:33:12Z</dcterms:modified>
</cp:coreProperties>
</file>