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in/Desktop/phd+project/I-project/I-final/final/"/>
    </mc:Choice>
  </mc:AlternateContent>
  <xr:revisionPtr revIDLastSave="0" documentId="13_ncr:1_{874C6C8F-DD23-634C-9CE3-ED4A1529471C}" xr6:coauthVersionLast="47" xr6:coauthVersionMax="47" xr10:uidLastSave="{00000000-0000-0000-0000-000000000000}"/>
  <bookViews>
    <workbookView xWindow="29400" yWindow="500" windowWidth="30200" windowHeight="16380" xr2:uid="{22721E77-2E3F-944D-BDE8-63F7A83B1492}"/>
  </bookViews>
  <sheets>
    <sheet name="Table_1" sheetId="3" r:id="rId1"/>
    <sheet name="Table_2" sheetId="2" r:id="rId2"/>
    <sheet name="Table_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1" l="1"/>
  <c r="J30" i="1"/>
  <c r="I30" i="1"/>
  <c r="C48" i="1"/>
  <c r="E49" i="1"/>
  <c r="D49" i="1"/>
  <c r="E48" i="1"/>
  <c r="D48" i="1"/>
  <c r="C49" i="1"/>
</calcChain>
</file>

<file path=xl/sharedStrings.xml><?xml version="1.0" encoding="utf-8"?>
<sst xmlns="http://schemas.openxmlformats.org/spreadsheetml/2006/main" count="814" uniqueCount="196">
  <si>
    <t>I/Ca</t>
  </si>
  <si>
    <t>µmol/mol</t>
  </si>
  <si>
    <t>MSU</t>
  </si>
  <si>
    <t>WHOI</t>
  </si>
  <si>
    <t>iCAP RQ ICP-MS</t>
  </si>
  <si>
    <t xml:space="preserve">iCAP TQ ICP-MS </t>
  </si>
  <si>
    <t>JCP-1</t>
  </si>
  <si>
    <t>Batch</t>
  </si>
  <si>
    <t>Standerd</t>
  </si>
  <si>
    <t>Measurment</t>
  </si>
  <si>
    <t>Method</t>
  </si>
  <si>
    <t>average</t>
  </si>
  <si>
    <t>sd</t>
  </si>
  <si>
    <t>n</t>
  </si>
  <si>
    <t>Layer</t>
  </si>
  <si>
    <t>Abbreviation</t>
  </si>
  <si>
    <t>Water masses</t>
  </si>
  <si>
    <t>Potential Temperature</t>
  </si>
  <si>
    <t xml:space="preserve"> (℃)</t>
  </si>
  <si>
    <t>Salinity</t>
  </si>
  <si>
    <t>(g kg-1)</t>
  </si>
  <si>
    <t>Oxygen</t>
  </si>
  <si>
    <t>(μmol kg-1)</t>
  </si>
  <si>
    <t>Atlantic</t>
  </si>
  <si>
    <t>I</t>
  </si>
  <si>
    <t>LSW</t>
  </si>
  <si>
    <r>
      <t>Labrador Sea Water</t>
    </r>
    <r>
      <rPr>
        <vertAlign val="superscript"/>
        <sz val="10.5"/>
        <color rgb="FF000000"/>
        <rFont val="Times New Roman"/>
        <family val="1"/>
      </rPr>
      <t>a</t>
    </r>
  </si>
  <si>
    <t>SPMW</t>
  </si>
  <si>
    <r>
      <t>Subpolar Mode Water</t>
    </r>
    <r>
      <rPr>
        <vertAlign val="superscript"/>
        <sz val="10.5"/>
        <color rgb="FF000000"/>
        <rFont val="Times New Roman"/>
        <family val="1"/>
      </rPr>
      <t>a</t>
    </r>
  </si>
  <si>
    <t>35-35.23</t>
  </si>
  <si>
    <t>280-310</t>
  </si>
  <si>
    <t>AAIW</t>
  </si>
  <si>
    <r>
      <t>Antarctic Intermediate Water</t>
    </r>
    <r>
      <rPr>
        <vertAlign val="superscript"/>
        <sz val="10.5"/>
        <color rgb="FF000000"/>
        <rFont val="Times New Roman"/>
        <family val="1"/>
      </rPr>
      <t>b,c</t>
    </r>
  </si>
  <si>
    <t>&lt;3.5</t>
  </si>
  <si>
    <t>34-34.4</t>
  </si>
  <si>
    <t>260-340</t>
  </si>
  <si>
    <t>I &amp; D</t>
  </si>
  <si>
    <t>uNADW</t>
  </si>
  <si>
    <r>
      <t>upper North Atlantic Deep Water</t>
    </r>
    <r>
      <rPr>
        <vertAlign val="superscript"/>
        <sz val="10.5"/>
        <color rgb="FF000000"/>
        <rFont val="Times New Roman"/>
        <family val="1"/>
      </rPr>
      <t>b,c</t>
    </r>
  </si>
  <si>
    <t>2.5-4</t>
  </si>
  <si>
    <t>35-35.15</t>
  </si>
  <si>
    <t>260-300</t>
  </si>
  <si>
    <t>uCDW</t>
  </si>
  <si>
    <r>
      <t>upper Circumpolar Deep Water</t>
    </r>
    <r>
      <rPr>
        <vertAlign val="superscript"/>
        <sz val="10.5"/>
        <color rgb="FF000000"/>
        <rFont val="Times New Roman"/>
        <family val="1"/>
      </rPr>
      <t>c</t>
    </r>
  </si>
  <si>
    <t>Pacific</t>
  </si>
  <si>
    <t>Sub-S</t>
  </si>
  <si>
    <t>SPCW</t>
  </si>
  <si>
    <r>
      <t>South Pacific Central Water</t>
    </r>
    <r>
      <rPr>
        <vertAlign val="superscript"/>
        <sz val="10.5"/>
        <color rgb="FF000000"/>
        <rFont val="Times New Roman"/>
        <family val="1"/>
      </rPr>
      <t>d</t>
    </r>
  </si>
  <si>
    <t>7.5-5</t>
  </si>
  <si>
    <t>34.6-34.8</t>
  </si>
  <si>
    <t>13CW</t>
  </si>
  <si>
    <r>
      <t>13°C water mass</t>
    </r>
    <r>
      <rPr>
        <vertAlign val="superscript"/>
        <sz val="10.5"/>
        <color rgb="FF000000"/>
        <rFont val="Times New Roman"/>
        <family val="1"/>
      </rPr>
      <t>e</t>
    </r>
  </si>
  <si>
    <r>
      <t>Mode Antarctic Intermediate Water</t>
    </r>
    <r>
      <rPr>
        <vertAlign val="superscript"/>
        <sz val="10.5"/>
        <color rgb="FF000000"/>
        <rFont val="Times New Roman"/>
        <family val="1"/>
      </rPr>
      <t>e</t>
    </r>
  </si>
  <si>
    <t>SAMW</t>
  </si>
  <si>
    <r>
      <t>Subantarctic Mode Waters</t>
    </r>
    <r>
      <rPr>
        <vertAlign val="superscript"/>
        <sz val="10.5"/>
        <color rgb="FF000000"/>
        <rFont val="Times New Roman"/>
        <family val="1"/>
      </rPr>
      <t>f</t>
    </r>
  </si>
  <si>
    <r>
      <t>Antarctic Intermediate Water</t>
    </r>
    <r>
      <rPr>
        <vertAlign val="superscript"/>
        <sz val="10.5"/>
        <color rgb="FF000000"/>
        <rFont val="Times New Roman"/>
        <family val="1"/>
      </rPr>
      <t>f</t>
    </r>
  </si>
  <si>
    <t>Supplementary Table 2</t>
  </si>
  <si>
    <t>Supplementary Table 3</t>
  </si>
  <si>
    <t>Southern Ocean</t>
  </si>
  <si>
    <t>Live</t>
  </si>
  <si>
    <t>Aragonite</t>
  </si>
  <si>
    <t>Drake Passage</t>
  </si>
  <si>
    <t>Vayda Seamount</t>
  </si>
  <si>
    <t>Carter Seamount</t>
  </si>
  <si>
    <t>Knipovich Seamount</t>
  </si>
  <si>
    <t>Calcite</t>
  </si>
  <si>
    <t>Bamboo coral</t>
  </si>
  <si>
    <t>JC094-21-EBB-ROV228-ARM43-B0085-Bamll-001</t>
  </si>
  <si>
    <t>JC094-21-EBB-ROV228-ARM9-B0086-Bamll-001</t>
  </si>
  <si>
    <t>JC094-11-EBA-ROV225-ARM53-B0017-Bamll-001</t>
  </si>
  <si>
    <t>JC094-22-EBB-ROV229-ARM57-B0076-Bamll-001</t>
  </si>
  <si>
    <t>JC094-15-EBA-ROV227-ARM61-B0143-Bamll-001</t>
  </si>
  <si>
    <t>JC094-7-EBA-ROV224-ARM51-B0132-Bamll-001</t>
  </si>
  <si>
    <t>JC094-45-VAY-ROV235-ARM10-B0092-Bamll-001</t>
  </si>
  <si>
    <t>T664-A1 (2055m)</t>
  </si>
  <si>
    <t>T1104-A7 (870m)</t>
  </si>
  <si>
    <t>T1102-A12 (1500m)</t>
  </si>
  <si>
    <t>T1101-A7 (1005m)</t>
  </si>
  <si>
    <t>Scleractinia</t>
  </si>
  <si>
    <t>-</t>
  </si>
  <si>
    <t>Burdwood Bank</t>
  </si>
  <si>
    <t>Caryophyllia</t>
  </si>
  <si>
    <t>NBP1103-TB02-Cp-1</t>
  </si>
  <si>
    <t>Balanophyllia</t>
  </si>
  <si>
    <t>NBP1103-DH07-Bp-0</t>
  </si>
  <si>
    <t>Desmophyllum</t>
  </si>
  <si>
    <t>NBP1103-DH17-Dpalive-fragments-DP-3</t>
  </si>
  <si>
    <t>Dasmosmilia sp</t>
  </si>
  <si>
    <t>Desmophyllum dianthus</t>
  </si>
  <si>
    <t>NA064-124-01-C</t>
  </si>
  <si>
    <t>AL02-050-11-C</t>
  </si>
  <si>
    <t>AL02-067-01-C</t>
  </si>
  <si>
    <t>colonial scleractinian</t>
  </si>
  <si>
    <t>MV1007-D09-14</t>
  </si>
  <si>
    <t>MV1007-D09-12</t>
  </si>
  <si>
    <t>Enallopsammia rostrata POURTAL√àS, 1878</t>
  </si>
  <si>
    <t>MNRJ-8844</t>
  </si>
  <si>
    <t>MNRJ-6443</t>
  </si>
  <si>
    <t>MNRJ-8807</t>
  </si>
  <si>
    <t>MNRJ-8963</t>
  </si>
  <si>
    <t>MNRJ-6327</t>
  </si>
  <si>
    <t>MNRJ-6297</t>
  </si>
  <si>
    <t>Dasmosmilia variegata (POURTAL√àS, 1871)</t>
  </si>
  <si>
    <t>MNRJ-6712</t>
  </si>
  <si>
    <t>MNRJ-8985</t>
  </si>
  <si>
    <t>MNRJ-8973</t>
  </si>
  <si>
    <t>MNRJ-8961</t>
  </si>
  <si>
    <t>MNRJ-6325</t>
  </si>
  <si>
    <t>MNRJ-6679</t>
  </si>
  <si>
    <t>MNRJ-6675</t>
  </si>
  <si>
    <t>MNRJ-5831</t>
  </si>
  <si>
    <t>Trochocyathus rawsonii POURTAL√àS, 1874</t>
  </si>
  <si>
    <t>MNRJ-6716</t>
  </si>
  <si>
    <t>JC094-22-EBB-ROV229-ARM7-B0075-Enall-001</t>
  </si>
  <si>
    <t>JC094-22-EBB-ROV229-SLP54-B1322-Carls-001 to 006</t>
  </si>
  <si>
    <t>JC094-22-EBB-ROV229-SLP24-B1319-Carlm-001 to 002</t>
  </si>
  <si>
    <t>JC094-22-EBB-ROV229-SLP1-B1304-Carls-001 to 003</t>
  </si>
  <si>
    <t>JC094-26-EBB-ROV230-SLP50-B0026-Carlm-001</t>
  </si>
  <si>
    <t>JC094-7-EBA-ROV224-SCP39-B0503-Enalm-001</t>
  </si>
  <si>
    <t>JC094-4-EBA-ROV222-SLP/SCP/NET16-F0005-Carl?s-005</t>
  </si>
  <si>
    <t>JC094-4-EBA-ROV222-SLP/SCP/NET2-F0001-Carls-001</t>
  </si>
  <si>
    <t>JC094-15-EBA-ROV227-NET57-B0597-Carls-001</t>
  </si>
  <si>
    <t>JC094-21-EBB-ROV228-SLP44-B1584-Carls-001</t>
  </si>
  <si>
    <t>JC094-11-EBA-ROV225-43/44-B0712-Carlm-001</t>
  </si>
  <si>
    <t>JC094-15-EBA-ROV227-SCP66-B0045-Carls-001</t>
  </si>
  <si>
    <t>JC094-5-EBA-ROV223-SLP26-B0457-Daslm-001</t>
  </si>
  <si>
    <t>North Rockall Bank</t>
  </si>
  <si>
    <t>JC136-2938-col-n-s</t>
  </si>
  <si>
    <t>JC136-1913-n-m-001</t>
  </si>
  <si>
    <t>JC136-4267-p-l-002</t>
  </si>
  <si>
    <t>JC136-4267-p-l-001</t>
  </si>
  <si>
    <t>Labrador Sea</t>
  </si>
  <si>
    <t>DY081-052-ROV339-Ev015-210-1103Car</t>
  </si>
  <si>
    <t>DY081-013-ROV331-Ev011-193-469Car</t>
  </si>
  <si>
    <t>DY081-005-ROV327-Ev072-190-6-Car</t>
  </si>
  <si>
    <t>DY081-005-ROV327-Ev051-190-97-Car</t>
  </si>
  <si>
    <t>I-</t>
  </si>
  <si>
    <t>IO3-</t>
  </si>
  <si>
    <t>Long (¬∫E)</t>
  </si>
  <si>
    <t>Lat (¬∫N)</t>
  </si>
  <si>
    <t xml:space="preserve">I/Ca data	</t>
  </si>
  <si>
    <t xml:space="preserve">I/(Mg+Ca) data	</t>
  </si>
  <si>
    <t>Depth</t>
  </si>
  <si>
    <t>Location2</t>
  </si>
  <si>
    <t>Location1</t>
  </si>
  <si>
    <t>Mineralogy</t>
  </si>
  <si>
    <t>live or fossil age (CE)</t>
  </si>
  <si>
    <t>This study</t>
  </si>
  <si>
    <t>Full sample ID</t>
  </si>
  <si>
    <t>Order</t>
  </si>
  <si>
    <t>Taxa</t>
  </si>
  <si>
    <t>μmol/mol</t>
  </si>
  <si>
    <t>[CO32-]</t>
  </si>
  <si>
    <t>REF</t>
  </si>
  <si>
    <t>μmol/kg</t>
  </si>
  <si>
    <t>pH</t>
  </si>
  <si>
    <t>m</t>
  </si>
  <si>
    <t>psu</t>
  </si>
  <si>
    <t>deg C</t>
  </si>
  <si>
    <t>Temperature</t>
  </si>
  <si>
    <t>Nitrate</t>
  </si>
  <si>
    <t>Silicate</t>
  </si>
  <si>
    <t>Phosphate</t>
  </si>
  <si>
    <t>Elderfield et al., 1980</t>
  </si>
  <si>
    <t>Rapp et al., 2019</t>
  </si>
  <si>
    <t>Wong &amp; Brewer, 1977</t>
  </si>
  <si>
    <t>Cutter et al., 2018</t>
  </si>
  <si>
    <t>Bluhm et al., 2011</t>
  </si>
  <si>
    <t>Moriyasu et al., 2020</t>
  </si>
  <si>
    <t>yr</t>
  </si>
  <si>
    <t>Age error</t>
  </si>
  <si>
    <t>Supplementary Table 1</t>
  </si>
  <si>
    <t>Paried seawater iodate/iodide</t>
  </si>
  <si>
    <t>MNHN-IK-2012-12899-1</t>
  </si>
  <si>
    <t>MNHN-IK-2012-12899-2</t>
  </si>
  <si>
    <t>MNHN-IK-2012-12900-1</t>
  </si>
  <si>
    <t>MNHN-IK-2012-12900-2</t>
  </si>
  <si>
    <t>(in-house)</t>
  </si>
  <si>
    <t>KHC</t>
  </si>
  <si>
    <t>Paried hydrographic seawater from GLODAP2 and  REF</t>
  </si>
  <si>
    <t>Geyman et al., 2019</t>
  </si>
  <si>
    <t>REF for Mg/Ca</t>
  </si>
  <si>
    <t>REF for age</t>
  </si>
  <si>
    <t>Frenkel et al., 2017</t>
  </si>
  <si>
    <t>Salinas-de-León et al., 2020</t>
  </si>
  <si>
    <t>REF for O2_SW</t>
  </si>
  <si>
    <t>North Atlantic</t>
  </si>
  <si>
    <t>Tropical North Atlantic</t>
  </si>
  <si>
    <t>Southwest Atlantic</t>
  </si>
  <si>
    <t>Eastern Pacific</t>
  </si>
  <si>
    <t xml:space="preserve">Southern Ocean </t>
  </si>
  <si>
    <t>Marquesas Islands (Central Pacific)</t>
  </si>
  <si>
    <t xml:space="preserve">California Margin </t>
  </si>
  <si>
    <t>Brazilian continental margin</t>
  </si>
  <si>
    <t>Rio Grande Rise</t>
  </si>
  <si>
    <t>Galapagos Archipelago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</si>
</sst>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0.5"/>
      <color rgb="FF000000"/>
      <name val="Times New Roman"/>
      <family val="1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0" fontId="1" fillId="0" borderId="0" xfId="0" applyFont="1"/>
    <xf numFmtId="164" fontId="0" fillId="0" borderId="0" xfId="0" applyNumberFormat="1"/>
    <xf numFmtId="1" fontId="0" fillId="0" borderId="0" xfId="0" applyNumberForma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679B-D3B2-BD4A-8A31-2394CEB01B19}">
  <dimension ref="A1:AH72"/>
  <sheetViews>
    <sheetView tabSelected="1" topLeftCell="I32" zoomScale="90" workbookViewId="0">
      <selection activeCell="U18" sqref="U18"/>
    </sheetView>
  </sheetViews>
  <sheetFormatPr baseColWidth="10" defaultRowHeight="16" x14ac:dyDescent="0.2"/>
  <cols>
    <col min="1" max="1" width="37" customWidth="1"/>
    <col min="5" max="5" width="24.6640625" customWidth="1"/>
    <col min="6" max="6" width="15" customWidth="1"/>
  </cols>
  <sheetData>
    <row r="1" spans="1:32" x14ac:dyDescent="0.2">
      <c r="A1" s="5" t="s">
        <v>171</v>
      </c>
    </row>
    <row r="2" spans="1:32" x14ac:dyDescent="0.2">
      <c r="A2" t="s">
        <v>147</v>
      </c>
      <c r="J2" s="7"/>
      <c r="K2" s="7"/>
      <c r="L2" s="2"/>
      <c r="M2" s="2"/>
      <c r="N2" s="2"/>
      <c r="O2" s="2"/>
      <c r="Q2" t="s">
        <v>172</v>
      </c>
      <c r="W2" t="s">
        <v>179</v>
      </c>
    </row>
    <row r="3" spans="1:32" x14ac:dyDescent="0.2">
      <c r="A3" t="s">
        <v>148</v>
      </c>
      <c r="B3" t="s">
        <v>149</v>
      </c>
      <c r="C3" t="s">
        <v>150</v>
      </c>
      <c r="D3" t="s">
        <v>145</v>
      </c>
      <c r="E3" t="s">
        <v>144</v>
      </c>
      <c r="F3" t="s">
        <v>143</v>
      </c>
      <c r="G3" t="s">
        <v>139</v>
      </c>
      <c r="H3" t="s">
        <v>138</v>
      </c>
      <c r="I3" t="s">
        <v>142</v>
      </c>
      <c r="J3" s="7" t="s">
        <v>146</v>
      </c>
      <c r="K3" s="7" t="s">
        <v>170</v>
      </c>
      <c r="L3" s="2" t="s">
        <v>140</v>
      </c>
      <c r="M3" s="2" t="s">
        <v>141</v>
      </c>
      <c r="N3" t="s">
        <v>182</v>
      </c>
      <c r="O3" t="s">
        <v>181</v>
      </c>
      <c r="Q3" t="s">
        <v>142</v>
      </c>
      <c r="R3" t="s">
        <v>137</v>
      </c>
      <c r="S3" t="s">
        <v>136</v>
      </c>
      <c r="T3" t="s">
        <v>153</v>
      </c>
      <c r="W3" t="s">
        <v>142</v>
      </c>
      <c r="X3" t="s">
        <v>159</v>
      </c>
      <c r="Y3" t="s">
        <v>19</v>
      </c>
      <c r="Z3" t="s">
        <v>21</v>
      </c>
      <c r="AA3" t="s">
        <v>162</v>
      </c>
      <c r="AB3" t="s">
        <v>161</v>
      </c>
      <c r="AC3" t="s">
        <v>160</v>
      </c>
      <c r="AD3" t="s">
        <v>155</v>
      </c>
      <c r="AE3" t="s">
        <v>152</v>
      </c>
      <c r="AF3" t="s">
        <v>185</v>
      </c>
    </row>
    <row r="4" spans="1:32" x14ac:dyDescent="0.2">
      <c r="I4" t="s">
        <v>156</v>
      </c>
      <c r="J4" s="7" t="s">
        <v>169</v>
      </c>
      <c r="K4" s="7" t="s">
        <v>169</v>
      </c>
      <c r="L4" s="2" t="s">
        <v>151</v>
      </c>
      <c r="M4" s="2" t="s">
        <v>151</v>
      </c>
      <c r="N4" s="2"/>
      <c r="Q4" t="s">
        <v>156</v>
      </c>
      <c r="R4" s="2" t="s">
        <v>154</v>
      </c>
      <c r="S4" s="2" t="s">
        <v>154</v>
      </c>
      <c r="W4" t="s">
        <v>156</v>
      </c>
      <c r="X4" t="s">
        <v>158</v>
      </c>
      <c r="Y4" t="s">
        <v>157</v>
      </c>
      <c r="Z4" s="2" t="s">
        <v>154</v>
      </c>
      <c r="AA4" s="2" t="s">
        <v>154</v>
      </c>
      <c r="AB4" t="s">
        <v>154</v>
      </c>
      <c r="AC4" s="8" t="s">
        <v>154</v>
      </c>
      <c r="AE4" s="2" t="s">
        <v>154</v>
      </c>
    </row>
    <row r="5" spans="1:32" x14ac:dyDescent="0.2">
      <c r="A5" t="s">
        <v>135</v>
      </c>
      <c r="B5" t="s">
        <v>78</v>
      </c>
      <c r="C5" t="s">
        <v>81</v>
      </c>
      <c r="D5" t="s">
        <v>60</v>
      </c>
      <c r="E5" t="s">
        <v>186</v>
      </c>
      <c r="F5" t="s">
        <v>131</v>
      </c>
      <c r="G5">
        <v>50.06</v>
      </c>
      <c r="H5">
        <v>-45.36</v>
      </c>
      <c r="I5">
        <v>2683</v>
      </c>
      <c r="J5" s="7" t="s">
        <v>59</v>
      </c>
      <c r="K5" s="7"/>
      <c r="L5" s="2">
        <v>11.67</v>
      </c>
      <c r="M5" s="2"/>
      <c r="N5" s="2"/>
      <c r="O5" s="2"/>
      <c r="W5" s="6">
        <v>2683</v>
      </c>
      <c r="X5" s="6">
        <v>2.7015549449999998</v>
      </c>
      <c r="Y5" s="6">
        <v>34.928433750000003</v>
      </c>
      <c r="Z5" s="6">
        <v>279.65659340000002</v>
      </c>
      <c r="AA5" s="6">
        <v>1.127</v>
      </c>
      <c r="AB5" s="6">
        <v>14.316208789999999</v>
      </c>
      <c r="AC5" s="6">
        <v>16.43434066</v>
      </c>
      <c r="AD5" s="6">
        <v>7.9803886869999996</v>
      </c>
      <c r="AE5" s="6">
        <v>108.1</v>
      </c>
    </row>
    <row r="6" spans="1:32" x14ac:dyDescent="0.2">
      <c r="A6" t="s">
        <v>134</v>
      </c>
      <c r="B6" t="s">
        <v>78</v>
      </c>
      <c r="C6" t="s">
        <v>81</v>
      </c>
      <c r="D6" t="s">
        <v>60</v>
      </c>
      <c r="E6" t="s">
        <v>186</v>
      </c>
      <c r="F6" t="s">
        <v>131</v>
      </c>
      <c r="G6">
        <v>50.08</v>
      </c>
      <c r="H6">
        <v>-45.36</v>
      </c>
      <c r="I6">
        <v>2081</v>
      </c>
      <c r="J6" s="7" t="s">
        <v>59</v>
      </c>
      <c r="K6" s="7"/>
      <c r="L6" s="2">
        <v>12.07</v>
      </c>
      <c r="M6" s="2"/>
      <c r="N6" s="2"/>
      <c r="O6" s="2"/>
      <c r="Q6">
        <v>1905</v>
      </c>
      <c r="R6">
        <v>441</v>
      </c>
      <c r="S6">
        <v>20</v>
      </c>
      <c r="T6" t="s">
        <v>163</v>
      </c>
      <c r="W6" s="6">
        <v>2081</v>
      </c>
      <c r="X6" s="6">
        <v>3.1991333329999998</v>
      </c>
      <c r="Y6" s="6">
        <v>34.930666600000002</v>
      </c>
      <c r="Z6" s="6">
        <v>277.39999999999998</v>
      </c>
      <c r="AA6" s="6">
        <v>1.141</v>
      </c>
      <c r="AB6" s="6">
        <v>11.99333333</v>
      </c>
      <c r="AC6" s="6">
        <v>16.713333330000001</v>
      </c>
      <c r="AD6" s="6">
        <v>7.9991024189999997</v>
      </c>
      <c r="AE6" s="6">
        <v>110.1</v>
      </c>
    </row>
    <row r="7" spans="1:32" x14ac:dyDescent="0.2">
      <c r="A7" t="s">
        <v>133</v>
      </c>
      <c r="B7" t="s">
        <v>78</v>
      </c>
      <c r="C7" t="s">
        <v>81</v>
      </c>
      <c r="D7" t="s">
        <v>60</v>
      </c>
      <c r="E7" t="s">
        <v>186</v>
      </c>
      <c r="F7" t="s">
        <v>131</v>
      </c>
      <c r="G7">
        <v>50.51</v>
      </c>
      <c r="H7">
        <v>-46.08</v>
      </c>
      <c r="I7">
        <v>1710</v>
      </c>
      <c r="J7" s="7" t="s">
        <v>59</v>
      </c>
      <c r="K7" s="7"/>
      <c r="L7" s="2">
        <v>13.01</v>
      </c>
      <c r="M7" s="2"/>
      <c r="N7" s="2"/>
      <c r="O7" s="2"/>
      <c r="Q7">
        <v>1710</v>
      </c>
      <c r="R7">
        <v>433</v>
      </c>
      <c r="S7">
        <v>54</v>
      </c>
      <c r="T7" t="s">
        <v>163</v>
      </c>
      <c r="W7" s="6">
        <v>1710</v>
      </c>
      <c r="X7" s="6">
        <v>3.405650842</v>
      </c>
      <c r="Y7" s="6">
        <v>34.918607600000001</v>
      </c>
      <c r="Z7" s="6">
        <v>277.82235830000002</v>
      </c>
      <c r="AA7" s="6">
        <v>1.1559999999999999</v>
      </c>
      <c r="AB7" s="6">
        <v>11.3532925</v>
      </c>
      <c r="AC7" s="6">
        <v>16.972894329999999</v>
      </c>
      <c r="AD7" s="6">
        <v>8.0097805560000008</v>
      </c>
      <c r="AE7" s="6">
        <v>110.5</v>
      </c>
    </row>
    <row r="8" spans="1:32" x14ac:dyDescent="0.2">
      <c r="A8" t="s">
        <v>132</v>
      </c>
      <c r="B8" t="s">
        <v>78</v>
      </c>
      <c r="C8" t="s">
        <v>81</v>
      </c>
      <c r="D8" t="s">
        <v>60</v>
      </c>
      <c r="E8" t="s">
        <v>186</v>
      </c>
      <c r="F8" t="s">
        <v>131</v>
      </c>
      <c r="G8">
        <v>59.93</v>
      </c>
      <c r="H8">
        <v>-46.5</v>
      </c>
      <c r="I8">
        <v>1055</v>
      </c>
      <c r="J8" s="7" t="s">
        <v>59</v>
      </c>
      <c r="K8" s="7"/>
      <c r="L8" s="2">
        <v>10.24</v>
      </c>
      <c r="M8" s="2"/>
      <c r="N8" s="2"/>
      <c r="O8" s="2"/>
      <c r="Q8">
        <v>1055</v>
      </c>
      <c r="R8">
        <v>440</v>
      </c>
      <c r="S8">
        <v>28</v>
      </c>
      <c r="T8" t="s">
        <v>163</v>
      </c>
      <c r="W8" s="6">
        <v>1055</v>
      </c>
      <c r="X8" s="6">
        <v>3.5975583759999998</v>
      </c>
      <c r="Y8" s="6">
        <v>34.8868492</v>
      </c>
      <c r="Z8" s="6">
        <v>281</v>
      </c>
      <c r="AA8" s="6">
        <v>1.1599999999999999</v>
      </c>
      <c r="AB8" s="6">
        <v>10.09746193</v>
      </c>
      <c r="AC8" s="6">
        <v>17.04873096</v>
      </c>
      <c r="AD8" s="6">
        <v>8.0273223349999991</v>
      </c>
      <c r="AE8" s="6">
        <v>110.6</v>
      </c>
    </row>
    <row r="9" spans="1:32" x14ac:dyDescent="0.2">
      <c r="A9" t="s">
        <v>130</v>
      </c>
      <c r="B9" t="s">
        <v>78</v>
      </c>
      <c r="C9" t="s">
        <v>85</v>
      </c>
      <c r="D9" t="s">
        <v>60</v>
      </c>
      <c r="E9" t="s">
        <v>186</v>
      </c>
      <c r="F9" t="s">
        <v>126</v>
      </c>
      <c r="G9">
        <v>58.86</v>
      </c>
      <c r="H9">
        <v>-13.35</v>
      </c>
      <c r="I9">
        <v>1165</v>
      </c>
      <c r="J9" s="7">
        <v>1963.157093</v>
      </c>
      <c r="K9" s="7">
        <v>54.996459489999999</v>
      </c>
      <c r="L9" s="2">
        <v>9.14</v>
      </c>
      <c r="M9" s="2"/>
      <c r="N9" s="2"/>
      <c r="O9" s="2"/>
      <c r="Q9">
        <v>1165</v>
      </c>
      <c r="R9">
        <v>440</v>
      </c>
      <c r="S9">
        <v>28</v>
      </c>
      <c r="T9" t="s">
        <v>163</v>
      </c>
      <c r="W9" s="6">
        <v>1165</v>
      </c>
      <c r="X9" s="6">
        <v>5.1969809659999999</v>
      </c>
      <c r="Y9" s="6">
        <v>35.045137230000002</v>
      </c>
      <c r="Z9" s="6">
        <v>248.463267</v>
      </c>
      <c r="AA9" s="6">
        <v>0.997</v>
      </c>
      <c r="AB9" s="6">
        <v>10.5996875</v>
      </c>
      <c r="AC9" s="6">
        <v>18.160142050000001</v>
      </c>
      <c r="AD9" s="6">
        <v>7.9543097559999998</v>
      </c>
      <c r="AE9" s="6">
        <v>109.2</v>
      </c>
    </row>
    <row r="10" spans="1:32" x14ac:dyDescent="0.2">
      <c r="A10" t="s">
        <v>129</v>
      </c>
      <c r="B10" t="s">
        <v>78</v>
      </c>
      <c r="C10" t="s">
        <v>85</v>
      </c>
      <c r="D10" t="s">
        <v>60</v>
      </c>
      <c r="E10" t="s">
        <v>186</v>
      </c>
      <c r="F10" t="s">
        <v>126</v>
      </c>
      <c r="G10">
        <v>58.86</v>
      </c>
      <c r="H10">
        <v>-13.35</v>
      </c>
      <c r="I10">
        <v>1165</v>
      </c>
      <c r="J10" s="7">
        <v>1965.7189820000001</v>
      </c>
      <c r="K10" s="7">
        <v>3.469159984</v>
      </c>
      <c r="L10" s="2">
        <v>9.08</v>
      </c>
      <c r="M10" s="2"/>
      <c r="N10" s="2"/>
      <c r="O10" s="2"/>
      <c r="Q10">
        <v>1165</v>
      </c>
      <c r="R10">
        <v>440</v>
      </c>
      <c r="S10">
        <v>28</v>
      </c>
      <c r="T10" t="s">
        <v>163</v>
      </c>
      <c r="W10" s="6">
        <v>1165</v>
      </c>
      <c r="X10" s="6">
        <v>5.1969809659999999</v>
      </c>
      <c r="Y10" s="6">
        <v>35.045137230000002</v>
      </c>
      <c r="Z10" s="6">
        <v>248.463267</v>
      </c>
      <c r="AA10" s="6">
        <v>0.997</v>
      </c>
      <c r="AB10" s="6">
        <v>10.5996875</v>
      </c>
      <c r="AC10" s="6">
        <v>18.160142050000001</v>
      </c>
      <c r="AD10" s="6">
        <v>7.9543097559999998</v>
      </c>
      <c r="AE10" s="6">
        <v>109.2</v>
      </c>
    </row>
    <row r="11" spans="1:32" x14ac:dyDescent="0.2">
      <c r="A11" t="s">
        <v>128</v>
      </c>
      <c r="B11" t="s">
        <v>78</v>
      </c>
      <c r="C11" t="s">
        <v>85</v>
      </c>
      <c r="D11" t="s">
        <v>60</v>
      </c>
      <c r="E11" t="s">
        <v>186</v>
      </c>
      <c r="F11" t="s">
        <v>126</v>
      </c>
      <c r="G11">
        <v>58.35</v>
      </c>
      <c r="H11">
        <v>-13.71</v>
      </c>
      <c r="I11">
        <v>980</v>
      </c>
      <c r="J11" s="7">
        <v>1929.461114</v>
      </c>
      <c r="K11" s="7">
        <v>14.445322470000001</v>
      </c>
      <c r="L11" s="2">
        <v>9.0500000000000007</v>
      </c>
      <c r="M11" s="2"/>
      <c r="N11" s="2"/>
      <c r="O11" s="2"/>
      <c r="Q11">
        <v>980</v>
      </c>
      <c r="R11">
        <v>443</v>
      </c>
      <c r="S11">
        <v>8</v>
      </c>
      <c r="T11" t="s">
        <v>163</v>
      </c>
      <c r="W11" s="6">
        <v>980</v>
      </c>
      <c r="X11" s="6">
        <v>7.1417409090000001</v>
      </c>
      <c r="Y11" s="6">
        <v>35.255363449999997</v>
      </c>
      <c r="Z11" s="6">
        <v>218.8895455</v>
      </c>
      <c r="AA11" s="6">
        <v>0.97599999999999998</v>
      </c>
      <c r="AB11" s="6">
        <v>10.195</v>
      </c>
      <c r="AC11" s="6">
        <v>17.839545449999999</v>
      </c>
      <c r="AD11" s="6">
        <v>7.9525048780000001</v>
      </c>
      <c r="AE11" s="6">
        <v>112.2</v>
      </c>
    </row>
    <row r="12" spans="1:32" x14ac:dyDescent="0.2">
      <c r="A12" t="s">
        <v>127</v>
      </c>
      <c r="B12" t="s">
        <v>78</v>
      </c>
      <c r="C12" t="s">
        <v>92</v>
      </c>
      <c r="D12" t="s">
        <v>60</v>
      </c>
      <c r="E12" t="s">
        <v>186</v>
      </c>
      <c r="F12" t="s">
        <v>126</v>
      </c>
      <c r="G12">
        <v>58.26</v>
      </c>
      <c r="H12">
        <v>-13.6</v>
      </c>
      <c r="I12">
        <v>573</v>
      </c>
      <c r="J12" s="7" t="s">
        <v>59</v>
      </c>
      <c r="K12" s="7"/>
      <c r="L12" s="2">
        <v>6.03</v>
      </c>
      <c r="M12" s="2"/>
      <c r="N12" s="2"/>
      <c r="O12" s="2"/>
      <c r="Q12">
        <v>573</v>
      </c>
      <c r="R12">
        <v>430</v>
      </c>
      <c r="S12">
        <v>48</v>
      </c>
      <c r="T12" t="s">
        <v>163</v>
      </c>
      <c r="W12" s="6">
        <v>573</v>
      </c>
      <c r="X12" s="6">
        <v>10.39430327</v>
      </c>
      <c r="Y12" s="6">
        <v>35.49720052</v>
      </c>
      <c r="Z12" s="6">
        <v>220.25697959999999</v>
      </c>
      <c r="AA12" s="6">
        <v>0.755</v>
      </c>
      <c r="AB12" s="6">
        <v>6.0193061219999997</v>
      </c>
      <c r="AC12" s="6">
        <v>14.381959180000001</v>
      </c>
      <c r="AD12" s="6">
        <v>7.9852314289999997</v>
      </c>
      <c r="AE12" s="6">
        <v>128.30000000000001</v>
      </c>
    </row>
    <row r="13" spans="1:32" x14ac:dyDescent="0.2">
      <c r="A13" t="s">
        <v>125</v>
      </c>
      <c r="B13" t="s">
        <v>78</v>
      </c>
      <c r="C13" t="s">
        <v>87</v>
      </c>
      <c r="D13" t="s">
        <v>60</v>
      </c>
      <c r="E13" t="s">
        <v>187</v>
      </c>
      <c r="F13" t="s">
        <v>63</v>
      </c>
      <c r="G13">
        <v>9.24</v>
      </c>
      <c r="H13">
        <v>-21.32</v>
      </c>
      <c r="I13">
        <v>321</v>
      </c>
      <c r="J13" s="7" t="s">
        <v>59</v>
      </c>
      <c r="K13" s="7"/>
      <c r="L13" s="2">
        <v>7.17</v>
      </c>
      <c r="M13" s="2"/>
      <c r="N13" s="2"/>
      <c r="O13" s="2"/>
      <c r="Q13">
        <v>321</v>
      </c>
      <c r="R13">
        <v>473</v>
      </c>
      <c r="S13">
        <v>9</v>
      </c>
      <c r="T13" t="s">
        <v>164</v>
      </c>
      <c r="W13" s="6">
        <v>321</v>
      </c>
      <c r="X13" s="6">
        <v>11.00663793</v>
      </c>
      <c r="Y13" s="6">
        <v>35.11551643</v>
      </c>
      <c r="Z13" s="6">
        <v>76.5</v>
      </c>
      <c r="AA13" s="6">
        <v>1.821</v>
      </c>
      <c r="AB13" s="6">
        <v>12.7137931</v>
      </c>
      <c r="AC13" s="6">
        <v>29.41206897</v>
      </c>
      <c r="AD13" s="6">
        <v>7.790206897</v>
      </c>
      <c r="AE13" s="6">
        <v>85.9</v>
      </c>
    </row>
    <row r="14" spans="1:32" x14ac:dyDescent="0.2">
      <c r="A14" t="s">
        <v>124</v>
      </c>
      <c r="B14" t="s">
        <v>78</v>
      </c>
      <c r="C14" t="s">
        <v>81</v>
      </c>
      <c r="D14" t="s">
        <v>60</v>
      </c>
      <c r="E14" t="s">
        <v>187</v>
      </c>
      <c r="F14" t="s">
        <v>63</v>
      </c>
      <c r="G14">
        <v>9.2200000000000006</v>
      </c>
      <c r="H14">
        <v>-21.31</v>
      </c>
      <c r="I14">
        <v>746</v>
      </c>
      <c r="J14" s="7" t="s">
        <v>59</v>
      </c>
      <c r="K14" s="7"/>
      <c r="L14" s="2">
        <v>8.4700000000000006</v>
      </c>
      <c r="M14" s="2"/>
      <c r="N14" s="2"/>
      <c r="O14" s="2"/>
      <c r="Q14">
        <v>746</v>
      </c>
      <c r="R14">
        <v>482</v>
      </c>
      <c r="S14">
        <v>5</v>
      </c>
      <c r="T14" t="s">
        <v>164</v>
      </c>
      <c r="W14" s="6">
        <v>746</v>
      </c>
      <c r="X14" s="6">
        <v>6.0213493979999999</v>
      </c>
      <c r="Y14" s="6">
        <v>34.700926889999998</v>
      </c>
      <c r="Z14" s="6">
        <v>97.987951809999998</v>
      </c>
      <c r="AA14" s="6">
        <v>2.3660000000000001</v>
      </c>
      <c r="AB14" s="6">
        <v>26.634939760000002</v>
      </c>
      <c r="AC14" s="6">
        <v>36.773493979999998</v>
      </c>
      <c r="AD14" s="6">
        <v>7.7507421689999996</v>
      </c>
      <c r="AE14" s="6">
        <v>67.2</v>
      </c>
    </row>
    <row r="15" spans="1:32" x14ac:dyDescent="0.2">
      <c r="A15" t="s">
        <v>123</v>
      </c>
      <c r="B15" t="s">
        <v>78</v>
      </c>
      <c r="C15" t="s">
        <v>81</v>
      </c>
      <c r="D15" t="s">
        <v>60</v>
      </c>
      <c r="E15" t="s">
        <v>187</v>
      </c>
      <c r="F15" t="s">
        <v>63</v>
      </c>
      <c r="G15">
        <v>9.19</v>
      </c>
      <c r="H15">
        <v>-21.28</v>
      </c>
      <c r="I15">
        <v>2260</v>
      </c>
      <c r="J15" s="7" t="s">
        <v>59</v>
      </c>
      <c r="K15" s="7"/>
      <c r="L15" s="2">
        <v>8.9</v>
      </c>
      <c r="M15" s="2"/>
      <c r="N15" s="2"/>
      <c r="O15" s="2"/>
      <c r="Q15">
        <v>800</v>
      </c>
      <c r="R15">
        <v>491</v>
      </c>
      <c r="S15">
        <v>4</v>
      </c>
      <c r="T15" t="s">
        <v>164</v>
      </c>
      <c r="W15" s="6">
        <v>2260</v>
      </c>
      <c r="X15" s="6">
        <v>3.235277027</v>
      </c>
      <c r="Y15" s="6">
        <v>34.945732929999998</v>
      </c>
      <c r="Z15" s="6">
        <v>240.722973</v>
      </c>
      <c r="AA15" s="6">
        <v>1.44</v>
      </c>
      <c r="AB15" s="6">
        <v>27.844819820000001</v>
      </c>
      <c r="AC15" s="6">
        <v>21.147522519999999</v>
      </c>
      <c r="AD15" s="6">
        <v>7.963376126</v>
      </c>
      <c r="AE15" s="6">
        <v>104.7</v>
      </c>
    </row>
    <row r="16" spans="1:32" x14ac:dyDescent="0.2">
      <c r="A16" t="s">
        <v>122</v>
      </c>
      <c r="B16" t="s">
        <v>78</v>
      </c>
      <c r="C16" t="s">
        <v>81</v>
      </c>
      <c r="D16" t="s">
        <v>60</v>
      </c>
      <c r="E16" t="s">
        <v>187</v>
      </c>
      <c r="F16" t="s">
        <v>63</v>
      </c>
      <c r="G16">
        <v>5.61</v>
      </c>
      <c r="H16">
        <v>-26.96</v>
      </c>
      <c r="I16">
        <v>1484</v>
      </c>
      <c r="J16" s="7" t="s">
        <v>59</v>
      </c>
      <c r="K16" s="7"/>
      <c r="L16" s="2">
        <v>9.81</v>
      </c>
      <c r="M16" s="2"/>
      <c r="N16" s="2"/>
      <c r="O16" s="2"/>
      <c r="W16" s="6">
        <v>1484</v>
      </c>
      <c r="X16" s="6">
        <v>4.2589058120000001</v>
      </c>
      <c r="Y16" s="6">
        <v>34.93528671</v>
      </c>
      <c r="Z16" s="6">
        <v>204.9378758</v>
      </c>
      <c r="AA16" s="6">
        <v>1.639</v>
      </c>
      <c r="AB16" s="6">
        <v>22.780360720000001</v>
      </c>
      <c r="AC16" s="6">
        <v>24.430460920000002</v>
      </c>
      <c r="AD16" s="6">
        <v>7.9254949899999998</v>
      </c>
      <c r="AE16" s="6">
        <v>95.7</v>
      </c>
    </row>
    <row r="17" spans="1:31" x14ac:dyDescent="0.2">
      <c r="A17" t="s">
        <v>121</v>
      </c>
      <c r="B17" t="s">
        <v>78</v>
      </c>
      <c r="C17" t="s">
        <v>81</v>
      </c>
      <c r="D17" t="s">
        <v>60</v>
      </c>
      <c r="E17" t="s">
        <v>187</v>
      </c>
      <c r="F17" t="s">
        <v>63</v>
      </c>
      <c r="G17">
        <v>9.2200000000000006</v>
      </c>
      <c r="H17">
        <v>-21.31</v>
      </c>
      <c r="I17">
        <v>800</v>
      </c>
      <c r="J17" s="7" t="s">
        <v>59</v>
      </c>
      <c r="K17" s="7"/>
      <c r="L17" s="2">
        <v>7.22</v>
      </c>
      <c r="M17" s="2"/>
      <c r="N17" s="2"/>
      <c r="O17" s="2"/>
      <c r="Q17">
        <v>800</v>
      </c>
      <c r="R17">
        <v>491</v>
      </c>
      <c r="S17">
        <v>4</v>
      </c>
      <c r="T17" t="s">
        <v>164</v>
      </c>
      <c r="W17" s="6">
        <v>800</v>
      </c>
      <c r="X17" s="6">
        <v>5.7598072289999998</v>
      </c>
      <c r="Y17" s="6">
        <v>34.689867300000003</v>
      </c>
      <c r="Z17" s="6">
        <v>105.14457830000001</v>
      </c>
      <c r="AA17" s="6">
        <v>2.3530000000000002</v>
      </c>
      <c r="AB17" s="6">
        <v>27.480722889999999</v>
      </c>
      <c r="AC17" s="6">
        <v>36.318072290000003</v>
      </c>
      <c r="AD17" s="6">
        <v>7.7526939759999998</v>
      </c>
      <c r="AE17" s="6">
        <v>66.900000000000006</v>
      </c>
    </row>
    <row r="18" spans="1:31" x14ac:dyDescent="0.2">
      <c r="A18" t="s">
        <v>120</v>
      </c>
      <c r="B18" t="s">
        <v>78</v>
      </c>
      <c r="C18" t="s">
        <v>81</v>
      </c>
      <c r="D18" t="s">
        <v>60</v>
      </c>
      <c r="E18" t="s">
        <v>187</v>
      </c>
      <c r="F18" t="s">
        <v>63</v>
      </c>
      <c r="G18">
        <v>9.2200000000000006</v>
      </c>
      <c r="H18">
        <v>-21.32</v>
      </c>
      <c r="I18">
        <v>1080</v>
      </c>
      <c r="J18" s="7" t="s">
        <v>59</v>
      </c>
      <c r="K18" s="7"/>
      <c r="L18" s="2">
        <v>7.22</v>
      </c>
      <c r="M18" s="2"/>
      <c r="N18" s="2"/>
      <c r="O18" s="2"/>
      <c r="W18" s="6">
        <v>1080</v>
      </c>
      <c r="X18" s="6">
        <v>5.0059533800000002</v>
      </c>
      <c r="Y18" s="6">
        <v>34.80323027</v>
      </c>
      <c r="Z18" s="6">
        <v>151.4195804</v>
      </c>
      <c r="AA18" s="6">
        <v>2.036</v>
      </c>
      <c r="AB18" s="6">
        <v>25.955710960000001</v>
      </c>
      <c r="AC18" s="6">
        <v>30.910489510000001</v>
      </c>
      <c r="AD18" s="6">
        <v>7.8310377620000002</v>
      </c>
      <c r="AE18" s="6">
        <v>78.900000000000006</v>
      </c>
    </row>
    <row r="19" spans="1:31" x14ac:dyDescent="0.2">
      <c r="A19" t="s">
        <v>119</v>
      </c>
      <c r="B19" t="s">
        <v>78</v>
      </c>
      <c r="C19" t="s">
        <v>81</v>
      </c>
      <c r="D19" t="s">
        <v>60</v>
      </c>
      <c r="E19" t="s">
        <v>187</v>
      </c>
      <c r="F19" t="s">
        <v>63</v>
      </c>
      <c r="G19">
        <v>9.2200000000000006</v>
      </c>
      <c r="H19">
        <v>-21.32</v>
      </c>
      <c r="I19">
        <v>994</v>
      </c>
      <c r="J19" s="7" t="s">
        <v>59</v>
      </c>
      <c r="K19" s="7"/>
      <c r="L19" s="2">
        <v>6.98</v>
      </c>
      <c r="M19" s="2"/>
      <c r="N19" s="2"/>
      <c r="O19" s="2"/>
      <c r="W19" s="6">
        <v>994</v>
      </c>
      <c r="X19" s="6">
        <v>5.1699347319999998</v>
      </c>
      <c r="Y19" s="6">
        <v>34.756922779999996</v>
      </c>
      <c r="Z19" s="6">
        <v>137.58741259999999</v>
      </c>
      <c r="AA19" s="6">
        <v>2.1459999999999999</v>
      </c>
      <c r="AB19" s="6">
        <v>26.937995340000001</v>
      </c>
      <c r="AC19" s="6">
        <v>32.71468531</v>
      </c>
      <c r="AD19" s="6">
        <v>7.8031328670000004</v>
      </c>
      <c r="AE19" s="6">
        <v>74.3</v>
      </c>
    </row>
    <row r="20" spans="1:31" x14ac:dyDescent="0.2">
      <c r="A20" t="s">
        <v>118</v>
      </c>
      <c r="B20" t="s">
        <v>78</v>
      </c>
      <c r="C20" t="s">
        <v>95</v>
      </c>
      <c r="D20" t="s">
        <v>60</v>
      </c>
      <c r="E20" t="s">
        <v>187</v>
      </c>
      <c r="F20" t="s">
        <v>63</v>
      </c>
      <c r="G20">
        <v>9.1999999999999993</v>
      </c>
      <c r="H20">
        <v>-21.3</v>
      </c>
      <c r="I20">
        <v>1506</v>
      </c>
      <c r="J20" s="7" t="s">
        <v>59</v>
      </c>
      <c r="K20" s="7"/>
      <c r="L20" s="2">
        <v>9.2899999999999991</v>
      </c>
      <c r="M20" s="2"/>
      <c r="N20" s="2"/>
      <c r="O20" s="2"/>
      <c r="W20" s="6">
        <v>1506</v>
      </c>
      <c r="X20" s="6">
        <v>4.2196673349999996</v>
      </c>
      <c r="Y20" s="6">
        <v>34.937182630000002</v>
      </c>
      <c r="Z20" s="6">
        <v>207.14228460000001</v>
      </c>
      <c r="AA20" s="6">
        <v>1.625</v>
      </c>
      <c r="AB20" s="6">
        <v>22.696593190000002</v>
      </c>
      <c r="AC20" s="6">
        <v>24.2012024</v>
      </c>
      <c r="AD20" s="6">
        <v>7.9283695390000002</v>
      </c>
      <c r="AE20" s="6">
        <v>96.2</v>
      </c>
    </row>
    <row r="21" spans="1:31" x14ac:dyDescent="0.2">
      <c r="A21" t="s">
        <v>117</v>
      </c>
      <c r="B21" t="s">
        <v>78</v>
      </c>
      <c r="C21" t="s">
        <v>81</v>
      </c>
      <c r="D21" t="s">
        <v>60</v>
      </c>
      <c r="E21" t="s">
        <v>187</v>
      </c>
      <c r="F21" t="s">
        <v>64</v>
      </c>
      <c r="G21">
        <v>5.59</v>
      </c>
      <c r="H21">
        <v>-26.98</v>
      </c>
      <c r="I21">
        <v>2391</v>
      </c>
      <c r="J21" s="7" t="s">
        <v>59</v>
      </c>
      <c r="K21" s="7"/>
      <c r="L21" s="2">
        <v>10.16</v>
      </c>
      <c r="M21" s="2"/>
      <c r="N21" s="2"/>
      <c r="O21" s="2"/>
      <c r="W21" s="6">
        <v>2391</v>
      </c>
      <c r="X21" s="6">
        <v>3.1393477160000001</v>
      </c>
      <c r="Y21" s="6">
        <v>34.942883600000002</v>
      </c>
      <c r="Z21" s="6">
        <v>243.51167509999999</v>
      </c>
      <c r="AA21" s="6">
        <v>1.411</v>
      </c>
      <c r="AB21" s="6">
        <v>27.339340100000001</v>
      </c>
      <c r="AC21" s="6">
        <v>20.96522843</v>
      </c>
      <c r="AD21" s="6">
        <v>7.9664258879999998</v>
      </c>
      <c r="AE21" s="6">
        <v>105.1</v>
      </c>
    </row>
    <row r="22" spans="1:31" x14ac:dyDescent="0.2">
      <c r="A22" t="s">
        <v>116</v>
      </c>
      <c r="B22" t="s">
        <v>78</v>
      </c>
      <c r="C22" t="s">
        <v>81</v>
      </c>
      <c r="D22" t="s">
        <v>60</v>
      </c>
      <c r="E22" t="s">
        <v>187</v>
      </c>
      <c r="F22" t="s">
        <v>64</v>
      </c>
      <c r="G22">
        <v>5.62</v>
      </c>
      <c r="H22">
        <v>-26.97</v>
      </c>
      <c r="I22">
        <v>1278</v>
      </c>
      <c r="J22" s="7" t="s">
        <v>59</v>
      </c>
      <c r="K22" s="7"/>
      <c r="L22" s="2">
        <v>10.18</v>
      </c>
      <c r="M22" s="2"/>
      <c r="N22" s="2"/>
      <c r="O22" s="2"/>
      <c r="W22" s="6">
        <v>1278</v>
      </c>
      <c r="X22" s="6">
        <v>4.5606565039999998</v>
      </c>
      <c r="Y22" s="6">
        <v>34.881711109999998</v>
      </c>
      <c r="Z22" s="6">
        <v>187.34837400000001</v>
      </c>
      <c r="AA22" s="6">
        <v>1.8029999999999999</v>
      </c>
      <c r="AB22" s="6">
        <v>22.571951219999999</v>
      </c>
      <c r="AC22" s="6">
        <v>26.646341459999999</v>
      </c>
      <c r="AD22" s="6">
        <v>7.9002975610000004</v>
      </c>
      <c r="AE22" s="6">
        <v>91.3</v>
      </c>
    </row>
    <row r="23" spans="1:31" x14ac:dyDescent="0.2">
      <c r="A23" t="s">
        <v>115</v>
      </c>
      <c r="B23" t="s">
        <v>78</v>
      </c>
      <c r="C23" t="s">
        <v>81</v>
      </c>
      <c r="D23" t="s">
        <v>60</v>
      </c>
      <c r="E23" t="s">
        <v>187</v>
      </c>
      <c r="F23" t="s">
        <v>64</v>
      </c>
      <c r="G23">
        <v>5.63</v>
      </c>
      <c r="H23">
        <v>-26.96</v>
      </c>
      <c r="I23">
        <v>978</v>
      </c>
      <c r="J23" s="7" t="s">
        <v>59</v>
      </c>
      <c r="K23" s="7"/>
      <c r="L23" s="2">
        <v>8.68</v>
      </c>
      <c r="M23" s="2"/>
      <c r="N23" s="2"/>
      <c r="O23" s="2"/>
      <c r="Q23">
        <v>849</v>
      </c>
      <c r="R23">
        <v>499</v>
      </c>
      <c r="S23">
        <v>4</v>
      </c>
      <c r="T23" t="s">
        <v>164</v>
      </c>
      <c r="W23" s="6">
        <v>978</v>
      </c>
      <c r="X23" s="6">
        <v>4.9121836730000004</v>
      </c>
      <c r="Y23" s="6">
        <v>34.696897960000001</v>
      </c>
      <c r="Z23" s="6">
        <v>146.27959179999999</v>
      </c>
      <c r="AA23" s="6">
        <v>2.222</v>
      </c>
      <c r="AB23" s="6">
        <v>27.571428569999998</v>
      </c>
      <c r="AC23" s="6">
        <v>32.661224490000002</v>
      </c>
      <c r="AD23" s="6">
        <v>7.8205632649999997</v>
      </c>
      <c r="AE23" s="6">
        <v>76.099999999999994</v>
      </c>
    </row>
    <row r="24" spans="1:31" x14ac:dyDescent="0.2">
      <c r="A24" t="s">
        <v>114</v>
      </c>
      <c r="B24" t="s">
        <v>78</v>
      </c>
      <c r="C24" t="s">
        <v>81</v>
      </c>
      <c r="D24" t="s">
        <v>60</v>
      </c>
      <c r="E24" t="s">
        <v>187</v>
      </c>
      <c r="F24" t="s">
        <v>64</v>
      </c>
      <c r="G24">
        <v>5.63</v>
      </c>
      <c r="H24">
        <v>-26.95</v>
      </c>
      <c r="I24">
        <v>749</v>
      </c>
      <c r="J24" s="7" t="s">
        <v>59</v>
      </c>
      <c r="K24" s="7"/>
      <c r="L24" s="2">
        <v>5.26</v>
      </c>
      <c r="M24" s="2"/>
      <c r="N24" s="2"/>
      <c r="O24" s="2"/>
      <c r="Q24">
        <v>749</v>
      </c>
      <c r="R24">
        <v>482</v>
      </c>
      <c r="S24">
        <v>5</v>
      </c>
      <c r="T24" t="s">
        <v>164</v>
      </c>
      <c r="W24" s="6">
        <v>749</v>
      </c>
      <c r="X24" s="6">
        <v>5.8632974190000002</v>
      </c>
      <c r="Y24" s="6">
        <v>34.651701699999997</v>
      </c>
      <c r="Z24" s="6">
        <v>107.12387099999999</v>
      </c>
      <c r="AA24" s="6">
        <v>2.419</v>
      </c>
      <c r="AB24" s="6">
        <v>25.663870970000001</v>
      </c>
      <c r="AC24" s="6">
        <v>36.450967740000003</v>
      </c>
      <c r="AD24" s="6">
        <v>7.7456825809999996</v>
      </c>
      <c r="AE24" s="6">
        <v>66.2</v>
      </c>
    </row>
    <row r="25" spans="1:31" x14ac:dyDescent="0.2">
      <c r="A25" t="s">
        <v>113</v>
      </c>
      <c r="B25" t="s">
        <v>78</v>
      </c>
      <c r="C25" t="s">
        <v>95</v>
      </c>
      <c r="D25" t="s">
        <v>60</v>
      </c>
      <c r="E25" t="s">
        <v>187</v>
      </c>
      <c r="F25" t="s">
        <v>64</v>
      </c>
      <c r="G25">
        <v>5.62</v>
      </c>
      <c r="H25">
        <v>-26.97</v>
      </c>
      <c r="I25">
        <v>1267</v>
      </c>
      <c r="J25" s="7" t="s">
        <v>59</v>
      </c>
      <c r="K25" s="7"/>
      <c r="L25" s="2">
        <v>8.93</v>
      </c>
      <c r="M25" s="2"/>
      <c r="N25" s="2"/>
      <c r="O25" s="2"/>
      <c r="W25" s="6">
        <v>1267</v>
      </c>
      <c r="X25" s="6">
        <v>4.5787439020000003</v>
      </c>
      <c r="Y25" s="6">
        <v>34.87692646</v>
      </c>
      <c r="Z25" s="6">
        <v>185.43902439999999</v>
      </c>
      <c r="AA25" s="6">
        <v>1.82</v>
      </c>
      <c r="AB25" s="6">
        <v>22.77317073</v>
      </c>
      <c r="AC25" s="6">
        <v>26.887804880000001</v>
      </c>
      <c r="AD25" s="6">
        <v>7.8971585370000001</v>
      </c>
      <c r="AE25" s="6">
        <v>90.8</v>
      </c>
    </row>
    <row r="26" spans="1:31" x14ac:dyDescent="0.2">
      <c r="A26" t="s">
        <v>112</v>
      </c>
      <c r="B26" t="s">
        <v>78</v>
      </c>
      <c r="C26" t="s">
        <v>111</v>
      </c>
      <c r="D26" t="s">
        <v>60</v>
      </c>
      <c r="E26" t="s">
        <v>188</v>
      </c>
      <c r="F26" t="s">
        <v>193</v>
      </c>
      <c r="G26">
        <v>-2.2999999999999998</v>
      </c>
      <c r="H26">
        <v>-38.299999999999997</v>
      </c>
      <c r="I26">
        <v>240</v>
      </c>
      <c r="J26" s="7" t="s">
        <v>59</v>
      </c>
      <c r="K26" s="7"/>
      <c r="L26" s="2">
        <v>8.9600000000000009</v>
      </c>
      <c r="M26" s="2"/>
      <c r="N26" s="2"/>
      <c r="Q26">
        <v>240</v>
      </c>
      <c r="R26">
        <v>476</v>
      </c>
      <c r="T26" t="s">
        <v>165</v>
      </c>
      <c r="W26" s="6">
        <v>240</v>
      </c>
      <c r="X26" s="6">
        <v>11.604979589999999</v>
      </c>
      <c r="Y26" s="6">
        <v>35.099244630000001</v>
      </c>
      <c r="Z26" s="6">
        <v>105.3306122</v>
      </c>
      <c r="AA26" s="6"/>
      <c r="AB26" s="6">
        <v>11.556938779999999</v>
      </c>
      <c r="AC26" s="6">
        <v>9.5853020129999997</v>
      </c>
      <c r="AD26" s="6">
        <v>7.8555897960000003</v>
      </c>
      <c r="AE26" s="6">
        <v>99.6</v>
      </c>
    </row>
    <row r="27" spans="1:31" x14ac:dyDescent="0.2">
      <c r="A27" t="s">
        <v>110</v>
      </c>
      <c r="B27" t="s">
        <v>78</v>
      </c>
      <c r="C27" t="s">
        <v>95</v>
      </c>
      <c r="D27" t="s">
        <v>60</v>
      </c>
      <c r="E27" t="s">
        <v>188</v>
      </c>
      <c r="F27" t="s">
        <v>193</v>
      </c>
      <c r="G27">
        <v>-20.5</v>
      </c>
      <c r="H27">
        <v>-38.1</v>
      </c>
      <c r="I27">
        <v>271</v>
      </c>
      <c r="J27" s="7" t="s">
        <v>59</v>
      </c>
      <c r="K27" s="7"/>
      <c r="L27" s="2">
        <v>8.6999999999999993</v>
      </c>
      <c r="M27" s="2"/>
      <c r="N27" s="2"/>
      <c r="Q27">
        <v>271</v>
      </c>
      <c r="R27">
        <v>421</v>
      </c>
      <c r="T27" t="s">
        <v>165</v>
      </c>
      <c r="W27" s="6">
        <v>271</v>
      </c>
      <c r="X27" s="6">
        <v>15.71477778</v>
      </c>
      <c r="Y27" s="6">
        <v>35.573778490000002</v>
      </c>
      <c r="Z27" s="6">
        <v>198.06444440000001</v>
      </c>
      <c r="AA27" s="6">
        <v>0.55900000000000005</v>
      </c>
      <c r="AB27" s="6">
        <v>3.77</v>
      </c>
      <c r="AC27" s="6">
        <v>6.3255555560000003</v>
      </c>
      <c r="AD27" s="6">
        <v>8.0589288890000006</v>
      </c>
      <c r="AE27" s="6">
        <v>173.5</v>
      </c>
    </row>
    <row r="28" spans="1:31" x14ac:dyDescent="0.2">
      <c r="A28" t="s">
        <v>109</v>
      </c>
      <c r="B28" t="s">
        <v>78</v>
      </c>
      <c r="C28" t="s">
        <v>95</v>
      </c>
      <c r="D28" t="s">
        <v>60</v>
      </c>
      <c r="E28" t="s">
        <v>188</v>
      </c>
      <c r="F28" t="s">
        <v>193</v>
      </c>
      <c r="G28">
        <v>-22.4</v>
      </c>
      <c r="H28">
        <v>-40</v>
      </c>
      <c r="I28">
        <v>1054</v>
      </c>
      <c r="J28" s="7" t="s">
        <v>59</v>
      </c>
      <c r="K28" s="7"/>
      <c r="L28" s="2">
        <v>9.4700000000000006</v>
      </c>
      <c r="M28" s="2"/>
      <c r="N28" s="2"/>
      <c r="Q28">
        <v>1054</v>
      </c>
      <c r="R28">
        <v>486</v>
      </c>
      <c r="T28" t="s">
        <v>165</v>
      </c>
      <c r="W28" s="6">
        <v>1054</v>
      </c>
      <c r="X28" s="6">
        <v>3.6903270830000001</v>
      </c>
      <c r="Y28" s="6">
        <v>34.457541429999999</v>
      </c>
      <c r="Z28" s="6">
        <v>191.9135417</v>
      </c>
      <c r="AA28" s="6">
        <v>2.2229999999999999</v>
      </c>
      <c r="AB28" s="6">
        <v>41.776354169999998</v>
      </c>
      <c r="AC28" s="6">
        <v>32.230833330000003</v>
      </c>
      <c r="AD28" s="6">
        <v>7.8776023999999998</v>
      </c>
      <c r="AE28" s="6">
        <v>80.2</v>
      </c>
    </row>
    <row r="29" spans="1:31" x14ac:dyDescent="0.2">
      <c r="A29" t="s">
        <v>108</v>
      </c>
      <c r="B29" t="s">
        <v>78</v>
      </c>
      <c r="C29" t="s">
        <v>95</v>
      </c>
      <c r="D29" t="s">
        <v>60</v>
      </c>
      <c r="E29" t="s">
        <v>188</v>
      </c>
      <c r="F29" t="s">
        <v>193</v>
      </c>
      <c r="G29">
        <v>-24.3</v>
      </c>
      <c r="H29">
        <v>-43.4</v>
      </c>
      <c r="I29">
        <v>600</v>
      </c>
      <c r="J29" s="7" t="s">
        <v>59</v>
      </c>
      <c r="K29" s="7"/>
      <c r="L29" s="2">
        <v>10.199999999999999</v>
      </c>
      <c r="M29" s="2"/>
      <c r="N29" s="2"/>
      <c r="Q29">
        <v>600</v>
      </c>
      <c r="R29">
        <v>452</v>
      </c>
      <c r="T29" t="s">
        <v>165</v>
      </c>
      <c r="W29" s="6">
        <v>600</v>
      </c>
      <c r="X29" s="6">
        <v>8.4822935479999995</v>
      </c>
      <c r="Y29" s="6">
        <v>34.637353349999998</v>
      </c>
      <c r="Z29" s="6">
        <v>209.04516129999999</v>
      </c>
      <c r="AA29" s="6">
        <v>1.474</v>
      </c>
      <c r="AB29" s="6">
        <v>9.9129032259999992</v>
      </c>
      <c r="AC29" s="6">
        <v>21.355806449999999</v>
      </c>
      <c r="AD29" s="6">
        <v>7.9269391999999996</v>
      </c>
      <c r="AE29" s="6">
        <v>103.8</v>
      </c>
    </row>
    <row r="30" spans="1:31" x14ac:dyDescent="0.2">
      <c r="A30" t="s">
        <v>107</v>
      </c>
      <c r="B30" t="s">
        <v>78</v>
      </c>
      <c r="C30" t="s">
        <v>95</v>
      </c>
      <c r="D30" t="s">
        <v>60</v>
      </c>
      <c r="E30" t="s">
        <v>188</v>
      </c>
      <c r="F30" t="s">
        <v>193</v>
      </c>
      <c r="G30">
        <v>-25.8</v>
      </c>
      <c r="H30">
        <v>-45.3</v>
      </c>
      <c r="I30">
        <v>530</v>
      </c>
      <c r="J30" s="7" t="s">
        <v>59</v>
      </c>
      <c r="K30" s="7"/>
      <c r="L30" s="2">
        <v>7.78</v>
      </c>
      <c r="M30" s="2"/>
      <c r="N30" s="2"/>
      <c r="Q30">
        <v>530</v>
      </c>
      <c r="R30">
        <v>423</v>
      </c>
      <c r="T30" t="s">
        <v>165</v>
      </c>
      <c r="W30" s="6">
        <v>530</v>
      </c>
      <c r="X30" s="6">
        <v>10.71396</v>
      </c>
      <c r="Y30" s="6">
        <v>34.902039240000001</v>
      </c>
      <c r="Z30" s="6">
        <v>204.68440000000001</v>
      </c>
      <c r="AA30" s="6">
        <v>1.1359999999999999</v>
      </c>
      <c r="AB30" s="6">
        <v>7.1733799999999999</v>
      </c>
      <c r="AC30" s="6">
        <v>16.04476</v>
      </c>
      <c r="AD30" s="6">
        <v>7.9672722890000003</v>
      </c>
      <c r="AE30" s="6">
        <v>121.5</v>
      </c>
    </row>
    <row r="31" spans="1:31" x14ac:dyDescent="0.2">
      <c r="A31" t="s">
        <v>106</v>
      </c>
      <c r="B31" t="s">
        <v>78</v>
      </c>
      <c r="C31" t="s">
        <v>95</v>
      </c>
      <c r="D31" t="s">
        <v>60</v>
      </c>
      <c r="E31" t="s">
        <v>188</v>
      </c>
      <c r="F31" t="s">
        <v>194</v>
      </c>
      <c r="G31">
        <v>-30.2</v>
      </c>
      <c r="H31">
        <v>-36.9</v>
      </c>
      <c r="I31">
        <v>800</v>
      </c>
      <c r="J31" s="7" t="s">
        <v>59</v>
      </c>
      <c r="K31" s="7"/>
      <c r="L31" s="2">
        <v>8.4</v>
      </c>
      <c r="M31" s="2"/>
      <c r="N31" s="2"/>
      <c r="O31" s="2"/>
      <c r="Q31">
        <v>800</v>
      </c>
      <c r="R31">
        <v>472</v>
      </c>
      <c r="T31" t="s">
        <v>165</v>
      </c>
      <c r="W31" s="6">
        <v>800</v>
      </c>
      <c r="X31" s="6">
        <v>5.3596545449999997</v>
      </c>
      <c r="Y31" s="6">
        <v>34.325574699999997</v>
      </c>
      <c r="Z31" s="6">
        <v>229.75242420000001</v>
      </c>
      <c r="AA31" s="6">
        <v>1.847</v>
      </c>
      <c r="AB31" s="6">
        <v>15.99242424</v>
      </c>
      <c r="AC31" s="6">
        <v>26.76454545</v>
      </c>
      <c r="AD31" s="6">
        <v>7.9512363639999997</v>
      </c>
      <c r="AE31" s="6">
        <v>98</v>
      </c>
    </row>
    <row r="32" spans="1:31" x14ac:dyDescent="0.2">
      <c r="A32" t="s">
        <v>105</v>
      </c>
      <c r="B32" t="s">
        <v>78</v>
      </c>
      <c r="C32" t="s">
        <v>95</v>
      </c>
      <c r="D32" t="s">
        <v>60</v>
      </c>
      <c r="E32" t="s">
        <v>188</v>
      </c>
      <c r="F32" t="s">
        <v>194</v>
      </c>
      <c r="G32">
        <v>-30.2</v>
      </c>
      <c r="H32">
        <v>-36.9</v>
      </c>
      <c r="I32">
        <v>800</v>
      </c>
      <c r="J32" s="7" t="s">
        <v>59</v>
      </c>
      <c r="K32" s="7"/>
      <c r="L32" s="2">
        <v>8.48</v>
      </c>
      <c r="M32" s="2"/>
      <c r="N32" s="2"/>
      <c r="O32" s="2"/>
      <c r="Q32">
        <v>800</v>
      </c>
      <c r="R32">
        <v>472</v>
      </c>
      <c r="T32" t="s">
        <v>165</v>
      </c>
      <c r="W32" s="6">
        <v>800</v>
      </c>
      <c r="X32" s="6">
        <v>5.3596545449999997</v>
      </c>
      <c r="Y32" s="6">
        <v>34.325574699999997</v>
      </c>
      <c r="Z32" s="6">
        <v>229.75242420000001</v>
      </c>
      <c r="AA32" s="6">
        <v>1.847</v>
      </c>
      <c r="AB32" s="6">
        <v>15.99242424</v>
      </c>
      <c r="AC32" s="6">
        <v>26.76454545</v>
      </c>
      <c r="AD32" s="6">
        <v>7.9512363639999997</v>
      </c>
      <c r="AE32" s="6">
        <v>98</v>
      </c>
    </row>
    <row r="33" spans="1:32" x14ac:dyDescent="0.2">
      <c r="A33" t="s">
        <v>104</v>
      </c>
      <c r="B33" t="s">
        <v>78</v>
      </c>
      <c r="C33" t="s">
        <v>95</v>
      </c>
      <c r="D33" t="s">
        <v>60</v>
      </c>
      <c r="E33" t="s">
        <v>188</v>
      </c>
      <c r="F33" t="s">
        <v>194</v>
      </c>
      <c r="G33">
        <v>-30.3</v>
      </c>
      <c r="H33">
        <v>-36.6</v>
      </c>
      <c r="I33">
        <v>1507</v>
      </c>
      <c r="J33" s="7" t="s">
        <v>59</v>
      </c>
      <c r="K33" s="7"/>
      <c r="L33" s="2">
        <v>8.6300000000000008</v>
      </c>
      <c r="M33" s="2"/>
      <c r="N33" s="2"/>
      <c r="O33" s="2"/>
      <c r="Q33">
        <v>1507</v>
      </c>
      <c r="R33">
        <v>494</v>
      </c>
      <c r="T33" t="s">
        <v>165</v>
      </c>
      <c r="W33" s="6">
        <v>1507</v>
      </c>
      <c r="X33" s="6">
        <v>2.8914155780000002</v>
      </c>
      <c r="Y33" s="6">
        <v>34.606471139999996</v>
      </c>
      <c r="Z33" s="6">
        <v>191.5735176</v>
      </c>
      <c r="AA33" s="6">
        <v>2.1339999999999999</v>
      </c>
      <c r="AB33" s="6">
        <v>54.606331660000002</v>
      </c>
      <c r="AC33" s="6">
        <v>31.176130650000001</v>
      </c>
      <c r="AD33" s="6">
        <v>7.8859030150000002</v>
      </c>
      <c r="AE33" s="6">
        <v>84.1</v>
      </c>
    </row>
    <row r="34" spans="1:32" x14ac:dyDescent="0.2">
      <c r="A34" t="s">
        <v>103</v>
      </c>
      <c r="B34" t="s">
        <v>78</v>
      </c>
      <c r="C34" t="s">
        <v>102</v>
      </c>
      <c r="D34" t="s">
        <v>60</v>
      </c>
      <c r="E34" t="s">
        <v>188</v>
      </c>
      <c r="F34" t="s">
        <v>193</v>
      </c>
      <c r="G34">
        <v>-2.2999999999999998</v>
      </c>
      <c r="H34">
        <v>-38.299999999999997</v>
      </c>
      <c r="I34">
        <v>240</v>
      </c>
      <c r="J34" s="7" t="s">
        <v>59</v>
      </c>
      <c r="K34" s="7"/>
      <c r="L34" s="2">
        <v>7.2</v>
      </c>
      <c r="M34" s="2"/>
      <c r="N34" s="2"/>
      <c r="O34" s="2"/>
      <c r="Q34">
        <v>240</v>
      </c>
      <c r="R34">
        <v>476</v>
      </c>
      <c r="T34" t="s">
        <v>165</v>
      </c>
      <c r="W34" s="6">
        <v>240</v>
      </c>
      <c r="X34" s="6">
        <v>11.604979589999999</v>
      </c>
      <c r="Y34" s="6">
        <v>35.099244630000001</v>
      </c>
      <c r="Z34" s="6">
        <v>105.3306122</v>
      </c>
      <c r="AA34" s="6"/>
      <c r="AB34" s="6">
        <v>11.556938779999999</v>
      </c>
      <c r="AC34" s="6">
        <v>9.5853020129999997</v>
      </c>
      <c r="AD34" s="6">
        <v>7.8555897960000003</v>
      </c>
      <c r="AE34" s="6">
        <v>99.6</v>
      </c>
    </row>
    <row r="35" spans="1:32" x14ac:dyDescent="0.2">
      <c r="A35" t="s">
        <v>103</v>
      </c>
      <c r="B35" t="s">
        <v>78</v>
      </c>
      <c r="C35" t="s">
        <v>102</v>
      </c>
      <c r="D35" t="s">
        <v>60</v>
      </c>
      <c r="E35" t="s">
        <v>188</v>
      </c>
      <c r="F35" t="s">
        <v>193</v>
      </c>
      <c r="G35">
        <v>-2.2999999999999998</v>
      </c>
      <c r="H35">
        <v>-38.299999999999997</v>
      </c>
      <c r="I35">
        <v>240</v>
      </c>
      <c r="J35" s="7" t="s">
        <v>59</v>
      </c>
      <c r="K35" s="7"/>
      <c r="L35" s="2">
        <v>7.28</v>
      </c>
      <c r="M35" s="2"/>
      <c r="N35" s="2"/>
      <c r="O35" s="2"/>
      <c r="Q35">
        <v>240</v>
      </c>
      <c r="R35">
        <v>476</v>
      </c>
      <c r="T35" t="s">
        <v>165</v>
      </c>
      <c r="W35" s="6">
        <v>240</v>
      </c>
      <c r="X35" s="6">
        <v>11.604979589999999</v>
      </c>
      <c r="Y35" s="6">
        <v>35.099244630000001</v>
      </c>
      <c r="Z35" s="6">
        <v>105.3306122</v>
      </c>
      <c r="AA35" s="6"/>
      <c r="AB35" s="6">
        <v>11.556938779999999</v>
      </c>
      <c r="AC35" s="6">
        <v>9.5853020129999997</v>
      </c>
      <c r="AD35" s="6">
        <v>7.8555897960000003</v>
      </c>
      <c r="AE35" s="6">
        <v>99.6</v>
      </c>
    </row>
    <row r="36" spans="1:32" x14ac:dyDescent="0.2">
      <c r="A36" t="s">
        <v>101</v>
      </c>
      <c r="B36" t="s">
        <v>78</v>
      </c>
      <c r="C36" t="s">
        <v>95</v>
      </c>
      <c r="D36" t="s">
        <v>60</v>
      </c>
      <c r="E36" t="s">
        <v>188</v>
      </c>
      <c r="F36" t="s">
        <v>193</v>
      </c>
      <c r="G36">
        <v>-24.3</v>
      </c>
      <c r="H36">
        <v>-43.4</v>
      </c>
      <c r="I36">
        <v>600</v>
      </c>
      <c r="J36" s="7" t="s">
        <v>59</v>
      </c>
      <c r="K36" s="7"/>
      <c r="L36" s="2">
        <v>9</v>
      </c>
      <c r="M36" s="2"/>
      <c r="N36" s="2"/>
      <c r="O36" s="2"/>
      <c r="Q36">
        <v>600</v>
      </c>
      <c r="R36">
        <v>452</v>
      </c>
      <c r="T36" t="s">
        <v>165</v>
      </c>
      <c r="W36" s="6">
        <v>600</v>
      </c>
      <c r="X36" s="6">
        <v>8.4822935479999995</v>
      </c>
      <c r="Y36" s="6">
        <v>34.637353349999998</v>
      </c>
      <c r="Z36" s="6">
        <v>209.04516129999999</v>
      </c>
      <c r="AA36" s="6">
        <v>1.474</v>
      </c>
      <c r="AB36" s="6">
        <v>9.9129032259999992</v>
      </c>
      <c r="AC36" s="6">
        <v>21.355806449999999</v>
      </c>
      <c r="AD36" s="6">
        <v>7.9269391999999996</v>
      </c>
      <c r="AE36" s="6">
        <v>103.8</v>
      </c>
    </row>
    <row r="37" spans="1:32" x14ac:dyDescent="0.2">
      <c r="A37" t="s">
        <v>100</v>
      </c>
      <c r="B37" t="s">
        <v>78</v>
      </c>
      <c r="C37" t="s">
        <v>95</v>
      </c>
      <c r="D37" t="s">
        <v>60</v>
      </c>
      <c r="E37" t="s">
        <v>188</v>
      </c>
      <c r="F37" t="s">
        <v>193</v>
      </c>
      <c r="G37">
        <v>-26.9</v>
      </c>
      <c r="H37">
        <v>-47</v>
      </c>
      <c r="I37">
        <v>766</v>
      </c>
      <c r="J37" s="7" t="s">
        <v>59</v>
      </c>
      <c r="K37" s="7"/>
      <c r="L37" s="2">
        <v>9.33</v>
      </c>
      <c r="M37" s="2"/>
      <c r="N37" s="2"/>
      <c r="O37" s="2"/>
      <c r="Q37">
        <v>766</v>
      </c>
      <c r="R37">
        <v>470</v>
      </c>
      <c r="T37" t="s">
        <v>165</v>
      </c>
      <c r="W37" s="6">
        <v>766</v>
      </c>
      <c r="X37" s="6">
        <v>5.8373564629999999</v>
      </c>
      <c r="Y37" s="6">
        <v>34.391904240000002</v>
      </c>
      <c r="Z37" s="6">
        <v>211.47687070000001</v>
      </c>
      <c r="AA37" s="6"/>
      <c r="AB37" s="6">
        <v>17.85714286</v>
      </c>
      <c r="AC37" s="6">
        <v>27.487074830000001</v>
      </c>
      <c r="AD37" s="6">
        <v>7.9120829930000003</v>
      </c>
      <c r="AE37" s="6">
        <v>92.2</v>
      </c>
    </row>
    <row r="38" spans="1:32" x14ac:dyDescent="0.2">
      <c r="A38" t="s">
        <v>99</v>
      </c>
      <c r="B38" t="s">
        <v>78</v>
      </c>
      <c r="C38" t="s">
        <v>95</v>
      </c>
      <c r="D38" t="s">
        <v>60</v>
      </c>
      <c r="E38" t="s">
        <v>188</v>
      </c>
      <c r="F38" t="s">
        <v>193</v>
      </c>
      <c r="G38">
        <v>-30.2</v>
      </c>
      <c r="H38">
        <v>-36.1</v>
      </c>
      <c r="I38">
        <v>700</v>
      </c>
      <c r="J38" s="7" t="s">
        <v>59</v>
      </c>
      <c r="K38" s="7"/>
      <c r="L38" s="2">
        <v>8.44</v>
      </c>
      <c r="M38" s="2"/>
      <c r="N38" s="2"/>
      <c r="O38" s="2"/>
      <c r="Q38">
        <v>700</v>
      </c>
      <c r="R38">
        <v>466</v>
      </c>
      <c r="T38" t="s">
        <v>165</v>
      </c>
      <c r="W38" s="6">
        <v>700</v>
      </c>
      <c r="X38" s="6">
        <v>6.8068868690000004</v>
      </c>
      <c r="Y38" s="6">
        <v>34.444787830000003</v>
      </c>
      <c r="Z38" s="6">
        <v>221.810202</v>
      </c>
      <c r="AA38" s="6">
        <v>1.66</v>
      </c>
      <c r="AB38" s="6">
        <v>11.455252529999999</v>
      </c>
      <c r="AC38" s="6">
        <v>23.962929290000002</v>
      </c>
      <c r="AD38" s="6">
        <v>7.9559676770000003</v>
      </c>
      <c r="AE38" s="6">
        <v>103.6</v>
      </c>
    </row>
    <row r="39" spans="1:32" x14ac:dyDescent="0.2">
      <c r="A39" t="s">
        <v>98</v>
      </c>
      <c r="B39" t="s">
        <v>78</v>
      </c>
      <c r="C39" t="s">
        <v>95</v>
      </c>
      <c r="D39" t="s">
        <v>60</v>
      </c>
      <c r="E39" t="s">
        <v>188</v>
      </c>
      <c r="F39" t="s">
        <v>194</v>
      </c>
      <c r="G39">
        <v>-30.3</v>
      </c>
      <c r="H39">
        <v>-36.1</v>
      </c>
      <c r="I39">
        <v>950</v>
      </c>
      <c r="J39" s="7" t="s">
        <v>59</v>
      </c>
      <c r="K39" s="7"/>
      <c r="L39" s="2">
        <v>8.9600000000000009</v>
      </c>
      <c r="M39" s="2"/>
      <c r="N39" s="2"/>
      <c r="O39" s="2"/>
      <c r="Q39">
        <v>950</v>
      </c>
      <c r="R39">
        <v>482</v>
      </c>
      <c r="T39" t="s">
        <v>165</v>
      </c>
      <c r="W39" s="6">
        <v>950</v>
      </c>
      <c r="X39" s="6">
        <v>4.2004418369999996</v>
      </c>
      <c r="Y39" s="6">
        <v>34.293234439999999</v>
      </c>
      <c r="Z39" s="6">
        <v>225.6522449</v>
      </c>
      <c r="AA39" s="6">
        <v>2.0299999999999998</v>
      </c>
      <c r="AB39" s="6">
        <v>25.1527551</v>
      </c>
      <c r="AC39" s="6">
        <v>29.563673470000001</v>
      </c>
      <c r="AD39" s="6">
        <v>7.9345489799999998</v>
      </c>
      <c r="AE39" s="6">
        <v>92.1</v>
      </c>
    </row>
    <row r="40" spans="1:32" x14ac:dyDescent="0.2">
      <c r="A40" t="s">
        <v>97</v>
      </c>
      <c r="B40" t="s">
        <v>78</v>
      </c>
      <c r="C40" t="s">
        <v>95</v>
      </c>
      <c r="D40" t="s">
        <v>60</v>
      </c>
      <c r="E40" t="s">
        <v>188</v>
      </c>
      <c r="F40" t="s">
        <v>193</v>
      </c>
      <c r="G40">
        <v>-26.9</v>
      </c>
      <c r="H40">
        <v>-47</v>
      </c>
      <c r="I40">
        <v>766</v>
      </c>
      <c r="J40" s="7" t="s">
        <v>59</v>
      </c>
      <c r="K40" s="7"/>
      <c r="L40" s="2">
        <v>8.7200000000000006</v>
      </c>
      <c r="M40" s="2"/>
      <c r="N40" s="2"/>
      <c r="O40" s="2"/>
      <c r="Q40">
        <v>766</v>
      </c>
      <c r="R40">
        <v>470</v>
      </c>
      <c r="T40" t="s">
        <v>165</v>
      </c>
      <c r="W40" s="6">
        <v>766</v>
      </c>
      <c r="X40" s="6">
        <v>5.8373564629999999</v>
      </c>
      <c r="Y40" s="6">
        <v>34.391904240000002</v>
      </c>
      <c r="Z40" s="6">
        <v>211.47687070000001</v>
      </c>
      <c r="AA40" s="6"/>
      <c r="AB40" s="6">
        <v>17.85714286</v>
      </c>
      <c r="AC40" s="6">
        <v>27.487074830000001</v>
      </c>
      <c r="AD40" s="6">
        <v>7.9120829930000003</v>
      </c>
      <c r="AE40" s="6">
        <v>92.2</v>
      </c>
    </row>
    <row r="41" spans="1:32" x14ac:dyDescent="0.2">
      <c r="A41" t="s">
        <v>96</v>
      </c>
      <c r="B41" t="s">
        <v>78</v>
      </c>
      <c r="C41" t="s">
        <v>95</v>
      </c>
      <c r="D41" t="s">
        <v>60</v>
      </c>
      <c r="E41" t="s">
        <v>188</v>
      </c>
      <c r="F41" t="s">
        <v>194</v>
      </c>
      <c r="G41">
        <v>-30.2</v>
      </c>
      <c r="H41">
        <v>-36.9</v>
      </c>
      <c r="I41">
        <v>800</v>
      </c>
      <c r="J41" s="7" t="s">
        <v>59</v>
      </c>
      <c r="K41" s="7"/>
      <c r="L41" s="2">
        <v>8.98</v>
      </c>
      <c r="M41" s="2"/>
      <c r="N41" s="2"/>
      <c r="O41" s="2"/>
      <c r="Q41">
        <v>800</v>
      </c>
      <c r="R41">
        <v>472</v>
      </c>
      <c r="T41" t="s">
        <v>165</v>
      </c>
      <c r="W41" s="6">
        <v>800</v>
      </c>
      <c r="X41" s="6">
        <v>5.3596545449999997</v>
      </c>
      <c r="Y41" s="6">
        <v>34.325574699999997</v>
      </c>
      <c r="Z41" s="6">
        <v>229.75242420000001</v>
      </c>
      <c r="AA41" s="6">
        <v>1.847</v>
      </c>
      <c r="AB41" s="6">
        <v>15.99242424</v>
      </c>
      <c r="AC41" s="6">
        <v>26.76454545</v>
      </c>
      <c r="AD41" s="6">
        <v>7.9512363639999997</v>
      </c>
      <c r="AE41" s="6">
        <v>98</v>
      </c>
    </row>
    <row r="42" spans="1:32" x14ac:dyDescent="0.2">
      <c r="A42" t="s">
        <v>94</v>
      </c>
      <c r="B42" t="s">
        <v>78</v>
      </c>
      <c r="C42" t="s">
        <v>92</v>
      </c>
      <c r="D42" t="s">
        <v>60</v>
      </c>
      <c r="E42" t="s">
        <v>189</v>
      </c>
      <c r="F42" t="s">
        <v>195</v>
      </c>
      <c r="G42">
        <v>0.79</v>
      </c>
      <c r="H42">
        <v>-91.3</v>
      </c>
      <c r="I42">
        <v>500</v>
      </c>
      <c r="J42" s="7">
        <v>1987.250534</v>
      </c>
      <c r="K42" s="7">
        <v>1.7657779899999999</v>
      </c>
      <c r="L42" s="2">
        <v>8.48</v>
      </c>
      <c r="M42" s="2"/>
      <c r="N42" s="2"/>
      <c r="O42" s="2"/>
      <c r="Q42">
        <v>500</v>
      </c>
      <c r="R42">
        <v>440.3</v>
      </c>
      <c r="S42">
        <v>80.2</v>
      </c>
      <c r="T42" t="s">
        <v>166</v>
      </c>
      <c r="W42" s="6">
        <v>500</v>
      </c>
      <c r="X42" s="6">
        <v>7.716474099</v>
      </c>
      <c r="Y42" s="6">
        <v>34.624199040000001</v>
      </c>
      <c r="Z42" s="6">
        <v>25.08</v>
      </c>
      <c r="AA42" s="6">
        <v>2.9079999999999999</v>
      </c>
      <c r="AB42" s="6">
        <v>49.994972949999998</v>
      </c>
      <c r="AC42" s="6">
        <v>40.591846429999997</v>
      </c>
      <c r="AD42" s="6">
        <v>7.6172423680000003</v>
      </c>
      <c r="AE42" s="6">
        <v>53.2</v>
      </c>
      <c r="AF42" t="s">
        <v>184</v>
      </c>
    </row>
    <row r="43" spans="1:32" x14ac:dyDescent="0.2">
      <c r="A43" t="s">
        <v>93</v>
      </c>
      <c r="B43" t="s">
        <v>78</v>
      </c>
      <c r="C43" t="s">
        <v>92</v>
      </c>
      <c r="D43" t="s">
        <v>60</v>
      </c>
      <c r="E43" t="s">
        <v>189</v>
      </c>
      <c r="F43" t="s">
        <v>195</v>
      </c>
      <c r="G43">
        <v>0.79</v>
      </c>
      <c r="H43">
        <v>-91.3</v>
      </c>
      <c r="I43">
        <v>500</v>
      </c>
      <c r="J43" s="7">
        <v>1929.9934960000001</v>
      </c>
      <c r="K43" s="7">
        <v>1.8262139209999999</v>
      </c>
      <c r="L43" s="2">
        <v>7.72</v>
      </c>
      <c r="M43" s="2"/>
      <c r="N43" s="2"/>
      <c r="O43" s="2"/>
      <c r="Q43">
        <v>500</v>
      </c>
      <c r="R43">
        <v>440.3</v>
      </c>
      <c r="S43">
        <v>80.2</v>
      </c>
      <c r="T43" t="s">
        <v>166</v>
      </c>
      <c r="W43" s="6">
        <v>500</v>
      </c>
      <c r="X43" s="6">
        <v>7.716474099</v>
      </c>
      <c r="Y43" s="6">
        <v>34.624199040000001</v>
      </c>
      <c r="Z43" s="6">
        <v>25.08</v>
      </c>
      <c r="AA43" s="6">
        <v>2.9079999999999999</v>
      </c>
      <c r="AB43" s="6">
        <v>49.994972949999998</v>
      </c>
      <c r="AC43" s="6">
        <v>40.591846429999997</v>
      </c>
      <c r="AD43" s="6">
        <v>7.6172423680000003</v>
      </c>
      <c r="AE43" s="6">
        <v>53.2</v>
      </c>
      <c r="AF43" t="s">
        <v>184</v>
      </c>
    </row>
    <row r="44" spans="1:32" x14ac:dyDescent="0.2">
      <c r="A44" t="s">
        <v>91</v>
      </c>
      <c r="B44" t="s">
        <v>78</v>
      </c>
      <c r="C44" t="s">
        <v>92</v>
      </c>
      <c r="D44" t="s">
        <v>60</v>
      </c>
      <c r="E44" t="s">
        <v>189</v>
      </c>
      <c r="F44" t="s">
        <v>195</v>
      </c>
      <c r="G44">
        <v>1.23</v>
      </c>
      <c r="H44">
        <v>-90.55</v>
      </c>
      <c r="I44">
        <v>265</v>
      </c>
      <c r="J44" s="7">
        <v>1825</v>
      </c>
      <c r="K44" s="7">
        <v>1.8262139209999999</v>
      </c>
      <c r="L44" s="2">
        <v>6.12</v>
      </c>
      <c r="M44" s="2"/>
      <c r="N44" s="2"/>
      <c r="O44" s="2"/>
      <c r="Q44">
        <v>260</v>
      </c>
      <c r="R44">
        <v>250.3</v>
      </c>
      <c r="S44">
        <v>917</v>
      </c>
      <c r="T44" t="s">
        <v>166</v>
      </c>
      <c r="W44" s="6">
        <v>265</v>
      </c>
      <c r="X44" s="6">
        <v>13.152255370000001</v>
      </c>
      <c r="Y44" s="6">
        <v>34.925956919999997</v>
      </c>
      <c r="Z44" s="6">
        <v>51.3</v>
      </c>
      <c r="AA44" s="6">
        <v>2.1280000000000001</v>
      </c>
      <c r="AB44" s="6">
        <v>22.987786880000002</v>
      </c>
      <c r="AC44" s="6">
        <v>28.955957260000002</v>
      </c>
      <c r="AD44" s="6">
        <v>7.7087957500000002</v>
      </c>
      <c r="AE44" s="6">
        <v>77.400000000000006</v>
      </c>
      <c r="AF44" t="s">
        <v>184</v>
      </c>
    </row>
    <row r="45" spans="1:32" x14ac:dyDescent="0.2">
      <c r="A45" t="s">
        <v>90</v>
      </c>
      <c r="B45" t="s">
        <v>78</v>
      </c>
      <c r="C45" t="s">
        <v>92</v>
      </c>
      <c r="D45" t="s">
        <v>60</v>
      </c>
      <c r="E45" t="s">
        <v>189</v>
      </c>
      <c r="F45" t="s">
        <v>195</v>
      </c>
      <c r="G45">
        <v>1.17</v>
      </c>
      <c r="H45">
        <v>-90.54</v>
      </c>
      <c r="I45">
        <v>303</v>
      </c>
      <c r="J45" s="7">
        <v>1870</v>
      </c>
      <c r="K45" s="7">
        <v>1.8262139209999999</v>
      </c>
      <c r="L45" s="2">
        <v>6.12</v>
      </c>
      <c r="M45" s="2"/>
      <c r="N45" s="2"/>
      <c r="O45" s="2"/>
      <c r="Q45">
        <v>303</v>
      </c>
      <c r="R45">
        <v>294.10000000000002</v>
      </c>
      <c r="S45">
        <v>511.1</v>
      </c>
      <c r="T45" t="s">
        <v>166</v>
      </c>
      <c r="W45" s="6">
        <v>303</v>
      </c>
      <c r="X45" s="6">
        <v>12.27399578</v>
      </c>
      <c r="Y45" s="6">
        <v>34.870048259999997</v>
      </c>
      <c r="Z45" s="6">
        <v>40.74</v>
      </c>
      <c r="AA45" s="6">
        <v>2.4750000000000001</v>
      </c>
      <c r="AB45" s="6">
        <v>29.079250139999999</v>
      </c>
      <c r="AC45" s="6">
        <v>31.923406239999998</v>
      </c>
      <c r="AD45" s="6">
        <v>7.6214424999999997</v>
      </c>
      <c r="AE45" s="6">
        <v>62.5</v>
      </c>
      <c r="AF45" t="s">
        <v>184</v>
      </c>
    </row>
    <row r="46" spans="1:32" x14ac:dyDescent="0.2">
      <c r="A46" t="s">
        <v>89</v>
      </c>
      <c r="B46" t="s">
        <v>78</v>
      </c>
      <c r="C46" t="s">
        <v>88</v>
      </c>
      <c r="D46" t="s">
        <v>60</v>
      </c>
      <c r="E46" t="s">
        <v>189</v>
      </c>
      <c r="F46" t="s">
        <v>195</v>
      </c>
      <c r="G46">
        <v>0.38</v>
      </c>
      <c r="H46">
        <v>-90.82</v>
      </c>
      <c r="I46">
        <v>448</v>
      </c>
      <c r="J46" s="7">
        <v>1947</v>
      </c>
      <c r="K46" s="7">
        <v>1.8262139209999999</v>
      </c>
      <c r="L46" s="2">
        <v>9.3000000000000007</v>
      </c>
      <c r="M46" s="2"/>
      <c r="N46" s="2"/>
      <c r="O46" s="2"/>
      <c r="Q46">
        <v>448</v>
      </c>
      <c r="R46">
        <v>506.2</v>
      </c>
      <c r="S46">
        <v>121.8</v>
      </c>
      <c r="T46" t="s">
        <v>166</v>
      </c>
      <c r="W46" s="6">
        <v>448</v>
      </c>
      <c r="X46" s="6">
        <v>8.5230828689999996</v>
      </c>
      <c r="Y46" s="6">
        <v>34.66302992</v>
      </c>
      <c r="Z46" s="6">
        <v>11.63</v>
      </c>
      <c r="AA46" s="6">
        <v>2.8940000000000001</v>
      </c>
      <c r="AB46" s="6">
        <v>45.913607169999999</v>
      </c>
      <c r="AC46" s="6">
        <v>39.534546339999999</v>
      </c>
      <c r="AD46" s="6">
        <v>7.5775478019999998</v>
      </c>
      <c r="AE46" s="6">
        <v>50</v>
      </c>
      <c r="AF46" t="s">
        <v>184</v>
      </c>
    </row>
    <row r="47" spans="1:32" x14ac:dyDescent="0.2">
      <c r="A47" t="s">
        <v>173</v>
      </c>
      <c r="B47" t="s">
        <v>78</v>
      </c>
      <c r="C47" t="s">
        <v>87</v>
      </c>
      <c r="D47" t="s">
        <v>60</v>
      </c>
      <c r="E47" t="s">
        <v>189</v>
      </c>
      <c r="F47" t="s">
        <v>191</v>
      </c>
      <c r="G47">
        <v>-7.93</v>
      </c>
      <c r="H47">
        <v>-140.71</v>
      </c>
      <c r="I47">
        <v>285</v>
      </c>
      <c r="J47" s="7" t="s">
        <v>59</v>
      </c>
      <c r="K47" s="7"/>
      <c r="L47" s="2">
        <v>7.45</v>
      </c>
      <c r="M47" s="2"/>
      <c r="N47" s="2"/>
      <c r="O47" s="2"/>
      <c r="Q47">
        <v>285</v>
      </c>
      <c r="R47">
        <v>466.9</v>
      </c>
      <c r="S47">
        <v>148.6</v>
      </c>
      <c r="T47" t="s">
        <v>166</v>
      </c>
      <c r="W47" s="6">
        <v>285</v>
      </c>
      <c r="X47" s="6">
        <v>10.986000000000001</v>
      </c>
      <c r="Y47" s="6">
        <v>34.82</v>
      </c>
      <c r="Z47" s="6">
        <v>39.299999999999997</v>
      </c>
      <c r="AA47" s="6"/>
      <c r="AB47" s="6">
        <v>24.3</v>
      </c>
      <c r="AC47" s="6">
        <v>30.61</v>
      </c>
      <c r="AD47" s="6">
        <v>7.7066999999999997</v>
      </c>
      <c r="AE47" s="6">
        <v>71.3</v>
      </c>
    </row>
    <row r="48" spans="1:32" x14ac:dyDescent="0.2">
      <c r="A48" t="s">
        <v>174</v>
      </c>
      <c r="B48" t="s">
        <v>78</v>
      </c>
      <c r="C48" t="s">
        <v>87</v>
      </c>
      <c r="D48" t="s">
        <v>60</v>
      </c>
      <c r="E48" t="s">
        <v>189</v>
      </c>
      <c r="F48" t="s">
        <v>191</v>
      </c>
      <c r="G48">
        <v>-7.93</v>
      </c>
      <c r="H48">
        <v>-140.71</v>
      </c>
      <c r="I48">
        <v>285</v>
      </c>
      <c r="J48" s="7" t="s">
        <v>59</v>
      </c>
      <c r="K48" s="7"/>
      <c r="L48" s="2">
        <v>7.37</v>
      </c>
      <c r="M48" s="2"/>
      <c r="N48" s="2"/>
      <c r="O48" s="2"/>
      <c r="Q48">
        <v>285</v>
      </c>
      <c r="R48">
        <v>466.9</v>
      </c>
      <c r="S48">
        <v>148.6</v>
      </c>
      <c r="T48" t="s">
        <v>166</v>
      </c>
      <c r="W48" s="6">
        <v>285</v>
      </c>
      <c r="X48" s="6">
        <v>10.986000000000001</v>
      </c>
      <c r="Y48" s="6">
        <v>34.82</v>
      </c>
      <c r="Z48" s="6">
        <v>39.299999999999997</v>
      </c>
      <c r="AA48" s="6"/>
      <c r="AB48" s="6">
        <v>24.3</v>
      </c>
      <c r="AC48" s="6">
        <v>30.61</v>
      </c>
      <c r="AD48" s="6">
        <v>7.7066999999999997</v>
      </c>
      <c r="AE48" s="6">
        <v>71.3</v>
      </c>
    </row>
    <row r="49" spans="1:34" x14ac:dyDescent="0.2">
      <c r="A49" t="s">
        <v>175</v>
      </c>
      <c r="B49" t="s">
        <v>78</v>
      </c>
      <c r="C49" t="s">
        <v>87</v>
      </c>
      <c r="D49" t="s">
        <v>60</v>
      </c>
      <c r="E49" t="s">
        <v>189</v>
      </c>
      <c r="F49" t="s">
        <v>191</v>
      </c>
      <c r="G49">
        <v>-7.91</v>
      </c>
      <c r="H49">
        <v>-140.66999999999999</v>
      </c>
      <c r="I49">
        <v>163</v>
      </c>
      <c r="J49" s="7" t="s">
        <v>59</v>
      </c>
      <c r="K49" s="7"/>
      <c r="L49" s="2">
        <v>8.15</v>
      </c>
      <c r="M49" s="2"/>
      <c r="N49" s="2"/>
      <c r="O49" s="2"/>
      <c r="Q49">
        <v>163</v>
      </c>
      <c r="R49">
        <v>423.1</v>
      </c>
      <c r="S49">
        <v>257.7</v>
      </c>
      <c r="T49" t="s">
        <v>166</v>
      </c>
      <c r="W49" s="6">
        <v>163</v>
      </c>
      <c r="X49" s="6">
        <v>18.781040000000001</v>
      </c>
      <c r="Y49" s="6">
        <v>35.597920520000002</v>
      </c>
      <c r="Z49" s="6">
        <v>135.904</v>
      </c>
      <c r="AA49" s="6"/>
      <c r="AB49" s="6">
        <v>1.7784</v>
      </c>
      <c r="AC49" s="6">
        <v>16.858799999999999</v>
      </c>
      <c r="AD49" s="6">
        <v>7.9598040000000001</v>
      </c>
      <c r="AE49" s="6">
        <v>158.30000000000001</v>
      </c>
    </row>
    <row r="50" spans="1:34" x14ac:dyDescent="0.2">
      <c r="A50" t="s">
        <v>176</v>
      </c>
      <c r="B50" t="s">
        <v>78</v>
      </c>
      <c r="C50" t="s">
        <v>87</v>
      </c>
      <c r="D50" t="s">
        <v>60</v>
      </c>
      <c r="E50" t="s">
        <v>189</v>
      </c>
      <c r="F50" t="s">
        <v>191</v>
      </c>
      <c r="G50">
        <v>-7.91</v>
      </c>
      <c r="H50">
        <v>-140.66999999999999</v>
      </c>
      <c r="I50">
        <v>163</v>
      </c>
      <c r="J50" s="7" t="s">
        <v>59</v>
      </c>
      <c r="K50" s="7"/>
      <c r="L50" s="2">
        <v>7.89</v>
      </c>
      <c r="M50" s="2"/>
      <c r="N50" s="2"/>
      <c r="O50" s="2"/>
      <c r="Q50">
        <v>163</v>
      </c>
      <c r="R50">
        <v>423.1</v>
      </c>
      <c r="S50">
        <v>257.7</v>
      </c>
      <c r="T50" t="s">
        <v>166</v>
      </c>
      <c r="W50" s="6">
        <v>163</v>
      </c>
      <c r="X50" s="6">
        <v>18.781040000000001</v>
      </c>
      <c r="Y50" s="6">
        <v>35.597920520000002</v>
      </c>
      <c r="Z50" s="6">
        <v>135.904</v>
      </c>
      <c r="AA50" s="6"/>
      <c r="AB50" s="6">
        <v>1.7784</v>
      </c>
      <c r="AC50" s="6">
        <v>16.858799999999999</v>
      </c>
      <c r="AD50" s="6">
        <v>7.9598040000000001</v>
      </c>
      <c r="AE50" s="6">
        <v>158.30000000000001</v>
      </c>
    </row>
    <row r="51" spans="1:34" x14ac:dyDescent="0.2">
      <c r="A51" t="s">
        <v>86</v>
      </c>
      <c r="B51" t="s">
        <v>78</v>
      </c>
      <c r="C51" t="s">
        <v>85</v>
      </c>
      <c r="D51" t="s">
        <v>60</v>
      </c>
      <c r="E51" t="s">
        <v>190</v>
      </c>
      <c r="F51" t="s">
        <v>80</v>
      </c>
      <c r="G51">
        <v>-53.17</v>
      </c>
      <c r="H51">
        <v>-61.89</v>
      </c>
      <c r="I51">
        <v>1862</v>
      </c>
      <c r="J51" s="7" t="s">
        <v>59</v>
      </c>
      <c r="K51" s="7"/>
      <c r="L51" s="2">
        <v>13.64</v>
      </c>
      <c r="M51" s="2"/>
      <c r="N51" s="2"/>
      <c r="O51" s="2"/>
      <c r="Q51">
        <v>1500</v>
      </c>
      <c r="R51">
        <v>426</v>
      </c>
      <c r="S51">
        <v>3.7</v>
      </c>
      <c r="T51" t="s">
        <v>167</v>
      </c>
      <c r="W51" s="6">
        <v>1862</v>
      </c>
      <c r="X51" s="6">
        <v>1.530417717</v>
      </c>
      <c r="Y51" s="6">
        <v>34.724690840000001</v>
      </c>
      <c r="Z51" s="6">
        <v>191.6638849</v>
      </c>
      <c r="AA51" s="6">
        <v>2.2010000000000001</v>
      </c>
      <c r="AB51" s="6">
        <v>101.1778159</v>
      </c>
      <c r="AC51" s="6">
        <v>32.282235790000001</v>
      </c>
      <c r="AD51" s="6">
        <v>7.873802671</v>
      </c>
      <c r="AE51" s="6">
        <v>81.3</v>
      </c>
    </row>
    <row r="52" spans="1:34" x14ac:dyDescent="0.2">
      <c r="A52" t="s">
        <v>84</v>
      </c>
      <c r="B52" t="s">
        <v>78</v>
      </c>
      <c r="C52" t="s">
        <v>83</v>
      </c>
      <c r="D52" t="s">
        <v>60</v>
      </c>
      <c r="E52" t="s">
        <v>190</v>
      </c>
      <c r="F52" t="s">
        <v>61</v>
      </c>
      <c r="G52">
        <v>-54.51</v>
      </c>
      <c r="H52">
        <v>-62.23</v>
      </c>
      <c r="I52">
        <v>334</v>
      </c>
      <c r="J52" s="7" t="s">
        <v>59</v>
      </c>
      <c r="K52" s="7"/>
      <c r="L52" s="2">
        <v>7.84</v>
      </c>
      <c r="M52" s="2"/>
      <c r="N52" s="2"/>
      <c r="O52" s="2"/>
      <c r="Q52">
        <v>334</v>
      </c>
      <c r="R52">
        <v>356.5</v>
      </c>
      <c r="S52">
        <v>23</v>
      </c>
      <c r="T52" t="s">
        <v>167</v>
      </c>
      <c r="W52" s="6">
        <v>334</v>
      </c>
      <c r="X52" s="6">
        <v>1.71936</v>
      </c>
      <c r="Y52" s="6">
        <v>34.221440680000001</v>
      </c>
      <c r="Z52" s="6">
        <v>250.274</v>
      </c>
      <c r="AA52" s="6">
        <v>2.1989999999999998</v>
      </c>
      <c r="AB52" s="6">
        <v>44.762</v>
      </c>
      <c r="AC52" s="6">
        <v>32.535519999999998</v>
      </c>
      <c r="AD52" s="6">
        <v>7.9396599999999999</v>
      </c>
      <c r="AE52" s="6">
        <v>82.1</v>
      </c>
    </row>
    <row r="53" spans="1:34" x14ac:dyDescent="0.2">
      <c r="A53" t="s">
        <v>82</v>
      </c>
      <c r="B53" t="s">
        <v>78</v>
      </c>
      <c r="C53" t="s">
        <v>81</v>
      </c>
      <c r="D53" t="s">
        <v>60</v>
      </c>
      <c r="E53" t="s">
        <v>190</v>
      </c>
      <c r="F53" t="s">
        <v>61</v>
      </c>
      <c r="G53">
        <v>-54.48</v>
      </c>
      <c r="H53">
        <v>-62.19</v>
      </c>
      <c r="I53">
        <v>316</v>
      </c>
      <c r="J53" s="7" t="s">
        <v>59</v>
      </c>
      <c r="K53" s="7"/>
      <c r="L53" s="2">
        <v>4.8099999999999996</v>
      </c>
      <c r="M53" s="2"/>
      <c r="N53" s="2"/>
      <c r="O53" s="2"/>
      <c r="Q53">
        <v>316</v>
      </c>
      <c r="R53">
        <v>352.5</v>
      </c>
      <c r="S53">
        <v>22.7</v>
      </c>
      <c r="T53" t="s">
        <v>167</v>
      </c>
      <c r="W53" s="6">
        <v>316</v>
      </c>
      <c r="X53" s="6">
        <v>1.4883120000000001</v>
      </c>
      <c r="Y53" s="6">
        <v>34.187888540000003</v>
      </c>
      <c r="Z53" s="6">
        <v>261.31880000000001</v>
      </c>
      <c r="AA53" s="6">
        <v>2.1760000000000002</v>
      </c>
      <c r="AB53" s="6">
        <v>42.112400000000001</v>
      </c>
      <c r="AC53" s="6">
        <v>32.083503999999998</v>
      </c>
      <c r="AD53" s="6">
        <v>7.9552120000000004</v>
      </c>
      <c r="AE53" s="6">
        <v>83.8</v>
      </c>
    </row>
    <row r="54" spans="1:34" x14ac:dyDescent="0.2">
      <c r="A54" t="s">
        <v>77</v>
      </c>
      <c r="B54" t="s">
        <v>66</v>
      </c>
      <c r="C54" t="s">
        <v>66</v>
      </c>
      <c r="D54" t="s">
        <v>65</v>
      </c>
      <c r="E54" t="s">
        <v>189</v>
      </c>
      <c r="F54" t="s">
        <v>192</v>
      </c>
      <c r="G54">
        <v>37.369999999999997</v>
      </c>
      <c r="H54">
        <v>-123.4</v>
      </c>
      <c r="I54">
        <v>1005</v>
      </c>
      <c r="J54" s="7">
        <v>2008</v>
      </c>
      <c r="K54" s="7" t="s">
        <v>79</v>
      </c>
      <c r="L54" s="2">
        <v>1.78</v>
      </c>
      <c r="M54" s="2">
        <v>1.63</v>
      </c>
      <c r="N54" s="2" t="s">
        <v>183</v>
      </c>
      <c r="O54" s="2" t="s">
        <v>180</v>
      </c>
      <c r="Q54">
        <v>1000</v>
      </c>
      <c r="R54">
        <v>421</v>
      </c>
      <c r="S54">
        <v>14</v>
      </c>
      <c r="T54" t="s">
        <v>168</v>
      </c>
      <c r="W54" s="6">
        <v>1005</v>
      </c>
      <c r="X54" s="6">
        <v>3.978437048</v>
      </c>
      <c r="Y54" s="6">
        <v>34.434086280000002</v>
      </c>
      <c r="Z54" s="6">
        <v>20.31201158</v>
      </c>
      <c r="AA54" s="6">
        <v>3.1864596239999998</v>
      </c>
      <c r="AB54" s="6">
        <v>119.2981042</v>
      </c>
      <c r="AC54" s="6">
        <v>43.463493489999998</v>
      </c>
      <c r="AD54" s="6">
        <v>7.5888172210000002</v>
      </c>
      <c r="AE54" s="6"/>
      <c r="AH54" s="6"/>
    </row>
    <row r="55" spans="1:34" x14ac:dyDescent="0.2">
      <c r="A55" t="s">
        <v>76</v>
      </c>
      <c r="B55" t="s">
        <v>66</v>
      </c>
      <c r="C55" t="s">
        <v>66</v>
      </c>
      <c r="D55" t="s">
        <v>65</v>
      </c>
      <c r="E55" t="s">
        <v>189</v>
      </c>
      <c r="F55" t="s">
        <v>192</v>
      </c>
      <c r="G55">
        <v>35.729999999999997</v>
      </c>
      <c r="H55">
        <v>-122.73</v>
      </c>
      <c r="I55">
        <v>1500</v>
      </c>
      <c r="J55" s="7">
        <v>2008</v>
      </c>
      <c r="K55" s="7" t="s">
        <v>79</v>
      </c>
      <c r="L55" s="2">
        <v>1.7595305999999999</v>
      </c>
      <c r="M55" s="2">
        <v>1.62</v>
      </c>
      <c r="N55" s="2" t="s">
        <v>183</v>
      </c>
      <c r="O55" s="2" t="s">
        <v>180</v>
      </c>
      <c r="Q55">
        <v>1500</v>
      </c>
      <c r="R55">
        <v>445</v>
      </c>
      <c r="S55">
        <v>10</v>
      </c>
      <c r="T55" t="s">
        <v>168</v>
      </c>
      <c r="W55" s="6">
        <v>1500</v>
      </c>
      <c r="X55" s="6">
        <v>2.88213198</v>
      </c>
      <c r="Y55" s="6">
        <v>34.556461929999998</v>
      </c>
      <c r="Z55" s="6">
        <v>45.659289340000001</v>
      </c>
      <c r="AA55" s="6">
        <v>3.101119492</v>
      </c>
      <c r="AB55" s="6">
        <v>143.00469039999999</v>
      </c>
      <c r="AC55" s="6">
        <v>42.582682230000003</v>
      </c>
      <c r="AD55" s="6">
        <v>7.4596276140000004</v>
      </c>
      <c r="AE55" s="6"/>
      <c r="AH55" s="6"/>
    </row>
    <row r="56" spans="1:34" x14ac:dyDescent="0.2">
      <c r="A56" t="s">
        <v>75</v>
      </c>
      <c r="B56" t="s">
        <v>66</v>
      </c>
      <c r="C56" t="s">
        <v>66</v>
      </c>
      <c r="D56" t="s">
        <v>65</v>
      </c>
      <c r="E56" t="s">
        <v>189</v>
      </c>
      <c r="F56" t="s">
        <v>192</v>
      </c>
      <c r="G56">
        <v>36.74</v>
      </c>
      <c r="H56">
        <v>-122.03</v>
      </c>
      <c r="I56">
        <v>870</v>
      </c>
      <c r="J56" s="7">
        <v>1977</v>
      </c>
      <c r="K56" s="7" t="s">
        <v>79</v>
      </c>
      <c r="L56" s="2">
        <v>1.8345096000000001</v>
      </c>
      <c r="M56" s="2">
        <v>1.68</v>
      </c>
      <c r="N56" s="2" t="s">
        <v>183</v>
      </c>
      <c r="O56" s="2" t="s">
        <v>180</v>
      </c>
      <c r="Q56">
        <v>870</v>
      </c>
      <c r="R56">
        <v>416</v>
      </c>
      <c r="S56">
        <v>15</v>
      </c>
      <c r="T56" t="s">
        <v>168</v>
      </c>
      <c r="W56" s="6">
        <v>870</v>
      </c>
      <c r="X56" s="6">
        <v>4.1345428159999997</v>
      </c>
      <c r="Y56" s="6">
        <v>34.412648769999997</v>
      </c>
      <c r="Z56" s="6">
        <v>15.394484759999999</v>
      </c>
      <c r="AA56" s="6">
        <v>3.1714256889999999</v>
      </c>
      <c r="AB56" s="6">
        <v>116.0262554</v>
      </c>
      <c r="AC56" s="6">
        <v>43.223889700000001</v>
      </c>
      <c r="AD56" s="6">
        <v>7.5791190129999997</v>
      </c>
      <c r="AE56" s="6"/>
      <c r="AH56" s="6"/>
    </row>
    <row r="57" spans="1:34" x14ac:dyDescent="0.2">
      <c r="A57" t="s">
        <v>74</v>
      </c>
      <c r="B57" t="s">
        <v>66</v>
      </c>
      <c r="C57" t="s">
        <v>66</v>
      </c>
      <c r="D57" t="s">
        <v>65</v>
      </c>
      <c r="E57" t="s">
        <v>189</v>
      </c>
      <c r="F57" t="s">
        <v>192</v>
      </c>
      <c r="G57">
        <v>33.15</v>
      </c>
      <c r="H57">
        <v>-120.89</v>
      </c>
      <c r="I57">
        <v>2055</v>
      </c>
      <c r="J57" s="7">
        <v>1949</v>
      </c>
      <c r="K57" s="7" t="s">
        <v>79</v>
      </c>
      <c r="L57" s="2">
        <v>1.4839912</v>
      </c>
      <c r="M57" s="2">
        <v>1.36</v>
      </c>
      <c r="N57" s="2" t="s">
        <v>183</v>
      </c>
      <c r="O57" s="2" t="s">
        <v>180</v>
      </c>
      <c r="Q57">
        <v>1750</v>
      </c>
      <c r="R57">
        <v>438</v>
      </c>
      <c r="S57">
        <v>14</v>
      </c>
      <c r="T57" t="s">
        <v>168</v>
      </c>
      <c r="W57" s="6">
        <v>2055</v>
      </c>
      <c r="X57" s="6">
        <v>2.3197154470000001</v>
      </c>
      <c r="Y57" s="6">
        <v>34.60722561</v>
      </c>
      <c r="Z57" s="6">
        <v>76.706910570000005</v>
      </c>
      <c r="AA57" s="6">
        <v>2.9062440039999999</v>
      </c>
      <c r="AB57" s="6">
        <v>153.88036589999999</v>
      </c>
      <c r="AC57" s="6">
        <v>39.746247969999999</v>
      </c>
      <c r="AD57" s="6">
        <v>7.6588318539999998</v>
      </c>
      <c r="AE57" s="6"/>
      <c r="AH57" s="6"/>
    </row>
    <row r="58" spans="1:34" x14ac:dyDescent="0.2">
      <c r="A58" t="s">
        <v>73</v>
      </c>
      <c r="B58" t="s">
        <v>66</v>
      </c>
      <c r="C58" t="s">
        <v>66</v>
      </c>
      <c r="D58" t="s">
        <v>65</v>
      </c>
      <c r="E58" t="s">
        <v>187</v>
      </c>
      <c r="F58" t="s">
        <v>62</v>
      </c>
      <c r="G58">
        <v>14.86</v>
      </c>
      <c r="H58">
        <v>-48.24</v>
      </c>
      <c r="I58">
        <v>1455</v>
      </c>
      <c r="J58" s="7">
        <v>2010</v>
      </c>
      <c r="K58" s="7">
        <v>4</v>
      </c>
      <c r="L58" s="2">
        <v>2.78</v>
      </c>
      <c r="M58" s="2">
        <v>2.48</v>
      </c>
      <c r="N58" s="2"/>
      <c r="O58" s="2"/>
      <c r="W58" s="6">
        <v>1455</v>
      </c>
      <c r="X58" s="6">
        <v>4.5372040819999997</v>
      </c>
      <c r="Y58" s="6">
        <v>34.982632039999999</v>
      </c>
      <c r="Z58" s="6">
        <v>217.74081630000001</v>
      </c>
      <c r="AA58" s="6">
        <v>1.523673469</v>
      </c>
      <c r="AB58" s="6">
        <v>18.672000000000001</v>
      </c>
      <c r="AC58" s="6">
        <v>22.225000000000001</v>
      </c>
      <c r="AD58" s="6">
        <v>7.9497081630000004</v>
      </c>
      <c r="AE58" s="6"/>
      <c r="AH58" s="6"/>
    </row>
    <row r="59" spans="1:34" x14ac:dyDescent="0.2">
      <c r="A59" t="s">
        <v>73</v>
      </c>
      <c r="B59" t="s">
        <v>66</v>
      </c>
      <c r="C59" t="s">
        <v>66</v>
      </c>
      <c r="D59" t="s">
        <v>65</v>
      </c>
      <c r="E59" t="s">
        <v>187</v>
      </c>
      <c r="F59" t="s">
        <v>62</v>
      </c>
      <c r="G59">
        <v>14.86</v>
      </c>
      <c r="H59">
        <v>-48.24</v>
      </c>
      <c r="I59">
        <v>1455</v>
      </c>
      <c r="J59" s="7">
        <v>1986</v>
      </c>
      <c r="K59" s="7">
        <v>10</v>
      </c>
      <c r="L59" s="2">
        <v>2.12</v>
      </c>
      <c r="M59" s="2">
        <v>1.91</v>
      </c>
      <c r="N59" s="2"/>
      <c r="O59" s="2"/>
      <c r="W59" s="6">
        <v>1455</v>
      </c>
      <c r="X59" s="6">
        <v>4.5372040819999997</v>
      </c>
      <c r="Y59" s="6">
        <v>34.982632039999999</v>
      </c>
      <c r="Z59" s="6">
        <v>217.74081630000001</v>
      </c>
      <c r="AA59" s="6">
        <v>1.523673469</v>
      </c>
      <c r="AB59" s="6">
        <v>18.672000000000001</v>
      </c>
      <c r="AC59" s="6">
        <v>22.225000000000001</v>
      </c>
      <c r="AD59" s="6">
        <v>7.9497081630000004</v>
      </c>
      <c r="AE59" s="6"/>
      <c r="AH59" s="6"/>
    </row>
    <row r="60" spans="1:34" x14ac:dyDescent="0.2">
      <c r="A60" t="s">
        <v>73</v>
      </c>
      <c r="B60" t="s">
        <v>66</v>
      </c>
      <c r="C60" t="s">
        <v>66</v>
      </c>
      <c r="D60" t="s">
        <v>65</v>
      </c>
      <c r="E60" t="s">
        <v>187</v>
      </c>
      <c r="F60" t="s">
        <v>62</v>
      </c>
      <c r="G60">
        <v>14.86</v>
      </c>
      <c r="H60">
        <v>-48.24</v>
      </c>
      <c r="I60">
        <v>1455</v>
      </c>
      <c r="J60" s="7">
        <v>1969</v>
      </c>
      <c r="K60" s="7">
        <v>8</v>
      </c>
      <c r="L60" s="2">
        <v>2.0499999999999998</v>
      </c>
      <c r="M60" s="2">
        <v>1.84</v>
      </c>
      <c r="N60" s="2"/>
      <c r="O60" s="2"/>
      <c r="W60" s="6">
        <v>1455</v>
      </c>
      <c r="X60" s="6">
        <v>4.5372040819999997</v>
      </c>
      <c r="Y60" s="6">
        <v>34.982632039999999</v>
      </c>
      <c r="Z60" s="6">
        <v>217.74081630000001</v>
      </c>
      <c r="AA60" s="6">
        <v>1.523673469</v>
      </c>
      <c r="AB60" s="6">
        <v>18.672000000000001</v>
      </c>
      <c r="AC60" s="6">
        <v>22.225000000000001</v>
      </c>
      <c r="AD60" s="6">
        <v>7.9497081630000004</v>
      </c>
      <c r="AE60" s="6"/>
      <c r="AH60" s="6"/>
    </row>
    <row r="61" spans="1:34" x14ac:dyDescent="0.2">
      <c r="A61" t="s">
        <v>72</v>
      </c>
      <c r="B61" t="s">
        <v>66</v>
      </c>
      <c r="C61" t="s">
        <v>66</v>
      </c>
      <c r="D61" t="s">
        <v>65</v>
      </c>
      <c r="E61" t="s">
        <v>187</v>
      </c>
      <c r="F61" t="s">
        <v>63</v>
      </c>
      <c r="G61">
        <v>9.2100000000000009</v>
      </c>
      <c r="H61">
        <v>-21.3</v>
      </c>
      <c r="I61">
        <v>1409</v>
      </c>
      <c r="J61" s="7">
        <v>2012</v>
      </c>
      <c r="K61" s="7">
        <v>1</v>
      </c>
      <c r="L61" s="2">
        <v>2.2999999999999998</v>
      </c>
      <c r="M61" s="2">
        <v>2.09</v>
      </c>
      <c r="N61" s="2"/>
      <c r="O61" s="2"/>
      <c r="W61" s="6">
        <v>1409</v>
      </c>
      <c r="X61" s="6">
        <v>4.3926733469999997</v>
      </c>
      <c r="Y61" s="6">
        <v>34.92882333</v>
      </c>
      <c r="Z61" s="6">
        <v>197.42284570000001</v>
      </c>
      <c r="AA61" s="6">
        <v>1.6868937879999999</v>
      </c>
      <c r="AB61" s="6">
        <v>23.065931859999999</v>
      </c>
      <c r="AC61" s="6">
        <v>25.21202405</v>
      </c>
      <c r="AD61" s="6">
        <v>7.9156953909999999</v>
      </c>
      <c r="AE61" s="6"/>
      <c r="AH61" s="6"/>
    </row>
    <row r="62" spans="1:34" x14ac:dyDescent="0.2">
      <c r="A62" t="s">
        <v>71</v>
      </c>
      <c r="B62" t="s">
        <v>66</v>
      </c>
      <c r="C62" t="s">
        <v>66</v>
      </c>
      <c r="D62" t="s">
        <v>65</v>
      </c>
      <c r="E62" t="s">
        <v>187</v>
      </c>
      <c r="F62" t="s">
        <v>63</v>
      </c>
      <c r="G62">
        <v>9.2100000000000009</v>
      </c>
      <c r="H62">
        <v>-21.3</v>
      </c>
      <c r="I62">
        <v>760</v>
      </c>
      <c r="J62" s="7">
        <v>2008</v>
      </c>
      <c r="K62" s="7">
        <v>6</v>
      </c>
      <c r="L62" s="2">
        <v>3.21</v>
      </c>
      <c r="M62" s="2">
        <v>2.84</v>
      </c>
      <c r="N62" s="2"/>
      <c r="O62" s="2"/>
      <c r="Q62">
        <v>760</v>
      </c>
      <c r="R62">
        <v>484.3</v>
      </c>
      <c r="S62">
        <v>4.8</v>
      </c>
      <c r="T62" t="s">
        <v>164</v>
      </c>
      <c r="W62" s="6">
        <v>760</v>
      </c>
      <c r="X62" s="6">
        <v>5.9535421690000003</v>
      </c>
      <c r="Y62" s="6">
        <v>34.69805959</v>
      </c>
      <c r="Z62" s="6">
        <v>99.843373490000005</v>
      </c>
      <c r="AA62" s="6">
        <v>2.3630120479999999</v>
      </c>
      <c r="AB62" s="6">
        <v>26.854216869999998</v>
      </c>
      <c r="AC62" s="6">
        <v>36.655421689999997</v>
      </c>
      <c r="AD62" s="6">
        <v>7.7512481930000003</v>
      </c>
      <c r="AE62" s="6"/>
      <c r="AH62" s="6"/>
    </row>
    <row r="63" spans="1:34" x14ac:dyDescent="0.2">
      <c r="A63" t="s">
        <v>70</v>
      </c>
      <c r="B63" t="s">
        <v>66</v>
      </c>
      <c r="C63" t="s">
        <v>66</v>
      </c>
      <c r="D63" t="s">
        <v>65</v>
      </c>
      <c r="E63" t="s">
        <v>187</v>
      </c>
      <c r="F63" t="s">
        <v>64</v>
      </c>
      <c r="G63">
        <v>5.63</v>
      </c>
      <c r="H63">
        <v>-26.95</v>
      </c>
      <c r="I63">
        <v>720</v>
      </c>
      <c r="J63" s="7">
        <v>2012</v>
      </c>
      <c r="K63" s="7">
        <v>2</v>
      </c>
      <c r="L63" s="2">
        <v>3.15</v>
      </c>
      <c r="M63" s="2">
        <v>2.79</v>
      </c>
      <c r="N63" s="2"/>
      <c r="O63" s="2"/>
      <c r="Q63">
        <v>720</v>
      </c>
      <c r="R63">
        <v>477.4</v>
      </c>
      <c r="S63">
        <v>5.2</v>
      </c>
      <c r="T63" t="s">
        <v>164</v>
      </c>
      <c r="W63" s="6">
        <v>720</v>
      </c>
      <c r="X63" s="6">
        <v>6.0409832259999998</v>
      </c>
      <c r="Y63" s="6">
        <v>34.655069070000003</v>
      </c>
      <c r="Z63" s="6">
        <v>101.30516129999999</v>
      </c>
      <c r="AA63" s="6">
        <v>2.4353548389999999</v>
      </c>
      <c r="AB63" s="6">
        <v>25.065161289999999</v>
      </c>
      <c r="AC63" s="6">
        <v>36.881290319999998</v>
      </c>
      <c r="AD63" s="6">
        <v>7.7350367740000001</v>
      </c>
      <c r="AE63" s="6"/>
      <c r="AH63" s="6"/>
    </row>
    <row r="64" spans="1:34" x14ac:dyDescent="0.2">
      <c r="A64" t="s">
        <v>69</v>
      </c>
      <c r="B64" t="s">
        <v>66</v>
      </c>
      <c r="C64" t="s">
        <v>66</v>
      </c>
      <c r="D64" t="s">
        <v>65</v>
      </c>
      <c r="E64" t="s">
        <v>187</v>
      </c>
      <c r="F64" t="s">
        <v>63</v>
      </c>
      <c r="G64">
        <v>9.1999999999999993</v>
      </c>
      <c r="H64">
        <v>-21.28</v>
      </c>
      <c r="I64">
        <v>2122</v>
      </c>
      <c r="J64" s="7" t="s">
        <v>59</v>
      </c>
      <c r="K64" s="7"/>
      <c r="L64" s="2"/>
      <c r="M64" s="2">
        <v>1.91</v>
      </c>
      <c r="N64" s="2"/>
      <c r="O64" s="2"/>
      <c r="W64" s="6">
        <v>2122</v>
      </c>
      <c r="X64" s="6">
        <v>3.3746756759999998</v>
      </c>
      <c r="Y64" s="6">
        <v>34.950550810000003</v>
      </c>
      <c r="Z64" s="6">
        <v>239.3243243</v>
      </c>
      <c r="AA64" s="6">
        <v>1.44</v>
      </c>
      <c r="AB64" s="6">
        <v>25.995495500000001</v>
      </c>
      <c r="AC64" s="6">
        <v>21.163063059999999</v>
      </c>
      <c r="AD64" s="6">
        <v>7.9641531529999998</v>
      </c>
      <c r="AE64" s="6"/>
      <c r="AH64" s="6"/>
    </row>
    <row r="65" spans="1:34" x14ac:dyDescent="0.2">
      <c r="A65" t="s">
        <v>69</v>
      </c>
      <c r="B65" t="s">
        <v>66</v>
      </c>
      <c r="C65" t="s">
        <v>66</v>
      </c>
      <c r="D65" t="s">
        <v>65</v>
      </c>
      <c r="E65" t="s">
        <v>187</v>
      </c>
      <c r="F65" t="s">
        <v>63</v>
      </c>
      <c r="G65">
        <v>9.1999999999999993</v>
      </c>
      <c r="H65">
        <v>-21.28</v>
      </c>
      <c r="I65">
        <v>2122</v>
      </c>
      <c r="J65" s="7" t="s">
        <v>59</v>
      </c>
      <c r="K65" s="7"/>
      <c r="L65" s="2"/>
      <c r="M65" s="2">
        <v>1.5</v>
      </c>
      <c r="N65" s="2"/>
      <c r="O65" s="2"/>
      <c r="W65" s="6">
        <v>2122</v>
      </c>
      <c r="X65" s="6">
        <v>3.3746756759999998</v>
      </c>
      <c r="Y65" s="6">
        <v>34.950550810000003</v>
      </c>
      <c r="Z65" s="6">
        <v>239.3243243</v>
      </c>
      <c r="AA65" s="6">
        <v>1.44</v>
      </c>
      <c r="AB65" s="6">
        <v>25.995495500000001</v>
      </c>
      <c r="AC65" s="6">
        <v>21.163063059999999</v>
      </c>
      <c r="AD65" s="6">
        <v>7.9641531529999998</v>
      </c>
      <c r="AE65" s="6"/>
      <c r="AH65" s="6"/>
    </row>
    <row r="66" spans="1:34" x14ac:dyDescent="0.2">
      <c r="A66" t="s">
        <v>68</v>
      </c>
      <c r="B66" t="s">
        <v>66</v>
      </c>
      <c r="C66" t="s">
        <v>66</v>
      </c>
      <c r="D66" t="s">
        <v>65</v>
      </c>
      <c r="E66" t="s">
        <v>187</v>
      </c>
      <c r="F66" t="s">
        <v>64</v>
      </c>
      <c r="G66">
        <v>5.6</v>
      </c>
      <c r="H66">
        <v>-26.97</v>
      </c>
      <c r="I66">
        <v>1985</v>
      </c>
      <c r="J66" s="7" t="s">
        <v>59</v>
      </c>
      <c r="K66" s="7"/>
      <c r="L66" s="2">
        <v>2</v>
      </c>
      <c r="M66" s="2">
        <v>2</v>
      </c>
      <c r="N66" s="2"/>
      <c r="O66" s="2"/>
      <c r="W66" s="6">
        <v>1985</v>
      </c>
      <c r="X66" s="6">
        <v>3.576576336</v>
      </c>
      <c r="Y66" s="6">
        <v>34.9598102</v>
      </c>
      <c r="Z66" s="6">
        <v>238.9335878</v>
      </c>
      <c r="AA66" s="6">
        <v>1.4144274809999999</v>
      </c>
      <c r="AB66" s="6">
        <v>22.276335880000001</v>
      </c>
      <c r="AC66" s="6">
        <v>20.992366409999999</v>
      </c>
      <c r="AD66" s="6">
        <v>7.9682938930000002</v>
      </c>
      <c r="AE66" s="6"/>
      <c r="AH66" s="6"/>
    </row>
    <row r="67" spans="1:34" x14ac:dyDescent="0.2">
      <c r="A67" t="s">
        <v>67</v>
      </c>
      <c r="B67" t="s">
        <v>66</v>
      </c>
      <c r="C67" t="s">
        <v>66</v>
      </c>
      <c r="D67" t="s">
        <v>65</v>
      </c>
      <c r="E67" t="s">
        <v>187</v>
      </c>
      <c r="F67" t="s">
        <v>64</v>
      </c>
      <c r="G67">
        <v>5.61</v>
      </c>
      <c r="H67">
        <v>-26.96</v>
      </c>
      <c r="I67">
        <v>1432</v>
      </c>
      <c r="J67" s="7" t="s">
        <v>59</v>
      </c>
      <c r="K67" s="7"/>
      <c r="L67" s="2">
        <v>8.6300000000000008</v>
      </c>
      <c r="M67" s="2">
        <v>8.6300000000000008</v>
      </c>
      <c r="N67" s="2"/>
      <c r="O67" s="2"/>
      <c r="W67" s="6">
        <v>1432</v>
      </c>
      <c r="X67" s="6">
        <v>4.3074329269999998</v>
      </c>
      <c r="Y67" s="6">
        <v>34.948696099999999</v>
      </c>
      <c r="Z67" s="6">
        <v>214.0792683</v>
      </c>
      <c r="AA67" s="6">
        <v>1.5646341459999999</v>
      </c>
      <c r="AB67" s="6">
        <v>19.754878049999999</v>
      </c>
      <c r="AC67" s="6">
        <v>23.265853660000001</v>
      </c>
      <c r="AD67" s="6">
        <v>7.9442439020000002</v>
      </c>
      <c r="AE67" s="6"/>
      <c r="AH67" s="6"/>
    </row>
    <row r="68" spans="1:34" x14ac:dyDescent="0.2">
      <c r="J68" s="7"/>
      <c r="K68" s="7"/>
      <c r="L68" s="2"/>
      <c r="M68" s="2"/>
      <c r="N68" s="2"/>
      <c r="O68" s="2"/>
    </row>
    <row r="69" spans="1:34" x14ac:dyDescent="0.2">
      <c r="J69" s="7"/>
      <c r="K69" s="7"/>
      <c r="L69" s="2"/>
      <c r="M69" s="2"/>
      <c r="N69" s="2"/>
      <c r="O69" s="2"/>
    </row>
    <row r="70" spans="1:34" x14ac:dyDescent="0.2">
      <c r="J70" s="7"/>
      <c r="K70" s="7"/>
      <c r="L70" s="2"/>
      <c r="M70" s="2"/>
      <c r="N70" s="2"/>
      <c r="O70" s="2"/>
    </row>
    <row r="71" spans="1:34" x14ac:dyDescent="0.2">
      <c r="J71" s="7"/>
      <c r="K71" s="7"/>
      <c r="L71" s="2"/>
      <c r="M71" s="2"/>
      <c r="N71" s="2"/>
      <c r="O71" s="2"/>
    </row>
    <row r="72" spans="1:34" x14ac:dyDescent="0.2">
      <c r="J72" s="7"/>
      <c r="K72" s="7"/>
      <c r="L72" s="2"/>
      <c r="M72" s="2"/>
      <c r="N72" s="2"/>
      <c r="O72" s="2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2B7B-922C-8F46-AF74-CA81D34F70B1}">
  <dimension ref="A1:G13"/>
  <sheetViews>
    <sheetView workbookViewId="0"/>
  </sheetViews>
  <sheetFormatPr baseColWidth="10" defaultRowHeight="16" x14ac:dyDescent="0.2"/>
  <cols>
    <col min="4" max="4" width="19.1640625" customWidth="1"/>
  </cols>
  <sheetData>
    <row r="1" spans="1:7" x14ac:dyDescent="0.2">
      <c r="A1" s="5" t="s">
        <v>56</v>
      </c>
    </row>
    <row r="2" spans="1:7" x14ac:dyDescent="0.2">
      <c r="A2" s="4"/>
      <c r="B2" s="4" t="s">
        <v>14</v>
      </c>
      <c r="C2" s="4" t="s">
        <v>15</v>
      </c>
      <c r="D2" s="4" t="s">
        <v>16</v>
      </c>
      <c r="E2" s="4" t="s">
        <v>17</v>
      </c>
      <c r="F2" s="4" t="s">
        <v>19</v>
      </c>
      <c r="G2" s="4" t="s">
        <v>21</v>
      </c>
    </row>
    <row r="3" spans="1:7" x14ac:dyDescent="0.2">
      <c r="A3" s="4"/>
      <c r="B3" s="4"/>
      <c r="C3" s="4"/>
      <c r="D3" s="4"/>
      <c r="E3" s="4" t="s">
        <v>18</v>
      </c>
      <c r="F3" s="4" t="s">
        <v>20</v>
      </c>
      <c r="G3" s="4" t="s">
        <v>22</v>
      </c>
    </row>
    <row r="4" spans="1:7" x14ac:dyDescent="0.2">
      <c r="A4" s="4" t="s">
        <v>23</v>
      </c>
      <c r="B4" s="4" t="s">
        <v>24</v>
      </c>
      <c r="C4" s="4" t="s">
        <v>25</v>
      </c>
      <c r="D4" s="4" t="s">
        <v>26</v>
      </c>
      <c r="E4" s="4">
        <v>3.4</v>
      </c>
      <c r="F4" s="4">
        <v>34.86</v>
      </c>
      <c r="G4" s="4">
        <v>307</v>
      </c>
    </row>
    <row r="5" spans="1:7" x14ac:dyDescent="0.2">
      <c r="A5" s="4" t="s">
        <v>23</v>
      </c>
      <c r="B5" s="4" t="s">
        <v>24</v>
      </c>
      <c r="C5" s="4" t="s">
        <v>27</v>
      </c>
      <c r="D5" s="4" t="s">
        <v>28</v>
      </c>
      <c r="E5" s="4">
        <v>45143</v>
      </c>
      <c r="F5" s="4" t="s">
        <v>29</v>
      </c>
      <c r="G5" s="4" t="s">
        <v>30</v>
      </c>
    </row>
    <row r="6" spans="1:7" x14ac:dyDescent="0.2">
      <c r="A6" s="4" t="s">
        <v>23</v>
      </c>
      <c r="B6" s="4" t="s">
        <v>24</v>
      </c>
      <c r="C6" s="4" t="s">
        <v>31</v>
      </c>
      <c r="D6" s="4" t="s">
        <v>32</v>
      </c>
      <c r="E6" s="4" t="s">
        <v>33</v>
      </c>
      <c r="F6" s="4" t="s">
        <v>34</v>
      </c>
      <c r="G6" s="4" t="s">
        <v>35</v>
      </c>
    </row>
    <row r="7" spans="1:7" x14ac:dyDescent="0.2">
      <c r="A7" s="4" t="s">
        <v>23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</row>
    <row r="8" spans="1:7" x14ac:dyDescent="0.2">
      <c r="A8" s="4" t="s">
        <v>23</v>
      </c>
      <c r="B8" s="4" t="s">
        <v>36</v>
      </c>
      <c r="C8" s="4" t="s">
        <v>42</v>
      </c>
      <c r="D8" s="4" t="s">
        <v>43</v>
      </c>
      <c r="E8" s="4">
        <v>2.5</v>
      </c>
      <c r="F8" s="4">
        <v>34.5</v>
      </c>
      <c r="G8" s="4">
        <v>185</v>
      </c>
    </row>
    <row r="9" spans="1:7" x14ac:dyDescent="0.2">
      <c r="A9" s="4" t="s">
        <v>58</v>
      </c>
      <c r="B9" s="4" t="s">
        <v>24</v>
      </c>
      <c r="C9" s="4" t="s">
        <v>53</v>
      </c>
      <c r="D9" s="4" t="s">
        <v>54</v>
      </c>
      <c r="E9" s="4">
        <v>5.2</v>
      </c>
      <c r="F9" s="4">
        <v>34.15</v>
      </c>
      <c r="G9" s="4">
        <v>300</v>
      </c>
    </row>
    <row r="10" spans="1:7" x14ac:dyDescent="0.2">
      <c r="A10" s="4" t="s">
        <v>58</v>
      </c>
      <c r="B10" s="4" t="s">
        <v>24</v>
      </c>
      <c r="C10" s="4" t="s">
        <v>31</v>
      </c>
      <c r="D10" s="4" t="s">
        <v>55</v>
      </c>
      <c r="E10" s="4">
        <v>4</v>
      </c>
      <c r="F10" s="4">
        <v>34.200000000000003</v>
      </c>
      <c r="G10" s="4">
        <v>250</v>
      </c>
    </row>
    <row r="11" spans="1:7" x14ac:dyDescent="0.2">
      <c r="A11" s="4" t="s">
        <v>44</v>
      </c>
      <c r="B11" s="4" t="s">
        <v>45</v>
      </c>
      <c r="C11" s="4" t="s">
        <v>46</v>
      </c>
      <c r="D11" s="4" t="s">
        <v>47</v>
      </c>
      <c r="E11" s="4" t="s">
        <v>48</v>
      </c>
      <c r="F11" s="4" t="s">
        <v>49</v>
      </c>
      <c r="G11" s="4"/>
    </row>
    <row r="12" spans="1:7" x14ac:dyDescent="0.2">
      <c r="A12" s="4" t="s">
        <v>44</v>
      </c>
      <c r="B12" s="4" t="s">
        <v>24</v>
      </c>
      <c r="C12" s="4" t="s">
        <v>50</v>
      </c>
      <c r="D12" s="4" t="s">
        <v>51</v>
      </c>
      <c r="E12" s="4">
        <v>12.5</v>
      </c>
      <c r="F12" s="4">
        <v>34.979999999999997</v>
      </c>
      <c r="G12" s="4">
        <v>0.59</v>
      </c>
    </row>
    <row r="13" spans="1:7" x14ac:dyDescent="0.2">
      <c r="A13" s="4" t="s">
        <v>44</v>
      </c>
      <c r="B13" s="4" t="s">
        <v>24</v>
      </c>
      <c r="C13" s="4" t="s">
        <v>31</v>
      </c>
      <c r="D13" s="4" t="s">
        <v>52</v>
      </c>
      <c r="E13" s="4">
        <v>6.03</v>
      </c>
      <c r="F13" s="4">
        <v>34.700000000000003</v>
      </c>
      <c r="G13" s="4">
        <v>4.8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A105-185F-F243-BE9F-2A7B90D98F33}">
  <dimension ref="A1:K49"/>
  <sheetViews>
    <sheetView workbookViewId="0">
      <selection activeCell="O25" sqref="O25"/>
    </sheetView>
  </sheetViews>
  <sheetFormatPr baseColWidth="10" defaultRowHeight="16" x14ac:dyDescent="0.2"/>
  <cols>
    <col min="3" max="3" width="12" customWidth="1"/>
  </cols>
  <sheetData>
    <row r="1" spans="1:11" x14ac:dyDescent="0.2">
      <c r="A1" s="5" t="s">
        <v>57</v>
      </c>
    </row>
    <row r="2" spans="1:11" x14ac:dyDescent="0.2">
      <c r="A2" t="s">
        <v>7</v>
      </c>
      <c r="B2" t="s">
        <v>8</v>
      </c>
      <c r="C2" t="s">
        <v>9</v>
      </c>
      <c r="D2" t="s">
        <v>10</v>
      </c>
      <c r="E2" s="1" t="s">
        <v>0</v>
      </c>
      <c r="G2" t="s">
        <v>7</v>
      </c>
      <c r="H2" t="s">
        <v>8</v>
      </c>
      <c r="I2" t="s">
        <v>9</v>
      </c>
      <c r="J2" t="s">
        <v>10</v>
      </c>
      <c r="K2" s="1" t="s">
        <v>0</v>
      </c>
    </row>
    <row r="3" spans="1:11" x14ac:dyDescent="0.2">
      <c r="E3" s="1" t="s">
        <v>1</v>
      </c>
      <c r="H3" t="s">
        <v>177</v>
      </c>
      <c r="K3" s="1" t="s">
        <v>1</v>
      </c>
    </row>
    <row r="4" spans="1:11" x14ac:dyDescent="0.2">
      <c r="A4">
        <v>1</v>
      </c>
      <c r="B4" t="s">
        <v>6</v>
      </c>
      <c r="C4" t="s">
        <v>3</v>
      </c>
      <c r="D4" t="s">
        <v>4</v>
      </c>
      <c r="E4">
        <v>3.88</v>
      </c>
      <c r="G4">
        <v>1</v>
      </c>
      <c r="H4" t="s">
        <v>178</v>
      </c>
      <c r="I4" t="s">
        <v>3</v>
      </c>
      <c r="J4" t="s">
        <v>4</v>
      </c>
      <c r="K4" s="2">
        <v>3.1234198805943487</v>
      </c>
    </row>
    <row r="5" spans="1:11" x14ac:dyDescent="0.2">
      <c r="A5">
        <v>1</v>
      </c>
      <c r="B5" t="s">
        <v>6</v>
      </c>
      <c r="C5" t="s">
        <v>3</v>
      </c>
      <c r="D5" t="s">
        <v>4</v>
      </c>
      <c r="E5">
        <v>3.84</v>
      </c>
      <c r="G5">
        <v>1</v>
      </c>
      <c r="H5" t="s">
        <v>178</v>
      </c>
      <c r="I5" t="s">
        <v>3</v>
      </c>
      <c r="J5" t="s">
        <v>4</v>
      </c>
      <c r="K5" s="2">
        <v>3.3270499393064483</v>
      </c>
    </row>
    <row r="6" spans="1:11" x14ac:dyDescent="0.2">
      <c r="A6">
        <v>1</v>
      </c>
      <c r="B6" t="s">
        <v>6</v>
      </c>
      <c r="C6" t="s">
        <v>3</v>
      </c>
      <c r="D6" t="s">
        <v>4</v>
      </c>
      <c r="E6">
        <v>3.83</v>
      </c>
      <c r="G6">
        <v>1</v>
      </c>
      <c r="H6" t="s">
        <v>178</v>
      </c>
      <c r="I6" t="s">
        <v>3</v>
      </c>
      <c r="J6" t="s">
        <v>4</v>
      </c>
      <c r="K6" s="2">
        <v>3.248583906484642</v>
      </c>
    </row>
    <row r="7" spans="1:11" x14ac:dyDescent="0.2">
      <c r="A7">
        <v>2</v>
      </c>
      <c r="B7" t="s">
        <v>6</v>
      </c>
      <c r="C7" t="s">
        <v>3</v>
      </c>
      <c r="D7" t="s">
        <v>4</v>
      </c>
      <c r="E7" s="2">
        <v>3.597876690929914</v>
      </c>
      <c r="G7">
        <v>1</v>
      </c>
      <c r="H7" t="s">
        <v>178</v>
      </c>
      <c r="I7" t="s">
        <v>3</v>
      </c>
      <c r="J7" t="s">
        <v>4</v>
      </c>
      <c r="K7" s="2">
        <v>3.6380957154301861</v>
      </c>
    </row>
    <row r="8" spans="1:11" x14ac:dyDescent="0.2">
      <c r="A8">
        <v>2</v>
      </c>
      <c r="B8" t="s">
        <v>6</v>
      </c>
      <c r="C8" t="s">
        <v>3</v>
      </c>
      <c r="D8" t="s">
        <v>4</v>
      </c>
      <c r="E8" s="2">
        <v>3.4673200701098796</v>
      </c>
      <c r="G8">
        <v>1</v>
      </c>
      <c r="H8" t="s">
        <v>178</v>
      </c>
      <c r="I8" t="s">
        <v>3</v>
      </c>
      <c r="J8" t="s">
        <v>4</v>
      </c>
      <c r="K8" s="2">
        <v>3.8423288910413467</v>
      </c>
    </row>
    <row r="9" spans="1:11" x14ac:dyDescent="0.2">
      <c r="A9">
        <v>2</v>
      </c>
      <c r="B9" t="s">
        <v>6</v>
      </c>
      <c r="C9" t="s">
        <v>3</v>
      </c>
      <c r="D9" t="s">
        <v>4</v>
      </c>
      <c r="E9" s="2">
        <v>3.5127048418363618</v>
      </c>
      <c r="G9">
        <v>1</v>
      </c>
      <c r="H9" t="s">
        <v>178</v>
      </c>
      <c r="I9" t="s">
        <v>3</v>
      </c>
      <c r="J9" t="s">
        <v>4</v>
      </c>
      <c r="K9" s="2">
        <v>3.6183732625788636</v>
      </c>
    </row>
    <row r="10" spans="1:11" x14ac:dyDescent="0.2">
      <c r="A10">
        <v>2</v>
      </c>
      <c r="B10" t="s">
        <v>6</v>
      </c>
      <c r="C10" t="s">
        <v>3</v>
      </c>
      <c r="D10" t="s">
        <v>4</v>
      </c>
      <c r="E10" s="2">
        <v>3.5935706639922209</v>
      </c>
      <c r="G10">
        <v>1</v>
      </c>
      <c r="H10" t="s">
        <v>178</v>
      </c>
      <c r="I10" t="s">
        <v>3</v>
      </c>
      <c r="J10" t="s">
        <v>4</v>
      </c>
      <c r="K10" s="2">
        <v>3.7933560797899286</v>
      </c>
    </row>
    <row r="11" spans="1:11" x14ac:dyDescent="0.2">
      <c r="A11">
        <v>2</v>
      </c>
      <c r="B11" t="s">
        <v>6</v>
      </c>
      <c r="C11" t="s">
        <v>3</v>
      </c>
      <c r="D11" t="s">
        <v>4</v>
      </c>
      <c r="E11" s="2">
        <v>3.530374413342539</v>
      </c>
      <c r="G11">
        <v>1</v>
      </c>
      <c r="H11" t="s">
        <v>178</v>
      </c>
      <c r="I11" t="s">
        <v>3</v>
      </c>
      <c r="J11" t="s">
        <v>4</v>
      </c>
      <c r="K11" s="2">
        <v>3.5593214177685746</v>
      </c>
    </row>
    <row r="12" spans="1:11" x14ac:dyDescent="0.2">
      <c r="A12">
        <v>2</v>
      </c>
      <c r="B12" t="s">
        <v>6</v>
      </c>
      <c r="C12" t="s">
        <v>3</v>
      </c>
      <c r="D12" t="s">
        <v>4</v>
      </c>
      <c r="E12" s="2">
        <v>3.526663989736416</v>
      </c>
      <c r="G12">
        <v>1</v>
      </c>
      <c r="H12" t="s">
        <v>178</v>
      </c>
      <c r="I12" t="s">
        <v>3</v>
      </c>
      <c r="J12" t="s">
        <v>4</v>
      </c>
      <c r="K12" s="2">
        <v>3.8384357319961442</v>
      </c>
    </row>
    <row r="13" spans="1:11" x14ac:dyDescent="0.2">
      <c r="A13">
        <v>3</v>
      </c>
      <c r="B13" t="s">
        <v>6</v>
      </c>
      <c r="C13" t="s">
        <v>2</v>
      </c>
      <c r="D13" t="s">
        <v>5</v>
      </c>
      <c r="E13" s="2">
        <v>3.7184967702055318</v>
      </c>
      <c r="G13">
        <v>1</v>
      </c>
      <c r="H13" t="s">
        <v>178</v>
      </c>
      <c r="I13" t="s">
        <v>3</v>
      </c>
      <c r="J13" t="s">
        <v>4</v>
      </c>
      <c r="K13" s="2">
        <v>3.7916509707876584</v>
      </c>
    </row>
    <row r="14" spans="1:11" x14ac:dyDescent="0.2">
      <c r="A14">
        <v>3</v>
      </c>
      <c r="B14" t="s">
        <v>6</v>
      </c>
      <c r="C14" t="s">
        <v>2</v>
      </c>
      <c r="D14" t="s">
        <v>5</v>
      </c>
      <c r="E14" s="2">
        <v>3.7389737511656334</v>
      </c>
      <c r="G14">
        <v>1</v>
      </c>
      <c r="H14" t="s">
        <v>178</v>
      </c>
      <c r="I14" t="s">
        <v>3</v>
      </c>
      <c r="J14" t="s">
        <v>4</v>
      </c>
      <c r="K14" s="2">
        <v>3.8031922459832748</v>
      </c>
    </row>
    <row r="15" spans="1:11" x14ac:dyDescent="0.2">
      <c r="A15">
        <v>3</v>
      </c>
      <c r="B15" t="s">
        <v>6</v>
      </c>
      <c r="C15" t="s">
        <v>2</v>
      </c>
      <c r="D15" t="s">
        <v>5</v>
      </c>
      <c r="E15" s="2">
        <v>3.9294914909732372</v>
      </c>
      <c r="G15">
        <v>1</v>
      </c>
      <c r="H15" t="s">
        <v>178</v>
      </c>
      <c r="I15" t="s">
        <v>3</v>
      </c>
      <c r="J15" t="s">
        <v>4</v>
      </c>
      <c r="K15" s="2">
        <v>3.9653005100253038</v>
      </c>
    </row>
    <row r="16" spans="1:11" x14ac:dyDescent="0.2">
      <c r="A16">
        <v>3</v>
      </c>
      <c r="B16" t="s">
        <v>6</v>
      </c>
      <c r="C16" t="s">
        <v>2</v>
      </c>
      <c r="D16" t="s">
        <v>5</v>
      </c>
      <c r="E16" s="2">
        <v>4.038230995804942</v>
      </c>
      <c r="G16">
        <v>1</v>
      </c>
      <c r="H16" t="s">
        <v>178</v>
      </c>
      <c r="I16" t="s">
        <v>3</v>
      </c>
      <c r="J16" t="s">
        <v>4</v>
      </c>
      <c r="K16" s="2">
        <v>3.920435706421229</v>
      </c>
    </row>
    <row r="17" spans="1:11" x14ac:dyDescent="0.2">
      <c r="A17">
        <v>3</v>
      </c>
      <c r="B17" t="s">
        <v>6</v>
      </c>
      <c r="C17" t="s">
        <v>2</v>
      </c>
      <c r="D17" t="s">
        <v>5</v>
      </c>
      <c r="E17" s="2">
        <v>4.1825949580396067</v>
      </c>
      <c r="G17">
        <v>1</v>
      </c>
      <c r="H17" t="s">
        <v>178</v>
      </c>
      <c r="I17" t="s">
        <v>3</v>
      </c>
      <c r="J17" t="s">
        <v>4</v>
      </c>
      <c r="K17" s="2">
        <v>3.9007420217165261</v>
      </c>
    </row>
    <row r="18" spans="1:11" x14ac:dyDescent="0.2">
      <c r="A18">
        <v>3</v>
      </c>
      <c r="B18" t="s">
        <v>6</v>
      </c>
      <c r="C18" t="s">
        <v>2</v>
      </c>
      <c r="D18" t="s">
        <v>5</v>
      </c>
      <c r="E18" s="2">
        <v>4.3442351897558247</v>
      </c>
      <c r="G18">
        <v>1</v>
      </c>
      <c r="H18" t="s">
        <v>178</v>
      </c>
      <c r="I18" t="s">
        <v>3</v>
      </c>
      <c r="J18" t="s">
        <v>4</v>
      </c>
      <c r="K18" s="2">
        <v>3.8965319629511961</v>
      </c>
    </row>
    <row r="19" spans="1:11" x14ac:dyDescent="0.2">
      <c r="A19">
        <v>3</v>
      </c>
      <c r="B19" t="s">
        <v>6</v>
      </c>
      <c r="C19" t="s">
        <v>2</v>
      </c>
      <c r="D19" t="s">
        <v>5</v>
      </c>
      <c r="E19" s="2">
        <v>4.6586389829715262</v>
      </c>
      <c r="G19">
        <v>1</v>
      </c>
      <c r="H19" t="s">
        <v>178</v>
      </c>
      <c r="I19" t="s">
        <v>3</v>
      </c>
      <c r="J19" t="s">
        <v>4</v>
      </c>
      <c r="K19" s="2">
        <v>3.8709053235204327</v>
      </c>
    </row>
    <row r="20" spans="1:11" x14ac:dyDescent="0.2">
      <c r="A20">
        <v>4</v>
      </c>
      <c r="B20" t="s">
        <v>6</v>
      </c>
      <c r="C20" t="s">
        <v>3</v>
      </c>
      <c r="D20" t="s">
        <v>4</v>
      </c>
      <c r="E20" s="2">
        <v>3.3856045730694597</v>
      </c>
      <c r="G20">
        <v>1</v>
      </c>
      <c r="H20" t="s">
        <v>178</v>
      </c>
      <c r="I20" t="s">
        <v>3</v>
      </c>
      <c r="J20" t="s">
        <v>4</v>
      </c>
      <c r="K20" s="2">
        <v>3.9692026675747201</v>
      </c>
    </row>
    <row r="21" spans="1:11" x14ac:dyDescent="0.2">
      <c r="A21">
        <v>4</v>
      </c>
      <c r="B21" t="s">
        <v>6</v>
      </c>
      <c r="C21" t="s">
        <v>3</v>
      </c>
      <c r="D21" t="s">
        <v>4</v>
      </c>
      <c r="E21" s="2">
        <v>3.5647594008588364</v>
      </c>
      <c r="G21">
        <v>2</v>
      </c>
      <c r="H21" t="s">
        <v>178</v>
      </c>
      <c r="I21" t="s">
        <v>3</v>
      </c>
      <c r="J21" t="s">
        <v>4</v>
      </c>
      <c r="K21" s="2">
        <v>3.2046897577537221</v>
      </c>
    </row>
    <row r="22" spans="1:11" x14ac:dyDescent="0.2">
      <c r="A22">
        <v>4</v>
      </c>
      <c r="B22" t="s">
        <v>6</v>
      </c>
      <c r="C22" t="s">
        <v>3</v>
      </c>
      <c r="D22" t="s">
        <v>4</v>
      </c>
      <c r="E22" s="2">
        <v>3.5476440150399537</v>
      </c>
      <c r="G22">
        <v>2</v>
      </c>
      <c r="H22" t="s">
        <v>178</v>
      </c>
      <c r="I22" t="s">
        <v>3</v>
      </c>
      <c r="J22" t="s">
        <v>4</v>
      </c>
      <c r="K22" s="2">
        <v>2.9533590934563043</v>
      </c>
    </row>
    <row r="23" spans="1:11" x14ac:dyDescent="0.2">
      <c r="A23">
        <v>4</v>
      </c>
      <c r="B23" t="s">
        <v>6</v>
      </c>
      <c r="C23" t="s">
        <v>3</v>
      </c>
      <c r="D23" t="s">
        <v>4</v>
      </c>
      <c r="E23" s="2">
        <v>3.7555180919673914</v>
      </c>
      <c r="G23">
        <v>2</v>
      </c>
      <c r="H23" t="s">
        <v>178</v>
      </c>
      <c r="I23" t="s">
        <v>3</v>
      </c>
      <c r="J23" t="s">
        <v>4</v>
      </c>
      <c r="K23" s="2">
        <v>2.9600772456491593</v>
      </c>
    </row>
    <row r="24" spans="1:11" x14ac:dyDescent="0.2">
      <c r="A24">
        <v>4</v>
      </c>
      <c r="B24" t="s">
        <v>6</v>
      </c>
      <c r="C24" t="s">
        <v>3</v>
      </c>
      <c r="D24" t="s">
        <v>4</v>
      </c>
      <c r="E24" s="2">
        <v>3.9043746312835736</v>
      </c>
      <c r="G24">
        <v>2</v>
      </c>
      <c r="H24" t="s">
        <v>178</v>
      </c>
      <c r="I24" t="s">
        <v>3</v>
      </c>
      <c r="J24" t="s">
        <v>4</v>
      </c>
      <c r="K24" s="2">
        <v>2.9110516674287203</v>
      </c>
    </row>
    <row r="25" spans="1:11" x14ac:dyDescent="0.2">
      <c r="A25">
        <v>4</v>
      </c>
      <c r="B25" t="s">
        <v>6</v>
      </c>
      <c r="C25" t="s">
        <v>3</v>
      </c>
      <c r="D25" t="s">
        <v>4</v>
      </c>
      <c r="E25" s="2">
        <v>4.0617469486024138</v>
      </c>
      <c r="G25">
        <v>2</v>
      </c>
      <c r="H25" t="s">
        <v>178</v>
      </c>
      <c r="I25" t="s">
        <v>3</v>
      </c>
      <c r="J25" t="s">
        <v>4</v>
      </c>
      <c r="K25" s="2">
        <v>3.163211570925593</v>
      </c>
    </row>
    <row r="26" spans="1:11" x14ac:dyDescent="0.2">
      <c r="A26">
        <v>4</v>
      </c>
      <c r="B26" t="s">
        <v>6</v>
      </c>
      <c r="C26" t="s">
        <v>3</v>
      </c>
      <c r="D26" t="s">
        <v>4</v>
      </c>
      <c r="E26" s="2">
        <v>4.1836335887137714</v>
      </c>
      <c r="G26">
        <v>2</v>
      </c>
      <c r="H26" t="s">
        <v>178</v>
      </c>
      <c r="I26" t="s">
        <v>3</v>
      </c>
      <c r="J26" t="s">
        <v>4</v>
      </c>
      <c r="K26" s="2">
        <v>3.6691863791405921</v>
      </c>
    </row>
    <row r="27" spans="1:11" x14ac:dyDescent="0.2">
      <c r="A27">
        <v>4</v>
      </c>
      <c r="B27" t="s">
        <v>6</v>
      </c>
      <c r="C27" t="s">
        <v>3</v>
      </c>
      <c r="D27" t="s">
        <v>4</v>
      </c>
      <c r="E27" s="2">
        <v>3.9547892243172678</v>
      </c>
      <c r="G27">
        <v>2</v>
      </c>
      <c r="H27" t="s">
        <v>178</v>
      </c>
      <c r="I27" t="s">
        <v>3</v>
      </c>
      <c r="J27" t="s">
        <v>4</v>
      </c>
      <c r="K27" s="2">
        <v>3.9607377457891331</v>
      </c>
    </row>
    <row r="28" spans="1:11" x14ac:dyDescent="0.2">
      <c r="A28">
        <v>4</v>
      </c>
      <c r="B28" t="s">
        <v>6</v>
      </c>
      <c r="C28" t="s">
        <v>3</v>
      </c>
      <c r="D28" t="s">
        <v>4</v>
      </c>
      <c r="E28" s="2">
        <v>4.244118332092202</v>
      </c>
    </row>
    <row r="29" spans="1:11" x14ac:dyDescent="0.2">
      <c r="A29">
        <v>4</v>
      </c>
      <c r="B29" t="s">
        <v>6</v>
      </c>
      <c r="C29" t="s">
        <v>3</v>
      </c>
      <c r="D29" t="s">
        <v>4</v>
      </c>
      <c r="E29" s="2">
        <v>4.1900753950100391</v>
      </c>
      <c r="H29" s="4"/>
      <c r="I29" s="4" t="s">
        <v>11</v>
      </c>
      <c r="J29" s="4" t="s">
        <v>12</v>
      </c>
      <c r="K29" s="4" t="s">
        <v>13</v>
      </c>
    </row>
    <row r="30" spans="1:11" x14ac:dyDescent="0.2">
      <c r="A30">
        <v>4</v>
      </c>
      <c r="B30" t="s">
        <v>6</v>
      </c>
      <c r="C30" t="s">
        <v>3</v>
      </c>
      <c r="D30" t="s">
        <v>4</v>
      </c>
      <c r="E30" s="2">
        <v>4.2722582840163073</v>
      </c>
      <c r="H30" s="4" t="s">
        <v>3</v>
      </c>
      <c r="I30" s="3">
        <f>AVERAGE(K4:K27)</f>
        <v>3.5803849872547526</v>
      </c>
      <c r="J30" s="3">
        <f>STDEV(K4:K27)</f>
        <v>0.36467858825610983</v>
      </c>
      <c r="K30" s="4">
        <f>COUNT(K4:K27)</f>
        <v>24</v>
      </c>
    </row>
    <row r="31" spans="1:11" x14ac:dyDescent="0.2">
      <c r="A31">
        <v>4</v>
      </c>
      <c r="B31" t="s">
        <v>6</v>
      </c>
      <c r="C31" t="s">
        <v>3</v>
      </c>
      <c r="D31" t="s">
        <v>4</v>
      </c>
      <c r="E31" s="2">
        <v>4.2413873500603563</v>
      </c>
    </row>
    <row r="32" spans="1:11" x14ac:dyDescent="0.2">
      <c r="A32">
        <v>4</v>
      </c>
      <c r="B32" t="s">
        <v>6</v>
      </c>
      <c r="C32" t="s">
        <v>3</v>
      </c>
      <c r="D32" t="s">
        <v>4</v>
      </c>
      <c r="E32" s="2">
        <v>4.0787684242199882</v>
      </c>
    </row>
    <row r="33" spans="1:5" x14ac:dyDescent="0.2">
      <c r="A33">
        <v>4</v>
      </c>
      <c r="B33" t="s">
        <v>6</v>
      </c>
      <c r="C33" t="s">
        <v>3</v>
      </c>
      <c r="D33" t="s">
        <v>4</v>
      </c>
      <c r="E33" s="2">
        <v>4.3058690759919758</v>
      </c>
    </row>
    <row r="34" spans="1:5" x14ac:dyDescent="0.2">
      <c r="A34">
        <v>4</v>
      </c>
      <c r="B34" t="s">
        <v>6</v>
      </c>
      <c r="C34" t="s">
        <v>3</v>
      </c>
      <c r="D34" t="s">
        <v>4</v>
      </c>
      <c r="E34" s="2">
        <v>4.2283381142931775</v>
      </c>
    </row>
    <row r="35" spans="1:5" x14ac:dyDescent="0.2">
      <c r="A35">
        <v>4</v>
      </c>
      <c r="B35" t="s">
        <v>6</v>
      </c>
      <c r="C35" t="s">
        <v>3</v>
      </c>
      <c r="D35" t="s">
        <v>4</v>
      </c>
      <c r="E35" s="2">
        <v>4.4087984666292055</v>
      </c>
    </row>
    <row r="36" spans="1:5" x14ac:dyDescent="0.2">
      <c r="A36">
        <v>4</v>
      </c>
      <c r="B36" t="s">
        <v>6</v>
      </c>
      <c r="C36" t="s">
        <v>3</v>
      </c>
      <c r="D36" t="s">
        <v>4</v>
      </c>
      <c r="E36" s="2">
        <v>4.5386390156055985</v>
      </c>
    </row>
    <row r="37" spans="1:5" x14ac:dyDescent="0.2">
      <c r="A37">
        <v>4</v>
      </c>
      <c r="B37" t="s">
        <v>6</v>
      </c>
      <c r="C37" t="s">
        <v>3</v>
      </c>
      <c r="D37" t="s">
        <v>4</v>
      </c>
      <c r="E37" s="2">
        <v>3.581294286514249</v>
      </c>
    </row>
    <row r="38" spans="1:5" x14ac:dyDescent="0.2">
      <c r="A38">
        <v>4</v>
      </c>
      <c r="B38" t="s">
        <v>6</v>
      </c>
      <c r="C38" t="s">
        <v>3</v>
      </c>
      <c r="D38" t="s">
        <v>4</v>
      </c>
      <c r="E38" s="2">
        <v>3.5732497606149187</v>
      </c>
    </row>
    <row r="39" spans="1:5" x14ac:dyDescent="0.2">
      <c r="A39">
        <v>4</v>
      </c>
      <c r="B39" t="s">
        <v>6</v>
      </c>
      <c r="C39" t="s">
        <v>3</v>
      </c>
      <c r="D39" t="s">
        <v>4</v>
      </c>
      <c r="E39" s="2">
        <v>3.5068663729349216</v>
      </c>
    </row>
    <row r="40" spans="1:5" x14ac:dyDescent="0.2">
      <c r="A40">
        <v>4</v>
      </c>
      <c r="B40" t="s">
        <v>6</v>
      </c>
      <c r="C40" t="s">
        <v>3</v>
      </c>
      <c r="D40" t="s">
        <v>4</v>
      </c>
      <c r="E40" s="2">
        <v>3.5939506781609443</v>
      </c>
    </row>
    <row r="41" spans="1:5" x14ac:dyDescent="0.2">
      <c r="A41">
        <v>4</v>
      </c>
      <c r="B41" t="s">
        <v>6</v>
      </c>
      <c r="C41" t="s">
        <v>3</v>
      </c>
      <c r="D41" t="s">
        <v>4</v>
      </c>
      <c r="E41" s="2">
        <v>3.6017204982679085</v>
      </c>
    </row>
    <row r="42" spans="1:5" x14ac:dyDescent="0.2">
      <c r="A42">
        <v>4</v>
      </c>
      <c r="B42" t="s">
        <v>6</v>
      </c>
      <c r="C42" t="s">
        <v>3</v>
      </c>
      <c r="D42" t="s">
        <v>4</v>
      </c>
      <c r="E42" s="2">
        <v>4.4613353936644948</v>
      </c>
    </row>
    <row r="43" spans="1:5" x14ac:dyDescent="0.2">
      <c r="A43">
        <v>4</v>
      </c>
      <c r="B43" t="s">
        <v>6</v>
      </c>
      <c r="C43" t="s">
        <v>3</v>
      </c>
      <c r="D43" t="s">
        <v>4</v>
      </c>
      <c r="E43" s="2">
        <v>4.4258028343115532</v>
      </c>
    </row>
    <row r="44" spans="1:5" x14ac:dyDescent="0.2">
      <c r="A44">
        <v>4</v>
      </c>
      <c r="B44" t="s">
        <v>6</v>
      </c>
      <c r="C44" t="s">
        <v>3</v>
      </c>
      <c r="D44" t="s">
        <v>4</v>
      </c>
      <c r="E44" s="2">
        <v>4.4116877226308349</v>
      </c>
    </row>
    <row r="47" spans="1:5" x14ac:dyDescent="0.2">
      <c r="B47" s="4"/>
      <c r="C47" s="4" t="s">
        <v>11</v>
      </c>
      <c r="D47" s="4" t="s">
        <v>12</v>
      </c>
      <c r="E47" s="4" t="s">
        <v>13</v>
      </c>
    </row>
    <row r="48" spans="1:5" x14ac:dyDescent="0.2">
      <c r="B48" s="4" t="s">
        <v>3</v>
      </c>
      <c r="C48" s="3">
        <f>AVERAGE(E4:E12,E20:E44)</f>
        <v>3.9059041514358435</v>
      </c>
      <c r="D48" s="3">
        <f>STDEV(E4:E12,E20:E44)</f>
        <v>0.35952775324667707</v>
      </c>
      <c r="E48" s="4">
        <f>COUNT(E4:E12,E20:E44)</f>
        <v>34</v>
      </c>
    </row>
    <row r="49" spans="2:5" x14ac:dyDescent="0.2">
      <c r="B49" s="4" t="s">
        <v>2</v>
      </c>
      <c r="C49" s="3">
        <f>AVERAGE(E13:E19)</f>
        <v>4.087237448416615</v>
      </c>
      <c r="D49" s="3">
        <f>STDEV(E13:E19)</f>
        <v>0.3381773000129919</v>
      </c>
      <c r="E49" s="4">
        <f>COUNT(E13:E19)</f>
        <v>7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Table_1</vt:lpstr>
      <vt:lpstr>Table_2</vt:lpstr>
      <vt:lpstr>Table_3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yoo sun</dc:creator>
  <cp:lastModifiedBy>Yun-Ju Sun</cp:lastModifiedBy>
  <dcterms:created xsi:type="dcterms:W3CDTF">2023-05-10T15:37:44Z</dcterms:created>
  <dcterms:modified xsi:type="dcterms:W3CDTF">2023-10-21T11:05:58Z</dcterms:modified>
</cp:coreProperties>
</file>