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ojtechcemus/Desktop/"/>
    </mc:Choice>
  </mc:AlternateContent>
  <xr:revisionPtr revIDLastSave="0" documentId="8_{B349B86A-AA58-5340-925B-1C6E971CCA8A}" xr6:coauthVersionLast="47" xr6:coauthVersionMax="47" xr10:uidLastSave="{00000000-0000-0000-0000-000000000000}"/>
  <bookViews>
    <workbookView xWindow="-37920" yWindow="-3100" windowWidth="36380" windowHeight="20160" xr2:uid="{D9309B87-CDB5-F940-B63E-1B88F4F8665D}"/>
  </bookViews>
  <sheets>
    <sheet name="About" sheetId="15" r:id="rId1"/>
    <sheet name="Soil standards " sheetId="4" r:id="rId2"/>
    <sheet name="Retail data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5" i="4" l="1"/>
  <c r="AL68" i="4"/>
  <c r="AK68" i="4"/>
  <c r="AJ68" i="4"/>
  <c r="AI68" i="4"/>
  <c r="AH68" i="4"/>
  <c r="AG68" i="4"/>
  <c r="AF68" i="4"/>
  <c r="AE68" i="4"/>
  <c r="AD68" i="4"/>
  <c r="AC68" i="4"/>
  <c r="AA67" i="4"/>
  <c r="Y66" i="4"/>
  <c r="AX65" i="4"/>
  <c r="AX66" i="4" s="1"/>
  <c r="AW65" i="4"/>
  <c r="AW66" i="4" s="1"/>
  <c r="AV65" i="4"/>
  <c r="AV66" i="4" s="1"/>
  <c r="AU65" i="4"/>
  <c r="AU66" i="4" s="1"/>
  <c r="AT65" i="4"/>
  <c r="AT66" i="4" s="1"/>
  <c r="AS65" i="4"/>
  <c r="AS66" i="4" s="1"/>
  <c r="AR65" i="4"/>
  <c r="AR66" i="4" s="1"/>
  <c r="AQ65" i="4"/>
  <c r="AQ66" i="4" s="1"/>
  <c r="AP65" i="4"/>
  <c r="AP66" i="4" s="1"/>
  <c r="AO65" i="4"/>
  <c r="AO66" i="4" s="1"/>
  <c r="AN65" i="4"/>
  <c r="AN66" i="4" s="1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X65" i="4"/>
  <c r="W65" i="4"/>
  <c r="AM64" i="4"/>
  <c r="Y64" i="4"/>
  <c r="AM63" i="4"/>
  <c r="Y63" i="4"/>
  <c r="AM62" i="4"/>
  <c r="AM61" i="4"/>
  <c r="AM60" i="4"/>
  <c r="AM59" i="4"/>
  <c r="AM58" i="4"/>
  <c r="AM57" i="4"/>
  <c r="AM56" i="4"/>
  <c r="AM55" i="4"/>
  <c r="AM54" i="4"/>
  <c r="AM53" i="4"/>
  <c r="AM52" i="4"/>
  <c r="AM51" i="4"/>
  <c r="AM50" i="4"/>
  <c r="AM49" i="4"/>
  <c r="AM48" i="4"/>
  <c r="AM47" i="4"/>
  <c r="AM46" i="4"/>
  <c r="AM45" i="4"/>
  <c r="AM44" i="4"/>
  <c r="AM43" i="4"/>
  <c r="AM42" i="4"/>
  <c r="AM41" i="4"/>
  <c r="AM40" i="4"/>
  <c r="AM39" i="4"/>
  <c r="AM38" i="4"/>
  <c r="AM37" i="4"/>
  <c r="AM36" i="4"/>
  <c r="AM35" i="4"/>
  <c r="AM34" i="4"/>
  <c r="AM33" i="4"/>
  <c r="AM32" i="4"/>
  <c r="AM31" i="4"/>
  <c r="AM30" i="4"/>
  <c r="AM29" i="4"/>
  <c r="AM28" i="4"/>
  <c r="AM27" i="4"/>
  <c r="AM26" i="4"/>
  <c r="AM2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M67" i="4" l="1"/>
  <c r="Y65" i="4"/>
  <c r="AM66" i="4"/>
</calcChain>
</file>

<file path=xl/sharedStrings.xml><?xml version="1.0" encoding="utf-8"?>
<sst xmlns="http://schemas.openxmlformats.org/spreadsheetml/2006/main" count="568" uniqueCount="321">
  <si>
    <t>Standard</t>
  </si>
  <si>
    <t>Soy</t>
  </si>
  <si>
    <t>Cocoa</t>
  </si>
  <si>
    <t>Cereals</t>
  </si>
  <si>
    <t>Cotton</t>
  </si>
  <si>
    <t>Sugar</t>
  </si>
  <si>
    <t>Vegetables</t>
  </si>
  <si>
    <t>Bananas</t>
  </si>
  <si>
    <t>Coffee</t>
  </si>
  <si>
    <t>Coconut</t>
  </si>
  <si>
    <t>Fruits</t>
  </si>
  <si>
    <t>Nuts</t>
  </si>
  <si>
    <t>Plants, fowers, floriculture</t>
  </si>
  <si>
    <t>Palm oil</t>
  </si>
  <si>
    <t>Rice</t>
  </si>
  <si>
    <t>Grains</t>
  </si>
  <si>
    <t>Potatoes</t>
  </si>
  <si>
    <t>Sugar beet</t>
  </si>
  <si>
    <t>Spices</t>
  </si>
  <si>
    <t>Tea</t>
  </si>
  <si>
    <t>Soil: general principle</t>
  </si>
  <si>
    <t>Soil quality, productivity and biodiversity</t>
  </si>
  <si>
    <t>Nutrients</t>
  </si>
  <si>
    <t>Contamination</t>
  </si>
  <si>
    <t>Criteria on soil preparation for specific crops / plant spacing</t>
  </si>
  <si>
    <t>Criteria on soil enhancement by crop rotation or intercropping</t>
  </si>
  <si>
    <t>Soil compaction</t>
  </si>
  <si>
    <t>NPK, pH analysis</t>
  </si>
  <si>
    <t>ADM Responsible Soybean Standard</t>
  </si>
  <si>
    <t>ARSO - Agriculture — Sustainability and eco-labelling</t>
  </si>
  <si>
    <t>ARSO Sustainable Cocoa</t>
  </si>
  <si>
    <t>Amaggi Responsible Standard + Deforestation and Conversion Free Module</t>
  </si>
  <si>
    <t>Better Cotton</t>
  </si>
  <si>
    <t>Bonsucro</t>
  </si>
  <si>
    <t>Bunge Pro-S Assuring Sustainable Sourcing</t>
  </si>
  <si>
    <t>CSQA Sustainable Cereal and Oilseed Standard</t>
  </si>
  <si>
    <t>Cargill Triple S Soya Products</t>
  </si>
  <si>
    <t>Cefetra Certified Responsible Soya Standard</t>
  </si>
  <si>
    <t>Certified Wildlife Friendly</t>
  </si>
  <si>
    <t>China GAP</t>
  </si>
  <si>
    <t>Cocoa Horizons - Barry Callebaut</t>
  </si>
  <si>
    <t>Coffee Sustainability Reference Code</t>
  </si>
  <si>
    <t>NA</t>
  </si>
  <si>
    <t>FairTrade</t>
  </si>
  <si>
    <t>Cotton made in Africa</t>
  </si>
  <si>
    <t>Donau Soja</t>
  </si>
  <si>
    <t>EQUITABLE FOOD INITIATIVE - EFI</t>
  </si>
  <si>
    <t>Echar PA'LANTE - Colcocoa</t>
  </si>
  <si>
    <t>FEFAC Soy Sourcing Guidelines 2021</t>
  </si>
  <si>
    <t>FEMAS Responsible Sourcing Module 2021</t>
  </si>
  <si>
    <t>Food Alliance</t>
  </si>
  <si>
    <t>For Life</t>
  </si>
  <si>
    <t>GLOBALG.A.P. Crops</t>
  </si>
  <si>
    <t>IP-Suisse</t>
  </si>
  <si>
    <t>ISCC EU</t>
  </si>
  <si>
    <t>LBCS Comercio Justo</t>
  </si>
  <si>
    <t>LEAF Marque</t>
  </si>
  <si>
    <t>Lineamientos Basicos para la Quinua Sostenible - Calidad</t>
  </si>
  <si>
    <t>Lineamientos basicos para un Cacao Sostenible - Productores</t>
  </si>
  <si>
    <t>Louis Dreyfus Company (LDC) Program for Sustainable Agriculture</t>
  </si>
  <si>
    <t>MPS-ABC</t>
  </si>
  <si>
    <t>PlanetProof </t>
  </si>
  <si>
    <t>PROFARM Production Standard</t>
  </si>
  <si>
    <t>Predator Friendly® Standards</t>
  </si>
  <si>
    <t>ProTerra Europe</t>
  </si>
  <si>
    <t>Protected Harvest Standards for Oranges and Mandarines</t>
  </si>
  <si>
    <t>RSG Requirements (based on RTRS)</t>
  </si>
  <si>
    <t>Rainforest Alliance - 2020</t>
  </si>
  <si>
    <t>Red Tractor Combinable Crops</t>
  </si>
  <si>
    <t>Red Tractor Fresh Produce Standards</t>
  </si>
  <si>
    <t>Round Table on Responsible Soy Association</t>
  </si>
  <si>
    <t>Roundtable on Sustainable Palm Oil - Principles and Criteria</t>
  </si>
  <si>
    <t>SAI Platform - Farm Sustainability Assessment FSA</t>
  </si>
  <si>
    <t>SODRU Sustainable Soy</t>
  </si>
  <si>
    <t>Small Producers Symbol</t>
  </si>
  <si>
    <t>Sustainability Initiative of South Africa - SIZA</t>
  </si>
  <si>
    <t>Sustainable Rice Platform</t>
  </si>
  <si>
    <t>Sustainably Grown</t>
  </si>
  <si>
    <t>The Common Code for the Coffee Community - 4C</t>
  </si>
  <si>
    <t>U.S. Cotton Trust Protocol</t>
  </si>
  <si>
    <t>U.S. Soy Sustainability Assurance Protocol</t>
  </si>
  <si>
    <t>Unilever Sustainable Agriculture Code</t>
  </si>
  <si>
    <t>Vegaplan Standard for Primary Crop Prod.</t>
  </si>
  <si>
    <t>VietFarm</t>
  </si>
  <si>
    <t>ZNU Standard - driving sustainable change</t>
  </si>
  <si>
    <t>N/A</t>
  </si>
  <si>
    <t>palm oil</t>
  </si>
  <si>
    <t>Pesticide management</t>
  </si>
  <si>
    <t>Water resource management</t>
  </si>
  <si>
    <t>Deforestation</t>
  </si>
  <si>
    <t>Fertiliser management</t>
  </si>
  <si>
    <t>Land use change</t>
  </si>
  <si>
    <t>Energy consumption</t>
  </si>
  <si>
    <t>Manure management</t>
  </si>
  <si>
    <t>Pollination</t>
  </si>
  <si>
    <t>Ecosystem services</t>
  </si>
  <si>
    <t>Habitat/land conversion</t>
  </si>
  <si>
    <t>Standard Deviation</t>
  </si>
  <si>
    <t>Average</t>
  </si>
  <si>
    <t>Median</t>
  </si>
  <si>
    <t>Sum</t>
  </si>
  <si>
    <t>Company</t>
  </si>
  <si>
    <t>Fairtrade</t>
  </si>
  <si>
    <t>Metro AG</t>
  </si>
  <si>
    <t xml:space="preserve">ICA Gruppen AB </t>
  </si>
  <si>
    <t>NorgesGruppen ASA</t>
  </si>
  <si>
    <t>Esselunga S.p.A.</t>
  </si>
  <si>
    <t>Louis Delhaize S.A.</t>
  </si>
  <si>
    <t>Colruyt Group</t>
  </si>
  <si>
    <t>Kesko Corporation</t>
  </si>
  <si>
    <t>Globus Holdings GMbH</t>
  </si>
  <si>
    <t xml:space="preserve">Jumbo Groep Holding B.V. </t>
  </si>
  <si>
    <t>Gruppo Eurospin</t>
  </si>
  <si>
    <t>Axel Johnson AB</t>
  </si>
  <si>
    <t>Grupo Eroski</t>
  </si>
  <si>
    <t xml:space="preserve">B&amp;M European Value Retail S.A. </t>
  </si>
  <si>
    <t xml:space="preserve">OJSC Dixy Group </t>
  </si>
  <si>
    <t>Maxima Groupe, UAB</t>
  </si>
  <si>
    <t xml:space="preserve">Iceland Topco Limited </t>
  </si>
  <si>
    <t>Target</t>
  </si>
  <si>
    <t>Schwarz group</t>
  </si>
  <si>
    <t>Aldi</t>
  </si>
  <si>
    <t>Tesco</t>
  </si>
  <si>
    <t>AEON</t>
  </si>
  <si>
    <t>Edeka</t>
  </si>
  <si>
    <t>Auchan Holding</t>
  </si>
  <si>
    <t>Ahold</t>
  </si>
  <si>
    <t>Kroger</t>
  </si>
  <si>
    <t>Albertsons Companies, Inc.</t>
  </si>
  <si>
    <t>Seven &amp; i Holdings Co., Ltd.</t>
  </si>
  <si>
    <t>Rewe</t>
  </si>
  <si>
    <t xml:space="preserve">Casino </t>
  </si>
  <si>
    <t>Woolworths</t>
  </si>
  <si>
    <t>Sainsburys</t>
  </si>
  <si>
    <t>ITM Développement International (Intermarché)</t>
  </si>
  <si>
    <t>Publix</t>
  </si>
  <si>
    <t>Loblaw Companies Limited</t>
  </si>
  <si>
    <t>Coles Group</t>
  </si>
  <si>
    <t>Mercadona SA</t>
  </si>
  <si>
    <t xml:space="preserve">Migros </t>
  </si>
  <si>
    <t>HE butt grocery company</t>
  </si>
  <si>
    <t>X5 Group</t>
  </si>
  <si>
    <t>Magasins U (Systéme U)</t>
  </si>
  <si>
    <t>Morrisons</t>
  </si>
  <si>
    <t>Coop</t>
  </si>
  <si>
    <t>Jeronimo Martins</t>
  </si>
  <si>
    <t>Magnit PJSC</t>
  </si>
  <si>
    <t>Reliance industries Limited</t>
  </si>
  <si>
    <t>Meijer</t>
  </si>
  <si>
    <t>Empire Company Limited (Sobeys)</t>
  </si>
  <si>
    <t>wesfarmers (coles)</t>
  </si>
  <si>
    <t>Emart</t>
  </si>
  <si>
    <t>FEMSA</t>
  </si>
  <si>
    <t>Lotte Shopping Co.</t>
  </si>
  <si>
    <t>PPIH</t>
  </si>
  <si>
    <t>Corte Ingles</t>
  </si>
  <si>
    <t>Conad</t>
  </si>
  <si>
    <t>Coop Italia</t>
  </si>
  <si>
    <t>John Lewis (Waitrose)</t>
  </si>
  <si>
    <t>M&amp;S</t>
  </si>
  <si>
    <t xml:space="preserve">Cencosud S.A. </t>
  </si>
  <si>
    <t>Metro INC</t>
  </si>
  <si>
    <t>Spar Holdings AG</t>
  </si>
  <si>
    <t>S Group</t>
  </si>
  <si>
    <t>Yonghui Superstores Co.</t>
  </si>
  <si>
    <t xml:space="preserve">Dairy Farm International Holdings Limite </t>
  </si>
  <si>
    <t>China Resource Vanguard</t>
  </si>
  <si>
    <t xml:space="preserve">Alimentation Couche-Tard Inc. </t>
  </si>
  <si>
    <t xml:space="preserve">S.A.C.I. Falabella </t>
  </si>
  <si>
    <t>Hy-Vee Inc</t>
  </si>
  <si>
    <t>Isetan Mitsukoshi Holdings Ltd.</t>
  </si>
  <si>
    <t xml:space="preserve">Shoprite Holdings Ltd. </t>
  </si>
  <si>
    <t xml:space="preserve">Canadian Tire Corporation, Limited </t>
  </si>
  <si>
    <t>Wegmans Food Markets</t>
  </si>
  <si>
    <t>WinCo Foods LLC</t>
  </si>
  <si>
    <t>Organización Soriana</t>
  </si>
  <si>
    <t>Distribuidora Internacional de Alimentación</t>
  </si>
  <si>
    <t xml:space="preserve">Majid Al Futtaim Holding LLC </t>
  </si>
  <si>
    <t>SPAR</t>
  </si>
  <si>
    <t xml:space="preserve">President Chain Store Corp. </t>
  </si>
  <si>
    <t xml:space="preserve">Emke Group / Lulu Group International </t>
  </si>
  <si>
    <t xml:space="preserve">GS Retail Co., Ltd. </t>
  </si>
  <si>
    <t xml:space="preserve">BİM Birleşik Mağazalar A.Ş. </t>
  </si>
  <si>
    <t>Shanghai Bailian Group Co.</t>
  </si>
  <si>
    <t>SM Investments Corporation</t>
  </si>
  <si>
    <t>Sonae</t>
  </si>
  <si>
    <t>Grupo Comercial Chedraui</t>
  </si>
  <si>
    <t>Life corp</t>
  </si>
  <si>
    <t>Izumi</t>
  </si>
  <si>
    <t>Lenta</t>
  </si>
  <si>
    <t>Marathon Petroleum</t>
  </si>
  <si>
    <t>Central Retail</t>
  </si>
  <si>
    <t>Homeplus Stores Co. Ltd.</t>
  </si>
  <si>
    <t>Pick n Pay Stores Limited</t>
  </si>
  <si>
    <t xml:space="preserve">PT Indomarco Prismatama (Indomaret) </t>
  </si>
  <si>
    <t>Valor Holdings</t>
  </si>
  <si>
    <t>Lawson, Inc</t>
  </si>
  <si>
    <t>Sprouts Farmers Market</t>
  </si>
  <si>
    <t>Coop Norge</t>
  </si>
  <si>
    <t xml:space="preserve">coop denmark </t>
  </si>
  <si>
    <t xml:space="preserve">PT Sumber Alfaria Trijaya Tbk (Alfamart) </t>
  </si>
  <si>
    <t>Arcs Co.</t>
  </si>
  <si>
    <t>FamilyMart Co.</t>
  </si>
  <si>
    <t>Woolworths South Africa</t>
  </si>
  <si>
    <t>Starter Bros. Holdings, Inc</t>
  </si>
  <si>
    <t>Save-on-Foods LP</t>
  </si>
  <si>
    <t xml:space="preserve">Mobile World Investment Corporation </t>
  </si>
  <si>
    <t>A101 Yeni Magazacilik A S</t>
  </si>
  <si>
    <t xml:space="preserve">Chyuan Lien Enterprise Co Ltd / PX Mart Co., Ltd. </t>
  </si>
  <si>
    <t>Amazon</t>
  </si>
  <si>
    <t>Centres Distributeurs E. Leclerc</t>
  </si>
  <si>
    <t>Ingles Markets</t>
  </si>
  <si>
    <t>AS Watson</t>
  </si>
  <si>
    <t>Giant Eagle</t>
  </si>
  <si>
    <t xml:space="preserve">Reitan Group </t>
  </si>
  <si>
    <t>WUMART</t>
  </si>
  <si>
    <t>SaveMart</t>
  </si>
  <si>
    <t>NORMA</t>
  </si>
  <si>
    <t>Soiy</t>
  </si>
  <si>
    <t>Fruit</t>
  </si>
  <si>
    <t xml:space="preserve">Coffee </t>
  </si>
  <si>
    <t>Palm Oil</t>
  </si>
  <si>
    <t>Pears</t>
  </si>
  <si>
    <t>Brocoli</t>
  </si>
  <si>
    <t>Lettuce</t>
  </si>
  <si>
    <t>Strawberries</t>
  </si>
  <si>
    <t>Cherries</t>
  </si>
  <si>
    <t>Bok choi</t>
  </si>
  <si>
    <t>Carrot</t>
  </si>
  <si>
    <t>Onion</t>
  </si>
  <si>
    <t>Wine</t>
  </si>
  <si>
    <t>Peppers</t>
  </si>
  <si>
    <t>Plums</t>
  </si>
  <si>
    <t>Hazelnut</t>
  </si>
  <si>
    <t>Tomatoes</t>
  </si>
  <si>
    <t>Apples</t>
  </si>
  <si>
    <t xml:space="preserve">Cotton </t>
  </si>
  <si>
    <t xml:space="preserve">Floral </t>
  </si>
  <si>
    <t>Sugar Cane</t>
  </si>
  <si>
    <t>Fruit and vegetables</t>
  </si>
  <si>
    <t>Kiwi</t>
  </si>
  <si>
    <t>Wheat</t>
  </si>
  <si>
    <t>Coffee (100% fairtrade)</t>
  </si>
  <si>
    <t>Hazelnuts</t>
  </si>
  <si>
    <t>Flowers</t>
  </si>
  <si>
    <t>Soya</t>
  </si>
  <si>
    <t>Berries</t>
  </si>
  <si>
    <t>Flowers and plants</t>
  </si>
  <si>
    <t>M/A</t>
  </si>
  <si>
    <t>n/A</t>
  </si>
  <si>
    <t>Coffee 98%</t>
  </si>
  <si>
    <t xml:space="preserve">Soya </t>
  </si>
  <si>
    <t>Cover crops</t>
  </si>
  <si>
    <t>Binary variable</t>
  </si>
  <si>
    <t>Apearance of application of any sort of policy or certification on a given crop</t>
  </si>
  <si>
    <t>Crops eligible to the standard</t>
  </si>
  <si>
    <t>Topical priorities</t>
  </si>
  <si>
    <t>Item</t>
  </si>
  <si>
    <t>Binary data</t>
  </si>
  <si>
    <t>Certified area in '000 ha</t>
  </si>
  <si>
    <t>Soil conservation</t>
  </si>
  <si>
    <t>Soil erosion</t>
  </si>
  <si>
    <t>Soil health</t>
  </si>
  <si>
    <t>GLOBALG.A.P</t>
  </si>
  <si>
    <t>Organic</t>
  </si>
  <si>
    <t>Own standard</t>
  </si>
  <si>
    <t>Own policy</t>
  </si>
  <si>
    <t>Generally in agriculture 
in our original products)</t>
  </si>
  <si>
    <t xml:space="preserve">Palm Oil </t>
  </si>
  <si>
    <t>Row crop</t>
  </si>
  <si>
    <t xml:space="preserve">Bananas </t>
  </si>
  <si>
    <t xml:space="preserve">Pineapples </t>
  </si>
  <si>
    <t xml:space="preserve">Palm oil </t>
  </si>
  <si>
    <t xml:space="preserve">Cocoa </t>
  </si>
  <si>
    <t>Citruses</t>
  </si>
  <si>
    <t xml:space="preserve">Apples </t>
  </si>
  <si>
    <t xml:space="preserve">Tea </t>
  </si>
  <si>
    <t xml:space="preserve">Soy </t>
  </si>
  <si>
    <t xml:space="preserve">Fruits and vegetables </t>
  </si>
  <si>
    <t>Frut and vegetables</t>
  </si>
  <si>
    <t>Green beans</t>
  </si>
  <si>
    <t xml:space="preserve">Nuts </t>
  </si>
  <si>
    <t xml:space="preserve">Fruit and vegetables </t>
  </si>
  <si>
    <t xml:space="preserve">Vegetables </t>
  </si>
  <si>
    <t>Regional coverage of the standard</t>
  </si>
  <si>
    <t>Standard coverage</t>
  </si>
  <si>
    <t>Walmart</t>
  </si>
  <si>
    <t>Farming general</t>
  </si>
  <si>
    <t>Standards</t>
  </si>
  <si>
    <t>Maximum residue levels (pesticides)</t>
  </si>
  <si>
    <t>Share of criteria under the environmental pillar</t>
  </si>
  <si>
    <t>N</t>
  </si>
  <si>
    <t>Ambition level of soil protection subcategories in standards</t>
  </si>
  <si>
    <t>Ambition level rating 1-4 (for more information, please refer to the methodology section of the paper)</t>
  </si>
  <si>
    <t>Mean ambition level of all criteria</t>
  </si>
  <si>
    <t>%</t>
  </si>
  <si>
    <t>Data sources:</t>
  </si>
  <si>
    <t>Data on this sheet:</t>
  </si>
  <si>
    <t>(i) Impact of soil provisions in VSSs and (ii) environmental specialisation of VSSs</t>
  </si>
  <si>
    <t>Market uptake of soil-relevant VSSs</t>
  </si>
  <si>
    <t>Please refer to the methodology section of the paper</t>
  </si>
  <si>
    <t>Company reports (please refer to the methodology section of the paper)</t>
  </si>
  <si>
    <t>Better Cotton Initiative</t>
  </si>
  <si>
    <t>Roundtable on Sustainable Palm Oil</t>
  </si>
  <si>
    <t>Variable</t>
  </si>
  <si>
    <t>Number of soil related topic requirements (subcategories) the standard covers</t>
  </si>
  <si>
    <t>Covers only tropical regions</t>
  </si>
  <si>
    <t>Covers only temperate regions</t>
  </si>
  <si>
    <t>Covers both tropical and temperate regions</t>
  </si>
  <si>
    <t>Covers either only temperate or both temperate and tropical regions</t>
  </si>
  <si>
    <t>Presence of a particular subcategory in standard requirements</t>
  </si>
  <si>
    <t>Biodiversity</t>
  </si>
  <si>
    <t>High conservation value areas</t>
  </si>
  <si>
    <t>UTZ-Rainforest Alliance</t>
  </si>
  <si>
    <t>Round Table on Tesponsible Soy Association</t>
  </si>
  <si>
    <t>Cocoa Horizons</t>
  </si>
  <si>
    <t>Leaf Marque</t>
  </si>
  <si>
    <t>Planet Proof</t>
  </si>
  <si>
    <t xml:space="preserve">Sustainably Grown </t>
  </si>
  <si>
    <t>Red Tractor</t>
  </si>
  <si>
    <t>Generally in agriculture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</si>
</sst>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474747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6" borderId="0" xfId="0" applyFill="1"/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4" fillId="5" borderId="0" xfId="0" applyFont="1" applyFill="1"/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2" fontId="3" fillId="2" borderId="0" xfId="0" applyNumberFormat="1" applyFont="1" applyFill="1"/>
    <xf numFmtId="0" fontId="3" fillId="3" borderId="0" xfId="0" applyFont="1" applyFill="1" applyAlignment="1">
      <alignment wrapText="1"/>
    </xf>
    <xf numFmtId="0" fontId="3" fillId="3" borderId="0" xfId="0" applyFont="1" applyFill="1"/>
    <xf numFmtId="2" fontId="3" fillId="3" borderId="0" xfId="0" applyNumberFormat="1" applyFont="1" applyFill="1"/>
    <xf numFmtId="0" fontId="3" fillId="4" borderId="0" xfId="0" applyFont="1" applyFill="1" applyAlignment="1">
      <alignment wrapText="1"/>
    </xf>
    <xf numFmtId="0" fontId="3" fillId="4" borderId="0" xfId="0" applyFont="1" applyFill="1"/>
    <xf numFmtId="2" fontId="3" fillId="4" borderId="0" xfId="0" applyNumberFormat="1" applyFont="1" applyFill="1"/>
    <xf numFmtId="0" fontId="3" fillId="5" borderId="0" xfId="0" applyFont="1" applyFill="1" applyAlignment="1">
      <alignment wrapText="1"/>
    </xf>
    <xf numFmtId="0" fontId="3" fillId="5" borderId="0" xfId="0" applyFont="1" applyFill="1"/>
    <xf numFmtId="0" fontId="8" fillId="0" borderId="0" xfId="0" applyFont="1" applyAlignment="1">
      <alignment wrapText="1"/>
    </xf>
    <xf numFmtId="0" fontId="11" fillId="0" borderId="0" xfId="0" applyFont="1" applyAlignment="1">
      <alignment horizontal="center" textRotation="90"/>
    </xf>
    <xf numFmtId="0" fontId="11" fillId="0" borderId="0" xfId="0" applyFont="1" applyAlignment="1">
      <alignment textRotation="90"/>
    </xf>
    <xf numFmtId="0" fontId="11" fillId="0" borderId="0" xfId="0" applyFont="1" applyAlignment="1">
      <alignment textRotation="90"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 textRotation="90"/>
    </xf>
    <xf numFmtId="0" fontId="12" fillId="0" borderId="0" xfId="0" applyFont="1" applyAlignment="1">
      <alignment horizontal="center" textRotation="90"/>
    </xf>
    <xf numFmtId="0" fontId="12" fillId="0" borderId="0" xfId="0" applyFont="1" applyAlignment="1">
      <alignment horizontal="center" textRotation="90" wrapText="1"/>
    </xf>
    <xf numFmtId="0" fontId="12" fillId="0" borderId="0" xfId="0" applyFont="1" applyAlignment="1">
      <alignment textRotation="90"/>
    </xf>
    <xf numFmtId="0" fontId="12" fillId="0" borderId="0" xfId="0" applyFont="1" applyAlignment="1">
      <alignment textRotation="90" wrapText="1"/>
    </xf>
    <xf numFmtId="0" fontId="13" fillId="0" borderId="0" xfId="0" applyFont="1"/>
    <xf numFmtId="0" fontId="8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textRotation="90" wrapText="1"/>
    </xf>
    <xf numFmtId="0" fontId="11" fillId="0" borderId="0" xfId="0" applyFont="1" applyAlignment="1">
      <alignment horizontal="center" textRotation="90"/>
    </xf>
    <xf numFmtId="0" fontId="12" fillId="0" borderId="0" xfId="0" applyFont="1" applyAlignment="1">
      <alignment horizontal="center" textRotation="90"/>
    </xf>
    <xf numFmtId="0" fontId="12" fillId="0" borderId="0" xfId="0" applyFont="1" applyAlignment="1">
      <alignment horizontal="center" textRotation="90" wrapText="1"/>
    </xf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horizontal="left" wrapText="1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>
      <alignment textRotation="9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D7D31"/>
      <color rgb="FF4472C4"/>
      <color rgb="FFBB63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0</xdr:row>
      <xdr:rowOff>215900</xdr:rowOff>
    </xdr:from>
    <xdr:to>
      <xdr:col>7</xdr:col>
      <xdr:colOff>0</xdr:colOff>
      <xdr:row>36</xdr:row>
      <xdr:rowOff>165100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6E17266D-9EE5-8C62-4808-F0A026FFC4A9}"/>
            </a:ext>
          </a:extLst>
        </xdr:cNvPr>
        <xdr:cNvSpPr txBox="1"/>
      </xdr:nvSpPr>
      <xdr:spPr>
        <a:xfrm>
          <a:off x="635000" y="215900"/>
          <a:ext cx="10299700" cy="764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cs-CZ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cs-CZ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Source data for </a:t>
          </a:r>
          <a:b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cs-CZ" sz="2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 corporate supply chain sustainability standards contribute to soil protection?</a:t>
          </a:r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</a:p>
        <a:p>
          <a:pPr algn="ctr"/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 Frouz</a:t>
          </a:r>
          <a:r>
            <a:rPr lang="cs-CZ" sz="20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Vojtěch Čemus</a:t>
          </a:r>
          <a:r>
            <a:rPr lang="cs-CZ" sz="20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2 3</a:t>
          </a:r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Jaroslava Frouzová</a:t>
          </a:r>
          <a:r>
            <a:rPr lang="cs-CZ" sz="20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Alena Peterková</a:t>
          </a:r>
          <a:r>
            <a:rPr lang="cs-CZ" sz="20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1 2</a:t>
          </a:r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Vojtěch Kotecký</a:t>
          </a:r>
          <a:r>
            <a:rPr lang="cs-CZ" sz="20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cs-CZ" sz="20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</a:t>
          </a:r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Biology Center of the Czech Academy of Sciences, České Budějovice, Czechia</a:t>
          </a:r>
        </a:p>
        <a:p>
          <a:pPr algn="ctr"/>
          <a:r>
            <a:rPr lang="cs-CZ" sz="20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Charles University in Prague, Environment Centre, José Martího 407/2, Praha 6, Czechia</a:t>
          </a:r>
        </a:p>
        <a:p>
          <a:pPr algn="ctr"/>
          <a:r>
            <a:rPr lang="cs-CZ" sz="20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</a:t>
          </a:r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Charles University in Prague, Faculty of Humanities, Pátkova 2137/5, Praha 8, Czechia</a:t>
          </a:r>
        </a:p>
        <a:p>
          <a:pPr algn="ctr"/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Questions regarding the data can be sent to: </a:t>
          </a:r>
        </a:p>
        <a:p>
          <a:pPr algn="ctr"/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Vojtěch Čemus (</a:t>
          </a:r>
          <a:r>
            <a:rPr lang="cs-CZ" sz="20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vojtech.cemus@czp.cuni.cz</a:t>
          </a:r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ctr"/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on sheet </a:t>
          </a:r>
          <a:r>
            <a:rPr lang="cs-CZ" sz="2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Retail data</a:t>
          </a:r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was collected in June - Octber 2021</a:t>
          </a:r>
        </a:p>
        <a:p>
          <a:pPr algn="ctr"/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on sheet </a:t>
          </a:r>
          <a:r>
            <a:rPr lang="cs-CZ" sz="2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Soil standards</a:t>
          </a:r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was collected in June - September 2022</a:t>
          </a:r>
        </a:p>
        <a:p>
          <a:pPr algn="ctr"/>
          <a:endParaRPr lang="cs-CZ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DOI</a:t>
          </a:r>
          <a:r>
            <a:rPr lang="cs-CZ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this data is </a:t>
          </a:r>
          <a:r>
            <a:rPr lang="cs-CZ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10.6084/m9.figshare.23295851</a:t>
          </a:r>
        </a:p>
        <a:p>
          <a:pPr algn="ctr"/>
          <a:endParaRPr lang="cs-CZ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75789-30B2-834D-8373-81F8455AB447}">
  <dimension ref="A1:Q62"/>
  <sheetViews>
    <sheetView tabSelected="1" workbookViewId="0">
      <selection activeCell="N17" sqref="N17"/>
    </sheetView>
  </sheetViews>
  <sheetFormatPr baseColWidth="10" defaultColWidth="10.6640625" defaultRowHeight="16" x14ac:dyDescent="0.2"/>
  <cols>
    <col min="1" max="1" width="78.5" customWidth="1"/>
  </cols>
  <sheetData>
    <row r="1" spans="1:17" ht="149" customHeight="1" x14ac:dyDescent="0.2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" hidden="1" customHeight="1" x14ac:dyDescent="0.2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6" hidden="1" customHeight="1" x14ac:dyDescent="0.2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6" hidden="1" customHeight="1" x14ac:dyDescent="0.2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6" hidden="1" customHeight="1" x14ac:dyDescent="0.2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6" hidden="1" customHeight="1" x14ac:dyDescent="0.2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6" hidden="1" customHeight="1" x14ac:dyDescent="0.2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6" hidden="1" customHeight="1" x14ac:dyDescent="0.2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9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9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9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4781-7BFB-0940-B391-D35973AE1BA3}">
  <dimension ref="A2:AZ68"/>
  <sheetViews>
    <sheetView workbookViewId="0">
      <pane ySplit="6" topLeftCell="A7" activePane="bottomLeft" state="frozen"/>
      <selection activeCell="C1" sqref="C1"/>
      <selection pane="bottomLeft" activeCell="G13" sqref="G13"/>
    </sheetView>
  </sheetViews>
  <sheetFormatPr baseColWidth="10" defaultColWidth="10.6640625" defaultRowHeight="14" x14ac:dyDescent="0.15"/>
  <cols>
    <col min="1" max="1" width="27" style="9" customWidth="1"/>
    <col min="2" max="2" width="23" style="9" customWidth="1"/>
    <col min="3" max="3" width="11.1640625" style="9" customWidth="1"/>
    <col min="4" max="21" width="10.6640625" style="9" customWidth="1"/>
    <col min="22" max="22" width="10.1640625" style="9" customWidth="1"/>
    <col min="23" max="23" width="10.5" style="9" customWidth="1"/>
    <col min="24" max="24" width="10.5" style="8" customWidth="1"/>
    <col min="25" max="25" width="12.1640625" style="8" customWidth="1"/>
    <col min="26" max="26" width="18.5" style="8" customWidth="1"/>
    <col min="27" max="27" width="20.6640625" style="8" customWidth="1"/>
    <col min="28" max="28" width="18.1640625" style="8" customWidth="1"/>
    <col min="29" max="29" width="11.33203125" style="8" customWidth="1"/>
    <col min="30" max="30" width="14.5" style="8" customWidth="1"/>
    <col min="31" max="31" width="32.83203125" style="8" customWidth="1"/>
    <col min="32" max="32" width="10.6640625" style="8" customWidth="1"/>
    <col min="33" max="33" width="14" style="8" customWidth="1"/>
    <col min="34" max="34" width="18.1640625" style="8" customWidth="1"/>
    <col min="35" max="35" width="36.83203125" style="8" customWidth="1"/>
    <col min="36" max="36" width="12.5" style="8" customWidth="1"/>
    <col min="37" max="37" width="14.33203125" style="8" customWidth="1"/>
    <col min="38" max="38" width="7.83203125" style="8" customWidth="1"/>
    <col min="39" max="39" width="10.6640625" style="8"/>
    <col min="40" max="40" width="17.33203125" style="8" customWidth="1"/>
    <col min="41" max="41" width="11.5" style="8" customWidth="1"/>
    <col min="42" max="42" width="17.33203125" style="8" customWidth="1"/>
    <col min="43" max="44" width="10.6640625" style="8"/>
    <col min="45" max="45" width="13.83203125" style="8" customWidth="1"/>
    <col min="46" max="47" width="15" style="8" customWidth="1"/>
    <col min="48" max="48" width="12" style="8" customWidth="1"/>
    <col min="49" max="16384" width="10.6640625" style="8"/>
  </cols>
  <sheetData>
    <row r="2" spans="1:52" ht="15" x14ac:dyDescent="0.2">
      <c r="A2" s="17" t="s">
        <v>297</v>
      </c>
      <c r="B2" s="53" t="s">
        <v>298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52" ht="15" x14ac:dyDescent="0.2">
      <c r="A3" s="17" t="s">
        <v>296</v>
      </c>
      <c r="B3" s="53" t="s">
        <v>300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6"/>
      <c r="P3" s="6"/>
    </row>
    <row r="5" spans="1:52" ht="41" customHeight="1" x14ac:dyDescent="0.2">
      <c r="A5" s="17" t="s">
        <v>0</v>
      </c>
      <c r="B5" s="17" t="s">
        <v>285</v>
      </c>
      <c r="C5" s="55" t="s">
        <v>255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 t="s">
        <v>284</v>
      </c>
      <c r="W5" s="55"/>
      <c r="X5" s="55"/>
      <c r="Y5" s="55"/>
      <c r="Z5" s="17" t="s">
        <v>290</v>
      </c>
      <c r="AA5" s="18" t="s">
        <v>305</v>
      </c>
      <c r="AB5" s="56" t="s">
        <v>292</v>
      </c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9"/>
      <c r="AN5" s="56" t="s">
        <v>310</v>
      </c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7"/>
    </row>
    <row r="6" spans="1:52" ht="64" customHeight="1" x14ac:dyDescent="0.15">
      <c r="A6" s="14"/>
      <c r="B6" s="6"/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19" t="s">
        <v>6</v>
      </c>
      <c r="I6" s="19" t="s">
        <v>7</v>
      </c>
      <c r="J6" s="19" t="s">
        <v>8</v>
      </c>
      <c r="K6" s="19" t="s">
        <v>9</v>
      </c>
      <c r="L6" s="19" t="s">
        <v>10</v>
      </c>
      <c r="M6" s="19" t="s">
        <v>11</v>
      </c>
      <c r="N6" s="19" t="s">
        <v>12</v>
      </c>
      <c r="O6" s="19" t="s">
        <v>13</v>
      </c>
      <c r="P6" s="19" t="s">
        <v>14</v>
      </c>
      <c r="Q6" s="19" t="s">
        <v>15</v>
      </c>
      <c r="R6" s="19" t="s">
        <v>16</v>
      </c>
      <c r="S6" s="19" t="s">
        <v>17</v>
      </c>
      <c r="T6" s="19" t="s">
        <v>18</v>
      </c>
      <c r="U6" s="19" t="s">
        <v>19</v>
      </c>
      <c r="V6" s="19" t="s">
        <v>306</v>
      </c>
      <c r="W6" s="19" t="s">
        <v>307</v>
      </c>
      <c r="X6" s="19" t="s">
        <v>308</v>
      </c>
      <c r="Y6" s="72" t="s">
        <v>309</v>
      </c>
      <c r="Z6" s="14"/>
      <c r="AA6" s="33"/>
      <c r="AB6" s="17" t="s">
        <v>20</v>
      </c>
      <c r="AC6" s="17" t="s">
        <v>261</v>
      </c>
      <c r="AD6" s="17" t="s">
        <v>260</v>
      </c>
      <c r="AE6" s="17" t="s">
        <v>21</v>
      </c>
      <c r="AF6" s="17" t="s">
        <v>22</v>
      </c>
      <c r="AG6" s="17" t="s">
        <v>23</v>
      </c>
      <c r="AH6" s="17" t="s">
        <v>24</v>
      </c>
      <c r="AI6" s="17" t="s">
        <v>25</v>
      </c>
      <c r="AJ6" s="17" t="s">
        <v>252</v>
      </c>
      <c r="AK6" s="17" t="s">
        <v>26</v>
      </c>
      <c r="AL6" s="17" t="s">
        <v>27</v>
      </c>
      <c r="AM6" s="17" t="s">
        <v>294</v>
      </c>
      <c r="AN6" s="20" t="s">
        <v>20</v>
      </c>
      <c r="AO6" s="17" t="s">
        <v>261</v>
      </c>
      <c r="AP6" s="17" t="s">
        <v>260</v>
      </c>
      <c r="AQ6" s="17" t="s">
        <v>21</v>
      </c>
      <c r="AR6" s="17" t="s">
        <v>22</v>
      </c>
      <c r="AS6" s="17" t="s">
        <v>23</v>
      </c>
      <c r="AT6" s="17" t="s">
        <v>24</v>
      </c>
      <c r="AU6" s="17" t="s">
        <v>25</v>
      </c>
      <c r="AV6" s="17" t="s">
        <v>252</v>
      </c>
      <c r="AW6" s="17" t="s">
        <v>26</v>
      </c>
      <c r="AX6" s="17" t="s">
        <v>27</v>
      </c>
    </row>
    <row r="7" spans="1:52" ht="21" customHeight="1" x14ac:dyDescent="0.2">
      <c r="A7" s="17"/>
      <c r="B7" s="17" t="s">
        <v>259</v>
      </c>
      <c r="C7" s="56" t="s">
        <v>253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56" t="s">
        <v>253</v>
      </c>
      <c r="W7" s="60"/>
      <c r="X7" s="60"/>
      <c r="Y7" s="60"/>
      <c r="Z7" s="17" t="s">
        <v>295</v>
      </c>
      <c r="AA7" s="17" t="s">
        <v>291</v>
      </c>
      <c r="AB7" s="56" t="s">
        <v>293</v>
      </c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7" t="s">
        <v>258</v>
      </c>
      <c r="AO7" s="57"/>
      <c r="AP7" s="57"/>
      <c r="AQ7" s="57"/>
      <c r="AR7" s="57"/>
      <c r="AS7" s="57"/>
      <c r="AT7" s="57"/>
      <c r="AU7" s="57"/>
      <c r="AV7" s="57"/>
      <c r="AW7" s="57"/>
      <c r="AX7" s="57"/>
    </row>
    <row r="8" spans="1:52" ht="21" customHeight="1" x14ac:dyDescent="0.15">
      <c r="A8" s="14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52"/>
      <c r="W8" s="18"/>
      <c r="X8" s="18"/>
      <c r="Y8" s="18"/>
      <c r="Z8" s="17"/>
      <c r="AA8" s="33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</row>
    <row r="9" spans="1:52" s="14" customFormat="1" ht="28" x14ac:dyDescent="0.15">
      <c r="A9" s="6" t="s">
        <v>28</v>
      </c>
      <c r="B9" s="6"/>
      <c r="C9" s="6">
        <v>1</v>
      </c>
      <c r="D9" s="6"/>
      <c r="E9" s="6"/>
      <c r="F9" s="6"/>
      <c r="G9" s="6"/>
      <c r="H9" s="6"/>
      <c r="I9" s="6"/>
      <c r="J9" s="6"/>
      <c r="K9" s="6"/>
      <c r="L9" s="6"/>
      <c r="M9" s="6"/>
      <c r="N9" s="6">
        <v>1</v>
      </c>
      <c r="O9" s="6"/>
      <c r="P9" s="6"/>
      <c r="Q9" s="6"/>
      <c r="R9" s="6"/>
      <c r="S9" s="6"/>
      <c r="T9" s="6"/>
      <c r="U9" s="6"/>
      <c r="V9" s="6">
        <v>1</v>
      </c>
      <c r="W9" s="6">
        <v>1</v>
      </c>
      <c r="X9" s="6">
        <v>1</v>
      </c>
      <c r="Y9" s="6">
        <v>1</v>
      </c>
      <c r="Z9" s="14">
        <v>44</v>
      </c>
      <c r="AA9" s="14">
        <v>10</v>
      </c>
      <c r="AB9" s="14">
        <v>2</v>
      </c>
      <c r="AC9" s="14">
        <v>2</v>
      </c>
      <c r="AD9" s="14">
        <v>2</v>
      </c>
      <c r="AE9" s="14">
        <v>2</v>
      </c>
      <c r="AF9" s="14">
        <v>2</v>
      </c>
      <c r="AG9" s="14">
        <v>2</v>
      </c>
      <c r="AH9" s="14">
        <v>2</v>
      </c>
      <c r="AI9" s="14">
        <v>2</v>
      </c>
      <c r="AJ9" s="14">
        <v>3</v>
      </c>
      <c r="AK9" s="14">
        <v>2</v>
      </c>
      <c r="AM9" s="15">
        <f t="shared" ref="AM9:AM40" si="0">SUM(AB9:AL9)/AA9</f>
        <v>2.1</v>
      </c>
      <c r="AN9" s="14">
        <v>1</v>
      </c>
      <c r="AO9" s="14">
        <v>1</v>
      </c>
      <c r="AP9" s="14">
        <v>1</v>
      </c>
      <c r="AQ9" s="14">
        <v>1</v>
      </c>
      <c r="AR9" s="14">
        <v>1</v>
      </c>
      <c r="AS9" s="14">
        <v>1</v>
      </c>
      <c r="AT9" s="14">
        <v>1</v>
      </c>
      <c r="AU9" s="14">
        <v>1</v>
      </c>
      <c r="AV9" s="14">
        <v>1</v>
      </c>
      <c r="AW9" s="14">
        <v>1</v>
      </c>
    </row>
    <row r="10" spans="1:52" s="14" customFormat="1" ht="29.5" customHeight="1" x14ac:dyDescent="0.15">
      <c r="A10" s="6" t="s">
        <v>29</v>
      </c>
      <c r="B10" s="6"/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O10" s="14">
        <v>1</v>
      </c>
      <c r="P10" s="14">
        <v>1</v>
      </c>
      <c r="T10" s="14">
        <v>1</v>
      </c>
      <c r="U10" s="14">
        <v>1</v>
      </c>
      <c r="V10" s="6">
        <v>1</v>
      </c>
      <c r="W10" s="6"/>
      <c r="X10" s="6"/>
      <c r="Y10" s="6"/>
      <c r="Z10" s="6">
        <v>42</v>
      </c>
      <c r="AA10" s="6">
        <v>10</v>
      </c>
      <c r="AB10" s="14">
        <v>1</v>
      </c>
      <c r="AC10" s="14">
        <v>3</v>
      </c>
      <c r="AD10" s="14">
        <v>3</v>
      </c>
      <c r="AE10" s="14">
        <v>3</v>
      </c>
      <c r="AF10" s="14">
        <v>4</v>
      </c>
      <c r="AG10" s="14">
        <v>3</v>
      </c>
      <c r="AH10" s="14">
        <v>3</v>
      </c>
      <c r="AI10" s="14">
        <v>3</v>
      </c>
      <c r="AJ10" s="14">
        <v>3</v>
      </c>
      <c r="AK10" s="14">
        <v>3</v>
      </c>
      <c r="AM10" s="15">
        <f t="shared" si="0"/>
        <v>2.9</v>
      </c>
      <c r="AN10" s="14">
        <v>1</v>
      </c>
      <c r="AO10" s="14">
        <v>1</v>
      </c>
      <c r="AP10" s="14">
        <v>1</v>
      </c>
      <c r="AQ10" s="14">
        <v>1</v>
      </c>
      <c r="AR10" s="14">
        <v>1</v>
      </c>
      <c r="AS10" s="14">
        <v>1</v>
      </c>
      <c r="AT10" s="14">
        <v>1</v>
      </c>
      <c r="AU10" s="14">
        <v>1</v>
      </c>
      <c r="AV10" s="14">
        <v>1</v>
      </c>
      <c r="AW10" s="14">
        <v>1</v>
      </c>
      <c r="AZ10" s="6"/>
    </row>
    <row r="11" spans="1:52" s="14" customFormat="1" x14ac:dyDescent="0.15">
      <c r="A11" s="6" t="s">
        <v>30</v>
      </c>
      <c r="B11" s="6"/>
      <c r="C11" s="6"/>
      <c r="D11" s="6">
        <v>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>
        <v>1</v>
      </c>
      <c r="W11" s="6"/>
      <c r="X11" s="6"/>
      <c r="Y11" s="6"/>
      <c r="Z11" s="14">
        <v>27</v>
      </c>
      <c r="AA11" s="14">
        <v>5</v>
      </c>
      <c r="AB11" s="14">
        <v>3</v>
      </c>
      <c r="AC11" s="14">
        <v>4</v>
      </c>
      <c r="AD11" s="14">
        <v>4</v>
      </c>
      <c r="AF11" s="14">
        <v>4</v>
      </c>
      <c r="AJ11" s="14">
        <v>4</v>
      </c>
      <c r="AM11" s="15">
        <f t="shared" si="0"/>
        <v>3.8</v>
      </c>
      <c r="AN11" s="14">
        <v>1</v>
      </c>
      <c r="AO11" s="14">
        <v>1</v>
      </c>
      <c r="AP11" s="14">
        <v>1</v>
      </c>
      <c r="AR11" s="14">
        <v>1</v>
      </c>
      <c r="AV11" s="14">
        <v>1</v>
      </c>
    </row>
    <row r="12" spans="1:52" s="14" customFormat="1" ht="42" x14ac:dyDescent="0.15">
      <c r="A12" s="6" t="s">
        <v>31</v>
      </c>
      <c r="B12" s="6"/>
      <c r="C12" s="6">
        <v>1</v>
      </c>
      <c r="D12" s="6"/>
      <c r="E12" s="6">
        <v>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>
        <v>1</v>
      </c>
      <c r="W12" s="6"/>
      <c r="X12" s="6"/>
      <c r="Y12" s="6"/>
      <c r="Z12" s="14">
        <v>38</v>
      </c>
      <c r="AA12" s="14">
        <v>9</v>
      </c>
      <c r="AB12" s="14">
        <v>2</v>
      </c>
      <c r="AC12" s="14">
        <v>2</v>
      </c>
      <c r="AD12" s="14">
        <v>2</v>
      </c>
      <c r="AE12" s="14">
        <v>2</v>
      </c>
      <c r="AF12" s="14">
        <v>2</v>
      </c>
      <c r="AG12" s="14">
        <v>3</v>
      </c>
      <c r="AI12" s="14">
        <v>3</v>
      </c>
      <c r="AJ12" s="14">
        <v>2</v>
      </c>
      <c r="AK12" s="14">
        <v>2</v>
      </c>
      <c r="AM12" s="15">
        <f t="shared" si="0"/>
        <v>2.2222222222222223</v>
      </c>
      <c r="AN12" s="14">
        <v>1</v>
      </c>
      <c r="AO12" s="14">
        <v>1</v>
      </c>
      <c r="AP12" s="14">
        <v>1</v>
      </c>
      <c r="AQ12" s="14">
        <v>1</v>
      </c>
      <c r="AR12" s="14">
        <v>1</v>
      </c>
      <c r="AS12" s="14">
        <v>1</v>
      </c>
      <c r="AU12" s="14">
        <v>1</v>
      </c>
      <c r="AV12" s="14">
        <v>1</v>
      </c>
      <c r="AW12" s="14">
        <v>1</v>
      </c>
    </row>
    <row r="13" spans="1:52" s="14" customFormat="1" ht="33" customHeight="1" x14ac:dyDescent="0.15">
      <c r="A13" s="6" t="s">
        <v>32</v>
      </c>
      <c r="B13" s="14">
        <v>5700</v>
      </c>
      <c r="C13" s="6">
        <v>1</v>
      </c>
      <c r="D13" s="6"/>
      <c r="E13" s="6"/>
      <c r="F13" s="6">
        <v>1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>
        <v>1</v>
      </c>
      <c r="W13" s="6">
        <v>1</v>
      </c>
      <c r="X13" s="6">
        <v>1</v>
      </c>
      <c r="Y13" s="6">
        <v>1</v>
      </c>
      <c r="Z13" s="14">
        <v>37</v>
      </c>
      <c r="AA13" s="14">
        <v>9</v>
      </c>
      <c r="AB13" s="14">
        <v>3</v>
      </c>
      <c r="AC13" s="14">
        <v>2</v>
      </c>
      <c r="AD13" s="14">
        <v>3</v>
      </c>
      <c r="AE13" s="14">
        <v>3</v>
      </c>
      <c r="AF13" s="14">
        <v>3</v>
      </c>
      <c r="AG13" s="14">
        <v>3</v>
      </c>
      <c r="AI13" s="14">
        <v>3</v>
      </c>
      <c r="AK13" s="14">
        <v>2</v>
      </c>
      <c r="AL13" s="14">
        <v>4</v>
      </c>
      <c r="AM13" s="15">
        <f t="shared" si="0"/>
        <v>2.8888888888888888</v>
      </c>
      <c r="AN13" s="14">
        <v>1</v>
      </c>
      <c r="AO13" s="14">
        <v>1</v>
      </c>
      <c r="AP13" s="14">
        <v>1</v>
      </c>
      <c r="AQ13" s="14">
        <v>1</v>
      </c>
      <c r="AR13" s="14">
        <v>1</v>
      </c>
      <c r="AS13" s="14">
        <v>1</v>
      </c>
      <c r="AU13" s="14">
        <v>1</v>
      </c>
      <c r="AW13" s="14">
        <v>1</v>
      </c>
      <c r="AX13" s="14">
        <v>1</v>
      </c>
    </row>
    <row r="14" spans="1:52" s="14" customFormat="1" x14ac:dyDescent="0.15">
      <c r="A14" s="6" t="s">
        <v>33</v>
      </c>
      <c r="B14" s="6">
        <v>1504</v>
      </c>
      <c r="C14" s="6"/>
      <c r="D14" s="6"/>
      <c r="E14" s="6"/>
      <c r="F14" s="6"/>
      <c r="G14" s="6">
        <v>1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>
        <v>1</v>
      </c>
      <c r="W14" s="6"/>
      <c r="X14" s="6"/>
      <c r="Y14" s="6"/>
      <c r="Z14" s="14">
        <v>37</v>
      </c>
      <c r="AA14" s="14">
        <v>6</v>
      </c>
      <c r="AB14" s="14">
        <v>2</v>
      </c>
      <c r="AC14" s="14">
        <v>2</v>
      </c>
      <c r="AD14" s="14">
        <v>3</v>
      </c>
      <c r="AE14" s="14">
        <v>3</v>
      </c>
      <c r="AF14" s="14">
        <v>3</v>
      </c>
      <c r="AG14" s="14">
        <v>3</v>
      </c>
      <c r="AM14" s="15">
        <f t="shared" si="0"/>
        <v>2.6666666666666665</v>
      </c>
      <c r="AN14" s="14">
        <v>1</v>
      </c>
      <c r="AO14" s="14">
        <v>1</v>
      </c>
      <c r="AP14" s="14">
        <v>1</v>
      </c>
      <c r="AQ14" s="14">
        <v>1</v>
      </c>
      <c r="AR14" s="14">
        <v>1</v>
      </c>
      <c r="AS14" s="14">
        <v>1</v>
      </c>
    </row>
    <row r="15" spans="1:52" s="14" customFormat="1" ht="28" x14ac:dyDescent="0.15">
      <c r="A15" s="6" t="s">
        <v>34</v>
      </c>
      <c r="B15" s="6"/>
      <c r="C15" s="6">
        <v>1</v>
      </c>
      <c r="D15" s="6"/>
      <c r="E15" s="6">
        <v>1</v>
      </c>
      <c r="F15" s="6">
        <v>1</v>
      </c>
      <c r="G15" s="6">
        <v>1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>
        <v>1</v>
      </c>
      <c r="W15" s="6">
        <v>1</v>
      </c>
      <c r="X15" s="6">
        <v>1</v>
      </c>
      <c r="Y15" s="6">
        <v>1</v>
      </c>
      <c r="Z15" s="14">
        <v>45</v>
      </c>
      <c r="AA15" s="14">
        <v>10</v>
      </c>
      <c r="AB15" s="14">
        <v>3</v>
      </c>
      <c r="AC15" s="14">
        <v>3</v>
      </c>
      <c r="AD15" s="14">
        <v>3</v>
      </c>
      <c r="AE15" s="14">
        <v>4</v>
      </c>
      <c r="AF15" s="14">
        <v>3</v>
      </c>
      <c r="AG15" s="14">
        <v>2</v>
      </c>
      <c r="AH15" s="14">
        <v>3</v>
      </c>
      <c r="AI15" s="14">
        <v>4</v>
      </c>
      <c r="AJ15" s="14">
        <v>3</v>
      </c>
      <c r="AK15" s="14">
        <v>3</v>
      </c>
      <c r="AM15" s="15">
        <f t="shared" si="0"/>
        <v>3.1</v>
      </c>
      <c r="AN15" s="14">
        <v>1</v>
      </c>
      <c r="AO15" s="14">
        <v>1</v>
      </c>
      <c r="AP15" s="14">
        <v>1</v>
      </c>
      <c r="AQ15" s="14">
        <v>1</v>
      </c>
      <c r="AR15" s="14">
        <v>1</v>
      </c>
      <c r="AS15" s="14">
        <v>1</v>
      </c>
      <c r="AT15" s="14">
        <v>1</v>
      </c>
      <c r="AU15" s="14">
        <v>1</v>
      </c>
      <c r="AV15" s="14">
        <v>1</v>
      </c>
      <c r="AW15" s="14">
        <v>1</v>
      </c>
    </row>
    <row r="16" spans="1:52" s="14" customFormat="1" ht="28" x14ac:dyDescent="0.15">
      <c r="A16" s="6" t="s">
        <v>35</v>
      </c>
      <c r="B16" s="6"/>
      <c r="C16" s="6">
        <v>1</v>
      </c>
      <c r="D16" s="6"/>
      <c r="E16" s="6">
        <v>1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>
        <v>1</v>
      </c>
      <c r="X16" s="6"/>
      <c r="Y16" s="6"/>
      <c r="Z16" s="14">
        <v>42</v>
      </c>
      <c r="AA16" s="14">
        <v>4</v>
      </c>
      <c r="AB16" s="14">
        <v>2</v>
      </c>
      <c r="AC16" s="14">
        <v>2</v>
      </c>
      <c r="AE16" s="14">
        <v>2</v>
      </c>
      <c r="AF16" s="14">
        <v>2</v>
      </c>
      <c r="AM16" s="15">
        <f t="shared" si="0"/>
        <v>2</v>
      </c>
      <c r="AN16" s="14">
        <v>1</v>
      </c>
      <c r="AO16" s="14">
        <v>1</v>
      </c>
      <c r="AQ16" s="14">
        <v>1</v>
      </c>
      <c r="AR16" s="14">
        <v>1</v>
      </c>
    </row>
    <row r="17" spans="1:49" s="14" customFormat="1" x14ac:dyDescent="0.15">
      <c r="A17" s="6" t="s">
        <v>36</v>
      </c>
      <c r="B17" s="6"/>
      <c r="C17" s="6">
        <v>1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>
        <v>1</v>
      </c>
      <c r="W17" s="6">
        <v>1</v>
      </c>
      <c r="X17" s="6">
        <v>1</v>
      </c>
      <c r="Y17" s="6">
        <v>1</v>
      </c>
      <c r="Z17" s="14">
        <v>42</v>
      </c>
      <c r="AA17" s="14">
        <v>8</v>
      </c>
      <c r="AB17" s="14">
        <v>3</v>
      </c>
      <c r="AC17" s="14">
        <v>3</v>
      </c>
      <c r="AD17" s="14">
        <v>3</v>
      </c>
      <c r="AE17" s="14">
        <v>3</v>
      </c>
      <c r="AF17" s="14">
        <v>3</v>
      </c>
      <c r="AI17" s="14">
        <v>3</v>
      </c>
      <c r="AJ17" s="14">
        <v>3</v>
      </c>
      <c r="AK17" s="14">
        <v>3</v>
      </c>
      <c r="AM17" s="15">
        <f t="shared" si="0"/>
        <v>3</v>
      </c>
      <c r="AN17" s="14">
        <v>1</v>
      </c>
      <c r="AO17" s="14">
        <v>1</v>
      </c>
      <c r="AP17" s="14">
        <v>1</v>
      </c>
      <c r="AQ17" s="14">
        <v>1</v>
      </c>
      <c r="AR17" s="14">
        <v>1</v>
      </c>
      <c r="AU17" s="14">
        <v>1</v>
      </c>
      <c r="AV17" s="14">
        <v>1</v>
      </c>
      <c r="AW17" s="14">
        <v>1</v>
      </c>
    </row>
    <row r="18" spans="1:49" s="14" customFormat="1" ht="28" x14ac:dyDescent="0.15">
      <c r="A18" s="6" t="s">
        <v>37</v>
      </c>
      <c r="B18" s="6"/>
      <c r="C18" s="6">
        <v>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>
        <v>1</v>
      </c>
      <c r="W18" s="6"/>
      <c r="X18" s="6"/>
      <c r="Y18" s="6"/>
      <c r="Z18" s="14">
        <v>44</v>
      </c>
      <c r="AA18" s="14">
        <v>8</v>
      </c>
      <c r="AB18" s="14">
        <v>2</v>
      </c>
      <c r="AC18" s="14">
        <v>3</v>
      </c>
      <c r="AD18" s="14">
        <v>3</v>
      </c>
      <c r="AE18" s="14">
        <v>3</v>
      </c>
      <c r="AF18" s="14">
        <v>3</v>
      </c>
      <c r="AG18" s="14">
        <v>3</v>
      </c>
      <c r="AI18" s="14">
        <v>3</v>
      </c>
      <c r="AK18" s="14">
        <v>2</v>
      </c>
      <c r="AM18" s="15">
        <f t="shared" si="0"/>
        <v>2.75</v>
      </c>
      <c r="AN18" s="14">
        <v>1</v>
      </c>
      <c r="AO18" s="14">
        <v>1</v>
      </c>
      <c r="AP18" s="14">
        <v>1</v>
      </c>
      <c r="AQ18" s="14">
        <v>1</v>
      </c>
      <c r="AR18" s="14">
        <v>1</v>
      </c>
      <c r="AS18" s="14">
        <v>1</v>
      </c>
      <c r="AU18" s="14">
        <v>1</v>
      </c>
      <c r="AW18" s="14">
        <v>1</v>
      </c>
    </row>
    <row r="19" spans="1:49" s="14" customFormat="1" x14ac:dyDescent="0.15">
      <c r="A19" s="6" t="s">
        <v>38</v>
      </c>
      <c r="B19" s="6"/>
      <c r="C19" s="6">
        <v>1</v>
      </c>
      <c r="D19" s="6">
        <v>1</v>
      </c>
      <c r="E19" s="6"/>
      <c r="F19" s="6">
        <v>1</v>
      </c>
      <c r="G19" s="6"/>
      <c r="H19" s="6"/>
      <c r="I19" s="6"/>
      <c r="J19" s="6">
        <v>1</v>
      </c>
      <c r="K19" s="6"/>
      <c r="L19" s="6">
        <v>1</v>
      </c>
      <c r="M19" s="6">
        <v>1</v>
      </c>
      <c r="N19" s="6">
        <v>1</v>
      </c>
      <c r="O19" s="6"/>
      <c r="P19" s="6"/>
      <c r="Q19" s="6"/>
      <c r="R19" s="6"/>
      <c r="S19" s="6"/>
      <c r="T19" s="6"/>
      <c r="U19" s="6"/>
      <c r="V19" s="6">
        <v>1</v>
      </c>
      <c r="W19" s="6">
        <v>1</v>
      </c>
      <c r="X19" s="6">
        <v>1</v>
      </c>
      <c r="Y19" s="6">
        <v>1</v>
      </c>
      <c r="Z19" s="14">
        <v>76</v>
      </c>
      <c r="AA19" s="14">
        <v>2</v>
      </c>
      <c r="AI19" s="14">
        <v>3</v>
      </c>
      <c r="AJ19" s="14">
        <v>3</v>
      </c>
      <c r="AM19" s="15">
        <f t="shared" si="0"/>
        <v>3</v>
      </c>
      <c r="AU19" s="14">
        <v>1</v>
      </c>
      <c r="AV19" s="14">
        <v>1</v>
      </c>
    </row>
    <row r="20" spans="1:49" s="14" customFormat="1" x14ac:dyDescent="0.15">
      <c r="A20" s="6" t="s">
        <v>39</v>
      </c>
      <c r="B20" s="6"/>
      <c r="C20" s="6">
        <v>1</v>
      </c>
      <c r="D20" s="6"/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/>
      <c r="K20" s="6">
        <v>1</v>
      </c>
      <c r="L20" s="6">
        <v>1</v>
      </c>
      <c r="M20" s="6">
        <v>1</v>
      </c>
      <c r="N20" s="6">
        <v>1</v>
      </c>
      <c r="O20" s="6"/>
      <c r="P20" s="6">
        <v>1</v>
      </c>
      <c r="Q20" s="6"/>
      <c r="R20" s="6"/>
      <c r="S20" s="6"/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14">
        <v>68</v>
      </c>
      <c r="AA20" s="14">
        <v>8</v>
      </c>
      <c r="AB20" s="14">
        <v>1</v>
      </c>
      <c r="AC20" s="14">
        <v>2</v>
      </c>
      <c r="AD20" s="14">
        <v>2</v>
      </c>
      <c r="AE20" s="14">
        <v>2</v>
      </c>
      <c r="AF20" s="14">
        <v>2</v>
      </c>
      <c r="AG20" s="14">
        <v>3</v>
      </c>
      <c r="AI20" s="14">
        <v>2</v>
      </c>
      <c r="AK20" s="14">
        <v>2</v>
      </c>
      <c r="AM20" s="15">
        <f t="shared" si="0"/>
        <v>2</v>
      </c>
      <c r="AN20" s="14">
        <v>1</v>
      </c>
      <c r="AO20" s="14">
        <v>1</v>
      </c>
      <c r="AP20" s="14">
        <v>1</v>
      </c>
      <c r="AQ20" s="14">
        <v>1</v>
      </c>
      <c r="AR20" s="14">
        <v>1</v>
      </c>
      <c r="AS20" s="14">
        <v>1</v>
      </c>
      <c r="AU20" s="14">
        <v>1</v>
      </c>
      <c r="AW20" s="14">
        <v>1</v>
      </c>
    </row>
    <row r="21" spans="1:49" s="14" customFormat="1" ht="28" x14ac:dyDescent="0.15">
      <c r="A21" s="6" t="s">
        <v>40</v>
      </c>
      <c r="B21" s="6"/>
      <c r="C21" s="6"/>
      <c r="D21" s="6">
        <v>1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>
        <v>1</v>
      </c>
      <c r="W21" s="6"/>
      <c r="X21" s="6"/>
      <c r="Y21" s="6"/>
      <c r="Z21" s="14">
        <v>36</v>
      </c>
      <c r="AA21" s="14">
        <v>8</v>
      </c>
      <c r="AB21" s="14">
        <v>1</v>
      </c>
      <c r="AC21" s="14">
        <v>2</v>
      </c>
      <c r="AD21" s="14">
        <v>3</v>
      </c>
      <c r="AE21" s="14">
        <v>2</v>
      </c>
      <c r="AF21" s="14">
        <v>3</v>
      </c>
      <c r="AG21" s="14">
        <v>1</v>
      </c>
      <c r="AH21" s="14">
        <v>1</v>
      </c>
      <c r="AJ21" s="14">
        <v>2</v>
      </c>
      <c r="AM21" s="15">
        <f t="shared" si="0"/>
        <v>1.875</v>
      </c>
      <c r="AN21" s="14">
        <v>1</v>
      </c>
      <c r="AO21" s="14">
        <v>1</v>
      </c>
      <c r="AP21" s="14">
        <v>1</v>
      </c>
      <c r="AQ21" s="14">
        <v>1</v>
      </c>
      <c r="AR21" s="14">
        <v>1</v>
      </c>
      <c r="AS21" s="14">
        <v>1</v>
      </c>
      <c r="AT21" s="14">
        <v>1</v>
      </c>
      <c r="AV21" s="14">
        <v>1</v>
      </c>
    </row>
    <row r="22" spans="1:49" s="14" customFormat="1" ht="28" x14ac:dyDescent="0.15">
      <c r="A22" s="6" t="s">
        <v>41</v>
      </c>
      <c r="B22" s="6"/>
      <c r="C22" s="6"/>
      <c r="D22" s="6"/>
      <c r="E22" s="6"/>
      <c r="F22" s="6"/>
      <c r="G22" s="6"/>
      <c r="H22" s="6"/>
      <c r="I22" s="6"/>
      <c r="J22" s="6">
        <v>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>
        <v>1</v>
      </c>
      <c r="W22" s="6"/>
      <c r="X22" s="6"/>
      <c r="Y22" s="6"/>
      <c r="Z22" s="14">
        <v>40</v>
      </c>
      <c r="AA22" s="14">
        <v>7</v>
      </c>
      <c r="AB22" s="14">
        <v>1</v>
      </c>
      <c r="AC22" s="14">
        <v>2</v>
      </c>
      <c r="AD22" s="14">
        <v>2</v>
      </c>
      <c r="AF22" s="14">
        <v>3</v>
      </c>
      <c r="AG22" s="14">
        <v>2</v>
      </c>
      <c r="AI22" s="14">
        <v>2</v>
      </c>
      <c r="AJ22" s="14">
        <v>2</v>
      </c>
      <c r="AM22" s="15">
        <f t="shared" si="0"/>
        <v>2</v>
      </c>
      <c r="AN22" s="14">
        <v>1</v>
      </c>
      <c r="AO22" s="14">
        <v>1</v>
      </c>
      <c r="AP22" s="14">
        <v>1</v>
      </c>
      <c r="AR22" s="14">
        <v>1</v>
      </c>
      <c r="AS22" s="14">
        <v>1</v>
      </c>
      <c r="AU22" s="14">
        <v>1</v>
      </c>
      <c r="AV22" s="14">
        <v>1</v>
      </c>
    </row>
    <row r="23" spans="1:49" s="14" customFormat="1" x14ac:dyDescent="0.15">
      <c r="A23" s="6" t="s">
        <v>43</v>
      </c>
      <c r="B23" s="6">
        <v>3017</v>
      </c>
      <c r="C23" s="6"/>
      <c r="D23" s="6">
        <v>1</v>
      </c>
      <c r="E23" s="6">
        <v>1</v>
      </c>
      <c r="F23" s="6">
        <v>1</v>
      </c>
      <c r="G23" s="6">
        <v>1</v>
      </c>
      <c r="H23" s="6"/>
      <c r="I23" s="6"/>
      <c r="J23" s="6">
        <v>1</v>
      </c>
      <c r="K23" s="6"/>
      <c r="L23" s="6">
        <v>1</v>
      </c>
      <c r="M23" s="6">
        <v>1</v>
      </c>
      <c r="N23" s="6"/>
      <c r="O23" s="6"/>
      <c r="P23" s="6"/>
      <c r="Q23" s="6"/>
      <c r="R23" s="6"/>
      <c r="S23" s="6"/>
      <c r="T23" s="6">
        <v>1</v>
      </c>
      <c r="U23" s="6">
        <v>1</v>
      </c>
      <c r="V23" s="6">
        <v>1</v>
      </c>
      <c r="W23" s="6"/>
      <c r="X23" s="6"/>
      <c r="Y23" s="6"/>
      <c r="Z23" s="14">
        <v>39</v>
      </c>
      <c r="AA23" s="14">
        <v>7</v>
      </c>
      <c r="AB23" s="14">
        <v>1</v>
      </c>
      <c r="AC23" s="14">
        <v>1</v>
      </c>
      <c r="AD23" s="14">
        <v>1</v>
      </c>
      <c r="AE23" s="14">
        <v>2</v>
      </c>
      <c r="AF23" s="14">
        <v>2</v>
      </c>
      <c r="AI23" s="14">
        <v>1</v>
      </c>
      <c r="AJ23" s="14">
        <v>1</v>
      </c>
      <c r="AM23" s="15">
        <f t="shared" si="0"/>
        <v>1.2857142857142858</v>
      </c>
      <c r="AN23" s="14">
        <v>1</v>
      </c>
      <c r="AO23" s="14">
        <v>1</v>
      </c>
      <c r="AP23" s="14">
        <v>1</v>
      </c>
      <c r="AQ23" s="14">
        <v>1</v>
      </c>
      <c r="AR23" s="14">
        <v>1</v>
      </c>
      <c r="AU23" s="14">
        <v>1</v>
      </c>
      <c r="AV23" s="14">
        <v>1</v>
      </c>
    </row>
    <row r="24" spans="1:49" s="14" customFormat="1" x14ac:dyDescent="0.15">
      <c r="A24" s="6" t="s">
        <v>44</v>
      </c>
      <c r="B24" s="6">
        <v>1705</v>
      </c>
      <c r="C24" s="6"/>
      <c r="D24" s="6"/>
      <c r="E24" s="6"/>
      <c r="F24" s="6">
        <v>1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>
        <v>1</v>
      </c>
      <c r="W24" s="6"/>
      <c r="X24" s="6"/>
      <c r="Y24" s="6"/>
      <c r="Z24" s="14">
        <v>26</v>
      </c>
      <c r="AA24" s="14">
        <v>5</v>
      </c>
      <c r="AB24" s="14">
        <v>3</v>
      </c>
      <c r="AC24" s="14">
        <v>1</v>
      </c>
      <c r="AD24" s="14">
        <v>1</v>
      </c>
      <c r="AE24" s="14">
        <v>1</v>
      </c>
      <c r="AI24" s="14">
        <v>4</v>
      </c>
      <c r="AM24" s="15">
        <f t="shared" si="0"/>
        <v>2</v>
      </c>
      <c r="AN24" s="14">
        <v>1</v>
      </c>
      <c r="AO24" s="14">
        <v>1</v>
      </c>
      <c r="AP24" s="14">
        <v>1</v>
      </c>
      <c r="AQ24" s="14">
        <v>1</v>
      </c>
      <c r="AU24" s="14">
        <v>1</v>
      </c>
    </row>
    <row r="25" spans="1:49" s="14" customFormat="1" x14ac:dyDescent="0.15">
      <c r="A25" s="6" t="s">
        <v>45</v>
      </c>
      <c r="B25" s="6">
        <v>400</v>
      </c>
      <c r="C25" s="6">
        <v>1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>
        <v>1</v>
      </c>
      <c r="X25" s="6"/>
      <c r="Y25" s="6"/>
      <c r="Z25" s="14">
        <v>47</v>
      </c>
      <c r="AA25" s="14">
        <v>9</v>
      </c>
      <c r="AB25" s="14">
        <v>2</v>
      </c>
      <c r="AC25" s="14">
        <v>2</v>
      </c>
      <c r="AD25" s="14">
        <v>2</v>
      </c>
      <c r="AE25" s="14">
        <v>3</v>
      </c>
      <c r="AF25" s="14">
        <v>2</v>
      </c>
      <c r="AG25" s="14">
        <v>2</v>
      </c>
      <c r="AH25" s="14">
        <v>4</v>
      </c>
      <c r="AI25" s="14">
        <v>2</v>
      </c>
      <c r="AJ25" s="14">
        <v>2</v>
      </c>
      <c r="AM25" s="15">
        <f t="shared" si="0"/>
        <v>2.3333333333333335</v>
      </c>
      <c r="AN25" s="14">
        <v>1</v>
      </c>
      <c r="AO25" s="14">
        <v>1</v>
      </c>
      <c r="AP25" s="14">
        <v>1</v>
      </c>
      <c r="AQ25" s="14">
        <v>1</v>
      </c>
      <c r="AR25" s="14">
        <v>1</v>
      </c>
      <c r="AS25" s="14">
        <v>1</v>
      </c>
      <c r="AT25" s="14">
        <v>1</v>
      </c>
      <c r="AU25" s="14">
        <v>1</v>
      </c>
      <c r="AV25" s="14">
        <v>1</v>
      </c>
    </row>
    <row r="26" spans="1:49" s="14" customFormat="1" ht="28" x14ac:dyDescent="0.15">
      <c r="A26" s="6" t="s">
        <v>46</v>
      </c>
      <c r="B26" s="6"/>
      <c r="C26" s="6">
        <v>1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  <c r="N26" s="6">
        <v>1</v>
      </c>
      <c r="O26" s="6">
        <v>1</v>
      </c>
      <c r="P26" s="6">
        <v>1</v>
      </c>
      <c r="Q26" s="6"/>
      <c r="R26" s="6"/>
      <c r="S26" s="6"/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14">
        <v>25</v>
      </c>
      <c r="AA26" s="14">
        <v>9</v>
      </c>
      <c r="AB26" s="14">
        <v>1</v>
      </c>
      <c r="AC26" s="14">
        <v>1</v>
      </c>
      <c r="AD26" s="14">
        <v>1</v>
      </c>
      <c r="AE26" s="14">
        <v>1</v>
      </c>
      <c r="AF26" s="14">
        <v>2</v>
      </c>
      <c r="AG26" s="14">
        <v>2</v>
      </c>
      <c r="AH26" s="14">
        <v>3</v>
      </c>
      <c r="AI26" s="14">
        <v>2</v>
      </c>
      <c r="AJ26" s="14">
        <v>1</v>
      </c>
      <c r="AM26" s="15">
        <f t="shared" si="0"/>
        <v>1.5555555555555556</v>
      </c>
      <c r="AN26" s="14">
        <v>1</v>
      </c>
      <c r="AO26" s="14">
        <v>1</v>
      </c>
      <c r="AP26" s="14">
        <v>1</v>
      </c>
      <c r="AQ26" s="14">
        <v>1</v>
      </c>
      <c r="AR26" s="14">
        <v>1</v>
      </c>
      <c r="AS26" s="14">
        <v>1</v>
      </c>
      <c r="AT26" s="14">
        <v>1</v>
      </c>
      <c r="AU26" s="14">
        <v>1</v>
      </c>
      <c r="AV26" s="14">
        <v>1</v>
      </c>
    </row>
    <row r="27" spans="1:49" s="14" customFormat="1" x14ac:dyDescent="0.15">
      <c r="A27" s="6" t="s">
        <v>47</v>
      </c>
      <c r="B27" s="6"/>
      <c r="C27" s="6"/>
      <c r="D27" s="6">
        <v>1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>
        <v>1</v>
      </c>
      <c r="W27" s="6"/>
      <c r="X27" s="6"/>
      <c r="Y27" s="6"/>
      <c r="Z27" s="14">
        <v>40</v>
      </c>
      <c r="AA27" s="14">
        <v>5</v>
      </c>
      <c r="AB27" s="14">
        <v>2</v>
      </c>
      <c r="AC27" s="14">
        <v>2</v>
      </c>
      <c r="AD27" s="14">
        <v>2</v>
      </c>
      <c r="AF27" s="14">
        <v>2</v>
      </c>
      <c r="AG27" s="14">
        <v>2</v>
      </c>
      <c r="AM27" s="15">
        <f t="shared" si="0"/>
        <v>2</v>
      </c>
      <c r="AN27" s="14">
        <v>1</v>
      </c>
      <c r="AO27" s="14">
        <v>1</v>
      </c>
      <c r="AP27" s="14">
        <v>1</v>
      </c>
      <c r="AR27" s="14">
        <v>1</v>
      </c>
      <c r="AS27" s="14">
        <v>1</v>
      </c>
    </row>
    <row r="28" spans="1:49" s="14" customFormat="1" ht="28" x14ac:dyDescent="0.15">
      <c r="A28" s="6" t="s">
        <v>48</v>
      </c>
      <c r="B28" s="6"/>
      <c r="C28" s="6">
        <v>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14">
        <v>47</v>
      </c>
      <c r="AA28" s="14">
        <v>6</v>
      </c>
      <c r="AB28" s="14">
        <v>1</v>
      </c>
      <c r="AC28" s="14">
        <v>1</v>
      </c>
      <c r="AE28" s="14">
        <v>1</v>
      </c>
      <c r="AI28" s="14">
        <v>3</v>
      </c>
      <c r="AJ28" s="14">
        <v>2</v>
      </c>
      <c r="AK28" s="14">
        <v>2</v>
      </c>
      <c r="AM28" s="15">
        <f t="shared" si="0"/>
        <v>1.6666666666666667</v>
      </c>
      <c r="AN28" s="14">
        <v>1</v>
      </c>
      <c r="AO28" s="14">
        <v>1</v>
      </c>
      <c r="AQ28" s="14">
        <v>1</v>
      </c>
      <c r="AU28" s="14">
        <v>1</v>
      </c>
      <c r="AV28" s="14">
        <v>1</v>
      </c>
      <c r="AW28" s="14">
        <v>1</v>
      </c>
    </row>
    <row r="29" spans="1:49" s="14" customFormat="1" ht="28" x14ac:dyDescent="0.15">
      <c r="A29" s="6" t="s">
        <v>49</v>
      </c>
      <c r="B29" s="6"/>
      <c r="C29" s="6">
        <v>1</v>
      </c>
      <c r="D29" s="6">
        <v>1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  <c r="N29" s="6">
        <v>1</v>
      </c>
      <c r="O29" s="6">
        <v>1</v>
      </c>
      <c r="P29" s="6">
        <v>1</v>
      </c>
      <c r="Q29" s="6"/>
      <c r="R29" s="6"/>
      <c r="S29" s="6"/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14">
        <v>41</v>
      </c>
      <c r="AA29" s="14">
        <v>8</v>
      </c>
      <c r="AB29" s="14">
        <v>2</v>
      </c>
      <c r="AC29" s="14">
        <v>2</v>
      </c>
      <c r="AD29" s="14">
        <v>3</v>
      </c>
      <c r="AE29" s="14">
        <v>3</v>
      </c>
      <c r="AF29" s="14">
        <v>2</v>
      </c>
      <c r="AI29" s="14">
        <v>2</v>
      </c>
      <c r="AJ29" s="14">
        <v>2</v>
      </c>
      <c r="AK29" s="14">
        <v>2</v>
      </c>
      <c r="AM29" s="15">
        <f t="shared" si="0"/>
        <v>2.25</v>
      </c>
      <c r="AN29" s="14">
        <v>1</v>
      </c>
      <c r="AO29" s="14">
        <v>1</v>
      </c>
      <c r="AP29" s="14">
        <v>1</v>
      </c>
      <c r="AQ29" s="14">
        <v>1</v>
      </c>
      <c r="AR29" s="14">
        <v>1</v>
      </c>
      <c r="AU29" s="14">
        <v>1</v>
      </c>
      <c r="AV29" s="14">
        <v>1</v>
      </c>
      <c r="AW29" s="14">
        <v>1</v>
      </c>
    </row>
    <row r="30" spans="1:49" s="14" customFormat="1" x14ac:dyDescent="0.15">
      <c r="A30" s="6" t="s">
        <v>50</v>
      </c>
      <c r="B30" s="6">
        <v>2751</v>
      </c>
      <c r="C30" s="6">
        <v>1</v>
      </c>
      <c r="D30" s="6">
        <v>1</v>
      </c>
      <c r="E30" s="6">
        <v>1</v>
      </c>
      <c r="F30" s="6"/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  <c r="O30" s="6">
        <v>1</v>
      </c>
      <c r="P30" s="6">
        <v>1</v>
      </c>
      <c r="Q30" s="6"/>
      <c r="R30" s="6"/>
      <c r="S30" s="6"/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14">
        <v>51</v>
      </c>
      <c r="AA30" s="14">
        <v>4</v>
      </c>
      <c r="AB30" s="14">
        <v>2</v>
      </c>
      <c r="AC30" s="14">
        <v>3</v>
      </c>
      <c r="AE30" s="14">
        <v>3</v>
      </c>
      <c r="AF30" s="14">
        <v>3</v>
      </c>
      <c r="AM30" s="15">
        <f t="shared" si="0"/>
        <v>2.75</v>
      </c>
      <c r="AN30" s="14">
        <v>1</v>
      </c>
      <c r="AO30" s="14">
        <v>1</v>
      </c>
      <c r="AQ30" s="14">
        <v>1</v>
      </c>
      <c r="AR30" s="14">
        <v>1</v>
      </c>
    </row>
    <row r="31" spans="1:49" s="14" customFormat="1" x14ac:dyDescent="0.15">
      <c r="A31" s="6" t="s">
        <v>51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>
        <v>1</v>
      </c>
      <c r="M31" s="6"/>
      <c r="N31" s="6"/>
      <c r="O31" s="6">
        <v>1</v>
      </c>
      <c r="P31" s="6"/>
      <c r="Q31" s="6"/>
      <c r="R31" s="6"/>
      <c r="S31" s="6"/>
      <c r="T31" s="6"/>
      <c r="U31" s="6"/>
      <c r="V31" s="6">
        <v>1</v>
      </c>
      <c r="W31" s="6">
        <v>1</v>
      </c>
      <c r="X31" s="6">
        <v>1</v>
      </c>
      <c r="Y31" s="6">
        <v>1</v>
      </c>
      <c r="Z31" s="14">
        <v>39</v>
      </c>
      <c r="AA31" s="14">
        <v>7</v>
      </c>
      <c r="AB31" s="14">
        <v>3</v>
      </c>
      <c r="AC31" s="14">
        <v>3</v>
      </c>
      <c r="AD31" s="14">
        <v>3</v>
      </c>
      <c r="AE31" s="14">
        <v>2</v>
      </c>
      <c r="AF31" s="14">
        <v>1</v>
      </c>
      <c r="AI31" s="14">
        <v>2</v>
      </c>
      <c r="AJ31" s="14">
        <v>2</v>
      </c>
      <c r="AM31" s="15">
        <f t="shared" si="0"/>
        <v>2.2857142857142856</v>
      </c>
      <c r="AN31" s="14">
        <v>1</v>
      </c>
      <c r="AO31" s="14">
        <v>1</v>
      </c>
      <c r="AP31" s="14">
        <v>1</v>
      </c>
      <c r="AQ31" s="14">
        <v>1</v>
      </c>
      <c r="AR31" s="14">
        <v>1</v>
      </c>
      <c r="AU31" s="14">
        <v>1</v>
      </c>
      <c r="AV31" s="14">
        <v>1</v>
      </c>
    </row>
    <row r="32" spans="1:49" s="14" customFormat="1" x14ac:dyDescent="0.15">
      <c r="A32" s="6" t="s">
        <v>52</v>
      </c>
      <c r="B32" s="14">
        <v>3694</v>
      </c>
      <c r="C32" s="6"/>
      <c r="D32" s="6">
        <v>1</v>
      </c>
      <c r="E32" s="6"/>
      <c r="F32" s="6"/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6">
        <v>1</v>
      </c>
      <c r="N32" s="6">
        <v>1</v>
      </c>
      <c r="O32" s="6"/>
      <c r="P32" s="6"/>
      <c r="Q32" s="6"/>
      <c r="R32" s="6"/>
      <c r="S32" s="6"/>
      <c r="T32" s="6"/>
      <c r="U32" s="6"/>
      <c r="V32" s="6">
        <v>1</v>
      </c>
      <c r="W32" s="6">
        <v>1</v>
      </c>
      <c r="X32" s="6">
        <v>1</v>
      </c>
      <c r="Y32" s="6">
        <v>1</v>
      </c>
      <c r="Z32" s="14">
        <v>39</v>
      </c>
      <c r="AA32" s="14">
        <v>9</v>
      </c>
      <c r="AB32" s="14">
        <v>1</v>
      </c>
      <c r="AC32" s="14">
        <v>1</v>
      </c>
      <c r="AD32" s="14">
        <v>2</v>
      </c>
      <c r="AE32" s="14">
        <v>2</v>
      </c>
      <c r="AF32" s="14">
        <v>2</v>
      </c>
      <c r="AG32" s="14">
        <v>3</v>
      </c>
      <c r="AI32" s="14">
        <v>3</v>
      </c>
      <c r="AJ32" s="14">
        <v>2</v>
      </c>
      <c r="AK32" s="14">
        <v>2</v>
      </c>
      <c r="AM32" s="15">
        <f t="shared" si="0"/>
        <v>2</v>
      </c>
      <c r="AN32" s="14">
        <v>1</v>
      </c>
      <c r="AO32" s="14">
        <v>1</v>
      </c>
      <c r="AP32" s="14">
        <v>1</v>
      </c>
      <c r="AQ32" s="14">
        <v>1</v>
      </c>
      <c r="AR32" s="14">
        <v>1</v>
      </c>
      <c r="AS32" s="14">
        <v>1</v>
      </c>
      <c r="AU32" s="14">
        <v>1</v>
      </c>
      <c r="AV32" s="14">
        <v>1</v>
      </c>
      <c r="AW32" s="14">
        <v>1</v>
      </c>
    </row>
    <row r="33" spans="1:52" s="14" customFormat="1" x14ac:dyDescent="0.15">
      <c r="A33" s="6" t="s">
        <v>53</v>
      </c>
      <c r="B33" s="6"/>
      <c r="C33" s="6"/>
      <c r="D33" s="6"/>
      <c r="E33" s="6">
        <v>1</v>
      </c>
      <c r="F33" s="6"/>
      <c r="G33" s="6">
        <v>1</v>
      </c>
      <c r="H33" s="6">
        <v>1</v>
      </c>
      <c r="I33" s="6"/>
      <c r="J33" s="6"/>
      <c r="K33" s="6"/>
      <c r="L33" s="6">
        <v>1</v>
      </c>
      <c r="M33" s="6">
        <v>1</v>
      </c>
      <c r="N33" s="6">
        <v>1</v>
      </c>
      <c r="O33" s="6"/>
      <c r="P33" s="6"/>
      <c r="Q33" s="6"/>
      <c r="R33" s="6"/>
      <c r="S33" s="6"/>
      <c r="T33" s="6">
        <v>1</v>
      </c>
      <c r="U33" s="6"/>
      <c r="V33" s="6"/>
      <c r="W33" s="6">
        <v>1</v>
      </c>
      <c r="X33" s="6"/>
      <c r="Y33" s="6"/>
      <c r="Z33" s="14">
        <v>60</v>
      </c>
      <c r="AA33" s="14">
        <v>5</v>
      </c>
      <c r="AB33" s="14">
        <v>3</v>
      </c>
      <c r="AC33" s="14">
        <v>4</v>
      </c>
      <c r="AF33" s="14">
        <v>4</v>
      </c>
      <c r="AI33" s="14">
        <v>4</v>
      </c>
      <c r="AJ33" s="14">
        <v>3</v>
      </c>
      <c r="AM33" s="15">
        <f t="shared" si="0"/>
        <v>3.6</v>
      </c>
      <c r="AN33" s="14">
        <v>1</v>
      </c>
      <c r="AO33" s="14">
        <v>1</v>
      </c>
      <c r="AR33" s="14">
        <v>1</v>
      </c>
      <c r="AU33" s="14">
        <v>1</v>
      </c>
      <c r="AV33" s="14">
        <v>1</v>
      </c>
    </row>
    <row r="34" spans="1:52" s="14" customFormat="1" x14ac:dyDescent="0.15">
      <c r="A34" s="6" t="s">
        <v>54</v>
      </c>
      <c r="B34" s="6"/>
      <c r="C34" s="6">
        <v>1</v>
      </c>
      <c r="D34" s="6"/>
      <c r="E34" s="6">
        <v>1</v>
      </c>
      <c r="F34" s="6">
        <v>1</v>
      </c>
      <c r="G34" s="6">
        <v>1</v>
      </c>
      <c r="H34" s="6">
        <v>1</v>
      </c>
      <c r="I34" s="6"/>
      <c r="J34" s="6"/>
      <c r="K34" s="6"/>
      <c r="L34" s="6">
        <v>1</v>
      </c>
      <c r="M34" s="6">
        <v>1</v>
      </c>
      <c r="N34" s="6">
        <v>1</v>
      </c>
      <c r="O34" s="6">
        <v>1</v>
      </c>
      <c r="P34" s="6">
        <v>1</v>
      </c>
      <c r="Q34" s="6"/>
      <c r="R34" s="6"/>
      <c r="S34" s="6"/>
      <c r="T34" s="6">
        <v>1</v>
      </c>
      <c r="U34" s="6"/>
      <c r="V34" s="6">
        <v>1</v>
      </c>
      <c r="W34" s="6">
        <v>1</v>
      </c>
      <c r="X34" s="6">
        <v>1</v>
      </c>
      <c r="Y34" s="6">
        <v>1</v>
      </c>
      <c r="Z34" s="14">
        <v>38</v>
      </c>
      <c r="AA34" s="14">
        <v>10</v>
      </c>
      <c r="AB34" s="14">
        <v>3</v>
      </c>
      <c r="AC34" s="14">
        <v>3</v>
      </c>
      <c r="AD34" s="14">
        <v>3</v>
      </c>
      <c r="AE34" s="14">
        <v>3</v>
      </c>
      <c r="AF34" s="14">
        <v>3</v>
      </c>
      <c r="AG34" s="14">
        <v>3</v>
      </c>
      <c r="AH34" s="14">
        <v>3</v>
      </c>
      <c r="AI34" s="14">
        <v>4</v>
      </c>
      <c r="AJ34" s="14">
        <v>3</v>
      </c>
      <c r="AK34" s="14">
        <v>3</v>
      </c>
      <c r="AM34" s="15">
        <f t="shared" si="0"/>
        <v>3.1</v>
      </c>
      <c r="AN34" s="14">
        <v>1</v>
      </c>
      <c r="AO34" s="14">
        <v>1</v>
      </c>
      <c r="AP34" s="14">
        <v>1</v>
      </c>
      <c r="AQ34" s="14">
        <v>1</v>
      </c>
      <c r="AR34" s="14">
        <v>1</v>
      </c>
      <c r="AS34" s="14">
        <v>1</v>
      </c>
      <c r="AT34" s="14">
        <v>1</v>
      </c>
      <c r="AU34" s="14">
        <v>1</v>
      </c>
      <c r="AV34" s="14">
        <v>1</v>
      </c>
      <c r="AW34" s="14">
        <v>1</v>
      </c>
    </row>
    <row r="35" spans="1:52" s="14" customFormat="1" x14ac:dyDescent="0.15">
      <c r="A35" s="6" t="s">
        <v>55</v>
      </c>
      <c r="B35" s="6"/>
      <c r="C35" s="6"/>
      <c r="D35" s="6">
        <v>1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>
        <v>1</v>
      </c>
      <c r="W35" s="6"/>
      <c r="X35" s="6"/>
      <c r="Y35" s="6"/>
      <c r="Z35" s="14">
        <v>49</v>
      </c>
      <c r="AA35" s="14">
        <v>8</v>
      </c>
      <c r="AB35" s="14">
        <v>2</v>
      </c>
      <c r="AC35" s="14">
        <v>2</v>
      </c>
      <c r="AD35" s="14">
        <v>2</v>
      </c>
      <c r="AE35" s="14">
        <v>2</v>
      </c>
      <c r="AF35" s="14">
        <v>2</v>
      </c>
      <c r="AG35" s="14">
        <v>2</v>
      </c>
      <c r="AI35" s="14">
        <v>3</v>
      </c>
      <c r="AJ35" s="14">
        <v>3</v>
      </c>
      <c r="AM35" s="15">
        <f t="shared" si="0"/>
        <v>2.25</v>
      </c>
      <c r="AN35" s="14">
        <v>1</v>
      </c>
      <c r="AO35" s="14">
        <v>1</v>
      </c>
      <c r="AP35" s="14">
        <v>1</v>
      </c>
      <c r="AQ35" s="14">
        <v>1</v>
      </c>
      <c r="AR35" s="14">
        <v>1</v>
      </c>
      <c r="AS35" s="14">
        <v>1</v>
      </c>
      <c r="AU35" s="14">
        <v>1</v>
      </c>
      <c r="AV35" s="14">
        <v>1</v>
      </c>
    </row>
    <row r="36" spans="1:52" s="14" customFormat="1" x14ac:dyDescent="0.15">
      <c r="A36" s="6" t="s">
        <v>56</v>
      </c>
      <c r="B36" s="6">
        <v>310</v>
      </c>
      <c r="C36" s="6">
        <v>1</v>
      </c>
      <c r="D36" s="6">
        <v>1</v>
      </c>
      <c r="E36" s="6">
        <v>1</v>
      </c>
      <c r="F36" s="6">
        <v>1</v>
      </c>
      <c r="G36" s="6">
        <v>1</v>
      </c>
      <c r="H36" s="6">
        <v>1</v>
      </c>
      <c r="I36" s="6">
        <v>1</v>
      </c>
      <c r="J36" s="6">
        <v>1</v>
      </c>
      <c r="K36" s="6">
        <v>1</v>
      </c>
      <c r="L36" s="6">
        <v>1</v>
      </c>
      <c r="M36" s="6">
        <v>1</v>
      </c>
      <c r="N36" s="6">
        <v>1</v>
      </c>
      <c r="O36" s="6">
        <v>1</v>
      </c>
      <c r="P36" s="6">
        <v>1</v>
      </c>
      <c r="Q36" s="6"/>
      <c r="R36" s="6"/>
      <c r="S36" s="6"/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14">
        <v>71</v>
      </c>
      <c r="AA36" s="14">
        <v>10</v>
      </c>
      <c r="AB36" s="14">
        <v>3</v>
      </c>
      <c r="AC36" s="14">
        <v>3</v>
      </c>
      <c r="AD36" s="14">
        <v>3</v>
      </c>
      <c r="AE36" s="14">
        <v>3</v>
      </c>
      <c r="AF36" s="14">
        <v>3</v>
      </c>
      <c r="AG36" s="14">
        <v>3</v>
      </c>
      <c r="AH36" s="14">
        <v>3</v>
      </c>
      <c r="AI36" s="14">
        <v>3</v>
      </c>
      <c r="AJ36" s="14">
        <v>3</v>
      </c>
      <c r="AK36" s="14">
        <v>3</v>
      </c>
      <c r="AM36" s="15">
        <f t="shared" si="0"/>
        <v>3</v>
      </c>
      <c r="AN36" s="14">
        <v>1</v>
      </c>
      <c r="AO36" s="14">
        <v>1</v>
      </c>
      <c r="AP36" s="14">
        <v>1</v>
      </c>
      <c r="AQ36" s="14">
        <v>1</v>
      </c>
      <c r="AR36" s="14">
        <v>1</v>
      </c>
      <c r="AS36" s="14">
        <v>1</v>
      </c>
      <c r="AT36" s="14">
        <v>1</v>
      </c>
      <c r="AU36" s="14">
        <v>1</v>
      </c>
      <c r="AV36" s="14">
        <v>1</v>
      </c>
      <c r="AW36" s="14">
        <v>1</v>
      </c>
    </row>
    <row r="37" spans="1:52" s="14" customFormat="1" ht="28" x14ac:dyDescent="0.15">
      <c r="A37" s="6" t="s">
        <v>57</v>
      </c>
      <c r="B37" s="6"/>
      <c r="C37" s="6"/>
      <c r="D37" s="6"/>
      <c r="E37" s="6">
        <v>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>
        <v>1</v>
      </c>
      <c r="W37" s="6"/>
      <c r="X37" s="6"/>
      <c r="Y37" s="6"/>
      <c r="Z37" s="14">
        <v>46</v>
      </c>
      <c r="AA37" s="14">
        <v>2</v>
      </c>
      <c r="AB37" s="14">
        <v>2</v>
      </c>
      <c r="AE37" s="14">
        <v>2</v>
      </c>
      <c r="AM37" s="15">
        <f t="shared" si="0"/>
        <v>2</v>
      </c>
      <c r="AN37" s="14">
        <v>1</v>
      </c>
      <c r="AQ37" s="14">
        <v>1</v>
      </c>
    </row>
    <row r="38" spans="1:52" s="14" customFormat="1" ht="28" x14ac:dyDescent="0.15">
      <c r="A38" s="6" t="s">
        <v>58</v>
      </c>
      <c r="B38" s="6"/>
      <c r="C38" s="6"/>
      <c r="D38" s="6">
        <v>1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>
        <v>1</v>
      </c>
      <c r="W38" s="6"/>
      <c r="X38" s="6"/>
      <c r="Y38" s="6"/>
      <c r="Z38" s="14">
        <v>43</v>
      </c>
      <c r="AA38" s="14">
        <v>3</v>
      </c>
      <c r="AC38" s="14">
        <v>2</v>
      </c>
      <c r="AF38" s="14">
        <v>2</v>
      </c>
      <c r="AH38" s="14">
        <v>2</v>
      </c>
      <c r="AM38" s="15">
        <f t="shared" si="0"/>
        <v>2</v>
      </c>
      <c r="AO38" s="14">
        <v>1</v>
      </c>
      <c r="AR38" s="14">
        <v>1</v>
      </c>
      <c r="AT38" s="14">
        <v>1</v>
      </c>
    </row>
    <row r="39" spans="1:52" s="14" customFormat="1" ht="42" x14ac:dyDescent="0.15">
      <c r="A39" s="6" t="s">
        <v>59</v>
      </c>
      <c r="B39" s="6"/>
      <c r="C39" s="6">
        <v>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>
        <v>1</v>
      </c>
      <c r="W39" s="6"/>
      <c r="X39" s="6"/>
      <c r="Y39" s="6"/>
      <c r="Z39" s="14">
        <v>42</v>
      </c>
      <c r="AA39" s="14">
        <v>9</v>
      </c>
      <c r="AB39" s="14">
        <v>2</v>
      </c>
      <c r="AC39" s="14">
        <v>2</v>
      </c>
      <c r="AD39" s="14">
        <v>2</v>
      </c>
      <c r="AE39" s="14">
        <v>2</v>
      </c>
      <c r="AF39" s="14">
        <v>2</v>
      </c>
      <c r="AG39" s="14">
        <v>2</v>
      </c>
      <c r="AI39" s="14">
        <v>4</v>
      </c>
      <c r="AJ39" s="14">
        <v>4</v>
      </c>
      <c r="AK39" s="14">
        <v>4</v>
      </c>
      <c r="AM39" s="15">
        <f t="shared" si="0"/>
        <v>2.6666666666666665</v>
      </c>
      <c r="AN39" s="14">
        <v>1</v>
      </c>
      <c r="AO39" s="14">
        <v>1</v>
      </c>
      <c r="AP39" s="14">
        <v>1</v>
      </c>
      <c r="AQ39" s="14">
        <v>1</v>
      </c>
      <c r="AR39" s="14">
        <v>1</v>
      </c>
      <c r="AS39" s="14">
        <v>1</v>
      </c>
      <c r="AU39" s="14">
        <v>1</v>
      </c>
      <c r="AV39" s="14">
        <v>1</v>
      </c>
      <c r="AW39" s="14">
        <v>1</v>
      </c>
    </row>
    <row r="40" spans="1:52" s="14" customFormat="1" x14ac:dyDescent="0.15">
      <c r="A40" s="6" t="s">
        <v>60</v>
      </c>
      <c r="B40" s="6"/>
      <c r="C40" s="6"/>
      <c r="D40" s="6"/>
      <c r="E40" s="6"/>
      <c r="F40" s="6"/>
      <c r="G40" s="6">
        <v>1</v>
      </c>
      <c r="H40" s="6">
        <v>1</v>
      </c>
      <c r="I40" s="6">
        <v>1</v>
      </c>
      <c r="J40" s="6"/>
      <c r="K40" s="6">
        <v>1</v>
      </c>
      <c r="L40" s="6">
        <v>1</v>
      </c>
      <c r="M40" s="6">
        <v>1</v>
      </c>
      <c r="N40" s="6"/>
      <c r="O40" s="6"/>
      <c r="P40" s="6"/>
      <c r="Q40" s="6"/>
      <c r="R40" s="6"/>
      <c r="S40" s="6"/>
      <c r="T40" s="6"/>
      <c r="U40" s="6"/>
      <c r="V40" s="6">
        <v>1</v>
      </c>
      <c r="W40" s="6">
        <v>1</v>
      </c>
      <c r="X40" s="6">
        <v>1</v>
      </c>
      <c r="Y40" s="6">
        <v>1</v>
      </c>
      <c r="Z40" s="14">
        <v>97</v>
      </c>
      <c r="AA40" s="14">
        <v>3</v>
      </c>
      <c r="AB40" s="14">
        <v>4</v>
      </c>
      <c r="AF40" s="14">
        <v>2</v>
      </c>
      <c r="AG40" s="14">
        <v>2</v>
      </c>
      <c r="AM40" s="15">
        <f t="shared" si="0"/>
        <v>2.6666666666666665</v>
      </c>
      <c r="AN40" s="14">
        <v>1</v>
      </c>
      <c r="AR40" s="14">
        <v>1</v>
      </c>
      <c r="AS40" s="14">
        <v>1</v>
      </c>
    </row>
    <row r="41" spans="1:52" s="14" customFormat="1" x14ac:dyDescent="0.15">
      <c r="A41" s="6" t="s">
        <v>61</v>
      </c>
      <c r="B41" s="6">
        <v>54</v>
      </c>
      <c r="C41" s="6"/>
      <c r="D41" s="6"/>
      <c r="E41" s="6">
        <v>1</v>
      </c>
      <c r="F41" s="6"/>
      <c r="G41" s="6">
        <v>1</v>
      </c>
      <c r="H41" s="6">
        <v>1</v>
      </c>
      <c r="I41" s="6"/>
      <c r="J41" s="6"/>
      <c r="K41" s="6"/>
      <c r="L41" s="6">
        <v>1</v>
      </c>
      <c r="M41" s="6">
        <v>1</v>
      </c>
      <c r="N41" s="6">
        <v>1</v>
      </c>
      <c r="O41" s="6"/>
      <c r="P41" s="6"/>
      <c r="Q41" s="6"/>
      <c r="R41" s="6"/>
      <c r="S41" s="6"/>
      <c r="T41" s="6">
        <v>1</v>
      </c>
      <c r="U41" s="6"/>
      <c r="V41" s="6"/>
      <c r="W41" s="6">
        <v>1</v>
      </c>
      <c r="X41" s="6"/>
      <c r="Y41" s="6">
        <v>1</v>
      </c>
      <c r="Z41" s="14">
        <v>60</v>
      </c>
      <c r="AA41" s="14">
        <v>10</v>
      </c>
      <c r="AB41" s="14">
        <v>4</v>
      </c>
      <c r="AC41" s="14">
        <v>4</v>
      </c>
      <c r="AD41" s="14">
        <v>4</v>
      </c>
      <c r="AE41" s="14">
        <v>4</v>
      </c>
      <c r="AF41" s="14">
        <v>4</v>
      </c>
      <c r="AG41" s="14">
        <v>4</v>
      </c>
      <c r="AH41" s="14">
        <v>4</v>
      </c>
      <c r="AI41" s="14">
        <v>4</v>
      </c>
      <c r="AJ41" s="14">
        <v>4</v>
      </c>
      <c r="AK41" s="14">
        <v>4</v>
      </c>
      <c r="AM41" s="15">
        <f t="shared" ref="AM41:AM64" si="1">SUM(AB41:AL41)/AA41</f>
        <v>4</v>
      </c>
      <c r="AN41" s="14">
        <v>1</v>
      </c>
      <c r="AO41" s="14">
        <v>1</v>
      </c>
      <c r="AP41" s="14">
        <v>1</v>
      </c>
      <c r="AQ41" s="14">
        <v>1</v>
      </c>
      <c r="AR41" s="14">
        <v>1</v>
      </c>
      <c r="AS41" s="14">
        <v>1</v>
      </c>
      <c r="AT41" s="14">
        <v>1</v>
      </c>
      <c r="AU41" s="14">
        <v>1</v>
      </c>
      <c r="AV41" s="14">
        <v>1</v>
      </c>
      <c r="AW41" s="14">
        <v>1</v>
      </c>
    </row>
    <row r="42" spans="1:52" s="14" customFormat="1" x14ac:dyDescent="0.15">
      <c r="A42" s="6" t="s">
        <v>62</v>
      </c>
      <c r="B42" s="6"/>
      <c r="C42" s="6">
        <v>1</v>
      </c>
      <c r="D42" s="6">
        <v>1</v>
      </c>
      <c r="E42" s="6">
        <v>1</v>
      </c>
      <c r="F42" s="6">
        <v>1</v>
      </c>
      <c r="G42" s="6">
        <v>1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6">
        <v>1</v>
      </c>
      <c r="N42" s="6">
        <v>1</v>
      </c>
      <c r="O42" s="6">
        <v>1</v>
      </c>
      <c r="P42" s="6">
        <v>1</v>
      </c>
      <c r="Q42" s="6"/>
      <c r="R42" s="6"/>
      <c r="S42" s="6"/>
      <c r="T42" s="6">
        <v>1</v>
      </c>
      <c r="U42" s="6">
        <v>1</v>
      </c>
      <c r="V42" s="6">
        <v>1</v>
      </c>
      <c r="W42" s="6"/>
      <c r="X42" s="6"/>
      <c r="Y42" s="6"/>
      <c r="Z42" s="14">
        <v>48</v>
      </c>
      <c r="AA42" s="6">
        <v>7</v>
      </c>
      <c r="AB42" s="14">
        <v>2</v>
      </c>
      <c r="AC42" s="14">
        <v>2</v>
      </c>
      <c r="AE42" s="14">
        <v>2</v>
      </c>
      <c r="AF42" s="14">
        <v>3</v>
      </c>
      <c r="AI42" s="14">
        <v>2</v>
      </c>
      <c r="AJ42" s="14">
        <v>2</v>
      </c>
      <c r="AK42" s="14">
        <v>2</v>
      </c>
      <c r="AM42" s="15">
        <f t="shared" si="1"/>
        <v>2.1428571428571428</v>
      </c>
      <c r="AN42" s="14">
        <v>1</v>
      </c>
      <c r="AO42" s="14">
        <v>1</v>
      </c>
      <c r="AQ42" s="14">
        <v>1</v>
      </c>
      <c r="AR42" s="14">
        <v>1</v>
      </c>
      <c r="AU42" s="14">
        <v>1</v>
      </c>
      <c r="AV42" s="14">
        <v>1</v>
      </c>
      <c r="AW42" s="14">
        <v>1</v>
      </c>
      <c r="AZ42" s="6"/>
    </row>
    <row r="43" spans="1:52" s="14" customFormat="1" x14ac:dyDescent="0.15">
      <c r="A43" s="6" t="s">
        <v>63</v>
      </c>
      <c r="B43" s="6"/>
      <c r="C43" s="6"/>
      <c r="D43" s="6"/>
      <c r="E43" s="6"/>
      <c r="F43" s="6">
        <v>1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>
        <v>1</v>
      </c>
      <c r="W43" s="6">
        <v>1</v>
      </c>
      <c r="X43" s="6">
        <v>1</v>
      </c>
      <c r="Y43" s="6">
        <v>1</v>
      </c>
      <c r="Z43" s="14">
        <v>76</v>
      </c>
      <c r="AA43" s="14">
        <v>2</v>
      </c>
      <c r="AI43" s="14">
        <v>3</v>
      </c>
      <c r="AJ43" s="14">
        <v>3</v>
      </c>
      <c r="AM43" s="15">
        <f t="shared" si="1"/>
        <v>3</v>
      </c>
      <c r="AU43" s="14">
        <v>1</v>
      </c>
      <c r="AV43" s="14">
        <v>1</v>
      </c>
    </row>
    <row r="44" spans="1:52" s="14" customFormat="1" x14ac:dyDescent="0.15">
      <c r="A44" s="6" t="s">
        <v>64</v>
      </c>
      <c r="B44" s="6">
        <v>2530</v>
      </c>
      <c r="C44" s="6">
        <v>1</v>
      </c>
      <c r="D44" s="6"/>
      <c r="E44" s="6">
        <v>1</v>
      </c>
      <c r="F44" s="6"/>
      <c r="G44" s="6">
        <v>1</v>
      </c>
      <c r="H44" s="6">
        <v>1</v>
      </c>
      <c r="I44" s="6">
        <v>1</v>
      </c>
      <c r="J44" s="6"/>
      <c r="K44" s="6"/>
      <c r="L44" s="6">
        <v>1</v>
      </c>
      <c r="M44" s="6">
        <v>1</v>
      </c>
      <c r="N44" s="6">
        <v>1</v>
      </c>
      <c r="O44" s="6">
        <v>1</v>
      </c>
      <c r="P44" s="6"/>
      <c r="Q44" s="6"/>
      <c r="R44" s="6"/>
      <c r="S44" s="6"/>
      <c r="T44" s="6">
        <v>1</v>
      </c>
      <c r="U44" s="6">
        <v>1</v>
      </c>
      <c r="V44" s="6"/>
      <c r="W44" s="6">
        <v>1</v>
      </c>
      <c r="X44" s="6"/>
      <c r="Y44" s="6"/>
      <c r="Z44" s="14">
        <v>43</v>
      </c>
      <c r="AA44" s="14">
        <v>9</v>
      </c>
      <c r="AB44" s="14">
        <v>2</v>
      </c>
      <c r="AC44" s="14">
        <v>2</v>
      </c>
      <c r="AD44" s="14">
        <v>2</v>
      </c>
      <c r="AE44" s="14">
        <v>2</v>
      </c>
      <c r="AF44" s="14">
        <v>3</v>
      </c>
      <c r="AG44" s="14">
        <v>3</v>
      </c>
      <c r="AH44" s="14">
        <v>3</v>
      </c>
      <c r="AI44" s="14">
        <v>2</v>
      </c>
      <c r="AJ44" s="14">
        <v>2</v>
      </c>
      <c r="AM44" s="15">
        <f t="shared" si="1"/>
        <v>2.3333333333333335</v>
      </c>
      <c r="AN44" s="14">
        <v>1</v>
      </c>
      <c r="AO44" s="14">
        <v>1</v>
      </c>
      <c r="AP44" s="14">
        <v>1</v>
      </c>
      <c r="AQ44" s="14">
        <v>1</v>
      </c>
      <c r="AR44" s="14">
        <v>1</v>
      </c>
      <c r="AS44" s="14">
        <v>1</v>
      </c>
      <c r="AT44" s="14">
        <v>1</v>
      </c>
      <c r="AU44" s="14">
        <v>1</v>
      </c>
      <c r="AV44" s="14">
        <v>1</v>
      </c>
    </row>
    <row r="45" spans="1:52" s="14" customFormat="1" ht="28" x14ac:dyDescent="0.15">
      <c r="A45" s="6" t="s">
        <v>65</v>
      </c>
      <c r="B45" s="6">
        <v>16.600000000000001</v>
      </c>
      <c r="C45" s="6"/>
      <c r="D45" s="6"/>
      <c r="E45" s="6"/>
      <c r="F45" s="6"/>
      <c r="G45" s="6"/>
      <c r="H45" s="6"/>
      <c r="I45" s="6"/>
      <c r="J45" s="6"/>
      <c r="K45" s="6"/>
      <c r="L45" s="6">
        <v>1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>
        <v>1</v>
      </c>
      <c r="X45" s="6"/>
      <c r="Y45" s="6"/>
      <c r="Z45" s="14">
        <v>79</v>
      </c>
      <c r="AA45" s="14">
        <v>4</v>
      </c>
      <c r="AC45" s="14">
        <v>4</v>
      </c>
      <c r="AD45" s="14">
        <v>4</v>
      </c>
      <c r="AF45" s="14">
        <v>4</v>
      </c>
      <c r="AL45" s="14">
        <v>4</v>
      </c>
      <c r="AM45" s="15">
        <f t="shared" si="1"/>
        <v>4</v>
      </c>
      <c r="AO45" s="14">
        <v>1</v>
      </c>
      <c r="AP45" s="14">
        <v>1</v>
      </c>
      <c r="AR45" s="14">
        <v>1</v>
      </c>
      <c r="AX45" s="14">
        <v>1</v>
      </c>
    </row>
    <row r="46" spans="1:52" s="14" customFormat="1" ht="28" x14ac:dyDescent="0.15">
      <c r="A46" s="6" t="s">
        <v>66</v>
      </c>
      <c r="B46" s="6"/>
      <c r="C46" s="6">
        <v>1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>
        <v>1</v>
      </c>
      <c r="W46" s="6">
        <v>1</v>
      </c>
      <c r="X46" s="6">
        <v>1</v>
      </c>
      <c r="Y46" s="6">
        <v>1</v>
      </c>
      <c r="Z46" s="14">
        <v>48</v>
      </c>
      <c r="AA46" s="14">
        <v>6</v>
      </c>
      <c r="AB46" s="14">
        <v>2</v>
      </c>
      <c r="AC46" s="14">
        <v>2</v>
      </c>
      <c r="AE46" s="14">
        <v>2</v>
      </c>
      <c r="AF46" s="14">
        <v>3</v>
      </c>
      <c r="AI46" s="14">
        <v>3</v>
      </c>
      <c r="AJ46" s="14">
        <v>3</v>
      </c>
      <c r="AM46" s="15">
        <f t="shared" si="1"/>
        <v>2.5</v>
      </c>
      <c r="AN46" s="14">
        <v>1</v>
      </c>
      <c r="AO46" s="14">
        <v>1</v>
      </c>
      <c r="AQ46" s="14">
        <v>1</v>
      </c>
      <c r="AR46" s="14">
        <v>1</v>
      </c>
      <c r="AU46" s="14">
        <v>1</v>
      </c>
      <c r="AV46" s="14">
        <v>1</v>
      </c>
    </row>
    <row r="47" spans="1:52" s="14" customFormat="1" x14ac:dyDescent="0.15">
      <c r="A47" s="6" t="s">
        <v>67</v>
      </c>
      <c r="B47" s="6">
        <v>6798</v>
      </c>
      <c r="C47" s="6"/>
      <c r="D47" s="6">
        <v>1</v>
      </c>
      <c r="E47" s="6">
        <v>1</v>
      </c>
      <c r="F47" s="6"/>
      <c r="G47" s="6"/>
      <c r="H47" s="6">
        <v>1</v>
      </c>
      <c r="I47" s="6">
        <v>1</v>
      </c>
      <c r="J47" s="6">
        <v>1</v>
      </c>
      <c r="K47" s="6">
        <v>1</v>
      </c>
      <c r="L47" s="6">
        <v>1</v>
      </c>
      <c r="M47" s="6">
        <v>4</v>
      </c>
      <c r="N47" s="6">
        <v>1</v>
      </c>
      <c r="O47" s="6">
        <v>1</v>
      </c>
      <c r="P47" s="6"/>
      <c r="Q47" s="6"/>
      <c r="R47" s="6"/>
      <c r="S47" s="6"/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14">
        <v>38</v>
      </c>
      <c r="AA47" s="14">
        <v>10</v>
      </c>
      <c r="AB47" s="14">
        <v>3</v>
      </c>
      <c r="AC47" s="14">
        <v>2</v>
      </c>
      <c r="AD47" s="14">
        <v>3</v>
      </c>
      <c r="AE47" s="14">
        <v>3</v>
      </c>
      <c r="AF47" s="14">
        <v>3</v>
      </c>
      <c r="AG47" s="14">
        <v>3</v>
      </c>
      <c r="AH47" s="14">
        <v>3</v>
      </c>
      <c r="AI47" s="14">
        <v>3</v>
      </c>
      <c r="AJ47" s="14">
        <v>3</v>
      </c>
      <c r="AK47" s="14">
        <v>3</v>
      </c>
      <c r="AM47" s="15">
        <f t="shared" si="1"/>
        <v>2.9</v>
      </c>
      <c r="AN47" s="14">
        <v>1</v>
      </c>
      <c r="AO47" s="14">
        <v>1</v>
      </c>
      <c r="AP47" s="14">
        <v>1</v>
      </c>
      <c r="AQ47" s="14">
        <v>1</v>
      </c>
      <c r="AR47" s="14">
        <v>1</v>
      </c>
      <c r="AS47" s="14">
        <v>1</v>
      </c>
      <c r="AT47" s="14">
        <v>1</v>
      </c>
      <c r="AU47" s="14">
        <v>1</v>
      </c>
      <c r="AV47" s="14">
        <v>1</v>
      </c>
      <c r="AW47" s="14">
        <v>1</v>
      </c>
    </row>
    <row r="48" spans="1:52" s="14" customFormat="1" x14ac:dyDescent="0.15">
      <c r="A48" s="6" t="s">
        <v>68</v>
      </c>
      <c r="B48" s="6"/>
      <c r="C48" s="6">
        <v>1</v>
      </c>
      <c r="D48" s="6"/>
      <c r="E48" s="6">
        <v>1</v>
      </c>
      <c r="F48" s="6"/>
      <c r="G48" s="6">
        <v>1</v>
      </c>
      <c r="H48" s="6">
        <v>1</v>
      </c>
      <c r="I48" s="6"/>
      <c r="J48" s="6"/>
      <c r="K48" s="6"/>
      <c r="L48" s="6"/>
      <c r="M48" s="6">
        <v>1</v>
      </c>
      <c r="N48" s="6"/>
      <c r="O48" s="6"/>
      <c r="P48" s="6"/>
      <c r="Q48" s="6"/>
      <c r="R48" s="6"/>
      <c r="S48" s="6"/>
      <c r="T48" s="6"/>
      <c r="U48" s="6"/>
      <c r="V48" s="6"/>
      <c r="W48" s="6">
        <v>1</v>
      </c>
      <c r="X48" s="6"/>
      <c r="Y48" s="6">
        <v>1</v>
      </c>
      <c r="Z48" s="14">
        <v>56</v>
      </c>
      <c r="AA48" s="14">
        <v>5</v>
      </c>
      <c r="AC48" s="14">
        <v>2</v>
      </c>
      <c r="AE48" s="14">
        <v>3</v>
      </c>
      <c r="AF48" s="14">
        <v>2</v>
      </c>
      <c r="AG48" s="14">
        <v>2</v>
      </c>
      <c r="AK48" s="14">
        <v>2</v>
      </c>
      <c r="AM48" s="15">
        <f t="shared" si="1"/>
        <v>2.2000000000000002</v>
      </c>
      <c r="AO48" s="14">
        <v>1</v>
      </c>
      <c r="AQ48" s="14">
        <v>1</v>
      </c>
      <c r="AR48" s="14">
        <v>1</v>
      </c>
      <c r="AS48" s="14">
        <v>1</v>
      </c>
      <c r="AW48" s="14">
        <v>1</v>
      </c>
    </row>
    <row r="49" spans="1:49" s="14" customFormat="1" ht="28" x14ac:dyDescent="0.15">
      <c r="A49" s="6" t="s">
        <v>69</v>
      </c>
      <c r="B49" s="6"/>
      <c r="C49" s="6"/>
      <c r="D49" s="6"/>
      <c r="E49" s="6">
        <v>1</v>
      </c>
      <c r="F49" s="6"/>
      <c r="G49" s="6"/>
      <c r="H49" s="6">
        <v>1</v>
      </c>
      <c r="I49" s="6"/>
      <c r="J49" s="6"/>
      <c r="K49" s="6"/>
      <c r="L49" s="6">
        <v>1</v>
      </c>
      <c r="M49" s="6"/>
      <c r="N49" s="6">
        <v>1</v>
      </c>
      <c r="O49" s="6"/>
      <c r="P49" s="6"/>
      <c r="Q49" s="6"/>
      <c r="R49" s="6"/>
      <c r="S49" s="6"/>
      <c r="T49" s="6"/>
      <c r="U49" s="6"/>
      <c r="V49" s="6"/>
      <c r="W49" s="6">
        <v>1</v>
      </c>
      <c r="X49" s="6"/>
      <c r="Y49" s="6"/>
      <c r="Z49" s="14">
        <v>46</v>
      </c>
      <c r="AA49" s="14">
        <v>7</v>
      </c>
      <c r="AB49" s="14">
        <v>1</v>
      </c>
      <c r="AC49" s="14">
        <v>3</v>
      </c>
      <c r="AE49" s="14">
        <v>3</v>
      </c>
      <c r="AF49" s="14">
        <v>2</v>
      </c>
      <c r="AG49" s="14">
        <v>2</v>
      </c>
      <c r="AI49" s="14">
        <v>2</v>
      </c>
      <c r="AK49" s="14">
        <v>2</v>
      </c>
      <c r="AM49" s="15">
        <f t="shared" si="1"/>
        <v>2.1428571428571428</v>
      </c>
      <c r="AN49" s="14">
        <v>1</v>
      </c>
      <c r="AO49" s="14">
        <v>1</v>
      </c>
      <c r="AQ49" s="14">
        <v>1</v>
      </c>
      <c r="AR49" s="14">
        <v>1</v>
      </c>
      <c r="AS49" s="14">
        <v>1</v>
      </c>
      <c r="AU49" s="14">
        <v>1</v>
      </c>
      <c r="AW49" s="14">
        <v>1</v>
      </c>
    </row>
    <row r="50" spans="1:49" s="14" customFormat="1" ht="28" x14ac:dyDescent="0.15">
      <c r="A50" s="6" t="s">
        <v>70</v>
      </c>
      <c r="B50" s="6">
        <v>1332</v>
      </c>
      <c r="C50" s="6">
        <v>1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>
        <v>1</v>
      </c>
      <c r="W50" s="6">
        <v>1</v>
      </c>
      <c r="X50" s="6">
        <v>1</v>
      </c>
      <c r="Y50" s="6">
        <v>1</v>
      </c>
      <c r="Z50" s="14">
        <v>46</v>
      </c>
      <c r="AA50" s="14">
        <v>7</v>
      </c>
      <c r="AB50" s="14">
        <v>2</v>
      </c>
      <c r="AC50" s="14">
        <v>2</v>
      </c>
      <c r="AD50" s="14">
        <v>2</v>
      </c>
      <c r="AE50" s="14">
        <v>3</v>
      </c>
      <c r="AF50" s="14">
        <v>3</v>
      </c>
      <c r="AI50" s="14">
        <v>3</v>
      </c>
      <c r="AJ50" s="14">
        <v>3</v>
      </c>
      <c r="AM50" s="15">
        <f t="shared" si="1"/>
        <v>2.5714285714285716</v>
      </c>
      <c r="AN50" s="14">
        <v>1</v>
      </c>
      <c r="AO50" s="14">
        <v>1</v>
      </c>
      <c r="AP50" s="14">
        <v>1</v>
      </c>
      <c r="AQ50" s="14">
        <v>1</v>
      </c>
      <c r="AR50" s="14">
        <v>1</v>
      </c>
      <c r="AU50" s="14">
        <v>1</v>
      </c>
      <c r="AV50" s="14">
        <v>1</v>
      </c>
    </row>
    <row r="51" spans="1:49" s="14" customFormat="1" ht="28" x14ac:dyDescent="0.15">
      <c r="A51" s="6" t="s">
        <v>71</v>
      </c>
      <c r="B51" s="6">
        <v>4500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1</v>
      </c>
      <c r="P51" s="6"/>
      <c r="Q51" s="6"/>
      <c r="R51" s="6"/>
      <c r="S51" s="6"/>
      <c r="T51" s="6"/>
      <c r="U51" s="6"/>
      <c r="V51" s="6">
        <v>1</v>
      </c>
      <c r="W51" s="6"/>
      <c r="X51" s="6"/>
      <c r="Y51" s="6"/>
      <c r="Z51" s="14">
        <v>34</v>
      </c>
      <c r="AA51" s="14">
        <v>8</v>
      </c>
      <c r="AB51" s="14">
        <v>2</v>
      </c>
      <c r="AC51" s="14">
        <v>3</v>
      </c>
      <c r="AD51" s="14">
        <v>3</v>
      </c>
      <c r="AE51" s="14">
        <v>3</v>
      </c>
      <c r="AF51" s="14">
        <v>3</v>
      </c>
      <c r="AG51" s="14">
        <v>2</v>
      </c>
      <c r="AJ51" s="14">
        <v>3</v>
      </c>
      <c r="AK51" s="14">
        <v>2</v>
      </c>
      <c r="AM51" s="15">
        <f t="shared" si="1"/>
        <v>2.625</v>
      </c>
      <c r="AN51" s="14">
        <v>1</v>
      </c>
      <c r="AO51" s="14">
        <v>1</v>
      </c>
      <c r="AP51" s="14">
        <v>1</v>
      </c>
      <c r="AQ51" s="14">
        <v>1</v>
      </c>
      <c r="AR51" s="14">
        <v>1</v>
      </c>
      <c r="AS51" s="14">
        <v>1</v>
      </c>
      <c r="AV51" s="14">
        <v>1</v>
      </c>
      <c r="AW51" s="14">
        <v>1</v>
      </c>
    </row>
    <row r="52" spans="1:49" s="14" customFormat="1" ht="28" x14ac:dyDescent="0.15">
      <c r="A52" s="6" t="s">
        <v>72</v>
      </c>
      <c r="B52" s="6"/>
      <c r="C52" s="6">
        <v>1</v>
      </c>
      <c r="D52" s="6">
        <v>1</v>
      </c>
      <c r="E52" s="6">
        <v>1</v>
      </c>
      <c r="F52" s="6"/>
      <c r="G52" s="6">
        <v>1</v>
      </c>
      <c r="H52" s="6">
        <v>1</v>
      </c>
      <c r="I52" s="6">
        <v>1</v>
      </c>
      <c r="J52" s="6">
        <v>1</v>
      </c>
      <c r="K52" s="6">
        <v>1</v>
      </c>
      <c r="L52" s="6">
        <v>1</v>
      </c>
      <c r="M52" s="6">
        <v>1</v>
      </c>
      <c r="N52" s="6">
        <v>1</v>
      </c>
      <c r="O52" s="6">
        <v>1</v>
      </c>
      <c r="P52" s="6">
        <v>1</v>
      </c>
      <c r="Q52" s="6"/>
      <c r="R52" s="6"/>
      <c r="S52" s="6"/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14">
        <v>39</v>
      </c>
      <c r="AA52" s="14">
        <v>10</v>
      </c>
      <c r="AB52" s="14">
        <v>2</v>
      </c>
      <c r="AC52" s="14">
        <v>2</v>
      </c>
      <c r="AD52" s="14">
        <v>2</v>
      </c>
      <c r="AE52" s="14">
        <v>2</v>
      </c>
      <c r="AF52" s="14">
        <v>2</v>
      </c>
      <c r="AG52" s="14">
        <v>3</v>
      </c>
      <c r="AH52" s="14">
        <v>2</v>
      </c>
      <c r="AI52" s="14">
        <v>2</v>
      </c>
      <c r="AJ52" s="14">
        <v>2</v>
      </c>
      <c r="AK52" s="14">
        <v>2</v>
      </c>
      <c r="AM52" s="15">
        <f t="shared" si="1"/>
        <v>2.1</v>
      </c>
      <c r="AN52" s="14">
        <v>1</v>
      </c>
      <c r="AO52" s="14">
        <v>1</v>
      </c>
      <c r="AP52" s="14">
        <v>1</v>
      </c>
      <c r="AQ52" s="14">
        <v>1</v>
      </c>
      <c r="AR52" s="14">
        <v>1</v>
      </c>
      <c r="AS52" s="14">
        <v>1</v>
      </c>
      <c r="AT52" s="14">
        <v>1</v>
      </c>
      <c r="AU52" s="14">
        <v>1</v>
      </c>
      <c r="AV52" s="14">
        <v>1</v>
      </c>
      <c r="AW52" s="14">
        <v>1</v>
      </c>
    </row>
    <row r="53" spans="1:49" s="14" customFormat="1" x14ac:dyDescent="0.15">
      <c r="A53" s="6" t="s">
        <v>73</v>
      </c>
      <c r="B53" s="16"/>
      <c r="C53" s="16">
        <v>1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6">
        <v>1</v>
      </c>
      <c r="W53" s="6">
        <v>1</v>
      </c>
      <c r="X53" s="6">
        <v>1</v>
      </c>
      <c r="Y53" s="6">
        <v>1</v>
      </c>
      <c r="Z53" s="14">
        <v>49</v>
      </c>
      <c r="AA53" s="14">
        <v>9</v>
      </c>
      <c r="AB53" s="14">
        <v>2</v>
      </c>
      <c r="AC53" s="14">
        <v>3</v>
      </c>
      <c r="AD53" s="14">
        <v>3</v>
      </c>
      <c r="AE53" s="14">
        <v>3</v>
      </c>
      <c r="AF53" s="14">
        <v>3</v>
      </c>
      <c r="AG53" s="14">
        <v>2</v>
      </c>
      <c r="AI53" s="14">
        <v>2</v>
      </c>
      <c r="AJ53" s="14">
        <v>2</v>
      </c>
      <c r="AK53" s="14">
        <v>3</v>
      </c>
      <c r="AM53" s="15">
        <f t="shared" si="1"/>
        <v>2.5555555555555554</v>
      </c>
      <c r="AN53" s="14">
        <v>1</v>
      </c>
      <c r="AO53" s="14">
        <v>1</v>
      </c>
      <c r="AP53" s="14">
        <v>1</v>
      </c>
      <c r="AQ53" s="14">
        <v>1</v>
      </c>
      <c r="AR53" s="14">
        <v>1</v>
      </c>
      <c r="AS53" s="14">
        <v>1</v>
      </c>
      <c r="AU53" s="14">
        <v>1</v>
      </c>
      <c r="AV53" s="14">
        <v>1</v>
      </c>
      <c r="AW53" s="14">
        <v>1</v>
      </c>
    </row>
    <row r="54" spans="1:49" s="14" customFormat="1" x14ac:dyDescent="0.15">
      <c r="A54" s="6" t="s">
        <v>74</v>
      </c>
      <c r="B54" s="6"/>
      <c r="C54" s="6">
        <v>1</v>
      </c>
      <c r="D54" s="6">
        <v>1</v>
      </c>
      <c r="E54" s="6">
        <v>1</v>
      </c>
      <c r="F54" s="6">
        <v>1</v>
      </c>
      <c r="G54" s="6"/>
      <c r="H54" s="6">
        <v>1</v>
      </c>
      <c r="I54" s="6">
        <v>1</v>
      </c>
      <c r="J54" s="6">
        <v>1</v>
      </c>
      <c r="K54" s="6">
        <v>1</v>
      </c>
      <c r="L54" s="6">
        <v>1</v>
      </c>
      <c r="M54" s="6">
        <v>1</v>
      </c>
      <c r="N54" s="6">
        <v>1</v>
      </c>
      <c r="O54" s="6">
        <v>1</v>
      </c>
      <c r="P54" s="6">
        <v>1</v>
      </c>
      <c r="Q54" s="6"/>
      <c r="R54" s="6"/>
      <c r="S54" s="6"/>
      <c r="T54" s="6">
        <v>1</v>
      </c>
      <c r="U54" s="6">
        <v>1</v>
      </c>
      <c r="V54" s="6">
        <v>1</v>
      </c>
      <c r="W54" s="6"/>
      <c r="X54" s="6"/>
      <c r="Y54" s="6"/>
      <c r="Z54" s="14">
        <v>22</v>
      </c>
      <c r="AA54" s="14">
        <v>3</v>
      </c>
      <c r="AB54" s="14">
        <v>2</v>
      </c>
      <c r="AC54" s="14">
        <v>2</v>
      </c>
      <c r="AD54" s="14">
        <v>2</v>
      </c>
      <c r="AM54" s="15">
        <f t="shared" si="1"/>
        <v>2</v>
      </c>
      <c r="AN54" s="14">
        <v>1</v>
      </c>
      <c r="AO54" s="14">
        <v>1</v>
      </c>
      <c r="AP54" s="14">
        <v>1</v>
      </c>
    </row>
    <row r="55" spans="1:49" s="14" customFormat="1" ht="28" x14ac:dyDescent="0.15">
      <c r="A55" s="6" t="s">
        <v>75</v>
      </c>
      <c r="B55" s="6"/>
      <c r="C55" s="6">
        <v>1</v>
      </c>
      <c r="D55" s="6">
        <v>1</v>
      </c>
      <c r="E55" s="6">
        <v>1</v>
      </c>
      <c r="F55" s="6">
        <v>1</v>
      </c>
      <c r="G55" s="6">
        <v>1</v>
      </c>
      <c r="H55" s="6">
        <v>1</v>
      </c>
      <c r="I55" s="6">
        <v>1</v>
      </c>
      <c r="J55" s="6">
        <v>1</v>
      </c>
      <c r="K55" s="6">
        <v>1</v>
      </c>
      <c r="L55" s="6">
        <v>1</v>
      </c>
      <c r="M55" s="6">
        <v>1</v>
      </c>
      <c r="N55" s="6">
        <v>1</v>
      </c>
      <c r="O55" s="6">
        <v>1</v>
      </c>
      <c r="P55" s="6">
        <v>1</v>
      </c>
      <c r="Q55" s="6"/>
      <c r="R55" s="6"/>
      <c r="S55" s="6"/>
      <c r="T55" s="6">
        <v>1</v>
      </c>
      <c r="U55" s="6">
        <v>1</v>
      </c>
      <c r="V55" s="6"/>
      <c r="W55" s="6">
        <v>1</v>
      </c>
      <c r="X55" s="6"/>
      <c r="Y55" s="6"/>
      <c r="Z55" s="14">
        <v>33</v>
      </c>
      <c r="AA55" s="14">
        <v>9</v>
      </c>
      <c r="AB55" s="14">
        <v>3</v>
      </c>
      <c r="AC55" s="14">
        <v>3</v>
      </c>
      <c r="AD55" s="14">
        <v>3</v>
      </c>
      <c r="AE55" s="14">
        <v>2</v>
      </c>
      <c r="AF55" s="14">
        <v>3</v>
      </c>
      <c r="AG55" s="14">
        <v>2</v>
      </c>
      <c r="AH55" s="14">
        <v>3</v>
      </c>
      <c r="AI55" s="14">
        <v>3</v>
      </c>
      <c r="AK55" s="14">
        <v>2</v>
      </c>
      <c r="AM55" s="15">
        <f t="shared" si="1"/>
        <v>2.6666666666666665</v>
      </c>
      <c r="AN55" s="14">
        <v>1</v>
      </c>
      <c r="AO55" s="14">
        <v>1</v>
      </c>
      <c r="AP55" s="14">
        <v>1</v>
      </c>
      <c r="AQ55" s="14">
        <v>1</v>
      </c>
      <c r="AR55" s="14">
        <v>1</v>
      </c>
      <c r="AS55" s="14">
        <v>1</v>
      </c>
      <c r="AT55" s="14">
        <v>1</v>
      </c>
      <c r="AU55" s="14">
        <v>1</v>
      </c>
      <c r="AW55" s="14">
        <v>1</v>
      </c>
    </row>
    <row r="56" spans="1:49" s="14" customFormat="1" x14ac:dyDescent="0.15">
      <c r="A56" s="6" t="s">
        <v>76</v>
      </c>
      <c r="B56" s="6">
        <v>319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>
        <v>1</v>
      </c>
      <c r="Q56" s="6"/>
      <c r="R56" s="6"/>
      <c r="S56" s="6"/>
      <c r="T56" s="6"/>
      <c r="U56" s="6"/>
      <c r="V56" s="6">
        <v>1</v>
      </c>
      <c r="W56" s="6">
        <v>1</v>
      </c>
      <c r="X56" s="6">
        <v>1</v>
      </c>
      <c r="Y56" s="6">
        <v>1</v>
      </c>
      <c r="Z56" s="14">
        <v>47</v>
      </c>
      <c r="AA56" s="14">
        <v>6</v>
      </c>
      <c r="AD56" s="14">
        <v>3</v>
      </c>
      <c r="AE56" s="14">
        <v>3</v>
      </c>
      <c r="AF56" s="14">
        <v>3</v>
      </c>
      <c r="AG56" s="14">
        <v>3</v>
      </c>
      <c r="AI56" s="14">
        <v>2</v>
      </c>
      <c r="AJ56" s="14">
        <v>2</v>
      </c>
      <c r="AM56" s="15">
        <f t="shared" si="1"/>
        <v>2.6666666666666665</v>
      </c>
      <c r="AP56" s="14">
        <v>1</v>
      </c>
      <c r="AQ56" s="14">
        <v>1</v>
      </c>
      <c r="AR56" s="14">
        <v>1</v>
      </c>
      <c r="AS56" s="14">
        <v>1</v>
      </c>
      <c r="AU56" s="14">
        <v>1</v>
      </c>
      <c r="AV56" s="14">
        <v>1</v>
      </c>
    </row>
    <row r="57" spans="1:49" s="14" customFormat="1" x14ac:dyDescent="0.15">
      <c r="A57" s="6" t="s">
        <v>77</v>
      </c>
      <c r="B57" s="6"/>
      <c r="C57" s="6">
        <v>1</v>
      </c>
      <c r="D57" s="6">
        <v>1</v>
      </c>
      <c r="E57" s="6">
        <v>1</v>
      </c>
      <c r="F57" s="6">
        <v>1</v>
      </c>
      <c r="G57" s="6">
        <v>1</v>
      </c>
      <c r="H57" s="6">
        <v>1</v>
      </c>
      <c r="I57" s="6">
        <v>1</v>
      </c>
      <c r="J57" s="6">
        <v>1</v>
      </c>
      <c r="K57" s="6">
        <v>1</v>
      </c>
      <c r="L57" s="6">
        <v>1</v>
      </c>
      <c r="M57" s="6"/>
      <c r="N57" s="6">
        <v>1</v>
      </c>
      <c r="O57" s="6">
        <v>1</v>
      </c>
      <c r="P57" s="6">
        <v>1</v>
      </c>
      <c r="Q57" s="6"/>
      <c r="R57" s="6"/>
      <c r="S57" s="6"/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14">
        <v>39</v>
      </c>
      <c r="AA57" s="14">
        <v>9</v>
      </c>
      <c r="AB57" s="14">
        <v>1</v>
      </c>
      <c r="AC57" s="14">
        <v>2</v>
      </c>
      <c r="AE57" s="14">
        <v>2</v>
      </c>
      <c r="AF57" s="14">
        <v>2</v>
      </c>
      <c r="AG57" s="14">
        <v>2</v>
      </c>
      <c r="AH57" s="14">
        <v>3</v>
      </c>
      <c r="AI57" s="14">
        <v>3</v>
      </c>
      <c r="AJ57" s="14">
        <v>3</v>
      </c>
      <c r="AK57" s="14">
        <v>3</v>
      </c>
      <c r="AM57" s="15">
        <f t="shared" si="1"/>
        <v>2.3333333333333335</v>
      </c>
      <c r="AN57" s="14">
        <v>1</v>
      </c>
      <c r="AO57" s="14">
        <v>1</v>
      </c>
      <c r="AQ57" s="14">
        <v>1</v>
      </c>
      <c r="AR57" s="14">
        <v>1</v>
      </c>
      <c r="AS57" s="14">
        <v>1</v>
      </c>
      <c r="AT57" s="14">
        <v>1</v>
      </c>
      <c r="AU57" s="14">
        <v>1</v>
      </c>
      <c r="AV57" s="14">
        <v>1</v>
      </c>
      <c r="AW57" s="14">
        <v>1</v>
      </c>
    </row>
    <row r="58" spans="1:49" s="14" customFormat="1" ht="28" x14ac:dyDescent="0.15">
      <c r="A58" s="6" t="s">
        <v>78</v>
      </c>
      <c r="B58" s="6">
        <v>850</v>
      </c>
      <c r="C58" s="6"/>
      <c r="D58" s="6"/>
      <c r="E58" s="6"/>
      <c r="F58" s="6"/>
      <c r="G58" s="6"/>
      <c r="H58" s="6"/>
      <c r="I58" s="6"/>
      <c r="J58" s="6">
        <v>1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>
        <v>1</v>
      </c>
      <c r="W58" s="6"/>
      <c r="X58" s="6"/>
      <c r="Y58" s="6"/>
      <c r="Z58" s="14">
        <v>35</v>
      </c>
      <c r="AA58" s="14">
        <v>8</v>
      </c>
      <c r="AB58" s="14">
        <v>3</v>
      </c>
      <c r="AC58" s="14">
        <v>2</v>
      </c>
      <c r="AD58" s="14">
        <v>3</v>
      </c>
      <c r="AE58" s="14">
        <v>3</v>
      </c>
      <c r="AF58" s="14">
        <v>3</v>
      </c>
      <c r="AG58" s="14">
        <v>3</v>
      </c>
      <c r="AJ58" s="14">
        <v>2</v>
      </c>
      <c r="AK58" s="14">
        <v>3</v>
      </c>
      <c r="AM58" s="15">
        <f t="shared" si="1"/>
        <v>2.75</v>
      </c>
      <c r="AN58" s="14">
        <v>1</v>
      </c>
      <c r="AO58" s="14">
        <v>1</v>
      </c>
      <c r="AP58" s="14">
        <v>1</v>
      </c>
      <c r="AQ58" s="14">
        <v>1</v>
      </c>
      <c r="AR58" s="14">
        <v>1</v>
      </c>
      <c r="AS58" s="14">
        <v>1</v>
      </c>
      <c r="AV58" s="14">
        <v>1</v>
      </c>
      <c r="AW58" s="14">
        <v>1</v>
      </c>
    </row>
    <row r="59" spans="1:49" s="14" customFormat="1" x14ac:dyDescent="0.15">
      <c r="A59" s="6" t="s">
        <v>79</v>
      </c>
      <c r="B59" s="6">
        <v>445</v>
      </c>
      <c r="C59" s="6"/>
      <c r="D59" s="6"/>
      <c r="E59" s="6"/>
      <c r="F59" s="6">
        <v>1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>
        <v>1</v>
      </c>
      <c r="X59" s="6"/>
      <c r="Y59" s="6"/>
      <c r="Z59" s="14">
        <v>48</v>
      </c>
      <c r="AA59" s="14">
        <v>9</v>
      </c>
      <c r="AB59" s="14">
        <v>2</v>
      </c>
      <c r="AC59" s="14">
        <v>3</v>
      </c>
      <c r="AD59" s="14">
        <v>3</v>
      </c>
      <c r="AE59" s="14">
        <v>3</v>
      </c>
      <c r="AF59" s="14">
        <v>3</v>
      </c>
      <c r="AG59" s="14">
        <v>3</v>
      </c>
      <c r="AI59" s="14">
        <v>2</v>
      </c>
      <c r="AJ59" s="14">
        <v>2</v>
      </c>
      <c r="AK59" s="14">
        <v>2</v>
      </c>
      <c r="AM59" s="15">
        <f t="shared" si="1"/>
        <v>2.5555555555555554</v>
      </c>
      <c r="AN59" s="14">
        <v>1</v>
      </c>
      <c r="AO59" s="14">
        <v>1</v>
      </c>
      <c r="AP59" s="14">
        <v>1</v>
      </c>
      <c r="AQ59" s="14">
        <v>1</v>
      </c>
      <c r="AR59" s="14">
        <v>1</v>
      </c>
      <c r="AS59" s="14">
        <v>1</v>
      </c>
      <c r="AU59" s="14">
        <v>1</v>
      </c>
      <c r="AV59" s="14">
        <v>1</v>
      </c>
      <c r="AW59" s="14">
        <v>1</v>
      </c>
    </row>
    <row r="60" spans="1:49" s="14" customFormat="1" ht="28" x14ac:dyDescent="0.15">
      <c r="A60" s="6" t="s">
        <v>80</v>
      </c>
      <c r="B60" s="6"/>
      <c r="C60" s="6">
        <v>1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>
        <v>1</v>
      </c>
      <c r="X60" s="6"/>
      <c r="Y60" s="6"/>
      <c r="Z60" s="14">
        <v>44</v>
      </c>
      <c r="AA60" s="14">
        <v>10</v>
      </c>
      <c r="AB60" s="14">
        <v>3</v>
      </c>
      <c r="AC60" s="14">
        <v>3</v>
      </c>
      <c r="AD60" s="14">
        <v>3</v>
      </c>
      <c r="AE60" s="14">
        <v>3</v>
      </c>
      <c r="AF60" s="14">
        <v>3</v>
      </c>
      <c r="AG60" s="14">
        <v>3</v>
      </c>
      <c r="AH60" s="14">
        <v>3</v>
      </c>
      <c r="AI60" s="14">
        <v>3</v>
      </c>
      <c r="AJ60" s="14">
        <v>3</v>
      </c>
      <c r="AK60" s="14">
        <v>3</v>
      </c>
      <c r="AM60" s="15">
        <f t="shared" si="1"/>
        <v>3</v>
      </c>
      <c r="AN60" s="14">
        <v>1</v>
      </c>
      <c r="AO60" s="14">
        <v>1</v>
      </c>
      <c r="AP60" s="14">
        <v>1</v>
      </c>
      <c r="AQ60" s="14">
        <v>1</v>
      </c>
      <c r="AR60" s="14">
        <v>1</v>
      </c>
      <c r="AS60" s="14">
        <v>1</v>
      </c>
      <c r="AT60" s="14">
        <v>1</v>
      </c>
      <c r="AU60" s="14">
        <v>1</v>
      </c>
      <c r="AV60" s="14">
        <v>1</v>
      </c>
      <c r="AW60" s="14">
        <v>1</v>
      </c>
    </row>
    <row r="61" spans="1:49" s="14" customFormat="1" ht="28" x14ac:dyDescent="0.15">
      <c r="A61" s="6" t="s">
        <v>81</v>
      </c>
      <c r="B61" s="6"/>
      <c r="C61" s="6">
        <v>1</v>
      </c>
      <c r="D61" s="6">
        <v>1</v>
      </c>
      <c r="E61" s="6">
        <v>1</v>
      </c>
      <c r="F61" s="6">
        <v>1</v>
      </c>
      <c r="G61" s="6">
        <v>1</v>
      </c>
      <c r="H61" s="6">
        <v>1</v>
      </c>
      <c r="I61" s="6">
        <v>1</v>
      </c>
      <c r="J61" s="6">
        <v>1</v>
      </c>
      <c r="K61" s="6">
        <v>1</v>
      </c>
      <c r="L61" s="6">
        <v>1</v>
      </c>
      <c r="M61" s="6">
        <v>1</v>
      </c>
      <c r="N61" s="6">
        <v>1</v>
      </c>
      <c r="O61" s="6">
        <v>1</v>
      </c>
      <c r="P61" s="6">
        <v>1</v>
      </c>
      <c r="Q61" s="6"/>
      <c r="R61" s="6"/>
      <c r="S61" s="6"/>
      <c r="T61" s="6">
        <v>1</v>
      </c>
      <c r="U61" s="6">
        <v>1</v>
      </c>
      <c r="V61" s="6"/>
      <c r="W61" s="6">
        <v>1</v>
      </c>
      <c r="X61" s="6"/>
      <c r="Y61" s="6"/>
      <c r="Z61" s="14">
        <v>49</v>
      </c>
      <c r="AA61" s="14">
        <v>10</v>
      </c>
      <c r="AB61" s="14">
        <v>3</v>
      </c>
      <c r="AC61" s="14">
        <v>3</v>
      </c>
      <c r="AD61" s="14">
        <v>2</v>
      </c>
      <c r="AE61" s="14">
        <v>2</v>
      </c>
      <c r="AF61" s="14">
        <v>3</v>
      </c>
      <c r="AG61" s="14">
        <v>3</v>
      </c>
      <c r="AH61" s="14">
        <v>3</v>
      </c>
      <c r="AI61" s="14">
        <v>3</v>
      </c>
      <c r="AJ61" s="14">
        <v>3</v>
      </c>
      <c r="AK61" s="14">
        <v>3</v>
      </c>
      <c r="AM61" s="15">
        <f t="shared" si="1"/>
        <v>2.8</v>
      </c>
      <c r="AN61" s="14">
        <v>1</v>
      </c>
      <c r="AO61" s="14">
        <v>1</v>
      </c>
      <c r="AP61" s="14">
        <v>1</v>
      </c>
      <c r="AQ61" s="14">
        <v>1</v>
      </c>
      <c r="AR61" s="14">
        <v>1</v>
      </c>
      <c r="AS61" s="14">
        <v>1</v>
      </c>
      <c r="AT61" s="14">
        <v>1</v>
      </c>
      <c r="AU61" s="14">
        <v>1</v>
      </c>
      <c r="AV61" s="14">
        <v>1</v>
      </c>
      <c r="AW61" s="14">
        <v>1</v>
      </c>
    </row>
    <row r="62" spans="1:49" s="14" customFormat="1" ht="28" x14ac:dyDescent="0.15">
      <c r="A62" s="6" t="s">
        <v>82</v>
      </c>
      <c r="B62" s="6">
        <v>417</v>
      </c>
      <c r="C62" s="6"/>
      <c r="D62" s="6"/>
      <c r="E62" s="6"/>
      <c r="F62" s="6"/>
      <c r="G62" s="6"/>
      <c r="H62" s="6">
        <v>1</v>
      </c>
      <c r="I62" s="6"/>
      <c r="J62" s="6"/>
      <c r="K62" s="6"/>
      <c r="L62" s="6"/>
      <c r="M62" s="6"/>
      <c r="N62" s="6"/>
      <c r="O62" s="6"/>
      <c r="P62" s="6"/>
      <c r="Q62" s="6">
        <v>1</v>
      </c>
      <c r="R62" s="6">
        <v>1</v>
      </c>
      <c r="S62" s="6">
        <v>1</v>
      </c>
      <c r="T62" s="6"/>
      <c r="U62" s="6"/>
      <c r="V62" s="6"/>
      <c r="W62" s="6">
        <v>1</v>
      </c>
      <c r="X62" s="6"/>
      <c r="Y62" s="6"/>
      <c r="Z62" s="14">
        <v>48</v>
      </c>
      <c r="AA62" s="14">
        <v>7</v>
      </c>
      <c r="AC62" s="14">
        <v>2</v>
      </c>
      <c r="AD62" s="14">
        <v>2</v>
      </c>
      <c r="AE62" s="14">
        <v>3</v>
      </c>
      <c r="AF62" s="14">
        <v>3</v>
      </c>
      <c r="AH62" s="14">
        <v>2</v>
      </c>
      <c r="AI62" s="14">
        <v>3</v>
      </c>
      <c r="AJ62" s="14">
        <v>3</v>
      </c>
      <c r="AM62" s="15">
        <f t="shared" si="1"/>
        <v>2.5714285714285716</v>
      </c>
      <c r="AO62" s="14">
        <v>1</v>
      </c>
      <c r="AP62" s="14">
        <v>1</v>
      </c>
      <c r="AQ62" s="14">
        <v>1</v>
      </c>
      <c r="AR62" s="14">
        <v>1</v>
      </c>
      <c r="AT62" s="14">
        <v>1</v>
      </c>
      <c r="AU62" s="14">
        <v>1</v>
      </c>
      <c r="AV62" s="14">
        <v>1</v>
      </c>
    </row>
    <row r="63" spans="1:49" s="14" customFormat="1" x14ac:dyDescent="0.15">
      <c r="A63" s="6" t="s">
        <v>83</v>
      </c>
      <c r="B63" s="6"/>
      <c r="C63" s="6"/>
      <c r="D63" s="6"/>
      <c r="E63" s="6"/>
      <c r="F63" s="6"/>
      <c r="G63" s="6"/>
      <c r="H63" s="6"/>
      <c r="I63" s="6"/>
      <c r="J63" s="6">
        <v>1</v>
      </c>
      <c r="K63" s="6"/>
      <c r="L63" s="6">
        <v>1</v>
      </c>
      <c r="M63" s="6">
        <v>1</v>
      </c>
      <c r="N63" s="6">
        <v>1</v>
      </c>
      <c r="O63" s="6"/>
      <c r="P63" s="6"/>
      <c r="Q63" s="6"/>
      <c r="R63" s="6"/>
      <c r="S63" s="6"/>
      <c r="T63" s="6">
        <v>1</v>
      </c>
      <c r="U63" s="6">
        <v>1</v>
      </c>
      <c r="V63" s="6">
        <v>1</v>
      </c>
      <c r="W63" s="6"/>
      <c r="X63" s="6"/>
      <c r="Y63" s="6">
        <f t="shared" ref="Y63:Y64" si="2">X63+W63</f>
        <v>0</v>
      </c>
      <c r="Z63" s="14">
        <v>44</v>
      </c>
      <c r="AA63" s="14">
        <v>5</v>
      </c>
      <c r="AB63" s="14">
        <v>1</v>
      </c>
      <c r="AE63" s="14">
        <v>2</v>
      </c>
      <c r="AF63" s="14">
        <v>3</v>
      </c>
      <c r="AH63" s="14">
        <v>2</v>
      </c>
      <c r="AI63" s="14">
        <v>2</v>
      </c>
      <c r="AM63" s="15">
        <f t="shared" si="1"/>
        <v>2</v>
      </c>
      <c r="AN63" s="14">
        <v>1</v>
      </c>
      <c r="AQ63" s="14">
        <v>1</v>
      </c>
      <c r="AR63" s="14">
        <v>1</v>
      </c>
      <c r="AT63" s="14">
        <v>1</v>
      </c>
      <c r="AU63" s="14">
        <v>1</v>
      </c>
    </row>
    <row r="64" spans="1:49" s="14" customFormat="1" ht="24.5" customHeight="1" x14ac:dyDescent="0.15">
      <c r="A64" s="6" t="s">
        <v>84</v>
      </c>
      <c r="B64" s="6"/>
      <c r="C64" s="6">
        <v>1</v>
      </c>
      <c r="D64" s="6">
        <v>1</v>
      </c>
      <c r="E64" s="6">
        <v>1</v>
      </c>
      <c r="F64" s="6">
        <v>1</v>
      </c>
      <c r="G64" s="6">
        <v>1</v>
      </c>
      <c r="H64" s="6">
        <v>1</v>
      </c>
      <c r="I64" s="6">
        <v>1</v>
      </c>
      <c r="J64" s="6">
        <v>1</v>
      </c>
      <c r="K64" s="6">
        <v>1</v>
      </c>
      <c r="L64" s="6">
        <v>1</v>
      </c>
      <c r="M64" s="6">
        <v>1</v>
      </c>
      <c r="N64" s="6">
        <v>1</v>
      </c>
      <c r="O64" s="6">
        <v>1</v>
      </c>
      <c r="P64" s="6">
        <v>1</v>
      </c>
      <c r="Q64" s="6"/>
      <c r="R64" s="6"/>
      <c r="S64" s="6"/>
      <c r="T64" s="6">
        <v>1</v>
      </c>
      <c r="U64" s="6">
        <v>1</v>
      </c>
      <c r="V64" s="6"/>
      <c r="W64" s="6">
        <v>1</v>
      </c>
      <c r="X64" s="6"/>
      <c r="Y64" s="6">
        <f t="shared" si="2"/>
        <v>1</v>
      </c>
      <c r="Z64" s="14">
        <v>31</v>
      </c>
      <c r="AA64" s="14">
        <v>7</v>
      </c>
      <c r="AB64" s="14">
        <v>2</v>
      </c>
      <c r="AC64" s="14">
        <v>2</v>
      </c>
      <c r="AD64" s="14">
        <v>2</v>
      </c>
      <c r="AE64" s="14">
        <v>2</v>
      </c>
      <c r="AF64" s="14">
        <v>2</v>
      </c>
      <c r="AG64" s="14">
        <v>2</v>
      </c>
      <c r="AK64" s="14">
        <v>2</v>
      </c>
      <c r="AM64" s="15">
        <f t="shared" si="1"/>
        <v>2</v>
      </c>
      <c r="AN64" s="14">
        <v>1</v>
      </c>
      <c r="AO64" s="14">
        <v>1</v>
      </c>
      <c r="AP64" s="14">
        <v>1</v>
      </c>
      <c r="AQ64" s="14">
        <v>1</v>
      </c>
      <c r="AR64" s="14">
        <v>1</v>
      </c>
      <c r="AS64" s="14">
        <v>1</v>
      </c>
      <c r="AW64" s="14">
        <v>1</v>
      </c>
    </row>
    <row r="65" spans="1:50" s="10" customFormat="1" ht="27" customHeight="1" x14ac:dyDescent="0.15">
      <c r="A65" s="22" t="s">
        <v>100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>
        <f>SUM(V9:V64)</f>
        <v>41</v>
      </c>
      <c r="W65" s="22">
        <f>SUM(W9:W64)</f>
        <v>36</v>
      </c>
      <c r="X65" s="22">
        <f>SUM(X9:X64)</f>
        <v>22</v>
      </c>
      <c r="Y65" s="22">
        <f>SUM(Y9:Y64)</f>
        <v>25</v>
      </c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4">
        <f t="shared" ref="AN65:AX65" si="3">SUM(AN9:AN64)</f>
        <v>49</v>
      </c>
      <c r="AO65" s="24">
        <f t="shared" si="3"/>
        <v>50</v>
      </c>
      <c r="AP65" s="24">
        <f t="shared" si="3"/>
        <v>41</v>
      </c>
      <c r="AQ65" s="24">
        <f t="shared" si="3"/>
        <v>46</v>
      </c>
      <c r="AR65" s="24">
        <f t="shared" si="3"/>
        <v>50</v>
      </c>
      <c r="AS65" s="24">
        <f t="shared" si="3"/>
        <v>35</v>
      </c>
      <c r="AT65" s="24">
        <f t="shared" si="3"/>
        <v>19</v>
      </c>
      <c r="AU65" s="24">
        <f t="shared" si="3"/>
        <v>41</v>
      </c>
      <c r="AV65" s="24">
        <f t="shared" si="3"/>
        <v>38</v>
      </c>
      <c r="AW65" s="24">
        <f t="shared" si="3"/>
        <v>29</v>
      </c>
      <c r="AX65" s="24">
        <f t="shared" si="3"/>
        <v>2</v>
      </c>
    </row>
    <row r="66" spans="1:50" s="11" customFormat="1" ht="27" customHeight="1" x14ac:dyDescent="0.15">
      <c r="A66" s="25" t="s">
        <v>98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>
        <f>25*100/57</f>
        <v>43.859649122807021</v>
      </c>
      <c r="Z66" s="26">
        <f t="shared" ref="Z66:AM66" si="4">AVERAGEA(Z9:Z64)</f>
        <v>45.714285714285715</v>
      </c>
      <c r="AA66" s="26">
        <f t="shared" si="4"/>
        <v>7.1428571428571432</v>
      </c>
      <c r="AB66" s="26">
        <f t="shared" si="4"/>
        <v>2.1428571428571428</v>
      </c>
      <c r="AC66" s="26">
        <f t="shared" si="4"/>
        <v>2.36</v>
      </c>
      <c r="AD66" s="26">
        <f t="shared" si="4"/>
        <v>2.5365853658536586</v>
      </c>
      <c r="AE66" s="26">
        <f t="shared" si="4"/>
        <v>2.4782608695652173</v>
      </c>
      <c r="AF66" s="26">
        <f t="shared" si="4"/>
        <v>2.68</v>
      </c>
      <c r="AG66" s="26">
        <f t="shared" si="4"/>
        <v>2.5142857142857142</v>
      </c>
      <c r="AH66" s="26">
        <f t="shared" si="4"/>
        <v>2.736842105263158</v>
      </c>
      <c r="AI66" s="26">
        <f t="shared" si="4"/>
        <v>2.7317073170731709</v>
      </c>
      <c r="AJ66" s="26">
        <f t="shared" si="4"/>
        <v>2.5789473684210527</v>
      </c>
      <c r="AK66" s="26">
        <f t="shared" si="4"/>
        <v>2.5172413793103448</v>
      </c>
      <c r="AL66" s="26">
        <f t="shared" si="4"/>
        <v>4</v>
      </c>
      <c r="AM66" s="27">
        <f t="shared" si="4"/>
        <v>2.502281746031747</v>
      </c>
      <c r="AN66" s="26">
        <f>AN65*100/56</f>
        <v>87.5</v>
      </c>
      <c r="AO66" s="26">
        <f t="shared" ref="AO66:AX66" si="5">AO65*100/56</f>
        <v>89.285714285714292</v>
      </c>
      <c r="AP66" s="26">
        <f t="shared" si="5"/>
        <v>73.214285714285708</v>
      </c>
      <c r="AQ66" s="26">
        <f t="shared" si="5"/>
        <v>82.142857142857139</v>
      </c>
      <c r="AR66" s="26">
        <f t="shared" si="5"/>
        <v>89.285714285714292</v>
      </c>
      <c r="AS66" s="26">
        <f t="shared" si="5"/>
        <v>62.5</v>
      </c>
      <c r="AT66" s="26">
        <f t="shared" si="5"/>
        <v>33.928571428571431</v>
      </c>
      <c r="AU66" s="26">
        <f t="shared" si="5"/>
        <v>73.214285714285708</v>
      </c>
      <c r="AV66" s="26">
        <f t="shared" si="5"/>
        <v>67.857142857142861</v>
      </c>
      <c r="AW66" s="26">
        <f t="shared" si="5"/>
        <v>51.785714285714285</v>
      </c>
      <c r="AX66" s="26">
        <f t="shared" si="5"/>
        <v>3.5714285714285716</v>
      </c>
    </row>
    <row r="67" spans="1:50" s="12" customFormat="1" ht="27" customHeight="1" x14ac:dyDescent="0.15">
      <c r="A67" s="28" t="s">
        <v>99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9">
        <f>MEDIAN(AA9:AA64)</f>
        <v>8</v>
      </c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30">
        <f>MEDIAN(AM9:AM64)</f>
        <v>2.5277777777777777</v>
      </c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</row>
    <row r="68" spans="1:50" s="13" customFormat="1" ht="27" customHeight="1" x14ac:dyDescent="0.15">
      <c r="A68" s="31" t="s">
        <v>97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2"/>
      <c r="AB68" s="32">
        <v>0.816496581</v>
      </c>
      <c r="AC68" s="32">
        <f t="shared" ref="AC68:AL68" si="6">STDEVA(AC9:AC64)</f>
        <v>0.7761758689832069</v>
      </c>
      <c r="AD68" s="32">
        <f t="shared" si="6"/>
        <v>0.74490136849148536</v>
      </c>
      <c r="AE68" s="32">
        <f t="shared" si="6"/>
        <v>0.69086517207798048</v>
      </c>
      <c r="AF68" s="32">
        <f t="shared" si="6"/>
        <v>0.6833291853200798</v>
      </c>
      <c r="AG68" s="32">
        <f t="shared" si="6"/>
        <v>0.61220087876969453</v>
      </c>
      <c r="AH68" s="32">
        <f t="shared" si="6"/>
        <v>0.73349280562690744</v>
      </c>
      <c r="AI68" s="32">
        <f t="shared" si="6"/>
        <v>0.74244158840620067</v>
      </c>
      <c r="AJ68" s="32">
        <f t="shared" si="6"/>
        <v>0.72154410055584395</v>
      </c>
      <c r="AK68" s="32">
        <f t="shared" si="6"/>
        <v>0.63362278408554351</v>
      </c>
      <c r="AL68" s="32">
        <f t="shared" si="6"/>
        <v>0</v>
      </c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</row>
  </sheetData>
  <mergeCells count="10">
    <mergeCell ref="AB7:AM7"/>
    <mergeCell ref="AN7:AX7"/>
    <mergeCell ref="AB5:AM5"/>
    <mergeCell ref="V7:Y7"/>
    <mergeCell ref="C7:U7"/>
    <mergeCell ref="B2:P2"/>
    <mergeCell ref="B3:N3"/>
    <mergeCell ref="C5:U5"/>
    <mergeCell ref="AN5:AX5"/>
    <mergeCell ref="V5:Y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A90A2-65E3-914D-AF64-9736619A9BB8}">
  <dimension ref="A2:KL41"/>
  <sheetViews>
    <sheetView workbookViewId="0">
      <selection activeCell="C25" sqref="C25:KL25"/>
    </sheetView>
  </sheetViews>
  <sheetFormatPr baseColWidth="10" defaultColWidth="10.6640625" defaultRowHeight="13" x14ac:dyDescent="0.15"/>
  <cols>
    <col min="1" max="1" width="28" style="14" customWidth="1"/>
    <col min="2" max="2" width="14" style="14" customWidth="1"/>
    <col min="3" max="298" width="2.6640625" style="14" customWidth="1"/>
    <col min="299" max="16384" width="10.6640625" style="14"/>
  </cols>
  <sheetData>
    <row r="2" spans="1:298" ht="16" x14ac:dyDescent="0.2">
      <c r="A2" s="17" t="s">
        <v>297</v>
      </c>
      <c r="B2" s="53" t="s">
        <v>299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66"/>
      <c r="R2" s="66"/>
      <c r="S2" s="66"/>
    </row>
    <row r="3" spans="1:298" ht="16" x14ac:dyDescent="0.2">
      <c r="A3" s="17" t="s">
        <v>296</v>
      </c>
      <c r="B3" s="63" t="s">
        <v>301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  <c r="P3" s="65"/>
      <c r="Q3" s="66"/>
      <c r="R3" s="66"/>
      <c r="S3" s="66"/>
    </row>
    <row r="4" spans="1:298" s="8" customFormat="1" ht="14" x14ac:dyDescent="0.15">
      <c r="Q4" s="9"/>
      <c r="R4" s="9"/>
      <c r="S4" s="9"/>
      <c r="T4" s="9"/>
      <c r="U4" s="9"/>
      <c r="V4" s="9"/>
      <c r="W4" s="9"/>
    </row>
    <row r="5" spans="1:298" s="20" customFormat="1" ht="208" customHeight="1" x14ac:dyDescent="0.15">
      <c r="A5" s="45"/>
      <c r="B5" s="46" t="s">
        <v>101</v>
      </c>
      <c r="C5" s="69" t="s">
        <v>286</v>
      </c>
      <c r="D5" s="69"/>
      <c r="E5" s="69"/>
      <c r="F5" s="69"/>
      <c r="G5" s="69"/>
      <c r="H5" s="69"/>
      <c r="I5" s="69"/>
      <c r="J5" s="69"/>
      <c r="K5" s="69" t="s">
        <v>120</v>
      </c>
      <c r="L5" s="69"/>
      <c r="M5" s="69"/>
      <c r="N5" s="69"/>
      <c r="O5" s="69"/>
      <c r="P5" s="69"/>
      <c r="Q5" s="69"/>
      <c r="R5" s="69"/>
      <c r="S5" s="69"/>
      <c r="T5" s="69"/>
      <c r="U5" s="69"/>
      <c r="V5" s="70" t="s">
        <v>121</v>
      </c>
      <c r="W5" s="70"/>
      <c r="X5" s="70"/>
      <c r="Y5" s="70"/>
      <c r="Z5" s="70"/>
      <c r="AA5" s="70"/>
      <c r="AB5" s="70"/>
      <c r="AC5" s="70"/>
      <c r="AD5" s="69" t="s">
        <v>122</v>
      </c>
      <c r="AE5" s="69"/>
      <c r="AF5" s="69"/>
      <c r="AG5" s="69"/>
      <c r="AH5" s="69"/>
      <c r="AI5" s="69"/>
      <c r="AJ5" s="69"/>
      <c r="AK5" s="69"/>
      <c r="AL5" s="69" t="s">
        <v>123</v>
      </c>
      <c r="AM5" s="69"/>
      <c r="AN5" s="69"/>
      <c r="AO5" s="69" t="s">
        <v>124</v>
      </c>
      <c r="AP5" s="69"/>
      <c r="AQ5" s="69"/>
      <c r="AR5" s="69"/>
      <c r="AS5" s="69"/>
      <c r="AT5" s="69" t="s">
        <v>125</v>
      </c>
      <c r="AU5" s="69"/>
      <c r="AV5" s="69"/>
      <c r="AW5" s="69"/>
      <c r="AX5" s="69" t="s">
        <v>126</v>
      </c>
      <c r="AY5" s="69"/>
      <c r="AZ5" s="69"/>
      <c r="BA5" s="69"/>
      <c r="BB5" s="69"/>
      <c r="BC5" s="69"/>
      <c r="BD5" s="69" t="s">
        <v>127</v>
      </c>
      <c r="BE5" s="69"/>
      <c r="BF5" s="69"/>
      <c r="BG5" s="69"/>
      <c r="BH5" s="48" t="s">
        <v>128</v>
      </c>
      <c r="BI5" s="70" t="s">
        <v>129</v>
      </c>
      <c r="BJ5" s="70"/>
      <c r="BK5" s="70"/>
      <c r="BL5" s="69" t="s">
        <v>130</v>
      </c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 t="s">
        <v>131</v>
      </c>
      <c r="CK5" s="69"/>
      <c r="CL5" s="69" t="s">
        <v>132</v>
      </c>
      <c r="CM5" s="69"/>
      <c r="CN5" s="69"/>
      <c r="CO5" s="69"/>
      <c r="CP5" s="69"/>
      <c r="CQ5" s="69"/>
      <c r="CR5" s="69"/>
      <c r="CS5" s="69"/>
      <c r="CT5" s="69" t="s">
        <v>133</v>
      </c>
      <c r="CU5" s="69"/>
      <c r="CV5" s="69"/>
      <c r="CW5" s="69"/>
      <c r="CX5" s="69"/>
      <c r="CY5" s="69"/>
      <c r="CZ5" s="69"/>
      <c r="DA5" s="69"/>
      <c r="DB5" s="70" t="s">
        <v>134</v>
      </c>
      <c r="DC5" s="70"/>
      <c r="DD5" s="70"/>
      <c r="DE5" s="70"/>
      <c r="DF5" s="70"/>
      <c r="DG5" s="70"/>
      <c r="DH5" s="69" t="s">
        <v>135</v>
      </c>
      <c r="DI5" s="69"/>
      <c r="DJ5" s="70" t="s">
        <v>136</v>
      </c>
      <c r="DK5" s="70"/>
      <c r="DL5" s="70"/>
      <c r="DM5" s="70"/>
      <c r="DN5" s="70" t="s">
        <v>103</v>
      </c>
      <c r="DO5" s="70"/>
      <c r="DP5" s="70"/>
      <c r="DQ5" s="70"/>
      <c r="DR5" s="70"/>
      <c r="DS5" s="69" t="s">
        <v>137</v>
      </c>
      <c r="DT5" s="69"/>
      <c r="DU5" s="69"/>
      <c r="DV5" s="69"/>
      <c r="DW5" s="69"/>
      <c r="DX5" s="47" t="s">
        <v>138</v>
      </c>
      <c r="DY5" s="69" t="s">
        <v>139</v>
      </c>
      <c r="DZ5" s="69"/>
      <c r="EA5" s="70" t="s">
        <v>140</v>
      </c>
      <c r="EB5" s="70"/>
      <c r="EC5" s="70"/>
      <c r="ED5" s="49" t="s">
        <v>141</v>
      </c>
      <c r="EE5" s="70" t="s">
        <v>142</v>
      </c>
      <c r="EF5" s="70"/>
      <c r="EG5" s="70"/>
      <c r="EH5" s="70"/>
      <c r="EI5" s="70"/>
      <c r="EJ5" s="70"/>
      <c r="EK5" s="69" t="s">
        <v>143</v>
      </c>
      <c r="EL5" s="69"/>
      <c r="EM5" s="69"/>
      <c r="EN5" s="69" t="s">
        <v>144</v>
      </c>
      <c r="EO5" s="69"/>
      <c r="EP5" s="69"/>
      <c r="EQ5" s="69"/>
      <c r="ER5" s="69"/>
      <c r="ES5" s="69"/>
      <c r="ET5" s="69"/>
      <c r="EU5" s="69"/>
      <c r="EV5" s="69"/>
      <c r="EW5" s="69"/>
      <c r="EX5" s="69" t="s">
        <v>145</v>
      </c>
      <c r="EY5" s="69"/>
      <c r="EZ5" s="69"/>
      <c r="FA5" s="47" t="s">
        <v>146</v>
      </c>
      <c r="FB5" s="49" t="s">
        <v>147</v>
      </c>
      <c r="FC5" s="47" t="s">
        <v>148</v>
      </c>
      <c r="FD5" s="47" t="s">
        <v>149</v>
      </c>
      <c r="FE5" s="69" t="s">
        <v>150</v>
      </c>
      <c r="FF5" s="69"/>
      <c r="FG5" s="69"/>
      <c r="FH5" s="69"/>
      <c r="FI5" s="69"/>
      <c r="FJ5" s="49" t="s">
        <v>151</v>
      </c>
      <c r="FK5" s="49" t="s">
        <v>152</v>
      </c>
      <c r="FL5" s="49" t="s">
        <v>153</v>
      </c>
      <c r="FM5" s="49" t="s">
        <v>154</v>
      </c>
      <c r="FN5" s="49" t="s">
        <v>155</v>
      </c>
      <c r="FO5" s="49" t="s">
        <v>156</v>
      </c>
      <c r="FP5" s="49" t="s">
        <v>157</v>
      </c>
      <c r="FQ5" s="69" t="s">
        <v>158</v>
      </c>
      <c r="FR5" s="69"/>
      <c r="FS5" s="69"/>
      <c r="FT5" s="69"/>
      <c r="FU5" s="69" t="s">
        <v>159</v>
      </c>
      <c r="FV5" s="69"/>
      <c r="FW5" s="69"/>
      <c r="FX5" s="69"/>
      <c r="FY5" s="69"/>
      <c r="FZ5" s="69"/>
      <c r="GA5" s="69"/>
      <c r="GB5" s="69"/>
      <c r="GC5" s="69"/>
      <c r="GD5" s="69"/>
      <c r="GE5" s="49" t="s">
        <v>160</v>
      </c>
      <c r="GF5" s="49" t="s">
        <v>161</v>
      </c>
      <c r="GG5" s="49" t="s">
        <v>162</v>
      </c>
      <c r="GH5" s="49" t="s">
        <v>104</v>
      </c>
      <c r="GI5" s="69" t="s">
        <v>163</v>
      </c>
      <c r="GJ5" s="69"/>
      <c r="GK5" s="69"/>
      <c r="GL5" s="69"/>
      <c r="GM5" s="69"/>
      <c r="GN5" s="69"/>
      <c r="GO5" s="49" t="s">
        <v>164</v>
      </c>
      <c r="GP5" s="49" t="s">
        <v>165</v>
      </c>
      <c r="GQ5" s="49" t="s">
        <v>166</v>
      </c>
      <c r="GR5" s="49" t="s">
        <v>167</v>
      </c>
      <c r="GS5" s="49" t="s">
        <v>168</v>
      </c>
      <c r="GT5" s="49" t="s">
        <v>169</v>
      </c>
      <c r="GU5" s="49" t="s">
        <v>170</v>
      </c>
      <c r="GV5" s="69" t="s">
        <v>171</v>
      </c>
      <c r="GW5" s="69"/>
      <c r="GX5" s="69"/>
      <c r="GY5" s="49" t="s">
        <v>172</v>
      </c>
      <c r="GZ5" s="49" t="s">
        <v>105</v>
      </c>
      <c r="HA5" s="49" t="s">
        <v>173</v>
      </c>
      <c r="HB5" s="74" t="s">
        <v>106</v>
      </c>
      <c r="HC5" s="74" t="s">
        <v>107</v>
      </c>
      <c r="HD5" s="69" t="s">
        <v>108</v>
      </c>
      <c r="HE5" s="69"/>
      <c r="HF5" s="69"/>
      <c r="HG5" s="69"/>
      <c r="HH5" s="69"/>
      <c r="HI5" s="69"/>
      <c r="HJ5" s="69" t="s">
        <v>109</v>
      </c>
      <c r="HK5" s="69"/>
      <c r="HL5" s="69"/>
      <c r="HM5" s="69"/>
      <c r="HN5" s="69"/>
      <c r="HO5" s="49" t="s">
        <v>174</v>
      </c>
      <c r="HP5" s="49" t="s">
        <v>175</v>
      </c>
      <c r="HQ5" s="50" t="s">
        <v>176</v>
      </c>
      <c r="HR5" s="49" t="s">
        <v>177</v>
      </c>
      <c r="HS5" s="49" t="s">
        <v>178</v>
      </c>
      <c r="HT5" s="49" t="s">
        <v>179</v>
      </c>
      <c r="HU5" s="49" t="s">
        <v>110</v>
      </c>
      <c r="HV5" s="69" t="s">
        <v>111</v>
      </c>
      <c r="HW5" s="69"/>
      <c r="HX5" s="69"/>
      <c r="HY5" s="69"/>
      <c r="HZ5" s="69"/>
      <c r="IA5" s="69"/>
      <c r="IB5" s="69"/>
      <c r="IC5" s="69"/>
      <c r="ID5" s="69"/>
      <c r="IE5" s="69"/>
      <c r="IF5" s="49" t="s">
        <v>180</v>
      </c>
      <c r="IG5" s="49" t="s">
        <v>181</v>
      </c>
      <c r="IH5" s="49" t="s">
        <v>182</v>
      </c>
      <c r="II5" s="49" t="s">
        <v>183</v>
      </c>
      <c r="IJ5" s="49" t="s">
        <v>184</v>
      </c>
      <c r="IK5" s="49" t="s">
        <v>185</v>
      </c>
      <c r="IL5" s="49" t="s">
        <v>186</v>
      </c>
      <c r="IM5" s="49" t="s">
        <v>112</v>
      </c>
      <c r="IN5" s="49" t="s">
        <v>187</v>
      </c>
      <c r="IO5" s="49" t="s">
        <v>188</v>
      </c>
      <c r="IP5" s="49" t="s">
        <v>189</v>
      </c>
      <c r="IQ5" s="49" t="s">
        <v>190</v>
      </c>
      <c r="IR5" s="69" t="s">
        <v>191</v>
      </c>
      <c r="IS5" s="69"/>
      <c r="IT5" s="69"/>
      <c r="IU5" s="49" t="s">
        <v>113</v>
      </c>
      <c r="IV5" s="49" t="s">
        <v>192</v>
      </c>
      <c r="IW5" s="69" t="s">
        <v>193</v>
      </c>
      <c r="IX5" s="69"/>
      <c r="IY5" s="69"/>
      <c r="IZ5" s="49" t="s">
        <v>194</v>
      </c>
      <c r="JA5" s="49" t="s">
        <v>195</v>
      </c>
      <c r="JB5" s="49" t="s">
        <v>196</v>
      </c>
      <c r="JC5" s="49" t="s">
        <v>197</v>
      </c>
      <c r="JD5" s="49" t="s">
        <v>198</v>
      </c>
      <c r="JE5" s="49" t="s">
        <v>199</v>
      </c>
      <c r="JF5" s="49" t="s">
        <v>200</v>
      </c>
      <c r="JG5" s="38" t="s">
        <v>114</v>
      </c>
      <c r="JH5" s="49" t="s">
        <v>115</v>
      </c>
      <c r="JI5" s="49" t="s">
        <v>201</v>
      </c>
      <c r="JJ5" s="49" t="s">
        <v>202</v>
      </c>
      <c r="JK5" s="49" t="s">
        <v>116</v>
      </c>
      <c r="JL5" s="69" t="s">
        <v>203</v>
      </c>
      <c r="JM5" s="69"/>
      <c r="JN5" s="69"/>
      <c r="JO5" s="69"/>
      <c r="JP5" s="49" t="s">
        <v>204</v>
      </c>
      <c r="JQ5" s="49" t="s">
        <v>205</v>
      </c>
      <c r="JR5" s="49" t="s">
        <v>117</v>
      </c>
      <c r="JS5" s="49" t="s">
        <v>206</v>
      </c>
      <c r="JT5" s="49" t="s">
        <v>207</v>
      </c>
      <c r="JU5" s="49" t="s">
        <v>118</v>
      </c>
      <c r="JV5" s="49" t="s">
        <v>208</v>
      </c>
      <c r="JW5" s="69" t="s">
        <v>209</v>
      </c>
      <c r="JX5" s="69"/>
      <c r="JY5" s="69"/>
      <c r="JZ5" s="69"/>
      <c r="KA5" s="69"/>
      <c r="KB5" s="69" t="s">
        <v>119</v>
      </c>
      <c r="KC5" s="69"/>
      <c r="KD5" s="69"/>
      <c r="KE5" s="49" t="s">
        <v>210</v>
      </c>
      <c r="KF5" s="49" t="s">
        <v>211</v>
      </c>
      <c r="KG5" s="49" t="s">
        <v>212</v>
      </c>
      <c r="KH5" s="49" t="s">
        <v>213</v>
      </c>
      <c r="KI5" s="49" t="s">
        <v>214</v>
      </c>
      <c r="KJ5" s="49" t="s">
        <v>215</v>
      </c>
      <c r="KK5" s="49" t="s">
        <v>216</v>
      </c>
      <c r="KL5" s="49" t="s">
        <v>217</v>
      </c>
    </row>
    <row r="6" spans="1:298" ht="99" customHeight="1" x14ac:dyDescent="0.15">
      <c r="A6" s="38" t="s">
        <v>257</v>
      </c>
      <c r="B6" s="36" t="s">
        <v>254</v>
      </c>
      <c r="C6" s="35" t="s">
        <v>287</v>
      </c>
      <c r="D6" s="35" t="s">
        <v>4</v>
      </c>
      <c r="E6" s="35" t="s">
        <v>8</v>
      </c>
      <c r="F6" s="35" t="s">
        <v>218</v>
      </c>
      <c r="G6" s="35" t="s">
        <v>268</v>
      </c>
      <c r="H6" s="35" t="s">
        <v>269</v>
      </c>
      <c r="I6" s="35" t="s">
        <v>270</v>
      </c>
      <c r="J6" s="35" t="s">
        <v>271</v>
      </c>
      <c r="K6" s="35" t="s">
        <v>287</v>
      </c>
      <c r="L6" s="35" t="s">
        <v>219</v>
      </c>
      <c r="M6" s="35" t="s">
        <v>6</v>
      </c>
      <c r="N6" s="35" t="s">
        <v>2</v>
      </c>
      <c r="O6" s="35" t="s">
        <v>1</v>
      </c>
      <c r="P6" s="35" t="s">
        <v>4</v>
      </c>
      <c r="Q6" s="35" t="s">
        <v>287</v>
      </c>
      <c r="R6" s="35" t="s">
        <v>220</v>
      </c>
      <c r="S6" s="35" t="s">
        <v>13</v>
      </c>
      <c r="T6" s="35" t="s">
        <v>19</v>
      </c>
      <c r="U6" s="35" t="s">
        <v>2</v>
      </c>
      <c r="V6" s="35" t="s">
        <v>287</v>
      </c>
      <c r="W6" s="35" t="s">
        <v>236</v>
      </c>
      <c r="X6" s="35" t="s">
        <v>220</v>
      </c>
      <c r="Y6" s="35" t="s">
        <v>272</v>
      </c>
      <c r="Z6" s="35" t="s">
        <v>270</v>
      </c>
      <c r="AA6" s="35" t="s">
        <v>271</v>
      </c>
      <c r="AB6" s="35" t="s">
        <v>11</v>
      </c>
      <c r="AC6" s="35" t="s">
        <v>273</v>
      </c>
      <c r="AD6" s="35" t="s">
        <v>287</v>
      </c>
      <c r="AE6" s="35" t="s">
        <v>236</v>
      </c>
      <c r="AF6" s="35" t="s">
        <v>268</v>
      </c>
      <c r="AG6" s="35" t="s">
        <v>1</v>
      </c>
      <c r="AH6" s="35" t="s">
        <v>2</v>
      </c>
      <c r="AI6" s="35" t="s">
        <v>8</v>
      </c>
      <c r="AJ6" s="35" t="s">
        <v>287</v>
      </c>
      <c r="AK6" s="35" t="s">
        <v>16</v>
      </c>
      <c r="AL6" s="35" t="s">
        <v>287</v>
      </c>
      <c r="AM6" s="35" t="s">
        <v>268</v>
      </c>
      <c r="AN6" s="35" t="s">
        <v>287</v>
      </c>
      <c r="AO6" s="35" t="s">
        <v>287</v>
      </c>
      <c r="AP6" s="36" t="s">
        <v>274</v>
      </c>
      <c r="AQ6" s="35" t="s">
        <v>268</v>
      </c>
      <c r="AR6" s="35" t="s">
        <v>245</v>
      </c>
      <c r="AS6" s="35" t="s">
        <v>270</v>
      </c>
      <c r="AT6" s="35" t="s">
        <v>287</v>
      </c>
      <c r="AU6" s="35" t="s">
        <v>239</v>
      </c>
      <c r="AV6" s="35" t="s">
        <v>275</v>
      </c>
      <c r="AW6" s="37"/>
      <c r="AX6" s="35" t="s">
        <v>287</v>
      </c>
      <c r="AY6" s="35" t="s">
        <v>276</v>
      </c>
      <c r="AZ6" s="35" t="s">
        <v>220</v>
      </c>
      <c r="BA6" s="35" t="s">
        <v>2</v>
      </c>
      <c r="BB6" s="35" t="s">
        <v>13</v>
      </c>
      <c r="BC6" s="35" t="s">
        <v>277</v>
      </c>
      <c r="BD6" s="35" t="s">
        <v>272</v>
      </c>
      <c r="BE6" s="35" t="s">
        <v>287</v>
      </c>
      <c r="BF6" s="35" t="s">
        <v>277</v>
      </c>
      <c r="BG6" s="35" t="s">
        <v>8</v>
      </c>
      <c r="BH6" s="34" t="s">
        <v>220</v>
      </c>
      <c r="BI6" s="36" t="s">
        <v>267</v>
      </c>
      <c r="BJ6" s="36" t="s">
        <v>4</v>
      </c>
      <c r="BK6" s="35" t="s">
        <v>239</v>
      </c>
      <c r="BL6" s="35" t="s">
        <v>287</v>
      </c>
      <c r="BM6" s="35" t="s">
        <v>272</v>
      </c>
      <c r="BN6" s="35" t="s">
        <v>273</v>
      </c>
      <c r="BO6" s="35" t="s">
        <v>7</v>
      </c>
      <c r="BP6" s="35" t="s">
        <v>271</v>
      </c>
      <c r="BQ6" s="35" t="s">
        <v>236</v>
      </c>
      <c r="BR6" s="35" t="s">
        <v>8</v>
      </c>
      <c r="BS6" s="35" t="s">
        <v>19</v>
      </c>
      <c r="BT6" s="35" t="s">
        <v>1</v>
      </c>
      <c r="BU6" s="35" t="s">
        <v>222</v>
      </c>
      <c r="BV6" s="35" t="s">
        <v>223</v>
      </c>
      <c r="BW6" s="35" t="s">
        <v>224</v>
      </c>
      <c r="BX6" s="35" t="s">
        <v>225</v>
      </c>
      <c r="BY6" s="35" t="s">
        <v>226</v>
      </c>
      <c r="BZ6" s="35" t="s">
        <v>227</v>
      </c>
      <c r="CA6" s="35" t="s">
        <v>228</v>
      </c>
      <c r="CB6" s="35" t="s">
        <v>16</v>
      </c>
      <c r="CC6" s="35" t="s">
        <v>229</v>
      </c>
      <c r="CD6" s="35" t="s">
        <v>230</v>
      </c>
      <c r="CE6" s="35" t="s">
        <v>231</v>
      </c>
      <c r="CF6" s="35" t="s">
        <v>232</v>
      </c>
      <c r="CG6" s="35" t="s">
        <v>233</v>
      </c>
      <c r="CH6" s="35" t="s">
        <v>234</v>
      </c>
      <c r="CI6" s="35" t="s">
        <v>235</v>
      </c>
      <c r="CJ6" s="35" t="s">
        <v>287</v>
      </c>
      <c r="CK6" s="35" t="s">
        <v>278</v>
      </c>
      <c r="CL6" s="35" t="s">
        <v>287</v>
      </c>
      <c r="CM6" s="35" t="s">
        <v>276</v>
      </c>
      <c r="CN6" s="35" t="s">
        <v>8</v>
      </c>
      <c r="CO6" s="35" t="s">
        <v>5</v>
      </c>
      <c r="CP6" s="35" t="s">
        <v>2</v>
      </c>
      <c r="CQ6" s="35" t="s">
        <v>13</v>
      </c>
      <c r="CR6" s="35" t="s">
        <v>236</v>
      </c>
      <c r="CS6" s="35" t="s">
        <v>1</v>
      </c>
      <c r="CT6" s="35" t="s">
        <v>287</v>
      </c>
      <c r="CU6" s="35" t="s">
        <v>4</v>
      </c>
      <c r="CV6" s="35" t="s">
        <v>237</v>
      </c>
      <c r="CW6" s="35" t="s">
        <v>238</v>
      </c>
      <c r="CX6" s="35" t="s">
        <v>19</v>
      </c>
      <c r="CY6" s="35" t="s">
        <v>221</v>
      </c>
      <c r="CZ6" s="35" t="s">
        <v>7</v>
      </c>
      <c r="DA6" s="35" t="s">
        <v>2</v>
      </c>
      <c r="DB6" s="67" t="s">
        <v>85</v>
      </c>
      <c r="DC6" s="67"/>
      <c r="DD6" s="67"/>
      <c r="DE6" s="67"/>
      <c r="DF6" s="67"/>
      <c r="DG6" s="67"/>
      <c r="DH6" s="68" t="s">
        <v>287</v>
      </c>
      <c r="DI6" s="68"/>
      <c r="DJ6" s="35" t="s">
        <v>287</v>
      </c>
      <c r="DK6" s="35" t="s">
        <v>273</v>
      </c>
      <c r="DL6" s="35" t="s">
        <v>8</v>
      </c>
      <c r="DM6" s="35" t="s">
        <v>13</v>
      </c>
      <c r="DN6" s="35" t="s">
        <v>287</v>
      </c>
      <c r="DO6" s="35" t="s">
        <v>277</v>
      </c>
      <c r="DP6" s="35" t="s">
        <v>279</v>
      </c>
      <c r="DQ6" s="35" t="s">
        <v>2</v>
      </c>
      <c r="DR6" s="35" t="s">
        <v>221</v>
      </c>
      <c r="DS6" s="35" t="s">
        <v>287</v>
      </c>
      <c r="DT6" s="35" t="s">
        <v>221</v>
      </c>
      <c r="DU6" s="35" t="s">
        <v>2</v>
      </c>
      <c r="DV6" s="35" t="s">
        <v>8</v>
      </c>
      <c r="DW6" s="35" t="s">
        <v>19</v>
      </c>
      <c r="DX6" s="34" t="s">
        <v>239</v>
      </c>
      <c r="DY6" s="35" t="s">
        <v>225</v>
      </c>
      <c r="DZ6" s="35" t="s">
        <v>239</v>
      </c>
      <c r="EA6" s="68" t="s">
        <v>85</v>
      </c>
      <c r="EB6" s="68"/>
      <c r="EC6" s="68"/>
      <c r="ED6" s="34" t="s">
        <v>85</v>
      </c>
      <c r="EE6" s="35" t="s">
        <v>287</v>
      </c>
      <c r="EF6" s="35" t="s">
        <v>240</v>
      </c>
      <c r="EG6" s="35" t="s">
        <v>231</v>
      </c>
      <c r="EH6" s="35" t="s">
        <v>280</v>
      </c>
      <c r="EI6" s="35" t="s">
        <v>13</v>
      </c>
      <c r="EJ6" s="35" t="s">
        <v>241</v>
      </c>
      <c r="EK6" s="35" t="s">
        <v>287</v>
      </c>
      <c r="EL6" s="35" t="s">
        <v>13</v>
      </c>
      <c r="EM6" s="35" t="s">
        <v>277</v>
      </c>
      <c r="EN6" s="35" t="s">
        <v>287</v>
      </c>
      <c r="EO6" s="35" t="s">
        <v>268</v>
      </c>
      <c r="EP6" s="35" t="s">
        <v>277</v>
      </c>
      <c r="EQ6" s="35" t="s">
        <v>2</v>
      </c>
      <c r="ER6" s="35" t="s">
        <v>242</v>
      </c>
      <c r="ES6" s="35" t="s">
        <v>14</v>
      </c>
      <c r="ET6" s="35" t="s">
        <v>239</v>
      </c>
      <c r="EU6" s="35" t="s">
        <v>4</v>
      </c>
      <c r="EV6" s="35" t="s">
        <v>243</v>
      </c>
      <c r="EW6" s="35" t="s">
        <v>244</v>
      </c>
      <c r="EX6" s="35" t="s">
        <v>287</v>
      </c>
      <c r="EY6" s="35" t="s">
        <v>13</v>
      </c>
      <c r="EZ6" s="35" t="s">
        <v>1</v>
      </c>
      <c r="FA6" s="35" t="s">
        <v>287</v>
      </c>
      <c r="FB6" s="35" t="s">
        <v>85</v>
      </c>
      <c r="FC6" s="35" t="s">
        <v>287</v>
      </c>
      <c r="FD6" s="35" t="s">
        <v>13</v>
      </c>
      <c r="FE6" s="35" t="s">
        <v>19</v>
      </c>
      <c r="FF6" s="35" t="s">
        <v>2</v>
      </c>
      <c r="FG6" s="35" t="s">
        <v>5</v>
      </c>
      <c r="FH6" s="35" t="s">
        <v>272</v>
      </c>
      <c r="FI6" s="35" t="s">
        <v>8</v>
      </c>
      <c r="FJ6" s="35" t="s">
        <v>85</v>
      </c>
      <c r="FK6" s="35" t="s">
        <v>85</v>
      </c>
      <c r="FL6" s="35" t="s">
        <v>85</v>
      </c>
      <c r="FM6" s="35" t="s">
        <v>85</v>
      </c>
      <c r="FN6" s="35" t="s">
        <v>85</v>
      </c>
      <c r="FO6" s="35" t="s">
        <v>85</v>
      </c>
      <c r="FP6" s="35" t="s">
        <v>239</v>
      </c>
      <c r="FQ6" s="35" t="s">
        <v>245</v>
      </c>
      <c r="FR6" s="35" t="s">
        <v>4</v>
      </c>
      <c r="FS6" s="35" t="s">
        <v>13</v>
      </c>
      <c r="FT6" s="35" t="s">
        <v>239</v>
      </c>
      <c r="FU6" s="35" t="s">
        <v>19</v>
      </c>
      <c r="FV6" s="35" t="s">
        <v>8</v>
      </c>
      <c r="FW6" s="35" t="s">
        <v>2</v>
      </c>
      <c r="FX6" s="35" t="s">
        <v>281</v>
      </c>
      <c r="FY6" s="35" t="s">
        <v>13</v>
      </c>
      <c r="FZ6" s="35" t="s">
        <v>1</v>
      </c>
      <c r="GA6" s="35" t="s">
        <v>246</v>
      </c>
      <c r="GB6" s="35" t="s">
        <v>247</v>
      </c>
      <c r="GC6" s="35" t="s">
        <v>4</v>
      </c>
      <c r="GD6" s="35" t="s">
        <v>239</v>
      </c>
      <c r="GE6" s="35" t="s">
        <v>85</v>
      </c>
      <c r="GF6" s="35" t="s">
        <v>85</v>
      </c>
      <c r="GG6" s="35" t="s">
        <v>85</v>
      </c>
      <c r="GH6" s="35" t="s">
        <v>85</v>
      </c>
      <c r="GI6" s="35" t="s">
        <v>2</v>
      </c>
      <c r="GJ6" s="35" t="s">
        <v>8</v>
      </c>
      <c r="GK6" s="35" t="s">
        <v>221</v>
      </c>
      <c r="GL6" s="35" t="s">
        <v>1</v>
      </c>
      <c r="GM6" s="35" t="s">
        <v>4</v>
      </c>
      <c r="GN6" s="35" t="s">
        <v>19</v>
      </c>
      <c r="GO6" s="35" t="s">
        <v>85</v>
      </c>
      <c r="GP6" s="35" t="s">
        <v>85</v>
      </c>
      <c r="GQ6" s="35" t="s">
        <v>85</v>
      </c>
      <c r="GR6" s="35" t="s">
        <v>8</v>
      </c>
      <c r="GS6" s="35" t="s">
        <v>248</v>
      </c>
      <c r="GT6" s="35" t="s">
        <v>85</v>
      </c>
      <c r="GU6" s="37" t="s">
        <v>249</v>
      </c>
      <c r="GV6" s="35" t="s">
        <v>2</v>
      </c>
      <c r="GW6" s="35" t="s">
        <v>287</v>
      </c>
      <c r="GX6" s="35" t="s">
        <v>268</v>
      </c>
      <c r="GY6" s="35" t="s">
        <v>85</v>
      </c>
      <c r="GZ6" s="35" t="s">
        <v>85</v>
      </c>
      <c r="HA6" s="35" t="s">
        <v>85</v>
      </c>
      <c r="HB6" s="35" t="s">
        <v>85</v>
      </c>
      <c r="HC6" s="35" t="s">
        <v>85</v>
      </c>
      <c r="HD6" s="35" t="s">
        <v>250</v>
      </c>
      <c r="HE6" s="35" t="s">
        <v>287</v>
      </c>
      <c r="HF6" s="35" t="s">
        <v>273</v>
      </c>
      <c r="HG6" s="35" t="s">
        <v>277</v>
      </c>
      <c r="HH6" s="35" t="s">
        <v>4</v>
      </c>
      <c r="HI6" s="35" t="s">
        <v>13</v>
      </c>
      <c r="HJ6" s="35" t="s">
        <v>13</v>
      </c>
      <c r="HK6" s="35" t="s">
        <v>1</v>
      </c>
      <c r="HL6" s="35" t="s">
        <v>239</v>
      </c>
      <c r="HM6" s="35" t="s">
        <v>2</v>
      </c>
      <c r="HN6" s="35" t="s">
        <v>236</v>
      </c>
      <c r="HO6" s="35" t="s">
        <v>85</v>
      </c>
      <c r="HP6" s="35" t="s">
        <v>85</v>
      </c>
      <c r="HQ6" s="35" t="s">
        <v>85</v>
      </c>
      <c r="HR6" s="35" t="s">
        <v>85</v>
      </c>
      <c r="HS6" s="35" t="s">
        <v>85</v>
      </c>
      <c r="HT6" s="35" t="s">
        <v>85</v>
      </c>
      <c r="HU6" s="35" t="s">
        <v>85</v>
      </c>
      <c r="HV6" s="35" t="s">
        <v>220</v>
      </c>
      <c r="HW6" s="35" t="s">
        <v>287</v>
      </c>
      <c r="HX6" s="35" t="s">
        <v>19</v>
      </c>
      <c r="HY6" s="35" t="s">
        <v>2</v>
      </c>
      <c r="HZ6" s="35" t="s">
        <v>282</v>
      </c>
      <c r="IA6" s="35" t="s">
        <v>239</v>
      </c>
      <c r="IB6" s="35" t="s">
        <v>13</v>
      </c>
      <c r="IC6" s="35" t="s">
        <v>277</v>
      </c>
      <c r="ID6" s="35" t="s">
        <v>247</v>
      </c>
      <c r="IE6" s="35" t="s">
        <v>14</v>
      </c>
      <c r="IF6" s="35" t="s">
        <v>85</v>
      </c>
      <c r="IG6" s="35" t="s">
        <v>85</v>
      </c>
      <c r="IH6" s="35" t="s">
        <v>85</v>
      </c>
      <c r="II6" s="35" t="s">
        <v>85</v>
      </c>
      <c r="IJ6" s="35" t="s">
        <v>85</v>
      </c>
      <c r="IK6" s="35" t="s">
        <v>85</v>
      </c>
      <c r="IL6" s="35" t="s">
        <v>85</v>
      </c>
      <c r="IM6" s="35" t="s">
        <v>85</v>
      </c>
      <c r="IN6" s="35" t="s">
        <v>85</v>
      </c>
      <c r="IO6" s="35" t="s">
        <v>85</v>
      </c>
      <c r="IP6" s="35" t="s">
        <v>248</v>
      </c>
      <c r="IQ6" s="35" t="s">
        <v>85</v>
      </c>
      <c r="IR6" s="35" t="s">
        <v>220</v>
      </c>
      <c r="IS6" s="35" t="s">
        <v>287</v>
      </c>
      <c r="IT6" s="35" t="s">
        <v>283</v>
      </c>
      <c r="IU6" s="35" t="s">
        <v>85</v>
      </c>
      <c r="IV6" s="35" t="s">
        <v>85</v>
      </c>
      <c r="IW6" s="35" t="s">
        <v>287</v>
      </c>
      <c r="IX6" s="35" t="s">
        <v>4</v>
      </c>
      <c r="IY6" s="35" t="s">
        <v>268</v>
      </c>
      <c r="IZ6" s="35" t="s">
        <v>85</v>
      </c>
      <c r="JA6" s="35" t="s">
        <v>85</v>
      </c>
      <c r="JB6" s="35" t="s">
        <v>8</v>
      </c>
      <c r="JC6" s="35" t="s">
        <v>13</v>
      </c>
      <c r="JD6" s="35" t="s">
        <v>13</v>
      </c>
      <c r="JE6" s="35" t="s">
        <v>85</v>
      </c>
      <c r="JF6" s="35" t="s">
        <v>85</v>
      </c>
      <c r="JG6" s="35" t="s">
        <v>42</v>
      </c>
      <c r="JH6" s="35" t="s">
        <v>85</v>
      </c>
      <c r="JI6" s="35" t="s">
        <v>85</v>
      </c>
      <c r="JJ6" s="35" t="s">
        <v>283</v>
      </c>
      <c r="JK6" s="35" t="s">
        <v>85</v>
      </c>
      <c r="JL6" s="35" t="s">
        <v>13</v>
      </c>
      <c r="JM6" s="35" t="s">
        <v>251</v>
      </c>
      <c r="JN6" s="35" t="s">
        <v>8</v>
      </c>
      <c r="JO6" s="35" t="s">
        <v>273</v>
      </c>
      <c r="JP6" s="35" t="s">
        <v>85</v>
      </c>
      <c r="JQ6" s="35" t="s">
        <v>85</v>
      </c>
      <c r="JR6" s="35" t="s">
        <v>85</v>
      </c>
      <c r="JS6" s="35" t="s">
        <v>85</v>
      </c>
      <c r="JT6" s="35" t="s">
        <v>85</v>
      </c>
      <c r="JU6" s="35" t="s">
        <v>85</v>
      </c>
      <c r="JV6" s="35" t="s">
        <v>85</v>
      </c>
      <c r="JW6" s="75" t="s">
        <v>320</v>
      </c>
      <c r="JX6" s="75" t="s">
        <v>2</v>
      </c>
      <c r="JY6" s="75" t="s">
        <v>8</v>
      </c>
      <c r="JZ6" s="75" t="s">
        <v>86</v>
      </c>
      <c r="KA6" s="75" t="s">
        <v>4</v>
      </c>
      <c r="KB6" s="75" t="s">
        <v>13</v>
      </c>
      <c r="KC6" s="75" t="s">
        <v>4</v>
      </c>
      <c r="KD6" s="75" t="s">
        <v>8</v>
      </c>
      <c r="KE6" s="73" t="s">
        <v>85</v>
      </c>
      <c r="KF6" s="35" t="s">
        <v>85</v>
      </c>
      <c r="KG6" s="35" t="s">
        <v>221</v>
      </c>
      <c r="KH6" s="35" t="s">
        <v>85</v>
      </c>
      <c r="KI6" s="35" t="s">
        <v>85</v>
      </c>
      <c r="KJ6" s="35" t="s">
        <v>85</v>
      </c>
      <c r="KK6" s="35" t="s">
        <v>85</v>
      </c>
      <c r="KL6" s="35" t="s">
        <v>287</v>
      </c>
    </row>
    <row r="7" spans="1:298" ht="15" customHeight="1" x14ac:dyDescent="0.2">
      <c r="A7" s="38" t="s">
        <v>304</v>
      </c>
      <c r="B7" s="61" t="s">
        <v>258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  <c r="IW7" s="62"/>
      <c r="IX7" s="62"/>
      <c r="IY7" s="62"/>
      <c r="IZ7" s="62"/>
      <c r="JA7" s="62"/>
      <c r="JB7" s="62"/>
      <c r="JC7" s="62"/>
      <c r="JD7" s="62"/>
      <c r="JE7" s="62"/>
      <c r="JF7" s="62"/>
      <c r="JG7" s="62"/>
      <c r="JH7" s="62"/>
      <c r="JI7" s="62"/>
      <c r="JJ7" s="62"/>
      <c r="JK7" s="62"/>
      <c r="JL7" s="62"/>
      <c r="JM7" s="62"/>
      <c r="JN7" s="62"/>
      <c r="JO7" s="62"/>
      <c r="JP7" s="62"/>
      <c r="JQ7" s="62"/>
      <c r="JR7" s="62"/>
      <c r="JS7" s="62"/>
      <c r="JT7" s="62"/>
      <c r="JU7" s="62"/>
      <c r="JV7" s="62"/>
      <c r="JW7" s="62"/>
      <c r="JX7" s="62"/>
      <c r="JY7" s="62"/>
      <c r="JZ7" s="62"/>
      <c r="KA7" s="62"/>
      <c r="KB7" s="62"/>
      <c r="KC7" s="62"/>
      <c r="KD7" s="62"/>
      <c r="KE7" s="62"/>
      <c r="KF7" s="62"/>
      <c r="KG7" s="62"/>
      <c r="KH7" s="62"/>
      <c r="KI7" s="62"/>
      <c r="KJ7" s="62"/>
      <c r="KK7" s="62"/>
      <c r="KL7" s="62"/>
    </row>
    <row r="9" spans="1:298" ht="14" x14ac:dyDescent="0.15">
      <c r="A9" s="42" t="s">
        <v>256</v>
      </c>
      <c r="B9" s="42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</row>
    <row r="10" spans="1:298" x14ac:dyDescent="0.15">
      <c r="A10" s="37" t="s">
        <v>95</v>
      </c>
      <c r="B10" s="37"/>
      <c r="C10" s="37"/>
      <c r="D10" s="37"/>
      <c r="E10" s="37"/>
      <c r="F10" s="37"/>
      <c r="G10" s="37"/>
      <c r="H10" s="37"/>
      <c r="I10" s="37"/>
      <c r="J10" s="37"/>
      <c r="K10" s="37">
        <v>1</v>
      </c>
      <c r="L10" s="37"/>
      <c r="M10" s="37"/>
      <c r="N10" s="37"/>
      <c r="O10" s="37"/>
      <c r="P10" s="37"/>
      <c r="Q10" s="37">
        <v>1</v>
      </c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>
        <v>1</v>
      </c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5"/>
      <c r="JE10" s="35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7"/>
      <c r="KK10" s="37"/>
      <c r="KL10" s="37"/>
    </row>
    <row r="11" spans="1:298" x14ac:dyDescent="0.15">
      <c r="A11" s="73" t="s">
        <v>311</v>
      </c>
      <c r="B11" s="37"/>
      <c r="C11" s="37"/>
      <c r="D11" s="37"/>
      <c r="E11" s="37"/>
      <c r="F11" s="37"/>
      <c r="G11" s="37"/>
      <c r="H11" s="37"/>
      <c r="I11" s="37"/>
      <c r="J11" s="37"/>
      <c r="K11" s="37">
        <v>1</v>
      </c>
      <c r="L11" s="37">
        <v>1</v>
      </c>
      <c r="M11" s="37">
        <v>1</v>
      </c>
      <c r="N11" s="37"/>
      <c r="O11" s="37"/>
      <c r="P11" s="37"/>
      <c r="Q11" s="37">
        <v>1</v>
      </c>
      <c r="R11" s="37"/>
      <c r="S11" s="37"/>
      <c r="T11" s="37"/>
      <c r="U11" s="37"/>
      <c r="V11" s="37"/>
      <c r="W11" s="37"/>
      <c r="X11" s="37">
        <v>1</v>
      </c>
      <c r="Y11" s="37"/>
      <c r="Z11" s="37"/>
      <c r="AA11" s="37"/>
      <c r="AB11" s="37"/>
      <c r="AC11" s="37"/>
      <c r="AD11" s="37">
        <v>1</v>
      </c>
      <c r="AE11" s="37"/>
      <c r="AF11" s="37"/>
      <c r="AG11" s="37"/>
      <c r="AH11" s="37"/>
      <c r="AI11" s="37"/>
      <c r="AJ11" s="37">
        <v>1</v>
      </c>
      <c r="AK11" s="37"/>
      <c r="AL11" s="37"/>
      <c r="AM11" s="37"/>
      <c r="AN11" s="37"/>
      <c r="AO11" s="37"/>
      <c r="AP11" s="37">
        <v>1</v>
      </c>
      <c r="AQ11" s="37"/>
      <c r="AR11" s="37">
        <v>1</v>
      </c>
      <c r="AS11" s="37">
        <v>1</v>
      </c>
      <c r="AT11" s="37"/>
      <c r="AU11" s="37"/>
      <c r="AV11" s="37"/>
      <c r="AW11" s="37"/>
      <c r="AX11" s="37">
        <v>1</v>
      </c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>
        <v>1</v>
      </c>
      <c r="BL11" s="37"/>
      <c r="BM11" s="37"/>
      <c r="BN11" s="37">
        <v>1</v>
      </c>
      <c r="BO11" s="37">
        <v>1</v>
      </c>
      <c r="BP11" s="37">
        <v>1</v>
      </c>
      <c r="BQ11" s="37"/>
      <c r="BR11" s="37">
        <v>1</v>
      </c>
      <c r="BS11" s="37">
        <v>1</v>
      </c>
      <c r="BT11" s="37"/>
      <c r="BU11" s="37">
        <v>1</v>
      </c>
      <c r="BV11" s="37">
        <v>1</v>
      </c>
      <c r="BW11" s="37">
        <v>1</v>
      </c>
      <c r="BX11" s="37"/>
      <c r="BY11" s="37">
        <v>1</v>
      </c>
      <c r="BZ11" s="37">
        <v>1</v>
      </c>
      <c r="CA11" s="37">
        <v>1</v>
      </c>
      <c r="CB11" s="37">
        <v>1</v>
      </c>
      <c r="CC11" s="37">
        <v>1</v>
      </c>
      <c r="CD11" s="37">
        <v>1</v>
      </c>
      <c r="CE11" s="37">
        <v>1</v>
      </c>
      <c r="CF11" s="37">
        <v>1</v>
      </c>
      <c r="CG11" s="37">
        <v>1</v>
      </c>
      <c r="CH11" s="37">
        <v>1</v>
      </c>
      <c r="CI11" s="37">
        <v>1</v>
      </c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>
        <v>1</v>
      </c>
      <c r="CU11" s="37"/>
      <c r="CV11" s="37">
        <v>1</v>
      </c>
      <c r="CW11" s="37">
        <v>1</v>
      </c>
      <c r="CX11" s="37">
        <v>1</v>
      </c>
      <c r="CY11" s="37">
        <v>1</v>
      </c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>
        <v>1</v>
      </c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>
        <v>1</v>
      </c>
      <c r="EA11" s="37"/>
      <c r="EB11" s="37"/>
      <c r="EC11" s="37"/>
      <c r="ED11" s="37"/>
      <c r="EE11" s="37"/>
      <c r="EF11" s="37"/>
      <c r="EG11" s="37"/>
      <c r="EH11" s="37"/>
      <c r="EI11" s="37">
        <v>1</v>
      </c>
      <c r="EJ11" s="37">
        <v>1</v>
      </c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>
        <v>1</v>
      </c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>
        <v>1</v>
      </c>
      <c r="GJ11" s="37">
        <v>1</v>
      </c>
      <c r="GK11" s="37">
        <v>1</v>
      </c>
      <c r="GL11" s="37">
        <v>1</v>
      </c>
      <c r="GM11" s="37">
        <v>1</v>
      </c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  <c r="IW11" s="37"/>
      <c r="IX11" s="37"/>
      <c r="IY11" s="37"/>
      <c r="IZ11" s="37"/>
      <c r="JA11" s="37"/>
      <c r="JB11" s="37"/>
      <c r="JC11" s="37"/>
      <c r="JD11" s="35"/>
      <c r="JE11" s="35"/>
      <c r="JF11" s="37"/>
      <c r="JG11" s="37"/>
      <c r="JH11" s="37"/>
      <c r="JI11" s="37"/>
      <c r="JJ11" s="37"/>
      <c r="JK11" s="37"/>
      <c r="JL11" s="37"/>
      <c r="JM11" s="37"/>
      <c r="JN11" s="37"/>
      <c r="JO11" s="37"/>
      <c r="JP11" s="37"/>
      <c r="JQ11" s="37"/>
      <c r="JR11" s="37"/>
      <c r="JS11" s="37"/>
      <c r="JT11" s="37"/>
      <c r="JU11" s="37"/>
      <c r="JV11" s="37"/>
      <c r="JW11" s="37"/>
      <c r="JX11" s="37"/>
      <c r="JY11" s="37"/>
      <c r="JZ11" s="37"/>
      <c r="KA11" s="37"/>
      <c r="KB11" s="37"/>
      <c r="KC11" s="37"/>
      <c r="KD11" s="37"/>
      <c r="KE11" s="37"/>
      <c r="KF11" s="37"/>
      <c r="KG11" s="37"/>
      <c r="KH11" s="37"/>
      <c r="KI11" s="37"/>
      <c r="KJ11" s="37"/>
      <c r="KK11" s="37"/>
      <c r="KL11" s="37"/>
    </row>
    <row r="12" spans="1:298" x14ac:dyDescent="0.15">
      <c r="A12" s="73" t="s">
        <v>312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>
        <v>1</v>
      </c>
      <c r="CX12" s="37">
        <v>1</v>
      </c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>
        <v>1</v>
      </c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  <c r="IW12" s="37"/>
      <c r="IX12" s="37"/>
      <c r="IY12" s="37"/>
      <c r="IZ12" s="37"/>
      <c r="JA12" s="37"/>
      <c r="JB12" s="37"/>
      <c r="JC12" s="37"/>
      <c r="JD12" s="35"/>
      <c r="JE12" s="35"/>
      <c r="JF12" s="37"/>
      <c r="JG12" s="37"/>
      <c r="JH12" s="37"/>
      <c r="JI12" s="37"/>
      <c r="JJ12" s="37"/>
      <c r="JK12" s="37"/>
      <c r="JL12" s="37"/>
      <c r="JM12" s="37"/>
      <c r="JN12" s="37"/>
      <c r="JO12" s="37"/>
      <c r="JP12" s="37"/>
      <c r="JQ12" s="37"/>
      <c r="JR12" s="37"/>
      <c r="JS12" s="37"/>
      <c r="JT12" s="37"/>
      <c r="JU12" s="37"/>
      <c r="JV12" s="37"/>
      <c r="JW12" s="37"/>
      <c r="JX12" s="37"/>
      <c r="JY12" s="37"/>
      <c r="JZ12" s="37"/>
      <c r="KA12" s="37"/>
      <c r="KB12" s="37"/>
      <c r="KC12" s="37"/>
      <c r="KD12" s="37"/>
      <c r="KE12" s="37"/>
      <c r="KF12" s="37"/>
      <c r="KG12" s="37"/>
      <c r="KH12" s="37"/>
      <c r="KI12" s="37"/>
      <c r="KJ12" s="37"/>
      <c r="KK12" s="37"/>
      <c r="KL12" s="37"/>
    </row>
    <row r="13" spans="1:298" x14ac:dyDescent="0.15">
      <c r="A13" s="37" t="s">
        <v>94</v>
      </c>
      <c r="B13" s="37"/>
      <c r="C13" s="37">
        <v>1</v>
      </c>
      <c r="D13" s="37"/>
      <c r="E13" s="37"/>
      <c r="F13" s="37"/>
      <c r="G13" s="37"/>
      <c r="H13" s="37"/>
      <c r="I13" s="37"/>
      <c r="J13" s="37"/>
      <c r="K13" s="37">
        <v>1</v>
      </c>
      <c r="L13" s="37"/>
      <c r="M13" s="37"/>
      <c r="N13" s="37"/>
      <c r="O13" s="37"/>
      <c r="P13" s="37"/>
      <c r="Q13" s="37">
        <v>1</v>
      </c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>
        <v>1</v>
      </c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  <c r="IW13" s="37"/>
      <c r="IX13" s="37"/>
      <c r="IY13" s="37"/>
      <c r="IZ13" s="37"/>
      <c r="JA13" s="37"/>
      <c r="JB13" s="37"/>
      <c r="JC13" s="37"/>
      <c r="JD13" s="35"/>
      <c r="JE13" s="35"/>
      <c r="JF13" s="37"/>
      <c r="JG13" s="37"/>
      <c r="JH13" s="37"/>
      <c r="JI13" s="37"/>
      <c r="JJ13" s="37"/>
      <c r="JK13" s="37"/>
      <c r="JL13" s="37"/>
      <c r="JM13" s="37"/>
      <c r="JN13" s="37"/>
      <c r="JO13" s="37"/>
      <c r="JP13" s="37"/>
      <c r="JQ13" s="37"/>
      <c r="JR13" s="37"/>
      <c r="JS13" s="37"/>
      <c r="JT13" s="37"/>
      <c r="JU13" s="37"/>
      <c r="JV13" s="37"/>
      <c r="JW13" s="37"/>
      <c r="JX13" s="37"/>
      <c r="JY13" s="37"/>
      <c r="JZ13" s="37"/>
      <c r="KA13" s="37"/>
      <c r="KB13" s="37"/>
      <c r="KC13" s="37"/>
      <c r="KD13" s="37"/>
      <c r="KE13" s="37"/>
      <c r="KF13" s="37"/>
      <c r="KG13" s="37"/>
      <c r="KH13" s="37"/>
      <c r="KI13" s="37"/>
      <c r="KJ13" s="37"/>
      <c r="KK13" s="37"/>
      <c r="KL13" s="37"/>
    </row>
    <row r="14" spans="1:298" x14ac:dyDescent="0.15">
      <c r="A14" s="37" t="s">
        <v>92</v>
      </c>
      <c r="B14" s="37"/>
      <c r="C14" s="37">
        <v>1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>
        <v>1</v>
      </c>
      <c r="BY14" s="37"/>
      <c r="BZ14" s="37"/>
      <c r="CA14" s="37"/>
      <c r="CB14" s="37"/>
      <c r="CC14" s="37"/>
      <c r="CD14" s="37"/>
      <c r="CE14" s="37">
        <v>1</v>
      </c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>
        <v>1</v>
      </c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  <c r="IW14" s="37"/>
      <c r="IX14" s="37"/>
      <c r="IY14" s="37"/>
      <c r="IZ14" s="37"/>
      <c r="JA14" s="37"/>
      <c r="JB14" s="37"/>
      <c r="JC14" s="37"/>
      <c r="JD14" s="35"/>
      <c r="JE14" s="35"/>
      <c r="JF14" s="37"/>
      <c r="JG14" s="37"/>
      <c r="JH14" s="37"/>
      <c r="JI14" s="37"/>
      <c r="JJ14" s="37"/>
      <c r="JK14" s="37"/>
      <c r="JL14" s="37"/>
      <c r="JM14" s="37"/>
      <c r="JN14" s="37"/>
      <c r="JO14" s="37"/>
      <c r="JP14" s="37"/>
      <c r="JQ14" s="37"/>
      <c r="JR14" s="37"/>
      <c r="JS14" s="37"/>
      <c r="JT14" s="37"/>
      <c r="JU14" s="37"/>
      <c r="JV14" s="37"/>
      <c r="JW14" s="37"/>
      <c r="JX14" s="37"/>
      <c r="JY14" s="37"/>
      <c r="JZ14" s="37"/>
      <c r="KA14" s="37"/>
      <c r="KB14" s="37"/>
      <c r="KC14" s="37"/>
      <c r="KD14" s="37"/>
      <c r="KE14" s="37"/>
      <c r="KF14" s="37"/>
      <c r="KG14" s="37"/>
      <c r="KH14" s="37"/>
      <c r="KI14" s="37"/>
      <c r="KJ14" s="37"/>
      <c r="KK14" s="37"/>
      <c r="KL14" s="37"/>
    </row>
    <row r="15" spans="1:298" x14ac:dyDescent="0.15">
      <c r="A15" s="37" t="s">
        <v>91</v>
      </c>
      <c r="B15" s="37"/>
      <c r="C15" s="37"/>
      <c r="D15" s="37"/>
      <c r="E15" s="37"/>
      <c r="F15" s="37"/>
      <c r="G15" s="37"/>
      <c r="H15" s="37">
        <v>1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>
        <v>1</v>
      </c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>
        <v>1</v>
      </c>
      <c r="CW15" s="37">
        <v>1</v>
      </c>
      <c r="CX15" s="37">
        <v>1</v>
      </c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>
        <v>1</v>
      </c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  <c r="IW15" s="37"/>
      <c r="IX15" s="37"/>
      <c r="IY15" s="37"/>
      <c r="IZ15" s="37"/>
      <c r="JA15" s="37"/>
      <c r="JB15" s="37"/>
      <c r="JC15" s="37"/>
      <c r="JD15" s="35"/>
      <c r="JE15" s="35"/>
      <c r="JF15" s="37"/>
      <c r="JG15" s="37"/>
      <c r="JH15" s="37"/>
      <c r="JI15" s="37"/>
      <c r="JJ15" s="37"/>
      <c r="JK15" s="37"/>
      <c r="JL15" s="37"/>
      <c r="JM15" s="37"/>
      <c r="JN15" s="37"/>
      <c r="JO15" s="37"/>
      <c r="JP15" s="37"/>
      <c r="JQ15" s="37"/>
      <c r="JR15" s="37"/>
      <c r="JS15" s="37"/>
      <c r="JT15" s="37"/>
      <c r="JU15" s="37"/>
      <c r="JV15" s="37"/>
      <c r="JW15" s="37"/>
      <c r="JX15" s="37"/>
      <c r="JY15" s="37"/>
      <c r="JZ15" s="37"/>
      <c r="KA15" s="37"/>
      <c r="KB15" s="37"/>
      <c r="KC15" s="37"/>
      <c r="KD15" s="37"/>
      <c r="KE15" s="37"/>
      <c r="KF15" s="37"/>
      <c r="KG15" s="37"/>
      <c r="KH15" s="37"/>
      <c r="KI15" s="37"/>
      <c r="KJ15" s="37"/>
      <c r="KK15" s="37"/>
      <c r="KL15" s="37"/>
    </row>
    <row r="16" spans="1:298" x14ac:dyDescent="0.15">
      <c r="A16" s="37" t="s">
        <v>93</v>
      </c>
      <c r="B16" s="37"/>
      <c r="C16" s="37">
        <v>1</v>
      </c>
      <c r="D16" s="37"/>
      <c r="E16" s="37"/>
      <c r="F16" s="37"/>
      <c r="G16" s="37"/>
      <c r="H16" s="37"/>
      <c r="I16" s="37"/>
      <c r="J16" s="37"/>
      <c r="K16" s="37">
        <v>1</v>
      </c>
      <c r="L16" s="37">
        <v>1</v>
      </c>
      <c r="M16" s="37">
        <v>1</v>
      </c>
      <c r="N16" s="37"/>
      <c r="O16" s="37"/>
      <c r="P16" s="37"/>
      <c r="Q16" s="37">
        <v>1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>
        <v>1</v>
      </c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  <c r="IW16" s="37"/>
      <c r="IX16" s="37"/>
      <c r="IY16" s="37"/>
      <c r="IZ16" s="37"/>
      <c r="JA16" s="37"/>
      <c r="JB16" s="37"/>
      <c r="JC16" s="37"/>
      <c r="JD16" s="35"/>
      <c r="JE16" s="35"/>
      <c r="JF16" s="37"/>
      <c r="JG16" s="37"/>
      <c r="JH16" s="37"/>
      <c r="JI16" s="37"/>
      <c r="JJ16" s="37"/>
      <c r="JK16" s="37"/>
      <c r="JL16" s="37"/>
      <c r="JM16" s="37"/>
      <c r="JN16" s="37"/>
      <c r="JO16" s="37"/>
      <c r="JP16" s="37"/>
      <c r="JQ16" s="37"/>
      <c r="JR16" s="37"/>
      <c r="JS16" s="37"/>
      <c r="JT16" s="37"/>
      <c r="JU16" s="37"/>
      <c r="JV16" s="37"/>
      <c r="JW16" s="37"/>
      <c r="JX16" s="37"/>
      <c r="JY16" s="37"/>
      <c r="JZ16" s="37"/>
      <c r="KA16" s="37"/>
      <c r="KB16" s="37"/>
      <c r="KC16" s="37"/>
      <c r="KD16" s="37"/>
      <c r="KE16" s="37"/>
      <c r="KF16" s="37"/>
      <c r="KG16" s="37"/>
      <c r="KH16" s="37"/>
      <c r="KI16" s="37"/>
      <c r="KJ16" s="37"/>
      <c r="KK16" s="37"/>
      <c r="KL16" s="37"/>
    </row>
    <row r="17" spans="1:298" x14ac:dyDescent="0.15">
      <c r="A17" s="37" t="s">
        <v>89</v>
      </c>
      <c r="B17" s="37"/>
      <c r="C17" s="37"/>
      <c r="D17" s="37"/>
      <c r="E17" s="37"/>
      <c r="F17" s="37">
        <v>1</v>
      </c>
      <c r="G17" s="43">
        <v>1</v>
      </c>
      <c r="H17" s="37"/>
      <c r="I17" s="37"/>
      <c r="J17" s="37"/>
      <c r="K17" s="37"/>
      <c r="L17" s="37"/>
      <c r="M17" s="37"/>
      <c r="N17" s="37"/>
      <c r="O17" s="37">
        <v>1</v>
      </c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>
        <v>1</v>
      </c>
      <c r="AE17" s="37"/>
      <c r="AF17" s="37">
        <v>1</v>
      </c>
      <c r="AG17" s="37">
        <v>1</v>
      </c>
      <c r="AH17" s="37">
        <v>1</v>
      </c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>
        <v>1</v>
      </c>
      <c r="AY17" s="37"/>
      <c r="AZ17" s="37"/>
      <c r="BA17" s="37"/>
      <c r="BB17" s="37">
        <v>1</v>
      </c>
      <c r="BC17" s="37">
        <v>1</v>
      </c>
      <c r="BD17" s="37">
        <v>1</v>
      </c>
      <c r="BE17" s="37"/>
      <c r="BF17" s="37">
        <v>1</v>
      </c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>
        <v>1</v>
      </c>
      <c r="DB17" s="37"/>
      <c r="DC17" s="37"/>
      <c r="DD17" s="37"/>
      <c r="DE17" s="37"/>
      <c r="DF17" s="37"/>
      <c r="DG17" s="37"/>
      <c r="DH17" s="37"/>
      <c r="DI17" s="37"/>
      <c r="DJ17" s="37">
        <v>1</v>
      </c>
      <c r="DK17" s="37"/>
      <c r="DL17" s="37"/>
      <c r="DM17" s="37"/>
      <c r="DN17" s="37"/>
      <c r="DO17" s="37">
        <v>1</v>
      </c>
      <c r="DP17" s="37"/>
      <c r="DQ17" s="37"/>
      <c r="DR17" s="37">
        <v>1</v>
      </c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>
        <v>1</v>
      </c>
      <c r="EM17" s="37">
        <v>1</v>
      </c>
      <c r="EN17" s="37"/>
      <c r="EO17" s="37">
        <v>1</v>
      </c>
      <c r="EP17" s="37">
        <v>1</v>
      </c>
      <c r="EQ17" s="37"/>
      <c r="ER17" s="37"/>
      <c r="ES17" s="37">
        <v>1</v>
      </c>
      <c r="ET17" s="37"/>
      <c r="EU17" s="37"/>
      <c r="EV17" s="37"/>
      <c r="EW17" s="37"/>
      <c r="EX17" s="37"/>
      <c r="EY17" s="37">
        <v>1</v>
      </c>
      <c r="EZ17" s="37">
        <v>1</v>
      </c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>
        <v>1</v>
      </c>
      <c r="GA17" s="37"/>
      <c r="GB17" s="37"/>
      <c r="GC17" s="37"/>
      <c r="GD17" s="37"/>
      <c r="GE17" s="37"/>
      <c r="GF17" s="37"/>
      <c r="GG17" s="37"/>
      <c r="GH17" s="37"/>
      <c r="GI17" s="37">
        <v>1</v>
      </c>
      <c r="GJ17" s="37">
        <v>1</v>
      </c>
      <c r="GK17" s="37">
        <v>1</v>
      </c>
      <c r="GL17" s="37">
        <v>1</v>
      </c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  <c r="IX17" s="37"/>
      <c r="IY17" s="37"/>
      <c r="IZ17" s="37"/>
      <c r="JA17" s="37"/>
      <c r="JB17" s="37"/>
      <c r="JC17" s="37"/>
      <c r="JD17" s="35"/>
      <c r="JE17" s="35"/>
      <c r="JF17" s="37"/>
      <c r="JG17" s="37"/>
      <c r="JH17" s="37"/>
      <c r="JI17" s="37"/>
      <c r="JJ17" s="37"/>
      <c r="JK17" s="37"/>
      <c r="JL17" s="37"/>
      <c r="JM17" s="37"/>
      <c r="JN17" s="37"/>
      <c r="JO17" s="37"/>
      <c r="JP17" s="37"/>
      <c r="JQ17" s="37"/>
      <c r="JR17" s="37"/>
      <c r="JS17" s="37"/>
      <c r="JT17" s="37"/>
      <c r="JU17" s="37"/>
      <c r="JV17" s="37"/>
      <c r="JW17" s="37"/>
      <c r="JX17" s="37"/>
      <c r="JY17" s="37"/>
      <c r="JZ17" s="37"/>
      <c r="KA17" s="37"/>
      <c r="KB17" s="37"/>
      <c r="KC17" s="37"/>
      <c r="KD17" s="37"/>
      <c r="KE17" s="37"/>
      <c r="KF17" s="37"/>
      <c r="KG17" s="37"/>
      <c r="KH17" s="37"/>
      <c r="KI17" s="37"/>
      <c r="KJ17" s="37"/>
      <c r="KK17" s="37"/>
      <c r="KL17" s="37"/>
    </row>
    <row r="18" spans="1:298" x14ac:dyDescent="0.15">
      <c r="A18" s="37" t="s">
        <v>96</v>
      </c>
      <c r="B18" s="37"/>
      <c r="C18" s="37"/>
      <c r="D18" s="37"/>
      <c r="E18" s="37"/>
      <c r="F18" s="37"/>
      <c r="G18" s="43"/>
      <c r="H18" s="37">
        <v>1</v>
      </c>
      <c r="I18" s="37"/>
      <c r="J18" s="37"/>
      <c r="K18" s="37">
        <v>1</v>
      </c>
      <c r="L18" s="37"/>
      <c r="M18" s="37"/>
      <c r="N18" s="37"/>
      <c r="O18" s="37"/>
      <c r="P18" s="37"/>
      <c r="Q18" s="37">
        <v>1</v>
      </c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5"/>
      <c r="JE18" s="35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</row>
    <row r="19" spans="1:298" x14ac:dyDescent="0.15">
      <c r="A19" s="37" t="s">
        <v>262</v>
      </c>
      <c r="B19" s="37"/>
      <c r="C19" s="37"/>
      <c r="D19" s="37"/>
      <c r="E19" s="37"/>
      <c r="F19" s="37"/>
      <c r="G19" s="41"/>
      <c r="H19" s="37">
        <v>1</v>
      </c>
      <c r="I19" s="37"/>
      <c r="J19" s="37"/>
      <c r="K19" s="37">
        <v>1</v>
      </c>
      <c r="L19" s="37"/>
      <c r="M19" s="37"/>
      <c r="N19" s="37"/>
      <c r="O19" s="37"/>
      <c r="P19" s="37"/>
      <c r="Q19" s="37">
        <v>1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>
        <v>1</v>
      </c>
      <c r="AE19" s="37">
        <v>1</v>
      </c>
      <c r="AF19" s="37"/>
      <c r="AG19" s="37"/>
      <c r="AH19" s="37"/>
      <c r="AI19" s="37"/>
      <c r="AJ19" s="37">
        <v>1</v>
      </c>
      <c r="AK19" s="37">
        <v>1</v>
      </c>
      <c r="AL19" s="37">
        <v>1</v>
      </c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>
        <v>1</v>
      </c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>
        <v>1</v>
      </c>
      <c r="BL19" s="37"/>
      <c r="BM19" s="37"/>
      <c r="BN19" s="37">
        <v>1</v>
      </c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>
        <v>1</v>
      </c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>
        <v>1</v>
      </c>
      <c r="CW19" s="37">
        <v>1</v>
      </c>
      <c r="CX19" s="37">
        <v>1</v>
      </c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>
        <v>1</v>
      </c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>
        <v>1</v>
      </c>
      <c r="EA19" s="37"/>
      <c r="EB19" s="37"/>
      <c r="EC19" s="37"/>
      <c r="ED19" s="37"/>
      <c r="EE19" s="37"/>
      <c r="EF19" s="37">
        <v>1</v>
      </c>
      <c r="EG19" s="37">
        <v>1</v>
      </c>
      <c r="EH19" s="37"/>
      <c r="EI19" s="37">
        <v>1</v>
      </c>
      <c r="EJ19" s="37"/>
      <c r="EK19" s="37"/>
      <c r="EL19" s="37"/>
      <c r="EM19" s="37"/>
      <c r="EN19" s="37"/>
      <c r="EO19" s="37"/>
      <c r="EP19" s="37"/>
      <c r="EQ19" s="37"/>
      <c r="ER19" s="37"/>
      <c r="ES19" s="37">
        <v>1</v>
      </c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>
        <v>1</v>
      </c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  <c r="IY19" s="37"/>
      <c r="IZ19" s="37"/>
      <c r="JA19" s="37"/>
      <c r="JB19" s="37"/>
      <c r="JC19" s="37"/>
      <c r="JD19" s="35"/>
      <c r="JE19" s="35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</row>
    <row r="20" spans="1:298" x14ac:dyDescent="0.15">
      <c r="A20" s="37" t="s">
        <v>90</v>
      </c>
      <c r="B20" s="37"/>
      <c r="C20" s="37">
        <v>1</v>
      </c>
      <c r="D20" s="37"/>
      <c r="E20" s="37"/>
      <c r="F20" s="37"/>
      <c r="G20" s="41"/>
      <c r="H20" s="37">
        <v>1</v>
      </c>
      <c r="I20" s="37"/>
      <c r="J20" s="37"/>
      <c r="K20" s="37"/>
      <c r="L20" s="37"/>
      <c r="M20" s="37"/>
      <c r="N20" s="37"/>
      <c r="O20" s="37">
        <v>1</v>
      </c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>
        <v>1</v>
      </c>
      <c r="AF20" s="37"/>
      <c r="AG20" s="37"/>
      <c r="AH20" s="37"/>
      <c r="AI20" s="37"/>
      <c r="AJ20" s="37">
        <v>1</v>
      </c>
      <c r="AK20" s="37"/>
      <c r="AL20" s="37">
        <v>1</v>
      </c>
      <c r="AM20" s="37"/>
      <c r="AN20" s="37"/>
      <c r="AO20" s="37"/>
      <c r="AP20" s="37">
        <v>1</v>
      </c>
      <c r="AQ20" s="37"/>
      <c r="AR20" s="37"/>
      <c r="AS20" s="37">
        <v>1</v>
      </c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>
        <v>1</v>
      </c>
      <c r="BJ20" s="37"/>
      <c r="BK20" s="37">
        <v>1</v>
      </c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>
        <v>1</v>
      </c>
      <c r="CE20" s="37"/>
      <c r="CF20" s="37"/>
      <c r="CG20" s="37">
        <v>1</v>
      </c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>
        <v>1</v>
      </c>
      <c r="EH20" s="37">
        <v>1</v>
      </c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>
        <v>1</v>
      </c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>
        <v>1</v>
      </c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  <c r="IY20" s="37"/>
      <c r="IZ20" s="37"/>
      <c r="JA20" s="37"/>
      <c r="JB20" s="37"/>
      <c r="JC20" s="37"/>
      <c r="JD20" s="35"/>
      <c r="JE20" s="35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</row>
    <row r="21" spans="1:298" x14ac:dyDescent="0.15">
      <c r="A21" s="37" t="s">
        <v>88</v>
      </c>
      <c r="B21" s="37"/>
      <c r="C21" s="37"/>
      <c r="D21" s="37"/>
      <c r="E21" s="37"/>
      <c r="F21" s="37"/>
      <c r="G21" s="41"/>
      <c r="H21" s="37">
        <v>1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>
        <v>1</v>
      </c>
      <c r="W21" s="37"/>
      <c r="X21" s="37"/>
      <c r="Y21" s="37"/>
      <c r="Z21" s="37"/>
      <c r="AA21" s="37"/>
      <c r="AB21" s="37"/>
      <c r="AC21" s="37"/>
      <c r="AD21" s="37">
        <v>1</v>
      </c>
      <c r="AE21" s="37">
        <v>1</v>
      </c>
      <c r="AF21" s="37"/>
      <c r="AG21" s="37"/>
      <c r="AH21" s="37"/>
      <c r="AI21" s="37"/>
      <c r="AJ21" s="37">
        <v>1</v>
      </c>
      <c r="AK21" s="37"/>
      <c r="AL21" s="37">
        <v>1</v>
      </c>
      <c r="AM21" s="37"/>
      <c r="AN21" s="37"/>
      <c r="AO21" s="37"/>
      <c r="AP21" s="37">
        <v>1</v>
      </c>
      <c r="AQ21" s="37"/>
      <c r="AR21" s="37"/>
      <c r="AS21" s="37">
        <v>1</v>
      </c>
      <c r="AT21" s="37">
        <v>1</v>
      </c>
      <c r="AU21" s="37"/>
      <c r="AV21" s="37"/>
      <c r="AW21" s="37"/>
      <c r="AX21" s="37">
        <v>1</v>
      </c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>
        <v>1</v>
      </c>
      <c r="BL21" s="37"/>
      <c r="BM21" s="37"/>
      <c r="BN21" s="37">
        <v>1</v>
      </c>
      <c r="BO21" s="37"/>
      <c r="BP21" s="37"/>
      <c r="BQ21" s="37"/>
      <c r="BR21" s="37"/>
      <c r="BS21" s="37"/>
      <c r="BT21" s="37"/>
      <c r="BU21" s="37"/>
      <c r="BV21" s="37"/>
      <c r="BW21" s="37"/>
      <c r="BX21" s="37">
        <v>1</v>
      </c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>
        <v>1</v>
      </c>
      <c r="CU21" s="37"/>
      <c r="CV21" s="37">
        <v>1</v>
      </c>
      <c r="CW21" s="37">
        <v>1</v>
      </c>
      <c r="CX21" s="37">
        <v>1</v>
      </c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>
        <v>1</v>
      </c>
      <c r="EA21" s="37"/>
      <c r="EB21" s="37"/>
      <c r="EC21" s="37"/>
      <c r="ED21" s="37"/>
      <c r="EE21" s="37"/>
      <c r="EF21" s="37"/>
      <c r="EG21" s="37"/>
      <c r="EH21" s="37">
        <v>1</v>
      </c>
      <c r="EI21" s="37"/>
      <c r="EJ21" s="37"/>
      <c r="EK21" s="37"/>
      <c r="EL21" s="37"/>
      <c r="EM21" s="37"/>
      <c r="EN21" s="37"/>
      <c r="EO21" s="37"/>
      <c r="EP21" s="37">
        <v>1</v>
      </c>
      <c r="EQ21" s="37">
        <v>1</v>
      </c>
      <c r="ER21" s="37">
        <v>1</v>
      </c>
      <c r="ES21" s="37"/>
      <c r="ET21" s="37"/>
      <c r="EU21" s="37">
        <v>1</v>
      </c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>
        <v>1</v>
      </c>
      <c r="FS21" s="37"/>
      <c r="FT21" s="37"/>
      <c r="FU21" s="37"/>
      <c r="FV21" s="37"/>
      <c r="FW21" s="37"/>
      <c r="FX21" s="37"/>
      <c r="FY21" s="37"/>
      <c r="FZ21" s="37"/>
      <c r="GA21" s="37">
        <v>1</v>
      </c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>
        <v>1</v>
      </c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7"/>
      <c r="JB21" s="37"/>
      <c r="JC21" s="37"/>
      <c r="JD21" s="35"/>
      <c r="JE21" s="35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7"/>
      <c r="KK21" s="37"/>
      <c r="KL21" s="37"/>
    </row>
    <row r="22" spans="1:298" x14ac:dyDescent="0.15">
      <c r="A22" s="37" t="s">
        <v>87</v>
      </c>
      <c r="B22" s="37"/>
      <c r="C22" s="37">
        <v>1</v>
      </c>
      <c r="D22" s="37"/>
      <c r="E22" s="37"/>
      <c r="F22" s="37"/>
      <c r="G22" s="41"/>
      <c r="H22" s="37">
        <v>1</v>
      </c>
      <c r="I22" s="37"/>
      <c r="J22" s="37"/>
      <c r="K22" s="37">
        <v>1</v>
      </c>
      <c r="L22" s="37">
        <v>1</v>
      </c>
      <c r="M22" s="37">
        <v>1</v>
      </c>
      <c r="N22" s="37"/>
      <c r="O22" s="37">
        <v>1</v>
      </c>
      <c r="P22" s="37"/>
      <c r="Q22" s="37">
        <v>1</v>
      </c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>
        <v>1</v>
      </c>
      <c r="AF22" s="37"/>
      <c r="AG22" s="37"/>
      <c r="AH22" s="37"/>
      <c r="AI22" s="37"/>
      <c r="AJ22" s="37">
        <v>1</v>
      </c>
      <c r="AK22" s="37"/>
      <c r="AL22" s="37">
        <v>1</v>
      </c>
      <c r="AM22" s="37"/>
      <c r="AN22" s="37"/>
      <c r="AO22" s="37"/>
      <c r="AP22" s="37">
        <v>1</v>
      </c>
      <c r="AQ22" s="37">
        <v>1</v>
      </c>
      <c r="AR22" s="37">
        <v>1</v>
      </c>
      <c r="AS22" s="37">
        <v>1</v>
      </c>
      <c r="AT22" s="37"/>
      <c r="AU22" s="37">
        <v>1</v>
      </c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>
        <v>1</v>
      </c>
      <c r="BJ22" s="37"/>
      <c r="BK22" s="37">
        <v>1</v>
      </c>
      <c r="BL22" s="37"/>
      <c r="BM22" s="37"/>
      <c r="BN22" s="37"/>
      <c r="BO22" s="37">
        <v>1</v>
      </c>
      <c r="BP22" s="37">
        <v>1</v>
      </c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>
        <v>1</v>
      </c>
      <c r="CE22" s="37"/>
      <c r="CF22" s="37"/>
      <c r="CG22" s="37">
        <v>1</v>
      </c>
      <c r="CH22" s="37"/>
      <c r="CI22" s="37"/>
      <c r="CJ22" s="37">
        <v>1</v>
      </c>
      <c r="CK22" s="37">
        <v>1</v>
      </c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>
        <v>1</v>
      </c>
      <c r="EA22" s="37"/>
      <c r="EB22" s="37"/>
      <c r="EC22" s="37"/>
      <c r="ED22" s="37"/>
      <c r="EE22" s="37"/>
      <c r="EF22" s="37">
        <v>1</v>
      </c>
      <c r="EG22" s="37">
        <v>1</v>
      </c>
      <c r="EH22" s="37">
        <v>1</v>
      </c>
      <c r="EI22" s="37"/>
      <c r="EJ22" s="37"/>
      <c r="EK22" s="37"/>
      <c r="EL22" s="37"/>
      <c r="EM22" s="37"/>
      <c r="EN22" s="37"/>
      <c r="EO22" s="37"/>
      <c r="EP22" s="37"/>
      <c r="EQ22" s="37">
        <v>1</v>
      </c>
      <c r="ER22" s="37">
        <v>1</v>
      </c>
      <c r="ES22" s="37"/>
      <c r="ET22" s="37">
        <v>1</v>
      </c>
      <c r="EU22" s="37">
        <v>1</v>
      </c>
      <c r="EV22" s="37"/>
      <c r="EW22" s="37">
        <v>1</v>
      </c>
      <c r="EX22" s="37"/>
      <c r="EY22" s="37"/>
      <c r="EZ22" s="37"/>
      <c r="FA22" s="37"/>
      <c r="FB22" s="37"/>
      <c r="FC22" s="37">
        <v>1</v>
      </c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>
        <v>1</v>
      </c>
      <c r="FQ22" s="37"/>
      <c r="FR22" s="37">
        <v>1</v>
      </c>
      <c r="FS22" s="37"/>
      <c r="FT22" s="37"/>
      <c r="FU22" s="37">
        <v>1</v>
      </c>
      <c r="FV22" s="37">
        <v>1</v>
      </c>
      <c r="FW22" s="37">
        <v>1</v>
      </c>
      <c r="FX22" s="37"/>
      <c r="FY22" s="37">
        <v>1</v>
      </c>
      <c r="FZ22" s="37">
        <v>1</v>
      </c>
      <c r="GA22" s="37">
        <v>1</v>
      </c>
      <c r="GB22" s="37">
        <v>1</v>
      </c>
      <c r="GC22" s="37"/>
      <c r="GD22" s="37">
        <v>1</v>
      </c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7"/>
      <c r="JB22" s="37"/>
      <c r="JC22" s="37"/>
      <c r="JD22" s="35"/>
      <c r="JE22" s="35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</row>
    <row r="23" spans="1:298" x14ac:dyDescent="0.15">
      <c r="A23" s="37" t="s">
        <v>289</v>
      </c>
      <c r="B23" s="37"/>
      <c r="C23" s="37"/>
      <c r="D23" s="37"/>
      <c r="E23" s="37"/>
      <c r="F23" s="37"/>
      <c r="G23" s="41"/>
      <c r="H23" s="37"/>
      <c r="I23" s="37"/>
      <c r="J23" s="37"/>
      <c r="K23" s="37"/>
      <c r="L23" s="37">
        <v>1</v>
      </c>
      <c r="M23" s="37">
        <v>1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>
        <v>1</v>
      </c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7"/>
      <c r="JB23" s="37"/>
      <c r="JC23" s="37"/>
      <c r="JD23" s="35"/>
      <c r="JE23" s="35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</row>
    <row r="24" spans="1:298" x14ac:dyDescent="0.15">
      <c r="A24" s="37"/>
      <c r="B24" s="37"/>
      <c r="C24" s="37"/>
      <c r="D24" s="37"/>
      <c r="E24" s="37"/>
      <c r="F24" s="37"/>
      <c r="G24" s="41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7"/>
      <c r="JB24" s="37"/>
      <c r="JC24" s="37"/>
      <c r="JD24" s="35"/>
      <c r="JE24" s="35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</row>
    <row r="25" spans="1:298" x14ac:dyDescent="0.15">
      <c r="A25" s="38" t="s">
        <v>288</v>
      </c>
      <c r="B25" s="38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  <c r="IP25" s="71"/>
      <c r="IQ25" s="71"/>
      <c r="IR25" s="71"/>
      <c r="IS25" s="71"/>
      <c r="IT25" s="71"/>
      <c r="IU25" s="71"/>
      <c r="IV25" s="71"/>
      <c r="IW25" s="71"/>
      <c r="IX25" s="71"/>
      <c r="IY25" s="71"/>
      <c r="IZ25" s="71"/>
      <c r="JA25" s="71"/>
      <c r="JB25" s="71"/>
      <c r="JC25" s="71"/>
      <c r="JD25" s="71"/>
      <c r="JE25" s="71"/>
      <c r="JF25" s="71"/>
      <c r="JG25" s="71"/>
      <c r="JH25" s="71"/>
      <c r="JI25" s="71"/>
      <c r="JJ25" s="71"/>
      <c r="JK25" s="71"/>
      <c r="JL25" s="71"/>
      <c r="JM25" s="71"/>
      <c r="JN25" s="71"/>
      <c r="JO25" s="71"/>
      <c r="JP25" s="71"/>
      <c r="JQ25" s="71"/>
      <c r="JR25" s="71"/>
      <c r="JS25" s="71"/>
      <c r="JT25" s="71"/>
      <c r="JU25" s="71"/>
      <c r="JV25" s="71"/>
      <c r="JW25" s="71"/>
      <c r="JX25" s="71"/>
      <c r="JY25" s="71"/>
      <c r="JZ25" s="71"/>
      <c r="KA25" s="71"/>
      <c r="KB25" s="71"/>
      <c r="KC25" s="71"/>
      <c r="KD25" s="71"/>
      <c r="KE25" s="71"/>
      <c r="KF25" s="71"/>
      <c r="KG25" s="71"/>
      <c r="KH25" s="71"/>
      <c r="KI25" s="71"/>
      <c r="KJ25" s="71"/>
      <c r="KK25" s="71"/>
      <c r="KL25" s="71"/>
    </row>
    <row r="26" spans="1:298" x14ac:dyDescent="0.15">
      <c r="A26" s="37" t="s">
        <v>303</v>
      </c>
      <c r="B26" s="37"/>
      <c r="C26" s="37"/>
      <c r="D26" s="43"/>
      <c r="E26" s="43"/>
      <c r="F26" s="43"/>
      <c r="G26" s="43">
        <v>1</v>
      </c>
      <c r="H26" s="43"/>
      <c r="I26" s="43"/>
      <c r="J26" s="43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>
        <v>1</v>
      </c>
      <c r="AG26" s="37"/>
      <c r="AH26" s="37"/>
      <c r="AI26" s="37"/>
      <c r="AJ26" s="37"/>
      <c r="AK26" s="37"/>
      <c r="AL26" s="37"/>
      <c r="AM26" s="37">
        <v>1</v>
      </c>
      <c r="AN26" s="37"/>
      <c r="AO26" s="37"/>
      <c r="AP26" s="37"/>
      <c r="AQ26" s="37">
        <v>1</v>
      </c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>
        <v>1</v>
      </c>
      <c r="BC26" s="37"/>
      <c r="BD26" s="37">
        <v>1</v>
      </c>
      <c r="BE26" s="37"/>
      <c r="BF26" s="37"/>
      <c r="BG26" s="37"/>
      <c r="BH26" s="37"/>
      <c r="BI26" s="37"/>
      <c r="BJ26" s="37"/>
      <c r="BK26" s="37"/>
      <c r="BL26" s="37"/>
      <c r="BM26" s="37">
        <v>1</v>
      </c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>
        <v>1</v>
      </c>
      <c r="CR26" s="37"/>
      <c r="CS26" s="37"/>
      <c r="CT26" s="37"/>
      <c r="CU26" s="37"/>
      <c r="CV26" s="37"/>
      <c r="CW26" s="37"/>
      <c r="CX26" s="37"/>
      <c r="CY26" s="37">
        <v>1</v>
      </c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>
        <v>1</v>
      </c>
      <c r="DN26" s="37"/>
      <c r="DO26" s="37"/>
      <c r="DP26" s="37"/>
      <c r="DQ26" s="37"/>
      <c r="DR26" s="37">
        <v>1</v>
      </c>
      <c r="DS26" s="37"/>
      <c r="DT26" s="37">
        <v>1</v>
      </c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>
        <v>1</v>
      </c>
      <c r="EM26" s="37"/>
      <c r="EN26" s="37"/>
      <c r="EO26" s="37">
        <v>1</v>
      </c>
      <c r="EP26" s="37"/>
      <c r="EQ26" s="37"/>
      <c r="ER26" s="37"/>
      <c r="ES26" s="37"/>
      <c r="ET26" s="37"/>
      <c r="EU26" s="37"/>
      <c r="EV26" s="37"/>
      <c r="EW26" s="37"/>
      <c r="EX26" s="37"/>
      <c r="EY26" s="37">
        <v>1</v>
      </c>
      <c r="EZ26" s="37"/>
      <c r="FA26" s="37"/>
      <c r="FB26" s="37"/>
      <c r="FC26" s="37"/>
      <c r="FD26" s="37">
        <v>1</v>
      </c>
      <c r="FE26" s="37"/>
      <c r="FF26" s="37"/>
      <c r="FG26" s="37"/>
      <c r="FH26" s="37">
        <v>1</v>
      </c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>
        <v>1</v>
      </c>
      <c r="FT26" s="37"/>
      <c r="FU26" s="37"/>
      <c r="FV26" s="37"/>
      <c r="FW26" s="37"/>
      <c r="FX26" s="37"/>
      <c r="FY26" s="37">
        <v>1</v>
      </c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>
        <v>1</v>
      </c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>
        <v>1</v>
      </c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>
        <v>1</v>
      </c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>
        <v>1</v>
      </c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>
        <v>1</v>
      </c>
      <c r="IZ26" s="37"/>
      <c r="JA26" s="37"/>
      <c r="JB26" s="37"/>
      <c r="JC26" s="37">
        <v>1</v>
      </c>
      <c r="JD26" s="35">
        <v>1</v>
      </c>
      <c r="JE26" s="35"/>
      <c r="JF26" s="37"/>
      <c r="JG26" s="37"/>
      <c r="JH26" s="37"/>
      <c r="JI26" s="37"/>
      <c r="JJ26" s="37"/>
      <c r="JK26" s="37"/>
      <c r="JL26" s="37">
        <v>1</v>
      </c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>
        <v>1</v>
      </c>
      <c r="KC26" s="37"/>
      <c r="KD26" s="37"/>
      <c r="KE26" s="37"/>
      <c r="KF26" s="37"/>
      <c r="KG26" s="37">
        <v>1</v>
      </c>
      <c r="KH26" s="37"/>
      <c r="KI26" s="37"/>
      <c r="KJ26" s="37"/>
      <c r="KK26" s="37"/>
      <c r="KL26" s="37"/>
    </row>
    <row r="27" spans="1:298" x14ac:dyDescent="0.15">
      <c r="A27" s="73" t="s">
        <v>313</v>
      </c>
      <c r="B27" s="37"/>
      <c r="C27" s="37"/>
      <c r="D27" s="43"/>
      <c r="E27" s="43">
        <v>1</v>
      </c>
      <c r="F27" s="43"/>
      <c r="G27" s="43"/>
      <c r="H27" s="43"/>
      <c r="I27" s="43">
        <v>1</v>
      </c>
      <c r="J27" s="43">
        <v>1</v>
      </c>
      <c r="K27" s="37"/>
      <c r="L27" s="37"/>
      <c r="M27" s="37"/>
      <c r="N27" s="37">
        <v>1</v>
      </c>
      <c r="O27" s="37"/>
      <c r="P27" s="37"/>
      <c r="Q27" s="37"/>
      <c r="R27" s="37">
        <v>1</v>
      </c>
      <c r="S27" s="37"/>
      <c r="T27" s="37"/>
      <c r="U27" s="37">
        <v>1</v>
      </c>
      <c r="V27" s="37"/>
      <c r="W27" s="37"/>
      <c r="X27" s="37">
        <v>1</v>
      </c>
      <c r="Y27" s="37"/>
      <c r="Z27" s="37">
        <v>1</v>
      </c>
      <c r="AA27" s="37">
        <v>1</v>
      </c>
      <c r="AB27" s="37">
        <v>1</v>
      </c>
      <c r="AC27" s="37">
        <v>1</v>
      </c>
      <c r="AD27" s="37"/>
      <c r="AE27" s="37"/>
      <c r="AF27" s="37"/>
      <c r="AG27" s="37"/>
      <c r="AH27" s="37">
        <v>1</v>
      </c>
      <c r="AI27" s="37">
        <v>1</v>
      </c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>
        <v>1</v>
      </c>
      <c r="AZ27" s="37">
        <v>1</v>
      </c>
      <c r="BA27" s="37">
        <v>1</v>
      </c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>
        <v>1</v>
      </c>
      <c r="BO27" s="37">
        <v>1</v>
      </c>
      <c r="BP27" s="37"/>
      <c r="BQ27" s="37"/>
      <c r="BR27" s="37">
        <v>1</v>
      </c>
      <c r="BS27" s="37">
        <v>1</v>
      </c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>
        <v>1</v>
      </c>
      <c r="CH27" s="37"/>
      <c r="CI27" s="37"/>
      <c r="CJ27" s="37"/>
      <c r="CK27" s="37"/>
      <c r="CL27" s="37"/>
      <c r="CM27" s="37">
        <v>1</v>
      </c>
      <c r="CN27" s="37">
        <v>1</v>
      </c>
      <c r="CO27" s="37">
        <v>1</v>
      </c>
      <c r="CP27" s="37">
        <v>1</v>
      </c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>
        <v>1</v>
      </c>
      <c r="DL27" s="37">
        <v>1</v>
      </c>
      <c r="DM27" s="37"/>
      <c r="DN27" s="37"/>
      <c r="DO27" s="37"/>
      <c r="DP27" s="37"/>
      <c r="DQ27" s="37">
        <v>1</v>
      </c>
      <c r="DR27" s="37"/>
      <c r="DS27" s="37"/>
      <c r="DT27" s="37"/>
      <c r="DU27" s="37">
        <v>1</v>
      </c>
      <c r="DV27" s="37">
        <v>1</v>
      </c>
      <c r="DW27" s="37">
        <v>1</v>
      </c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>
        <v>1</v>
      </c>
      <c r="ER27" s="37">
        <v>1</v>
      </c>
      <c r="ES27" s="37"/>
      <c r="ET27" s="37"/>
      <c r="EU27" s="37"/>
      <c r="EV27" s="37">
        <v>1</v>
      </c>
      <c r="EW27" s="37"/>
      <c r="EX27" s="37"/>
      <c r="EY27" s="37"/>
      <c r="EZ27" s="37"/>
      <c r="FA27" s="37"/>
      <c r="FB27" s="37"/>
      <c r="FC27" s="37"/>
      <c r="FD27" s="37"/>
      <c r="FE27" s="37">
        <v>1</v>
      </c>
      <c r="FF27" s="37">
        <v>1</v>
      </c>
      <c r="FG27" s="37">
        <v>1</v>
      </c>
      <c r="FH27" s="37"/>
      <c r="FI27" s="37">
        <v>1</v>
      </c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>
        <v>1</v>
      </c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>
        <v>1</v>
      </c>
      <c r="GJ27" s="37">
        <v>1</v>
      </c>
      <c r="GK27" s="37"/>
      <c r="GL27" s="37"/>
      <c r="GM27" s="37"/>
      <c r="GN27" s="37">
        <v>1</v>
      </c>
      <c r="GO27" s="37"/>
      <c r="GP27" s="37"/>
      <c r="GQ27" s="37"/>
      <c r="GR27" s="37">
        <v>1</v>
      </c>
      <c r="GS27" s="37"/>
      <c r="GT27" s="37"/>
      <c r="GU27" s="37"/>
      <c r="GV27" s="37">
        <v>1</v>
      </c>
      <c r="GW27" s="37"/>
      <c r="GX27" s="37"/>
      <c r="GY27" s="37"/>
      <c r="GZ27" s="37"/>
      <c r="HA27" s="37"/>
      <c r="HB27" s="37"/>
      <c r="HC27" s="37"/>
      <c r="HD27" s="37">
        <v>1</v>
      </c>
      <c r="HE27" s="37"/>
      <c r="HF27" s="37">
        <v>1</v>
      </c>
      <c r="HG27" s="37"/>
      <c r="HH27" s="37"/>
      <c r="HI27" s="37"/>
      <c r="HJ27" s="37"/>
      <c r="HK27" s="37"/>
      <c r="HL27" s="37"/>
      <c r="HM27" s="37">
        <v>1</v>
      </c>
      <c r="HN27" s="37"/>
      <c r="HO27" s="37"/>
      <c r="HP27" s="37"/>
      <c r="HQ27" s="37"/>
      <c r="HR27" s="37"/>
      <c r="HS27" s="37"/>
      <c r="HT27" s="37"/>
      <c r="HU27" s="37"/>
      <c r="HV27" s="37">
        <v>1</v>
      </c>
      <c r="HW27" s="37"/>
      <c r="HX27" s="37">
        <v>1</v>
      </c>
      <c r="HY27" s="37">
        <v>1</v>
      </c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  <c r="IZ27" s="37"/>
      <c r="JA27" s="37"/>
      <c r="JB27" s="37">
        <v>1</v>
      </c>
      <c r="JC27" s="37"/>
      <c r="JD27" s="35"/>
      <c r="JE27" s="35"/>
      <c r="JF27" s="37"/>
      <c r="JG27" s="37"/>
      <c r="JH27" s="37"/>
      <c r="JI27" s="37"/>
      <c r="JJ27" s="37"/>
      <c r="JK27" s="37"/>
      <c r="JL27" s="37"/>
      <c r="JM27" s="37"/>
      <c r="JN27" s="37"/>
      <c r="JO27" s="37">
        <v>1</v>
      </c>
      <c r="JP27" s="37"/>
      <c r="JQ27" s="37"/>
      <c r="JR27" s="37"/>
      <c r="JS27" s="37"/>
      <c r="JT27" s="37"/>
      <c r="JU27" s="37"/>
      <c r="JV27" s="37"/>
      <c r="JW27" s="37"/>
      <c r="JX27" s="37"/>
      <c r="JY27" s="37">
        <v>1</v>
      </c>
      <c r="JZ27" s="37"/>
      <c r="KA27" s="37"/>
      <c r="KB27" s="37"/>
      <c r="KC27" s="37"/>
      <c r="KD27" s="37"/>
      <c r="KE27" s="37"/>
      <c r="KF27" s="37"/>
      <c r="KG27" s="37"/>
      <c r="KH27" s="37"/>
      <c r="KI27" s="37"/>
      <c r="KJ27" s="37"/>
      <c r="KK27" s="37"/>
      <c r="KL27" s="37"/>
    </row>
    <row r="28" spans="1:298" x14ac:dyDescent="0.15">
      <c r="A28" s="37" t="s">
        <v>102</v>
      </c>
      <c r="B28" s="37"/>
      <c r="C28" s="37"/>
      <c r="D28" s="43">
        <v>1</v>
      </c>
      <c r="E28" s="43">
        <v>1</v>
      </c>
      <c r="F28" s="43"/>
      <c r="G28" s="43"/>
      <c r="H28" s="43"/>
      <c r="I28" s="43">
        <v>1</v>
      </c>
      <c r="J28" s="43">
        <v>1</v>
      </c>
      <c r="K28" s="37"/>
      <c r="L28" s="37"/>
      <c r="M28" s="37"/>
      <c r="N28" s="37"/>
      <c r="O28" s="37"/>
      <c r="P28" s="37">
        <v>1</v>
      </c>
      <c r="Q28" s="37"/>
      <c r="R28" s="37"/>
      <c r="S28" s="37"/>
      <c r="T28" s="37">
        <v>1</v>
      </c>
      <c r="U28" s="37"/>
      <c r="V28" s="37"/>
      <c r="W28" s="37">
        <v>1</v>
      </c>
      <c r="X28" s="37">
        <v>1</v>
      </c>
      <c r="Y28" s="37"/>
      <c r="Z28" s="37">
        <v>1</v>
      </c>
      <c r="AA28" s="37">
        <v>1</v>
      </c>
      <c r="AB28" s="37"/>
      <c r="AC28" s="37">
        <v>1</v>
      </c>
      <c r="AD28" s="37"/>
      <c r="AE28" s="37"/>
      <c r="AF28" s="37"/>
      <c r="AG28" s="37"/>
      <c r="AH28" s="37">
        <v>1</v>
      </c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>
        <v>1</v>
      </c>
      <c r="AZ28" s="37">
        <v>1</v>
      </c>
      <c r="BA28" s="37">
        <v>1</v>
      </c>
      <c r="BB28" s="37"/>
      <c r="BC28" s="37"/>
      <c r="BD28" s="37"/>
      <c r="BE28" s="37"/>
      <c r="BF28" s="37"/>
      <c r="BG28" s="37">
        <v>1</v>
      </c>
      <c r="BH28" s="37">
        <v>1</v>
      </c>
      <c r="BI28" s="37">
        <v>1</v>
      </c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>
        <v>1</v>
      </c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>
        <v>1</v>
      </c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>
        <v>1</v>
      </c>
      <c r="ER28" s="37">
        <v>1</v>
      </c>
      <c r="ES28" s="37">
        <v>1</v>
      </c>
      <c r="ET28" s="37"/>
      <c r="EU28" s="37">
        <v>1</v>
      </c>
      <c r="EV28" s="37"/>
      <c r="EW28" s="37"/>
      <c r="EX28" s="37"/>
      <c r="EY28" s="37"/>
      <c r="EZ28" s="37"/>
      <c r="FA28" s="37"/>
      <c r="FB28" s="37"/>
      <c r="FC28" s="37"/>
      <c r="FD28" s="37"/>
      <c r="FE28" s="37">
        <v>1</v>
      </c>
      <c r="FF28" s="37">
        <v>1</v>
      </c>
      <c r="FG28" s="37">
        <v>1</v>
      </c>
      <c r="FH28" s="37"/>
      <c r="FI28" s="37">
        <v>1</v>
      </c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>
        <v>1</v>
      </c>
      <c r="FV28" s="37">
        <v>1</v>
      </c>
      <c r="FW28" s="37">
        <v>1</v>
      </c>
      <c r="FX28" s="37"/>
      <c r="FY28" s="37"/>
      <c r="FZ28" s="37"/>
      <c r="GA28" s="37"/>
      <c r="GB28" s="37"/>
      <c r="GC28" s="37">
        <v>1</v>
      </c>
      <c r="GD28" s="37"/>
      <c r="GE28" s="37"/>
      <c r="GF28" s="37"/>
      <c r="GG28" s="37"/>
      <c r="GH28" s="37"/>
      <c r="GI28" s="37">
        <v>1</v>
      </c>
      <c r="GJ28" s="37">
        <v>1</v>
      </c>
      <c r="GK28" s="37"/>
      <c r="GL28" s="37"/>
      <c r="GM28" s="37">
        <v>1</v>
      </c>
      <c r="GN28" s="37">
        <v>1</v>
      </c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>
        <v>1</v>
      </c>
      <c r="HE28" s="37"/>
      <c r="HF28" s="37"/>
      <c r="HG28" s="37"/>
      <c r="HH28" s="37"/>
      <c r="HI28" s="37"/>
      <c r="HJ28" s="37"/>
      <c r="HK28" s="37"/>
      <c r="HL28" s="37"/>
      <c r="HM28" s="37">
        <v>1</v>
      </c>
      <c r="HN28" s="37">
        <v>1</v>
      </c>
      <c r="HO28" s="37"/>
      <c r="HP28" s="37"/>
      <c r="HQ28" s="37"/>
      <c r="HR28" s="37"/>
      <c r="HS28" s="37"/>
      <c r="HT28" s="37"/>
      <c r="HU28" s="37"/>
      <c r="HV28" s="37">
        <v>1</v>
      </c>
      <c r="HW28" s="37"/>
      <c r="HX28" s="37">
        <v>1</v>
      </c>
      <c r="HY28" s="37">
        <v>1</v>
      </c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  <c r="IY28" s="37"/>
      <c r="IZ28" s="37"/>
      <c r="JA28" s="37"/>
      <c r="JB28" s="37"/>
      <c r="JC28" s="37"/>
      <c r="JD28" s="35"/>
      <c r="JE28" s="35"/>
      <c r="JF28" s="37"/>
      <c r="JG28" s="37"/>
      <c r="JH28" s="37"/>
      <c r="JI28" s="37"/>
      <c r="JJ28" s="37"/>
      <c r="JK28" s="37"/>
      <c r="JL28" s="37"/>
      <c r="JM28" s="37"/>
      <c r="JN28" s="37"/>
      <c r="JO28" s="37">
        <v>1</v>
      </c>
      <c r="JP28" s="37"/>
      <c r="JQ28" s="37"/>
      <c r="JR28" s="37"/>
      <c r="JS28" s="37"/>
      <c r="JT28" s="37"/>
      <c r="JU28" s="37"/>
      <c r="JV28" s="37"/>
      <c r="JW28" s="37"/>
      <c r="JX28" s="37">
        <v>1</v>
      </c>
      <c r="JY28" s="37">
        <v>1</v>
      </c>
      <c r="JZ28" s="37"/>
      <c r="KA28" s="37"/>
      <c r="KB28" s="37"/>
      <c r="KC28" s="37"/>
      <c r="KD28" s="37">
        <v>1</v>
      </c>
      <c r="KE28" s="37"/>
      <c r="KF28" s="37"/>
      <c r="KG28" s="37"/>
      <c r="KH28" s="37"/>
      <c r="KI28" s="37"/>
      <c r="KJ28" s="37"/>
      <c r="KK28" s="37"/>
      <c r="KL28" s="37"/>
    </row>
    <row r="29" spans="1:298" x14ac:dyDescent="0.15">
      <c r="A29" s="37" t="s">
        <v>302</v>
      </c>
      <c r="B29" s="37"/>
      <c r="C29" s="37"/>
      <c r="D29" s="43">
        <v>1</v>
      </c>
      <c r="E29" s="43"/>
      <c r="F29" s="43"/>
      <c r="G29" s="43"/>
      <c r="H29" s="43"/>
      <c r="I29" s="43"/>
      <c r="J29" s="43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>
        <v>1</v>
      </c>
      <c r="X29" s="37"/>
      <c r="Y29" s="37"/>
      <c r="Z29" s="37"/>
      <c r="AA29" s="37"/>
      <c r="AB29" s="37"/>
      <c r="AC29" s="37"/>
      <c r="AD29" s="37"/>
      <c r="AE29" s="37">
        <v>1</v>
      </c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>
        <v>1</v>
      </c>
      <c r="GD29" s="37"/>
      <c r="GE29" s="37"/>
      <c r="GF29" s="37"/>
      <c r="GG29" s="37"/>
      <c r="GH29" s="37"/>
      <c r="GI29" s="37"/>
      <c r="GJ29" s="37"/>
      <c r="GK29" s="37"/>
      <c r="GL29" s="37"/>
      <c r="GM29" s="37">
        <v>1</v>
      </c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>
        <v>1</v>
      </c>
      <c r="HI29" s="37"/>
      <c r="HJ29" s="37"/>
      <c r="HK29" s="37"/>
      <c r="HL29" s="37"/>
      <c r="HM29" s="37"/>
      <c r="HN29" s="37">
        <v>1</v>
      </c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>
        <v>1</v>
      </c>
      <c r="IY29" s="37"/>
      <c r="IZ29" s="37"/>
      <c r="JA29" s="37"/>
      <c r="JB29" s="37"/>
      <c r="JC29" s="37"/>
      <c r="JD29" s="35"/>
      <c r="JE29" s="35"/>
      <c r="JF29" s="37"/>
      <c r="JG29" s="37"/>
      <c r="JH29" s="37"/>
      <c r="JI29" s="37"/>
      <c r="JJ29" s="37"/>
      <c r="JK29" s="37"/>
      <c r="JL29" s="37"/>
      <c r="JM29" s="37"/>
      <c r="JN29" s="37"/>
      <c r="JO29" s="37"/>
      <c r="JP29" s="37"/>
      <c r="JQ29" s="37"/>
      <c r="JR29" s="37"/>
      <c r="JS29" s="37"/>
      <c r="JT29" s="37"/>
      <c r="JU29" s="37"/>
      <c r="JV29" s="37"/>
      <c r="JW29" s="37"/>
      <c r="JX29" s="37"/>
      <c r="JY29" s="37"/>
      <c r="JZ29" s="37"/>
      <c r="KA29" s="37">
        <v>1</v>
      </c>
      <c r="KB29" s="37"/>
      <c r="KC29" s="37">
        <v>1</v>
      </c>
      <c r="KD29" s="37"/>
      <c r="KE29" s="37"/>
      <c r="KF29" s="37"/>
      <c r="KG29" s="37"/>
      <c r="KH29" s="37"/>
      <c r="KI29" s="37"/>
      <c r="KJ29" s="37"/>
      <c r="KK29" s="37"/>
      <c r="KL29" s="37"/>
    </row>
    <row r="30" spans="1:298" x14ac:dyDescent="0.15">
      <c r="A30" s="37" t="s">
        <v>263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9"/>
      <c r="Q30" s="39"/>
      <c r="R30" s="39"/>
      <c r="S30" s="39"/>
      <c r="T30" s="39"/>
      <c r="U30" s="39"/>
      <c r="V30" s="44"/>
      <c r="W30" s="44"/>
      <c r="X30" s="44"/>
      <c r="Y30" s="44"/>
      <c r="Z30" s="44">
        <v>1</v>
      </c>
      <c r="AA30" s="44"/>
      <c r="AB30" s="44"/>
      <c r="AC30" s="44"/>
      <c r="AD30" s="37"/>
      <c r="AE30" s="37"/>
      <c r="AF30" s="37"/>
      <c r="AG30" s="37"/>
      <c r="AH30" s="37"/>
      <c r="AI30" s="37"/>
      <c r="AJ30" s="37"/>
      <c r="AK30" s="37"/>
      <c r="AL30" s="37">
        <v>1</v>
      </c>
      <c r="AM30" s="37"/>
      <c r="AN30" s="37">
        <v>1</v>
      </c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>
        <v>1</v>
      </c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>
        <v>1</v>
      </c>
      <c r="BY30" s="37"/>
      <c r="BZ30" s="37"/>
      <c r="CA30" s="37"/>
      <c r="CB30" s="37"/>
      <c r="CC30" s="37"/>
      <c r="CD30" s="37"/>
      <c r="CE30" s="37">
        <v>1</v>
      </c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>
        <v>1</v>
      </c>
      <c r="DQ30" s="37"/>
      <c r="DR30" s="37"/>
      <c r="DS30" s="37"/>
      <c r="DT30" s="37"/>
      <c r="DU30" s="37"/>
      <c r="DV30" s="37"/>
      <c r="DW30" s="37"/>
      <c r="DX30" s="37">
        <v>1</v>
      </c>
      <c r="DY30" s="37"/>
      <c r="DZ30" s="37">
        <v>1</v>
      </c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>
        <v>1</v>
      </c>
      <c r="EU30" s="37"/>
      <c r="EV30" s="37"/>
      <c r="EW30" s="37">
        <v>1</v>
      </c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>
        <v>1</v>
      </c>
      <c r="GC30" s="37"/>
      <c r="GD30" s="37">
        <v>1</v>
      </c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>
        <v>1</v>
      </c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>
        <v>1</v>
      </c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>
        <v>1</v>
      </c>
      <c r="IX30" s="37"/>
      <c r="IY30" s="37"/>
      <c r="IZ30" s="37"/>
      <c r="JA30" s="37"/>
      <c r="JB30" s="37"/>
      <c r="JC30" s="37"/>
      <c r="JD30" s="35"/>
      <c r="JE30" s="35"/>
      <c r="JF30" s="37"/>
      <c r="JG30" s="37"/>
      <c r="JH30" s="37"/>
      <c r="JI30" s="37"/>
      <c r="JJ30" s="37">
        <v>1</v>
      </c>
      <c r="JK30" s="37"/>
      <c r="JL30" s="37"/>
      <c r="JM30" s="37"/>
      <c r="JN30" s="37"/>
      <c r="JO30" s="37"/>
      <c r="JP30" s="37"/>
      <c r="JQ30" s="37"/>
      <c r="JR30" s="37"/>
      <c r="JS30" s="37"/>
      <c r="JT30" s="37"/>
      <c r="JU30" s="37"/>
      <c r="JV30" s="37"/>
      <c r="JW30" s="37"/>
      <c r="JX30" s="37"/>
      <c r="JY30" s="37"/>
      <c r="JZ30" s="37"/>
      <c r="KA30" s="37"/>
      <c r="KB30" s="37"/>
      <c r="KC30" s="37"/>
      <c r="KD30" s="37"/>
      <c r="KE30" s="37"/>
      <c r="KF30" s="37"/>
      <c r="KG30" s="37"/>
      <c r="KH30" s="37"/>
      <c r="KI30" s="37"/>
      <c r="KJ30" s="37"/>
      <c r="KK30" s="37"/>
      <c r="KL30" s="37"/>
    </row>
    <row r="31" spans="1:298" x14ac:dyDescent="0.15">
      <c r="A31" s="73" t="s">
        <v>314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>
        <v>1</v>
      </c>
      <c r="P31" s="39"/>
      <c r="Q31" s="39"/>
      <c r="R31" s="39"/>
      <c r="S31" s="39">
        <v>1</v>
      </c>
      <c r="T31" s="39"/>
      <c r="U31" s="39"/>
      <c r="V31" s="44"/>
      <c r="W31" s="44"/>
      <c r="X31" s="44"/>
      <c r="Y31" s="44"/>
      <c r="Z31" s="44"/>
      <c r="AA31" s="44"/>
      <c r="AB31" s="44"/>
      <c r="AC31" s="44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>
        <v>1</v>
      </c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>
        <v>1</v>
      </c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>
        <v>1</v>
      </c>
      <c r="EQ31" s="37"/>
      <c r="ER31" s="37"/>
      <c r="ES31" s="37"/>
      <c r="ET31" s="37"/>
      <c r="EU31" s="37"/>
      <c r="EV31" s="37"/>
      <c r="EW31" s="37"/>
      <c r="EX31" s="37"/>
      <c r="EY31" s="37"/>
      <c r="EZ31" s="37">
        <v>1</v>
      </c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>
        <v>1</v>
      </c>
      <c r="FR31" s="37"/>
      <c r="FS31" s="37"/>
      <c r="FT31" s="37"/>
      <c r="FU31" s="37"/>
      <c r="FV31" s="37"/>
      <c r="FW31" s="37"/>
      <c r="FX31" s="37"/>
      <c r="FY31" s="37"/>
      <c r="FZ31" s="37">
        <v>1</v>
      </c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>
        <v>1</v>
      </c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>
        <v>1</v>
      </c>
      <c r="HH31" s="37"/>
      <c r="HI31" s="37"/>
      <c r="HJ31" s="37"/>
      <c r="HK31" s="37">
        <v>1</v>
      </c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>
        <v>1</v>
      </c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7"/>
      <c r="JB31" s="37"/>
      <c r="JC31" s="37"/>
      <c r="JD31" s="35"/>
      <c r="JE31" s="35"/>
      <c r="JF31" s="37"/>
      <c r="JG31" s="37"/>
      <c r="JH31" s="37"/>
      <c r="JI31" s="37"/>
      <c r="JJ31" s="37"/>
      <c r="JK31" s="37"/>
      <c r="JL31" s="37"/>
      <c r="JM31" s="37">
        <v>1</v>
      </c>
      <c r="JN31" s="37"/>
      <c r="JO31" s="37"/>
      <c r="JP31" s="37"/>
      <c r="JQ31" s="37"/>
      <c r="JR31" s="37"/>
      <c r="JS31" s="37"/>
      <c r="JT31" s="37"/>
      <c r="JU31" s="37"/>
      <c r="JV31" s="37"/>
      <c r="JW31" s="37"/>
      <c r="JX31" s="37"/>
      <c r="JY31" s="37"/>
      <c r="JZ31" s="37"/>
      <c r="KA31" s="37"/>
      <c r="KB31" s="37"/>
      <c r="KC31" s="37"/>
      <c r="KD31" s="37"/>
      <c r="KE31" s="37"/>
      <c r="KF31" s="37"/>
      <c r="KG31" s="37"/>
      <c r="KH31" s="37"/>
      <c r="KI31" s="37"/>
      <c r="KJ31" s="37"/>
      <c r="KK31" s="37"/>
      <c r="KL31" s="37"/>
    </row>
    <row r="32" spans="1:298" x14ac:dyDescent="0.15">
      <c r="A32" s="40" t="s">
        <v>315</v>
      </c>
      <c r="B32" s="40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9"/>
      <c r="Q32" s="39"/>
      <c r="R32" s="39"/>
      <c r="S32" s="39"/>
      <c r="T32" s="39"/>
      <c r="U32" s="39"/>
      <c r="V32" s="44"/>
      <c r="W32" s="44"/>
      <c r="X32" s="44"/>
      <c r="Y32" s="44"/>
      <c r="Z32" s="44"/>
      <c r="AA32" s="44"/>
      <c r="AB32" s="44"/>
      <c r="AC32" s="44"/>
      <c r="AD32" s="37"/>
      <c r="AE32" s="37"/>
      <c r="AF32" s="37"/>
      <c r="AG32" s="37"/>
      <c r="AH32" s="37">
        <v>1</v>
      </c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40"/>
      <c r="FB32" s="37"/>
      <c r="FC32" s="37"/>
      <c r="FD32" s="37"/>
      <c r="FE32" s="37"/>
      <c r="FF32" s="37">
        <v>1</v>
      </c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>
        <v>1</v>
      </c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5"/>
      <c r="JE32" s="35"/>
      <c r="JF32" s="37"/>
      <c r="JG32" s="37"/>
      <c r="JH32" s="37"/>
      <c r="JI32" s="37"/>
      <c r="JJ32" s="37"/>
      <c r="JK32" s="37"/>
      <c r="JL32" s="37"/>
      <c r="JM32" s="37"/>
      <c r="JN32" s="37"/>
      <c r="JO32" s="37">
        <v>1</v>
      </c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</row>
    <row r="33" spans="1:298" x14ac:dyDescent="0.15">
      <c r="A33" s="40" t="s">
        <v>316</v>
      </c>
      <c r="B33" s="40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9"/>
      <c r="Q33" s="39"/>
      <c r="R33" s="39"/>
      <c r="S33" s="39"/>
      <c r="T33" s="39"/>
      <c r="U33" s="39"/>
      <c r="V33" s="44"/>
      <c r="W33" s="44"/>
      <c r="X33" s="44"/>
      <c r="Y33" s="44"/>
      <c r="Z33" s="44"/>
      <c r="AA33" s="44"/>
      <c r="AB33" s="44"/>
      <c r="AC33" s="44"/>
      <c r="AD33" s="37"/>
      <c r="AE33" s="37"/>
      <c r="AF33" s="37"/>
      <c r="AG33" s="37"/>
      <c r="AH33" s="37"/>
      <c r="AI33" s="37"/>
      <c r="AJ33" s="37">
        <v>1</v>
      </c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40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>
        <v>1</v>
      </c>
      <c r="FU33" s="37"/>
      <c r="FV33" s="37"/>
      <c r="FW33" s="37"/>
      <c r="FX33" s="37"/>
      <c r="FY33" s="37"/>
      <c r="FZ33" s="37"/>
      <c r="GA33" s="37"/>
      <c r="GB33" s="37"/>
      <c r="GC33" s="37"/>
      <c r="GD33" s="37">
        <v>1</v>
      </c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  <c r="IY33" s="37"/>
      <c r="IZ33" s="37"/>
      <c r="JA33" s="37"/>
      <c r="JB33" s="37"/>
      <c r="JC33" s="37"/>
      <c r="JD33" s="35"/>
      <c r="JE33" s="35"/>
      <c r="JF33" s="37"/>
      <c r="JG33" s="37"/>
      <c r="JH33" s="37"/>
      <c r="JI33" s="37"/>
      <c r="JJ33" s="37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/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/>
      <c r="KG33" s="37"/>
      <c r="KH33" s="37"/>
      <c r="KI33" s="37"/>
      <c r="KJ33" s="37"/>
      <c r="KK33" s="37"/>
      <c r="KL33" s="37"/>
    </row>
    <row r="34" spans="1:298" x14ac:dyDescent="0.15">
      <c r="A34" s="40" t="s">
        <v>76</v>
      </c>
      <c r="B34" s="40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9"/>
      <c r="R34" s="39"/>
      <c r="S34" s="39"/>
      <c r="T34" s="39"/>
      <c r="U34" s="39"/>
      <c r="V34" s="39"/>
      <c r="W34" s="44"/>
      <c r="X34" s="44"/>
      <c r="Y34" s="44"/>
      <c r="Z34" s="44"/>
      <c r="AA34" s="44"/>
      <c r="AB34" s="44"/>
      <c r="AC34" s="44"/>
      <c r="AD34" s="44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40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>
        <v>1</v>
      </c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/>
      <c r="IY34" s="37"/>
      <c r="IZ34" s="37"/>
      <c r="JA34" s="37"/>
      <c r="JB34" s="37"/>
      <c r="JC34" s="37"/>
      <c r="JD34" s="35"/>
      <c r="JE34" s="35"/>
      <c r="JF34" s="37"/>
      <c r="JG34" s="37"/>
      <c r="JH34" s="37"/>
      <c r="JI34" s="37"/>
      <c r="JJ34" s="37"/>
      <c r="JK34" s="37"/>
      <c r="JL34" s="37"/>
      <c r="JM34" s="37"/>
      <c r="JN34" s="37"/>
      <c r="JO34" s="37"/>
      <c r="JP34" s="37"/>
      <c r="JQ34" s="37"/>
      <c r="JR34" s="37"/>
      <c r="JS34" s="37"/>
      <c r="JT34" s="37"/>
      <c r="JU34" s="37"/>
      <c r="JV34" s="37"/>
      <c r="JW34" s="37"/>
      <c r="JX34" s="37"/>
      <c r="JY34" s="37"/>
      <c r="JZ34" s="37"/>
      <c r="KA34" s="37"/>
      <c r="KB34" s="37"/>
      <c r="KC34" s="37"/>
      <c r="KD34" s="37"/>
      <c r="KE34" s="37"/>
      <c r="KF34" s="37"/>
      <c r="KG34" s="37"/>
      <c r="KH34" s="37"/>
      <c r="KI34" s="37"/>
      <c r="KJ34" s="37"/>
      <c r="KK34" s="37"/>
      <c r="KL34" s="37"/>
    </row>
    <row r="35" spans="1:298" x14ac:dyDescent="0.15">
      <c r="A35" s="40" t="s">
        <v>264</v>
      </c>
      <c r="B35" s="40"/>
      <c r="C35" s="40"/>
      <c r="D35" s="37">
        <v>1</v>
      </c>
      <c r="E35" s="37"/>
      <c r="F35" s="37"/>
      <c r="G35" s="37"/>
      <c r="H35" s="37"/>
      <c r="I35" s="37"/>
      <c r="J35" s="37"/>
      <c r="K35" s="37">
        <v>1</v>
      </c>
      <c r="L35" s="37"/>
      <c r="M35" s="37"/>
      <c r="N35" s="37"/>
      <c r="O35" s="37"/>
      <c r="P35" s="37">
        <v>1</v>
      </c>
      <c r="Q35" s="37">
        <v>1</v>
      </c>
      <c r="R35" s="37"/>
      <c r="S35" s="37"/>
      <c r="T35" s="37"/>
      <c r="U35" s="37"/>
      <c r="V35" s="37"/>
      <c r="W35" s="37">
        <v>1</v>
      </c>
      <c r="X35" s="37"/>
      <c r="Y35" s="37"/>
      <c r="Z35" s="37">
        <v>1</v>
      </c>
      <c r="AA35" s="37"/>
      <c r="AB35" s="37"/>
      <c r="AC35" s="37">
        <v>1</v>
      </c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>
        <v>1</v>
      </c>
      <c r="AO35" s="37"/>
      <c r="AP35" s="37"/>
      <c r="AQ35" s="37"/>
      <c r="AR35" s="37"/>
      <c r="AS35" s="37"/>
      <c r="AT35" s="37"/>
      <c r="AU35" s="37"/>
      <c r="AV35" s="37"/>
      <c r="AW35" s="37"/>
      <c r="AX35" s="37">
        <v>1</v>
      </c>
      <c r="AY35" s="37"/>
      <c r="AZ35" s="37"/>
      <c r="BA35" s="37"/>
      <c r="BB35" s="37"/>
      <c r="BC35" s="37"/>
      <c r="BD35" s="37"/>
      <c r="BE35" s="37">
        <v>1</v>
      </c>
      <c r="BF35" s="37"/>
      <c r="BG35" s="37"/>
      <c r="BH35" s="37"/>
      <c r="BI35" s="37">
        <v>1</v>
      </c>
      <c r="BJ35" s="37">
        <v>1</v>
      </c>
      <c r="BK35" s="37"/>
      <c r="BL35" s="37"/>
      <c r="BM35" s="37"/>
      <c r="BN35" s="37"/>
      <c r="BO35" s="37"/>
      <c r="BP35" s="37"/>
      <c r="BQ35" s="37">
        <v>1</v>
      </c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>
        <v>1</v>
      </c>
      <c r="CE35" s="37"/>
      <c r="CF35" s="37"/>
      <c r="CG35" s="37"/>
      <c r="CH35" s="37"/>
      <c r="CI35" s="37"/>
      <c r="CJ35" s="37">
        <v>1</v>
      </c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>
        <v>1</v>
      </c>
      <c r="DI35" s="37"/>
      <c r="DJ35" s="37">
        <v>1</v>
      </c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>
        <v>1</v>
      </c>
      <c r="EF35" s="37"/>
      <c r="EG35" s="37"/>
      <c r="EH35" s="37"/>
      <c r="EI35" s="37"/>
      <c r="EJ35" s="37"/>
      <c r="EK35" s="37"/>
      <c r="EL35" s="37"/>
      <c r="EM35" s="37"/>
      <c r="EN35" s="37">
        <v>1</v>
      </c>
      <c r="EO35" s="37">
        <v>1</v>
      </c>
      <c r="EP35" s="37">
        <v>1</v>
      </c>
      <c r="EQ35" s="37">
        <v>1</v>
      </c>
      <c r="ER35" s="37">
        <v>1</v>
      </c>
      <c r="ES35" s="37">
        <v>1</v>
      </c>
      <c r="ET35" s="37"/>
      <c r="EU35" s="37">
        <v>1</v>
      </c>
      <c r="EV35" s="37">
        <v>1</v>
      </c>
      <c r="EW35" s="37"/>
      <c r="EX35" s="37"/>
      <c r="EY35" s="37"/>
      <c r="EZ35" s="37"/>
      <c r="FA35" s="40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>
        <v>1</v>
      </c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>
        <v>1</v>
      </c>
      <c r="GX35" s="37"/>
      <c r="GY35" s="37"/>
      <c r="GZ35" s="37"/>
      <c r="HA35" s="37"/>
      <c r="HB35" s="37"/>
      <c r="HC35" s="37"/>
      <c r="HD35" s="37"/>
      <c r="HE35" s="37"/>
      <c r="HF35" s="37">
        <v>1</v>
      </c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>
        <v>1</v>
      </c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>
        <v>1</v>
      </c>
      <c r="IT35" s="37"/>
      <c r="IU35" s="37"/>
      <c r="IV35" s="37"/>
      <c r="IW35" s="37"/>
      <c r="IX35" s="37"/>
      <c r="IY35" s="37"/>
      <c r="IZ35" s="37"/>
      <c r="JA35" s="37"/>
      <c r="JB35" s="37"/>
      <c r="JC35" s="37"/>
      <c r="JD35" s="35"/>
      <c r="JE35" s="35"/>
      <c r="JF35" s="37"/>
      <c r="JG35" s="37"/>
      <c r="JH35" s="37"/>
      <c r="JI35" s="37"/>
      <c r="JJ35" s="37"/>
      <c r="JK35" s="37"/>
      <c r="JL35" s="37"/>
      <c r="JM35" s="37"/>
      <c r="JN35" s="37">
        <v>1</v>
      </c>
      <c r="JO35" s="37"/>
      <c r="JP35" s="37"/>
      <c r="JQ35" s="37"/>
      <c r="JR35" s="37"/>
      <c r="JS35" s="37"/>
      <c r="JT35" s="37"/>
      <c r="JU35" s="37"/>
      <c r="JV35" s="37"/>
      <c r="JW35" s="37">
        <v>1</v>
      </c>
      <c r="JX35" s="37"/>
      <c r="JY35" s="37"/>
      <c r="JZ35" s="37"/>
      <c r="KA35" s="37"/>
      <c r="KB35" s="37"/>
      <c r="KC35" s="37"/>
      <c r="KD35" s="37"/>
      <c r="KE35" s="37"/>
      <c r="KF35" s="37"/>
      <c r="KG35" s="37"/>
      <c r="KH35" s="37"/>
      <c r="KI35" s="37"/>
      <c r="KJ35" s="37"/>
      <c r="KK35" s="37"/>
      <c r="KL35" s="37"/>
    </row>
    <row r="36" spans="1:298" x14ac:dyDescent="0.15">
      <c r="A36" s="40" t="s">
        <v>317</v>
      </c>
      <c r="B36" s="40"/>
      <c r="C36" s="40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40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>
        <v>1</v>
      </c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  <c r="IW36" s="37"/>
      <c r="IX36" s="37"/>
      <c r="IY36" s="37"/>
      <c r="IZ36" s="37"/>
      <c r="JA36" s="37"/>
      <c r="JB36" s="37"/>
      <c r="JC36" s="37"/>
      <c r="JD36" s="35"/>
      <c r="JE36" s="35"/>
      <c r="JF36" s="37"/>
      <c r="JG36" s="37"/>
      <c r="JH36" s="37"/>
      <c r="JI36" s="37"/>
      <c r="JJ36" s="37"/>
      <c r="JK36" s="37"/>
      <c r="JL36" s="37"/>
      <c r="JM36" s="37"/>
      <c r="JN36" s="37"/>
      <c r="JO36" s="37"/>
      <c r="JP36" s="37"/>
      <c r="JQ36" s="37"/>
      <c r="JR36" s="37"/>
      <c r="JS36" s="37"/>
      <c r="JT36" s="37"/>
      <c r="JU36" s="37"/>
      <c r="JV36" s="37"/>
      <c r="JW36" s="37"/>
      <c r="JX36" s="37"/>
      <c r="JY36" s="37"/>
      <c r="JZ36" s="37"/>
      <c r="KA36" s="37"/>
      <c r="KB36" s="37"/>
      <c r="KC36" s="37"/>
      <c r="KD36" s="37"/>
      <c r="KE36" s="37"/>
      <c r="KF36" s="37"/>
      <c r="KG36" s="37"/>
      <c r="KH36" s="37"/>
      <c r="KI36" s="37"/>
      <c r="KJ36" s="37"/>
      <c r="KK36" s="37"/>
      <c r="KL36" s="37"/>
    </row>
    <row r="37" spans="1:298" x14ac:dyDescent="0.15">
      <c r="A37" s="37" t="s">
        <v>265</v>
      </c>
      <c r="B37" s="37"/>
      <c r="C37" s="40"/>
      <c r="D37" s="37"/>
      <c r="E37" s="37"/>
      <c r="F37" s="37"/>
      <c r="G37" s="37"/>
      <c r="H37" s="37"/>
      <c r="I37" s="37"/>
      <c r="J37" s="37"/>
      <c r="K37" s="37"/>
      <c r="L37" s="37">
        <v>1</v>
      </c>
      <c r="M37" s="37">
        <v>1</v>
      </c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>
        <v>1</v>
      </c>
      <c r="AQ37" s="37"/>
      <c r="AR37" s="37"/>
      <c r="AS37" s="37">
        <v>1</v>
      </c>
      <c r="AT37" s="37"/>
      <c r="AU37" s="37">
        <v>1</v>
      </c>
      <c r="AV37" s="37">
        <v>1</v>
      </c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>
        <v>1</v>
      </c>
      <c r="BL37" s="37"/>
      <c r="BM37" s="37"/>
      <c r="BN37" s="37"/>
      <c r="BO37" s="37">
        <v>1</v>
      </c>
      <c r="BP37" s="37"/>
      <c r="BQ37" s="37"/>
      <c r="BR37" s="37"/>
      <c r="BS37" s="37">
        <v>1</v>
      </c>
      <c r="BT37" s="37"/>
      <c r="BU37" s="37">
        <v>1</v>
      </c>
      <c r="BV37" s="37">
        <v>1</v>
      </c>
      <c r="BW37" s="37">
        <v>1</v>
      </c>
      <c r="BX37" s="37">
        <v>1</v>
      </c>
      <c r="BY37" s="37">
        <v>1</v>
      </c>
      <c r="BZ37" s="37">
        <v>1</v>
      </c>
      <c r="CA37" s="37">
        <v>1</v>
      </c>
      <c r="CB37" s="37">
        <v>1</v>
      </c>
      <c r="CC37" s="37">
        <v>1</v>
      </c>
      <c r="CD37" s="37">
        <v>1</v>
      </c>
      <c r="CE37" s="37">
        <v>1</v>
      </c>
      <c r="CF37" s="37">
        <v>1</v>
      </c>
      <c r="CG37" s="37">
        <v>1</v>
      </c>
      <c r="CH37" s="37">
        <v>1</v>
      </c>
      <c r="CI37" s="37">
        <v>1</v>
      </c>
      <c r="CJ37" s="37"/>
      <c r="CK37" s="37">
        <v>1</v>
      </c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40">
        <v>1</v>
      </c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>
        <v>1</v>
      </c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>
        <v>1</v>
      </c>
      <c r="IS37" s="37"/>
      <c r="IT37" s="37">
        <v>1</v>
      </c>
      <c r="IU37" s="37"/>
      <c r="IV37" s="37"/>
      <c r="IW37" s="37"/>
      <c r="IX37" s="37"/>
      <c r="IY37" s="37"/>
      <c r="IZ37" s="37"/>
      <c r="JA37" s="37"/>
      <c r="JB37" s="37"/>
      <c r="JC37" s="37"/>
      <c r="JD37" s="35"/>
      <c r="JE37" s="35"/>
      <c r="JF37" s="37"/>
      <c r="JG37" s="37"/>
      <c r="JH37" s="37"/>
      <c r="JI37" s="37"/>
      <c r="JJ37" s="37"/>
      <c r="JK37" s="37"/>
      <c r="JL37" s="37"/>
      <c r="JM37" s="37"/>
      <c r="JN37" s="37"/>
      <c r="JO37" s="37"/>
      <c r="JP37" s="37"/>
      <c r="JQ37" s="37"/>
      <c r="JR37" s="37"/>
      <c r="JS37" s="37"/>
      <c r="JT37" s="37"/>
      <c r="JU37" s="37"/>
      <c r="JV37" s="37"/>
      <c r="JW37" s="37"/>
      <c r="JX37" s="37"/>
      <c r="JY37" s="37"/>
      <c r="JZ37" s="37"/>
      <c r="KA37" s="37"/>
      <c r="KB37" s="37"/>
      <c r="KC37" s="37"/>
      <c r="KD37" s="37"/>
      <c r="KE37" s="37"/>
      <c r="KF37" s="37"/>
      <c r="KG37" s="37"/>
      <c r="KH37" s="37"/>
      <c r="KI37" s="37"/>
      <c r="KJ37" s="37"/>
      <c r="KK37" s="37"/>
      <c r="KL37" s="37"/>
    </row>
    <row r="38" spans="1:298" x14ac:dyDescent="0.15">
      <c r="A38" s="40" t="s">
        <v>266</v>
      </c>
      <c r="B38" s="40"/>
      <c r="C38" s="37"/>
      <c r="D38" s="37"/>
      <c r="E38" s="37"/>
      <c r="F38" s="37">
        <v>1</v>
      </c>
      <c r="G38" s="37"/>
      <c r="H38" s="37">
        <v>1</v>
      </c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>
        <v>1</v>
      </c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>
        <v>1</v>
      </c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>
        <v>1</v>
      </c>
      <c r="CS38" s="37"/>
      <c r="CT38" s="37"/>
      <c r="CU38" s="37">
        <v>1</v>
      </c>
      <c r="CV38" s="37">
        <v>1</v>
      </c>
      <c r="CW38" s="37">
        <v>1</v>
      </c>
      <c r="CX38" s="37">
        <v>1</v>
      </c>
      <c r="CY38" s="37"/>
      <c r="CZ38" s="37"/>
      <c r="DA38" s="37">
        <v>1</v>
      </c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>
        <v>1</v>
      </c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40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>
        <v>1</v>
      </c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  <c r="IW38" s="37"/>
      <c r="IX38" s="37"/>
      <c r="IY38" s="37"/>
      <c r="IZ38" s="37"/>
      <c r="JA38" s="37"/>
      <c r="JB38" s="37"/>
      <c r="JC38" s="37"/>
      <c r="JD38" s="35"/>
      <c r="JE38" s="35"/>
      <c r="JF38" s="37"/>
      <c r="JG38" s="37"/>
      <c r="JH38" s="37"/>
      <c r="JI38" s="37"/>
      <c r="JJ38" s="37"/>
      <c r="JK38" s="37"/>
      <c r="JL38" s="37"/>
      <c r="JM38" s="37"/>
      <c r="JN38" s="37"/>
      <c r="JO38" s="37"/>
      <c r="JP38" s="37"/>
      <c r="JQ38" s="37"/>
      <c r="JR38" s="37"/>
      <c r="JS38" s="37"/>
      <c r="JT38" s="37"/>
      <c r="JU38" s="37"/>
      <c r="JV38" s="37"/>
      <c r="JW38" s="37"/>
      <c r="JX38" s="37"/>
      <c r="JY38" s="37"/>
      <c r="JZ38" s="37">
        <v>1</v>
      </c>
      <c r="KA38" s="37"/>
      <c r="KB38" s="37"/>
      <c r="KC38" s="37"/>
      <c r="KD38" s="37"/>
      <c r="KE38" s="37"/>
      <c r="KF38" s="37"/>
      <c r="KG38" s="37"/>
      <c r="KH38" s="37"/>
      <c r="KI38" s="37"/>
      <c r="KJ38" s="37"/>
      <c r="KK38" s="37"/>
      <c r="KL38" s="37"/>
    </row>
    <row r="39" spans="1:298" x14ac:dyDescent="0.15">
      <c r="A39" s="40" t="s">
        <v>318</v>
      </c>
      <c r="B39" s="40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>
        <v>1</v>
      </c>
      <c r="AA39" s="37">
        <v>1</v>
      </c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40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  <c r="IW39" s="37"/>
      <c r="IX39" s="37"/>
      <c r="IY39" s="37"/>
      <c r="IZ39" s="37"/>
      <c r="JA39" s="37"/>
      <c r="JB39" s="37"/>
      <c r="JC39" s="37"/>
      <c r="JD39" s="35"/>
      <c r="JE39" s="35"/>
      <c r="JF39" s="37"/>
      <c r="JG39" s="37"/>
      <c r="JH39" s="37"/>
      <c r="JI39" s="37"/>
      <c r="JJ39" s="37"/>
      <c r="JK39" s="37"/>
      <c r="JL39" s="37"/>
      <c r="JM39" s="37"/>
      <c r="JN39" s="37"/>
      <c r="JO39" s="37"/>
      <c r="JP39" s="37"/>
      <c r="JQ39" s="37"/>
      <c r="JR39" s="37"/>
      <c r="JS39" s="37"/>
      <c r="JT39" s="37"/>
      <c r="JU39" s="37"/>
      <c r="JV39" s="37"/>
      <c r="JW39" s="37"/>
      <c r="JX39" s="37"/>
      <c r="JY39" s="37"/>
      <c r="JZ39" s="37"/>
      <c r="KA39" s="37"/>
      <c r="KB39" s="37"/>
      <c r="KC39" s="37"/>
      <c r="KD39" s="37"/>
      <c r="KE39" s="37"/>
      <c r="KF39" s="37"/>
      <c r="KG39" s="37"/>
      <c r="KH39" s="37"/>
      <c r="KI39" s="37"/>
      <c r="KJ39" s="37"/>
      <c r="KK39" s="37"/>
      <c r="KL39" s="37"/>
    </row>
    <row r="40" spans="1:298" x14ac:dyDescent="0.15">
      <c r="A40" s="40" t="s">
        <v>319</v>
      </c>
      <c r="B40" s="40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>
        <v>1</v>
      </c>
      <c r="EU40" s="37">
        <v>1</v>
      </c>
      <c r="EV40" s="37"/>
      <c r="EW40" s="37"/>
      <c r="EX40" s="37"/>
      <c r="EY40" s="37"/>
      <c r="EZ40" s="37"/>
      <c r="FA40" s="40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>
        <v>1</v>
      </c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  <c r="IW40" s="37"/>
      <c r="IX40" s="37"/>
      <c r="IY40" s="37"/>
      <c r="IZ40" s="37"/>
      <c r="JA40" s="37"/>
      <c r="JB40" s="37"/>
      <c r="JC40" s="37"/>
      <c r="JD40" s="35"/>
      <c r="JE40" s="35"/>
      <c r="JF40" s="37"/>
      <c r="JG40" s="37"/>
      <c r="JH40" s="37"/>
      <c r="JI40" s="37"/>
      <c r="JJ40" s="37"/>
      <c r="JK40" s="37"/>
      <c r="JL40" s="37"/>
      <c r="JM40" s="37"/>
      <c r="JN40" s="37"/>
      <c r="JO40" s="37"/>
      <c r="JP40" s="37"/>
      <c r="JQ40" s="37"/>
      <c r="JR40" s="37"/>
      <c r="JS40" s="37"/>
      <c r="JT40" s="37"/>
      <c r="JU40" s="37"/>
      <c r="JV40" s="37"/>
      <c r="JW40" s="37"/>
      <c r="JX40" s="37"/>
      <c r="JY40" s="37"/>
      <c r="JZ40" s="37"/>
      <c r="KA40" s="37"/>
      <c r="KB40" s="37"/>
      <c r="KC40" s="37"/>
      <c r="KD40" s="37"/>
      <c r="KE40" s="37"/>
      <c r="KF40" s="37"/>
      <c r="KG40" s="37"/>
      <c r="KH40" s="37"/>
      <c r="KI40" s="37"/>
      <c r="KJ40" s="37"/>
      <c r="KK40" s="37"/>
      <c r="KL40" s="37"/>
    </row>
    <row r="41" spans="1:298" x14ac:dyDescent="0.15">
      <c r="A41" s="51"/>
    </row>
  </sheetData>
  <mergeCells count="45">
    <mergeCell ref="C25:KL25"/>
    <mergeCell ref="AO5:AS5"/>
    <mergeCell ref="C5:J5"/>
    <mergeCell ref="K5:U5"/>
    <mergeCell ref="V5:AC5"/>
    <mergeCell ref="AD5:AK5"/>
    <mergeCell ref="AL5:AN5"/>
    <mergeCell ref="DN5:DR5"/>
    <mergeCell ref="AT5:AW5"/>
    <mergeCell ref="AX5:BC5"/>
    <mergeCell ref="BD5:BG5"/>
    <mergeCell ref="BI5:BK5"/>
    <mergeCell ref="BL5:CI5"/>
    <mergeCell ref="CJ5:CK5"/>
    <mergeCell ref="CL5:CS5"/>
    <mergeCell ref="CT5:DA5"/>
    <mergeCell ref="DJ5:DM5"/>
    <mergeCell ref="GV5:GX5"/>
    <mergeCell ref="DS5:DW5"/>
    <mergeCell ref="DY5:DZ5"/>
    <mergeCell ref="EA5:EC5"/>
    <mergeCell ref="EE5:EJ5"/>
    <mergeCell ref="EK5:EM5"/>
    <mergeCell ref="EN5:EW5"/>
    <mergeCell ref="EX5:EZ5"/>
    <mergeCell ref="FE5:FI5"/>
    <mergeCell ref="FQ5:FT5"/>
    <mergeCell ref="FU5:GD5"/>
    <mergeCell ref="GI5:GN5"/>
    <mergeCell ref="B7:KL7"/>
    <mergeCell ref="B3:S3"/>
    <mergeCell ref="B2:S2"/>
    <mergeCell ref="DB6:DG6"/>
    <mergeCell ref="DH6:DI6"/>
    <mergeCell ref="EA6:EC6"/>
    <mergeCell ref="JW5:KA5"/>
    <mergeCell ref="KB5:KD5"/>
    <mergeCell ref="HD5:HI5"/>
    <mergeCell ref="HJ5:HN5"/>
    <mergeCell ref="HV5:IE5"/>
    <mergeCell ref="IR5:IT5"/>
    <mergeCell ref="IW5:IY5"/>
    <mergeCell ref="JL5:JO5"/>
    <mergeCell ref="DB5:DG5"/>
    <mergeCell ref="DH5:DI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About</vt:lpstr>
      <vt:lpstr>Soil standards </vt:lpstr>
      <vt:lpstr>Retail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2022-12-23T09:33:50Z</dcterms:created>
  <dcterms:modified xsi:type="dcterms:W3CDTF">2023-06-13T10:31:50Z</dcterms:modified>
</cp:coreProperties>
</file>