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_Laptev_2012\@Manuscript\Figures_Tables\"/>
    </mc:Choice>
  </mc:AlternateContent>
  <bookViews>
    <workbookView xWindow="0" yWindow="0" windowWidth="16380" windowHeight="8196" tabRatio="500"/>
  </bookViews>
  <sheets>
    <sheet name="Nutrients_NPP" sheetId="2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28" i="2" l="1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28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M49" i="2" l="1"/>
  <c r="H26" i="2"/>
  <c r="H50" i="2"/>
  <c r="H49" i="2"/>
  <c r="H27" i="2"/>
  <c r="D49" i="2"/>
  <c r="F27" i="2"/>
  <c r="F26" i="2"/>
  <c r="D50" i="2" l="1"/>
  <c r="L50" i="2"/>
  <c r="G50" i="2"/>
  <c r="J50" i="2"/>
  <c r="E50" i="2"/>
  <c r="I50" i="2"/>
  <c r="L49" i="2"/>
  <c r="G49" i="2"/>
  <c r="J49" i="2"/>
  <c r="E49" i="2"/>
  <c r="I49" i="2"/>
  <c r="D27" i="2"/>
  <c r="D26" i="2"/>
  <c r="G26" i="2"/>
  <c r="E26" i="2"/>
  <c r="K49" i="2"/>
  <c r="F49" i="2"/>
  <c r="F50" i="2"/>
  <c r="G27" i="2"/>
  <c r="E27" i="2"/>
  <c r="K50" i="2"/>
</calcChain>
</file>

<file path=xl/sharedStrings.xml><?xml version="1.0" encoding="utf-8"?>
<sst xmlns="http://schemas.openxmlformats.org/spreadsheetml/2006/main" count="176" uniqueCount="66">
  <si>
    <t>Average</t>
  </si>
  <si>
    <t xml:space="preserve">PANGAEA station ID </t>
  </si>
  <si>
    <t>PS27/033-1</t>
  </si>
  <si>
    <t xml:space="preserve">Elevation (m) </t>
  </si>
  <si>
    <t>PS27/035-1</t>
  </si>
  <si>
    <t>PS27/036-1</t>
  </si>
  <si>
    <t>PS27/037-1</t>
  </si>
  <si>
    <t>PS27/038-1</t>
  </si>
  <si>
    <t>PS27/039-1</t>
  </si>
  <si>
    <t>PS27/040-1</t>
  </si>
  <si>
    <t>PS27/041-1</t>
  </si>
  <si>
    <t>PS27/042-1</t>
  </si>
  <si>
    <t>PS27/043-1</t>
  </si>
  <si>
    <t>PS27/054-1</t>
  </si>
  <si>
    <t>PS27/056-1</t>
  </si>
  <si>
    <t>PS27/057-1</t>
  </si>
  <si>
    <t>PS27/058-1</t>
  </si>
  <si>
    <t>PS27/059-1</t>
  </si>
  <si>
    <t>PS27/060-1</t>
  </si>
  <si>
    <t>PS27/061-1</t>
  </si>
  <si>
    <t>PS27/062-1</t>
  </si>
  <si>
    <t>PS27/063-1</t>
  </si>
  <si>
    <t>PS27/064-1</t>
  </si>
  <si>
    <t>PS27/065-1</t>
  </si>
  <si>
    <t>PS80/281-1</t>
  </si>
  <si>
    <t>PS80/284-1</t>
  </si>
  <si>
    <t>PS80/287-3</t>
  </si>
  <si>
    <t>PS80/288-1</t>
  </si>
  <si>
    <t>PS80/289-1</t>
  </si>
  <si>
    <t>PS80/291-1</t>
  </si>
  <si>
    <t>PS80/293-1</t>
  </si>
  <si>
    <t>PS80/294-1</t>
  </si>
  <si>
    <t>PS80/295-1</t>
  </si>
  <si>
    <t>PS80/297-1</t>
  </si>
  <si>
    <t>PS80/298-1</t>
  </si>
  <si>
    <t>PS80/301-1</t>
  </si>
  <si>
    <t>PS80/305-1</t>
  </si>
  <si>
    <t>PS80/308-1</t>
  </si>
  <si>
    <t>PS80/311-1</t>
  </si>
  <si>
    <t>PS80/314-1</t>
  </si>
  <si>
    <t>PS80/315-1</t>
  </si>
  <si>
    <t>PS80/317-1</t>
  </si>
  <si>
    <t>PS80/319-1</t>
  </si>
  <si>
    <t>PS80/324-1</t>
  </si>
  <si>
    <t>PS80/329-1</t>
  </si>
  <si>
    <t>Standard deviation</t>
  </si>
  <si>
    <t>Year</t>
  </si>
  <si>
    <t>NA</t>
  </si>
  <si>
    <t>Calculated POC flux (g C m-2 yr-1)</t>
  </si>
  <si>
    <t>(-28.23)</t>
  </si>
  <si>
    <t>(-45.28)</t>
  </si>
  <si>
    <t>(-7.91)</t>
  </si>
  <si>
    <t>(-60.35)</t>
  </si>
  <si>
    <t>(-61.93)</t>
  </si>
  <si>
    <t>(-44.72)</t>
  </si>
  <si>
    <t>(-125.81)</t>
  </si>
  <si>
    <t>(-20.93)</t>
  </si>
  <si>
    <t>(-21.166)</t>
  </si>
  <si>
    <r>
      <t>NO3+NO2 (mmol m</t>
    </r>
    <r>
      <rPr>
        <b/>
        <vertAlign val="superscript"/>
        <sz val="12"/>
        <rFont val="Times New Roman"/>
        <family val="1"/>
      </rPr>
      <t>-2</t>
    </r>
    <r>
      <rPr>
        <b/>
        <sz val="12"/>
        <rFont val="Times New Roman"/>
        <family val="1"/>
      </rPr>
      <t>)</t>
    </r>
  </si>
  <si>
    <r>
      <t>PO4 (mmol m</t>
    </r>
    <r>
      <rPr>
        <b/>
        <vertAlign val="superscript"/>
        <sz val="12"/>
        <rFont val="Times New Roman"/>
        <family val="1"/>
      </rPr>
      <t>-2</t>
    </r>
    <r>
      <rPr>
        <b/>
        <sz val="12"/>
        <rFont val="Times New Roman"/>
        <family val="1"/>
      </rPr>
      <t>)</t>
    </r>
  </si>
  <si>
    <r>
      <t>SI (mmol m</t>
    </r>
    <r>
      <rPr>
        <b/>
        <vertAlign val="superscript"/>
        <sz val="12"/>
        <rFont val="Times New Roman"/>
        <family val="1"/>
      </rPr>
      <t>-2</t>
    </r>
    <r>
      <rPr>
        <b/>
        <sz val="12"/>
        <rFont val="Times New Roman"/>
        <family val="1"/>
      </rPr>
      <t xml:space="preserve">) </t>
    </r>
  </si>
  <si>
    <r>
      <t>NPP (g C m</t>
    </r>
    <r>
      <rPr>
        <b/>
        <vertAlign val="superscript"/>
        <sz val="12"/>
        <rFont val="Times New Roman"/>
        <family val="1"/>
      </rPr>
      <t>-2</t>
    </r>
    <r>
      <rPr>
        <b/>
        <sz val="12"/>
        <rFont val="Times New Roman"/>
        <family val="1"/>
      </rPr>
      <t xml:space="preserve"> yr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</si>
  <si>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Calculated POC flux (g C m-2 yr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</si>
  <si>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t xml:space="preserve">The right side of the table contains values including discrete nutrient concentration measurements also shallower than 15 m. These values were only available for 2012 (see also Material and Methods). </t>
  </si>
  <si>
    <t xml:space="preserve">The left side of the table contains values calculated with the assumption that the upper 15 m of the water column were completely mixed; nutrient concentrations at 15 m were extrapolated as constant up to the surface. </t>
  </si>
  <si>
    <r>
      <t xml:space="preserve">Supplementary Table 2. </t>
    </r>
    <r>
      <rPr>
        <sz val="12"/>
        <rFont val="Times New Roman"/>
        <family val="1"/>
      </rPr>
      <t xml:space="preserve">Seasonal nutrient drawdown since last winter for nitrate (NO3+NO2), phosphate (PO4) and silicate (Si). New production (NPP) was calculated based on nitrate consumption, assuming Redfield ratio C:N 106:16.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</si>
</sst>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2" fontId="2" fillId="0" borderId="0" xfId="0" applyNumberFormat="1" applyFont="1"/>
    <xf numFmtId="2" fontId="2" fillId="0" borderId="0" xfId="0" applyNumberFormat="1" applyFont="1" applyBorder="1" applyAlignment="1">
      <alignment horizontal="right"/>
    </xf>
    <xf numFmtId="0" fontId="4" fillId="0" borderId="0" xfId="0" applyFont="1"/>
    <xf numFmtId="0" fontId="1" fillId="2" borderId="3" xfId="0" applyFont="1" applyFill="1" applyBorder="1"/>
    <xf numFmtId="2" fontId="1" fillId="2" borderId="3" xfId="0" applyNumberFormat="1" applyFont="1" applyFill="1" applyBorder="1"/>
    <xf numFmtId="2" fontId="1" fillId="0" borderId="0" xfId="0" applyNumberFormat="1" applyFont="1"/>
    <xf numFmtId="0" fontId="1" fillId="2" borderId="2" xfId="0" applyFont="1" applyFill="1" applyBorder="1"/>
    <xf numFmtId="2" fontId="1" fillId="2" borderId="2" xfId="0" applyNumberFormat="1" applyFont="1" applyFill="1" applyBorder="1"/>
    <xf numFmtId="0" fontId="2" fillId="0" borderId="0" xfId="0" applyFont="1" applyBorder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85" zoomScaleNormal="85" workbookViewId="0">
      <selection activeCell="A2" sqref="A2"/>
    </sheetView>
  </sheetViews>
  <sheetFormatPr defaultColWidth="11.5546875" defaultRowHeight="15.6" x14ac:dyDescent="0.3"/>
  <cols>
    <col min="1" max="1" width="16.109375" style="2" customWidth="1"/>
    <col min="2" max="2" width="12.33203125" style="2" customWidth="1"/>
    <col min="3" max="3" width="14.33203125" style="2" customWidth="1"/>
    <col min="4" max="4" width="12" style="2" customWidth="1"/>
    <col min="5" max="5" width="17.33203125" style="2" customWidth="1"/>
    <col min="6" max="6" width="14.21875" style="2" customWidth="1"/>
    <col min="7" max="7" width="18.6640625" style="2" customWidth="1"/>
    <col min="8" max="8" width="18.77734375" style="2" customWidth="1"/>
    <col min="9" max="9" width="13.109375" style="2" customWidth="1"/>
    <col min="10" max="10" width="16.88671875" style="2" customWidth="1"/>
    <col min="11" max="11" width="15.21875" style="2" customWidth="1"/>
    <col min="12" max="12" width="19" style="2" customWidth="1"/>
    <col min="13" max="13" width="20.33203125" style="2" customWidth="1"/>
    <col min="14" max="15" width="16.6640625" style="2" customWidth="1"/>
    <col min="16" max="16" width="15.77734375" style="2" customWidth="1"/>
    <col min="17" max="18" width="16.6640625" style="2" customWidth="1"/>
    <col min="19" max="16384" width="11.5546875" style="2"/>
  </cols>
  <sheetData>
    <row r="1" spans="1:15" x14ac:dyDescent="0.3">
      <c r="A1" s="1" t="s">
        <v>65</v>
      </c>
      <c r="B1" s="1"/>
    </row>
    <row r="2" spans="1:15" x14ac:dyDescent="0.3">
      <c r="A2" s="2" t="s">
        <v>64</v>
      </c>
      <c r="B2" s="1"/>
    </row>
    <row r="3" spans="1:15" x14ac:dyDescent="0.3">
      <c r="A3" s="2" t="s">
        <v>63</v>
      </c>
      <c r="B3" s="1"/>
    </row>
    <row r="4" spans="1:15" s="4" customFormat="1" ht="43.8" customHeight="1" x14ac:dyDescent="0.3">
      <c r="A4" s="3" t="s">
        <v>1</v>
      </c>
      <c r="B4" s="3" t="s">
        <v>46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48</v>
      </c>
      <c r="I4" s="3" t="s">
        <v>58</v>
      </c>
      <c r="J4" s="3" t="s">
        <v>59</v>
      </c>
      <c r="K4" s="3" t="s">
        <v>60</v>
      </c>
      <c r="L4" s="3" t="s">
        <v>61</v>
      </c>
      <c r="M4" s="3" t="s">
        <v>62</v>
      </c>
      <c r="O4" s="5"/>
    </row>
    <row r="5" spans="1:15" x14ac:dyDescent="0.3">
      <c r="A5" s="6" t="s">
        <v>2</v>
      </c>
      <c r="B5" s="7">
        <v>1993</v>
      </c>
      <c r="C5" s="8">
        <v>-3419</v>
      </c>
      <c r="D5" s="9">
        <v>134.02500000000001</v>
      </c>
      <c r="E5" s="9">
        <v>7.2899000000000003</v>
      </c>
      <c r="F5" s="9">
        <v>10.920500000000001</v>
      </c>
      <c r="G5" s="9">
        <v>10.614800000000001</v>
      </c>
      <c r="H5" s="9">
        <f t="shared" ref="H5:H25" si="0">0.2*G5/(-(C5/100))</f>
        <v>6.209300965194503E-2</v>
      </c>
      <c r="I5" s="10" t="s">
        <v>47</v>
      </c>
      <c r="J5" s="10" t="s">
        <v>47</v>
      </c>
      <c r="K5" s="10" t="s">
        <v>47</v>
      </c>
      <c r="L5" s="10" t="s">
        <v>47</v>
      </c>
      <c r="M5" s="10" t="s">
        <v>47</v>
      </c>
      <c r="O5" s="11"/>
    </row>
    <row r="6" spans="1:15" x14ac:dyDescent="0.3">
      <c r="A6" s="6" t="s">
        <v>4</v>
      </c>
      <c r="B6" s="7">
        <v>1993</v>
      </c>
      <c r="C6" s="8">
        <v>-2035</v>
      </c>
      <c r="D6" s="9">
        <v>96.525599999999997</v>
      </c>
      <c r="E6" s="9">
        <v>4.8411</v>
      </c>
      <c r="F6" s="12" t="s">
        <v>49</v>
      </c>
      <c r="G6" s="9">
        <v>7.6448</v>
      </c>
      <c r="H6" s="9">
        <f t="shared" si="0"/>
        <v>7.5133169533169536E-2</v>
      </c>
      <c r="I6" s="10" t="s">
        <v>47</v>
      </c>
      <c r="J6" s="10" t="s">
        <v>47</v>
      </c>
      <c r="K6" s="10" t="s">
        <v>47</v>
      </c>
      <c r="L6" s="10" t="s">
        <v>47</v>
      </c>
      <c r="M6" s="10" t="s">
        <v>47</v>
      </c>
      <c r="O6" s="11"/>
    </row>
    <row r="7" spans="1:15" x14ac:dyDescent="0.3">
      <c r="A7" s="6" t="s">
        <v>5</v>
      </c>
      <c r="B7" s="7">
        <v>1993</v>
      </c>
      <c r="C7" s="8">
        <v>-1488</v>
      </c>
      <c r="D7" s="9">
        <v>72.629499999999993</v>
      </c>
      <c r="E7" s="9">
        <v>3.7986</v>
      </c>
      <c r="F7" s="9">
        <v>16.148599999999998</v>
      </c>
      <c r="G7" s="9">
        <v>5.7523</v>
      </c>
      <c r="H7" s="9">
        <f t="shared" si="0"/>
        <v>7.7315860215053767E-2</v>
      </c>
      <c r="I7" s="10" t="s">
        <v>47</v>
      </c>
      <c r="J7" s="10" t="s">
        <v>47</v>
      </c>
      <c r="K7" s="10" t="s">
        <v>47</v>
      </c>
      <c r="L7" s="10" t="s">
        <v>47</v>
      </c>
      <c r="M7" s="10" t="s">
        <v>47</v>
      </c>
    </row>
    <row r="8" spans="1:15" x14ac:dyDescent="0.3">
      <c r="A8" s="6" t="s">
        <v>6</v>
      </c>
      <c r="B8" s="7">
        <v>1993</v>
      </c>
      <c r="C8" s="8">
        <v>-1262</v>
      </c>
      <c r="D8" s="9">
        <v>98.350200000000001</v>
      </c>
      <c r="E8" s="9">
        <v>3.3332000000000002</v>
      </c>
      <c r="F8" s="12" t="s">
        <v>50</v>
      </c>
      <c r="G8" s="9">
        <v>7.7892999999999999</v>
      </c>
      <c r="H8" s="9">
        <f t="shared" si="0"/>
        <v>0.12344374009508717</v>
      </c>
      <c r="I8" s="10" t="s">
        <v>47</v>
      </c>
      <c r="J8" s="10" t="s">
        <v>47</v>
      </c>
      <c r="K8" s="10" t="s">
        <v>47</v>
      </c>
      <c r="L8" s="10" t="s">
        <v>47</v>
      </c>
      <c r="M8" s="10" t="s">
        <v>47</v>
      </c>
    </row>
    <row r="9" spans="1:15" x14ac:dyDescent="0.3">
      <c r="A9" s="6" t="s">
        <v>7</v>
      </c>
      <c r="B9" s="7">
        <v>1993</v>
      </c>
      <c r="C9" s="8">
        <v>-869</v>
      </c>
      <c r="D9" s="9">
        <v>197.97839999999999</v>
      </c>
      <c r="E9" s="9">
        <v>13.5678</v>
      </c>
      <c r="F9" s="9">
        <v>89.513599999999997</v>
      </c>
      <c r="G9" s="9">
        <v>15.6799</v>
      </c>
      <c r="H9" s="9">
        <f t="shared" si="0"/>
        <v>0.36087226697353281</v>
      </c>
      <c r="I9" s="10" t="s">
        <v>47</v>
      </c>
      <c r="J9" s="10" t="s">
        <v>47</v>
      </c>
      <c r="K9" s="10" t="s">
        <v>47</v>
      </c>
      <c r="L9" s="10" t="s">
        <v>47</v>
      </c>
      <c r="M9" s="10" t="s">
        <v>47</v>
      </c>
    </row>
    <row r="10" spans="1:15" x14ac:dyDescent="0.3">
      <c r="A10" s="6" t="s">
        <v>8</v>
      </c>
      <c r="B10" s="7">
        <v>1993</v>
      </c>
      <c r="C10" s="8">
        <v>-538</v>
      </c>
      <c r="D10" s="9">
        <v>173.78100000000001</v>
      </c>
      <c r="E10" s="9">
        <v>18.2409</v>
      </c>
      <c r="F10" s="9">
        <v>178.16890000000001</v>
      </c>
      <c r="G10" s="9">
        <v>13.763500000000001</v>
      </c>
      <c r="H10" s="9">
        <f t="shared" si="0"/>
        <v>0.51165427509293693</v>
      </c>
      <c r="I10" s="10" t="s">
        <v>47</v>
      </c>
      <c r="J10" s="10" t="s">
        <v>47</v>
      </c>
      <c r="K10" s="10" t="s">
        <v>47</v>
      </c>
      <c r="L10" s="10" t="s">
        <v>47</v>
      </c>
      <c r="M10" s="10" t="s">
        <v>47</v>
      </c>
    </row>
    <row r="11" spans="1:15" x14ac:dyDescent="0.3">
      <c r="A11" s="6" t="s">
        <v>9</v>
      </c>
      <c r="B11" s="7">
        <v>1993</v>
      </c>
      <c r="C11" s="8">
        <v>-215</v>
      </c>
      <c r="D11" s="9">
        <v>248.54580000000001</v>
      </c>
      <c r="E11" s="9">
        <v>17.362400000000001</v>
      </c>
      <c r="F11" s="9">
        <v>214.32560000000001</v>
      </c>
      <c r="G11" s="9">
        <v>19.684799999999999</v>
      </c>
      <c r="H11" s="9">
        <f t="shared" si="0"/>
        <v>1.8311441860465116</v>
      </c>
      <c r="I11" s="10" t="s">
        <v>47</v>
      </c>
      <c r="J11" s="10" t="s">
        <v>47</v>
      </c>
      <c r="K11" s="10" t="s">
        <v>47</v>
      </c>
      <c r="L11" s="10" t="s">
        <v>47</v>
      </c>
      <c r="M11" s="10" t="s">
        <v>47</v>
      </c>
    </row>
    <row r="12" spans="1:15" x14ac:dyDescent="0.3">
      <c r="A12" s="6" t="s">
        <v>10</v>
      </c>
      <c r="B12" s="7">
        <v>1993</v>
      </c>
      <c r="C12" s="8">
        <v>-72</v>
      </c>
      <c r="D12" s="9">
        <v>69.089799999999997</v>
      </c>
      <c r="E12" s="9">
        <v>5.1021999999999998</v>
      </c>
      <c r="F12" s="9">
        <v>54.154400000000003</v>
      </c>
      <c r="G12" s="9">
        <v>5.4718999999999998</v>
      </c>
      <c r="H12" s="9">
        <f t="shared" si="0"/>
        <v>1.5199722222222221</v>
      </c>
      <c r="I12" s="10" t="s">
        <v>47</v>
      </c>
      <c r="J12" s="10" t="s">
        <v>47</v>
      </c>
      <c r="K12" s="10" t="s">
        <v>47</v>
      </c>
      <c r="L12" s="10" t="s">
        <v>47</v>
      </c>
      <c r="M12" s="10" t="s">
        <v>47</v>
      </c>
    </row>
    <row r="13" spans="1:15" x14ac:dyDescent="0.3">
      <c r="A13" s="6" t="s">
        <v>11</v>
      </c>
      <c r="B13" s="7">
        <v>1993</v>
      </c>
      <c r="C13" s="8">
        <v>-60</v>
      </c>
      <c r="D13" s="9">
        <v>81.997699999999995</v>
      </c>
      <c r="E13" s="9">
        <v>9.0513999999999992</v>
      </c>
      <c r="F13" s="9">
        <v>128.9177</v>
      </c>
      <c r="G13" s="9">
        <v>6.4942000000000002</v>
      </c>
      <c r="H13" s="9">
        <f t="shared" si="0"/>
        <v>2.1647333333333338</v>
      </c>
      <c r="I13" s="10" t="s">
        <v>47</v>
      </c>
      <c r="J13" s="10" t="s">
        <v>47</v>
      </c>
      <c r="K13" s="10" t="s">
        <v>47</v>
      </c>
      <c r="L13" s="10" t="s">
        <v>47</v>
      </c>
      <c r="M13" s="10" t="s">
        <v>47</v>
      </c>
    </row>
    <row r="14" spans="1:15" x14ac:dyDescent="0.3">
      <c r="A14" s="6" t="s">
        <v>12</v>
      </c>
      <c r="B14" s="7">
        <v>1993</v>
      </c>
      <c r="C14" s="8">
        <v>-55</v>
      </c>
      <c r="D14" s="9">
        <v>49.256100000000004</v>
      </c>
      <c r="E14" s="9">
        <v>4.8928000000000003</v>
      </c>
      <c r="F14" s="9">
        <v>92.310500000000005</v>
      </c>
      <c r="G14" s="9">
        <v>3.9011</v>
      </c>
      <c r="H14" s="9">
        <f t="shared" si="0"/>
        <v>1.4185818181818182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O14" s="13"/>
    </row>
    <row r="15" spans="1:15" x14ac:dyDescent="0.3">
      <c r="A15" s="6" t="s">
        <v>13</v>
      </c>
      <c r="B15" s="7">
        <v>1993</v>
      </c>
      <c r="C15" s="8">
        <v>-3071</v>
      </c>
      <c r="D15" s="9">
        <v>116.2239</v>
      </c>
      <c r="E15" s="9">
        <v>6.9314999999999998</v>
      </c>
      <c r="F15" s="9">
        <v>30.955500000000001</v>
      </c>
      <c r="G15" s="9">
        <v>9.2049000000000003</v>
      </c>
      <c r="H15" s="9">
        <f t="shared" si="0"/>
        <v>5.9947248453272553E-2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</row>
    <row r="16" spans="1:15" x14ac:dyDescent="0.3">
      <c r="A16" s="6" t="s">
        <v>14</v>
      </c>
      <c r="B16" s="7">
        <v>1993</v>
      </c>
      <c r="C16" s="8">
        <v>-2615</v>
      </c>
      <c r="D16" s="9">
        <v>92.286100000000005</v>
      </c>
      <c r="E16" s="9">
        <v>4.9473000000000003</v>
      </c>
      <c r="F16" s="9">
        <v>44.931699999999999</v>
      </c>
      <c r="G16" s="9">
        <v>7.3090999999999999</v>
      </c>
      <c r="H16" s="9">
        <f t="shared" si="0"/>
        <v>5.5901338432122381E-2</v>
      </c>
      <c r="I16" s="10" t="s">
        <v>47</v>
      </c>
      <c r="J16" s="10" t="s">
        <v>47</v>
      </c>
      <c r="K16" s="10" t="s">
        <v>47</v>
      </c>
      <c r="L16" s="10" t="s">
        <v>47</v>
      </c>
      <c r="M16" s="10" t="s">
        <v>47</v>
      </c>
    </row>
    <row r="17" spans="1:15" x14ac:dyDescent="0.3">
      <c r="A17" s="6" t="s">
        <v>15</v>
      </c>
      <c r="B17" s="7">
        <v>1993</v>
      </c>
      <c r="C17" s="8">
        <v>-2220</v>
      </c>
      <c r="D17" s="9">
        <v>74.567099999999996</v>
      </c>
      <c r="E17" s="9">
        <v>4.9031000000000002</v>
      </c>
      <c r="F17" s="9">
        <v>36.129199999999997</v>
      </c>
      <c r="G17" s="9">
        <v>5.9057000000000004</v>
      </c>
      <c r="H17" s="9">
        <f t="shared" si="0"/>
        <v>5.3204504504504507E-2</v>
      </c>
      <c r="I17" s="10" t="s">
        <v>47</v>
      </c>
      <c r="J17" s="10" t="s">
        <v>47</v>
      </c>
      <c r="K17" s="10" t="s">
        <v>47</v>
      </c>
      <c r="L17" s="10" t="s">
        <v>47</v>
      </c>
      <c r="M17" s="10" t="s">
        <v>47</v>
      </c>
    </row>
    <row r="18" spans="1:15" x14ac:dyDescent="0.3">
      <c r="A18" s="6" t="s">
        <v>16</v>
      </c>
      <c r="B18" s="7">
        <v>1993</v>
      </c>
      <c r="C18" s="8">
        <v>-1930</v>
      </c>
      <c r="D18" s="9">
        <v>118.04259999999999</v>
      </c>
      <c r="E18" s="9">
        <v>7.9406999999999996</v>
      </c>
      <c r="F18" s="9">
        <v>35.2851</v>
      </c>
      <c r="G18" s="9">
        <v>9.3490000000000002</v>
      </c>
      <c r="H18" s="9">
        <f t="shared" si="0"/>
        <v>9.688082901554404E-2</v>
      </c>
      <c r="I18" s="10" t="s">
        <v>47</v>
      </c>
      <c r="J18" s="10" t="s">
        <v>47</v>
      </c>
      <c r="K18" s="10" t="s">
        <v>47</v>
      </c>
      <c r="L18" s="10" t="s">
        <v>47</v>
      </c>
      <c r="M18" s="10" t="s">
        <v>47</v>
      </c>
    </row>
    <row r="19" spans="1:15" x14ac:dyDescent="0.3">
      <c r="A19" s="6" t="s">
        <v>17</v>
      </c>
      <c r="B19" s="7">
        <v>1993</v>
      </c>
      <c r="C19" s="8">
        <v>-1510</v>
      </c>
      <c r="D19" s="9">
        <v>107.2452</v>
      </c>
      <c r="E19" s="9">
        <v>7.0608000000000004</v>
      </c>
      <c r="F19" s="9">
        <v>31.030100000000001</v>
      </c>
      <c r="G19" s="9">
        <v>8.4938000000000002</v>
      </c>
      <c r="H19" s="9">
        <f t="shared" si="0"/>
        <v>0.11250066225165563</v>
      </c>
      <c r="I19" s="10" t="s">
        <v>47</v>
      </c>
      <c r="J19" s="10" t="s">
        <v>47</v>
      </c>
      <c r="K19" s="10" t="s">
        <v>47</v>
      </c>
      <c r="L19" s="10" t="s">
        <v>47</v>
      </c>
      <c r="M19" s="10" t="s">
        <v>47</v>
      </c>
    </row>
    <row r="20" spans="1:15" x14ac:dyDescent="0.3">
      <c r="A20" s="6" t="s">
        <v>18</v>
      </c>
      <c r="B20" s="7">
        <v>1993</v>
      </c>
      <c r="C20" s="8">
        <v>-1130</v>
      </c>
      <c r="D20" s="9">
        <v>75.240899999999996</v>
      </c>
      <c r="E20" s="9">
        <v>5.4314999999999998</v>
      </c>
      <c r="F20" s="9">
        <v>77.242099999999994</v>
      </c>
      <c r="G20" s="9">
        <v>5.9591000000000003</v>
      </c>
      <c r="H20" s="9">
        <f t="shared" si="0"/>
        <v>0.105470796460177</v>
      </c>
      <c r="I20" s="10" t="s">
        <v>47</v>
      </c>
      <c r="J20" s="10" t="s">
        <v>47</v>
      </c>
      <c r="K20" s="10" t="s">
        <v>47</v>
      </c>
      <c r="L20" s="10" t="s">
        <v>47</v>
      </c>
      <c r="M20" s="10" t="s">
        <v>47</v>
      </c>
    </row>
    <row r="21" spans="1:15" x14ac:dyDescent="0.3">
      <c r="A21" s="6" t="s">
        <v>19</v>
      </c>
      <c r="B21" s="7">
        <v>1993</v>
      </c>
      <c r="C21" s="8">
        <v>-763</v>
      </c>
      <c r="D21" s="9">
        <v>103.6623</v>
      </c>
      <c r="E21" s="9">
        <v>5.3849999999999998</v>
      </c>
      <c r="F21" s="9">
        <v>58.065899999999999</v>
      </c>
      <c r="G21" s="9">
        <v>8.2101000000000006</v>
      </c>
      <c r="H21" s="9">
        <f t="shared" si="0"/>
        <v>0.21520576671035391</v>
      </c>
      <c r="I21" s="10" t="s">
        <v>47</v>
      </c>
      <c r="J21" s="10" t="s">
        <v>47</v>
      </c>
      <c r="K21" s="10" t="s">
        <v>47</v>
      </c>
      <c r="L21" s="10" t="s">
        <v>47</v>
      </c>
      <c r="M21" s="10" t="s">
        <v>47</v>
      </c>
    </row>
    <row r="22" spans="1:15" x14ac:dyDescent="0.3">
      <c r="A22" s="6" t="s">
        <v>20</v>
      </c>
      <c r="B22" s="7">
        <v>1993</v>
      </c>
      <c r="C22" s="8">
        <v>-552</v>
      </c>
      <c r="D22" s="9">
        <v>74.197299999999998</v>
      </c>
      <c r="E22" s="9">
        <v>4.0967000000000002</v>
      </c>
      <c r="F22" s="9">
        <v>47.8369</v>
      </c>
      <c r="G22" s="9">
        <v>5.8764000000000003</v>
      </c>
      <c r="H22" s="9">
        <f t="shared" si="0"/>
        <v>0.2129130434782609</v>
      </c>
      <c r="I22" s="10" t="s">
        <v>47</v>
      </c>
      <c r="J22" s="10" t="s">
        <v>47</v>
      </c>
      <c r="K22" s="10" t="s">
        <v>47</v>
      </c>
      <c r="L22" s="10" t="s">
        <v>47</v>
      </c>
      <c r="M22" s="10" t="s">
        <v>47</v>
      </c>
    </row>
    <row r="23" spans="1:15" x14ac:dyDescent="0.3">
      <c r="A23" s="6" t="s">
        <v>21</v>
      </c>
      <c r="B23" s="7">
        <v>1993</v>
      </c>
      <c r="C23" s="8">
        <v>-363</v>
      </c>
      <c r="D23" s="9">
        <v>79.031000000000006</v>
      </c>
      <c r="E23" s="9">
        <v>5.6407999999999996</v>
      </c>
      <c r="F23" s="9">
        <v>94.665400000000005</v>
      </c>
      <c r="G23" s="9">
        <v>6.2592999999999996</v>
      </c>
      <c r="H23" s="9">
        <f t="shared" si="0"/>
        <v>0.34486501377410467</v>
      </c>
      <c r="I23" s="10" t="s">
        <v>47</v>
      </c>
      <c r="J23" s="10" t="s">
        <v>47</v>
      </c>
      <c r="K23" s="10" t="s">
        <v>47</v>
      </c>
      <c r="L23" s="10" t="s">
        <v>47</v>
      </c>
      <c r="M23" s="10" t="s">
        <v>47</v>
      </c>
    </row>
    <row r="24" spans="1:15" x14ac:dyDescent="0.3">
      <c r="A24" s="6" t="s">
        <v>22</v>
      </c>
      <c r="B24" s="7">
        <v>1993</v>
      </c>
      <c r="C24" s="8">
        <v>-240</v>
      </c>
      <c r="D24" s="9">
        <v>75.113200000000006</v>
      </c>
      <c r="E24" s="9">
        <v>4.7016</v>
      </c>
      <c r="F24" s="9">
        <v>104.3259</v>
      </c>
      <c r="G24" s="9">
        <v>5.9489999999999998</v>
      </c>
      <c r="H24" s="9">
        <f t="shared" si="0"/>
        <v>0.49575000000000002</v>
      </c>
      <c r="I24" s="10" t="s">
        <v>47</v>
      </c>
      <c r="J24" s="10" t="s">
        <v>47</v>
      </c>
      <c r="K24" s="10" t="s">
        <v>47</v>
      </c>
      <c r="L24" s="10" t="s">
        <v>47</v>
      </c>
      <c r="M24" s="10" t="s">
        <v>47</v>
      </c>
    </row>
    <row r="25" spans="1:15" x14ac:dyDescent="0.3">
      <c r="A25" s="6" t="s">
        <v>23</v>
      </c>
      <c r="B25" s="7">
        <v>1993</v>
      </c>
      <c r="C25" s="8">
        <v>-107</v>
      </c>
      <c r="D25" s="9">
        <v>68.624600000000001</v>
      </c>
      <c r="E25" s="9">
        <v>4.3327</v>
      </c>
      <c r="F25" s="9">
        <v>27.332599999999999</v>
      </c>
      <c r="G25" s="9">
        <v>5.4351000000000003</v>
      </c>
      <c r="H25" s="9">
        <f t="shared" si="0"/>
        <v>1.0159065420560749</v>
      </c>
      <c r="I25" s="10" t="s">
        <v>47</v>
      </c>
      <c r="J25" s="10" t="s">
        <v>47</v>
      </c>
      <c r="K25" s="10" t="s">
        <v>47</v>
      </c>
      <c r="L25" s="10" t="s">
        <v>47</v>
      </c>
      <c r="M25" s="10" t="s">
        <v>47</v>
      </c>
    </row>
    <row r="26" spans="1:15" s="1" customFormat="1" x14ac:dyDescent="0.3">
      <c r="A26" s="14" t="s">
        <v>0</v>
      </c>
      <c r="B26" s="14"/>
      <c r="C26" s="14"/>
      <c r="D26" s="15">
        <f t="shared" ref="D26:H26" si="1">AVERAGE(D5:D25)</f>
        <v>105.0673</v>
      </c>
      <c r="E26" s="15">
        <f t="shared" si="1"/>
        <v>7.0881904761904746</v>
      </c>
      <c r="F26" s="15">
        <f t="shared" si="1"/>
        <v>72.224221052631577</v>
      </c>
      <c r="G26" s="15">
        <f t="shared" si="1"/>
        <v>8.3213380952380955</v>
      </c>
      <c r="H26" s="15">
        <f t="shared" si="1"/>
        <v>0.51968998221341334</v>
      </c>
      <c r="I26" s="14"/>
      <c r="J26" s="14"/>
      <c r="K26" s="14"/>
      <c r="L26" s="14"/>
      <c r="M26" s="14"/>
      <c r="N26" s="16"/>
    </row>
    <row r="27" spans="1:15" s="1" customFormat="1" x14ac:dyDescent="0.3">
      <c r="A27" s="17" t="s">
        <v>45</v>
      </c>
      <c r="B27" s="17"/>
      <c r="C27" s="17"/>
      <c r="D27" s="18">
        <f t="shared" ref="D27:H27" si="2">STDEV(D5:D25)</f>
        <v>48.49195112785214</v>
      </c>
      <c r="E27" s="18">
        <f t="shared" si="2"/>
        <v>4.210969517926336</v>
      </c>
      <c r="F27" s="18">
        <f t="shared" si="2"/>
        <v>54.642679188154133</v>
      </c>
      <c r="G27" s="18">
        <f t="shared" si="2"/>
        <v>3.8405587226959774</v>
      </c>
      <c r="H27" s="18">
        <f t="shared" si="2"/>
        <v>0.6574222738615183</v>
      </c>
      <c r="I27" s="17"/>
      <c r="J27" s="17"/>
      <c r="K27" s="17"/>
      <c r="L27" s="17"/>
      <c r="M27" s="17"/>
      <c r="N27" s="16"/>
    </row>
    <row r="28" spans="1:15" s="20" customFormat="1" ht="13.2" customHeight="1" x14ac:dyDescent="0.3">
      <c r="A28" s="19" t="s">
        <v>24</v>
      </c>
      <c r="B28" s="7">
        <v>2012</v>
      </c>
      <c r="C28" s="7">
        <v>-4223</v>
      </c>
      <c r="D28" s="9">
        <v>87.343999999999994</v>
      </c>
      <c r="E28" s="9">
        <v>4.9223999999999997</v>
      </c>
      <c r="F28" s="9">
        <v>31.258500000000002</v>
      </c>
      <c r="G28" s="9">
        <v>6.9176000000000002</v>
      </c>
      <c r="H28" s="9">
        <f t="shared" ref="H28:H48" si="3">0.2*G28/(-(C28/100))</f>
        <v>3.276154392611888E-2</v>
      </c>
      <c r="I28" s="9">
        <v>87.209500000000006</v>
      </c>
      <c r="J28" s="9">
        <v>4.8814000000000002</v>
      </c>
      <c r="K28" s="9">
        <v>32.1663</v>
      </c>
      <c r="L28" s="9">
        <v>6.907</v>
      </c>
      <c r="M28" s="9">
        <f t="shared" ref="M28:M48" si="4">0.2*L28/(-(C28/100))</f>
        <v>3.2711342647407063E-2</v>
      </c>
      <c r="O28" s="21"/>
    </row>
    <row r="29" spans="1:15" x14ac:dyDescent="0.3">
      <c r="A29" s="19" t="s">
        <v>25</v>
      </c>
      <c r="B29" s="7">
        <v>2012</v>
      </c>
      <c r="C29" s="7">
        <v>-4173</v>
      </c>
      <c r="D29" s="9">
        <v>82.1327</v>
      </c>
      <c r="E29" s="9">
        <v>4.4503000000000004</v>
      </c>
      <c r="F29" s="9">
        <v>22.834800000000001</v>
      </c>
      <c r="G29" s="9">
        <v>6.5049000000000001</v>
      </c>
      <c r="H29" s="9">
        <f t="shared" si="3"/>
        <v>3.1176132278936019E-2</v>
      </c>
      <c r="I29" s="9">
        <v>91.437799999999996</v>
      </c>
      <c r="J29" s="9">
        <v>5.0263999999999998</v>
      </c>
      <c r="K29" s="9">
        <v>24.825700000000001</v>
      </c>
      <c r="L29" s="9">
        <v>7.2419000000000002</v>
      </c>
      <c r="M29" s="9">
        <f t="shared" si="4"/>
        <v>3.4708363287802545E-2</v>
      </c>
      <c r="O29" s="11"/>
    </row>
    <row r="30" spans="1:15" x14ac:dyDescent="0.3">
      <c r="A30" s="19" t="s">
        <v>26</v>
      </c>
      <c r="B30" s="7">
        <v>2012</v>
      </c>
      <c r="C30" s="7">
        <v>-4820</v>
      </c>
      <c r="D30" s="9">
        <v>113.06310000000001</v>
      </c>
      <c r="E30" s="9">
        <v>5.7382</v>
      </c>
      <c r="F30" s="12" t="s">
        <v>51</v>
      </c>
      <c r="G30" s="9">
        <v>8.9545999999999992</v>
      </c>
      <c r="H30" s="9">
        <f t="shared" si="3"/>
        <v>3.7156016597510368E-2</v>
      </c>
      <c r="I30" s="9">
        <v>119.7518</v>
      </c>
      <c r="J30" s="9">
        <v>6.3056000000000001</v>
      </c>
      <c r="K30" s="9">
        <v>-4.3026</v>
      </c>
      <c r="L30" s="9">
        <v>9.4842999999999993</v>
      </c>
      <c r="M30" s="9">
        <f t="shared" si="4"/>
        <v>3.9353941908713691E-2</v>
      </c>
    </row>
    <row r="31" spans="1:15" x14ac:dyDescent="0.3">
      <c r="A31" s="19" t="s">
        <v>27</v>
      </c>
      <c r="B31" s="7">
        <v>2012</v>
      </c>
      <c r="C31" s="7">
        <v>-3784</v>
      </c>
      <c r="D31" s="9">
        <v>116.63800000000001</v>
      </c>
      <c r="E31" s="9">
        <v>6.5286999999999997</v>
      </c>
      <c r="F31" s="9">
        <v>24.726199999999999</v>
      </c>
      <c r="G31" s="9">
        <v>9.2377000000000002</v>
      </c>
      <c r="H31" s="9">
        <f t="shared" si="3"/>
        <v>4.8825052854122621E-2</v>
      </c>
      <c r="I31" s="9">
        <v>126.2182</v>
      </c>
      <c r="J31" s="9">
        <v>7.2489999999999997</v>
      </c>
      <c r="K31" s="9">
        <v>26.891100000000002</v>
      </c>
      <c r="L31" s="9">
        <v>9.9964999999999993</v>
      </c>
      <c r="M31" s="9">
        <f t="shared" si="4"/>
        <v>5.2835623678646929E-2</v>
      </c>
    </row>
    <row r="32" spans="1:15" x14ac:dyDescent="0.3">
      <c r="A32" s="19" t="s">
        <v>28</v>
      </c>
      <c r="B32" s="7">
        <v>2012</v>
      </c>
      <c r="C32" s="7">
        <v>-3549</v>
      </c>
      <c r="D32" s="9">
        <v>125.4888</v>
      </c>
      <c r="E32" s="9">
        <v>7.3651</v>
      </c>
      <c r="F32" s="9">
        <v>19.125800000000002</v>
      </c>
      <c r="G32" s="9">
        <v>9.9387000000000008</v>
      </c>
      <c r="H32" s="9">
        <f t="shared" si="3"/>
        <v>5.6008453085376164E-2</v>
      </c>
      <c r="I32" s="9">
        <v>124.6367</v>
      </c>
      <c r="J32" s="9">
        <v>7.3040000000000003</v>
      </c>
      <c r="K32" s="9">
        <v>18.396999999999998</v>
      </c>
      <c r="L32" s="9">
        <v>9.8712</v>
      </c>
      <c r="M32" s="9">
        <f t="shared" si="4"/>
        <v>5.5628064243448856E-2</v>
      </c>
    </row>
    <row r="33" spans="1:13" x14ac:dyDescent="0.3">
      <c r="A33" s="19" t="s">
        <v>29</v>
      </c>
      <c r="B33" s="7">
        <v>2012</v>
      </c>
      <c r="C33" s="7">
        <v>-3389</v>
      </c>
      <c r="D33" s="9">
        <v>156.58090000000001</v>
      </c>
      <c r="E33" s="9">
        <v>8.4398</v>
      </c>
      <c r="F33" s="12" t="s">
        <v>52</v>
      </c>
      <c r="G33" s="9">
        <v>12.401199999999999</v>
      </c>
      <c r="H33" s="9">
        <f t="shared" si="3"/>
        <v>7.3185010327530248E-2</v>
      </c>
      <c r="I33" s="9">
        <v>154.46190000000001</v>
      </c>
      <c r="J33" s="9">
        <v>8.4032999999999998</v>
      </c>
      <c r="K33" s="9">
        <v>-64.211200000000005</v>
      </c>
      <c r="L33" s="9">
        <v>12.2334</v>
      </c>
      <c r="M33" s="9">
        <f t="shared" si="4"/>
        <v>7.2194747713189733E-2</v>
      </c>
    </row>
    <row r="34" spans="1:13" x14ac:dyDescent="0.3">
      <c r="A34" s="19" t="s">
        <v>30</v>
      </c>
      <c r="B34" s="7">
        <v>2012</v>
      </c>
      <c r="C34" s="7">
        <v>-3229</v>
      </c>
      <c r="D34" s="9">
        <v>130.30860000000001</v>
      </c>
      <c r="E34" s="9">
        <v>6.6668000000000003</v>
      </c>
      <c r="F34" s="12" t="s">
        <v>53</v>
      </c>
      <c r="G34" s="9">
        <v>10.320399999999999</v>
      </c>
      <c r="H34" s="9">
        <f t="shared" si="3"/>
        <v>6.3923196035924446E-2</v>
      </c>
      <c r="I34" s="9">
        <v>129.33840000000001</v>
      </c>
      <c r="J34" s="9">
        <v>6.6134000000000004</v>
      </c>
      <c r="K34" s="9">
        <v>-70.650599999999997</v>
      </c>
      <c r="L34" s="9">
        <v>10.243600000000001</v>
      </c>
      <c r="M34" s="9">
        <f t="shared" si="4"/>
        <v>6.3447506968101586E-2</v>
      </c>
    </row>
    <row r="35" spans="1:13" x14ac:dyDescent="0.3">
      <c r="A35" s="19" t="s">
        <v>31</v>
      </c>
      <c r="B35" s="7">
        <v>2012</v>
      </c>
      <c r="C35" s="7">
        <v>-3078</v>
      </c>
      <c r="D35" s="9">
        <v>90.443100000000001</v>
      </c>
      <c r="E35" s="9">
        <v>4.3639000000000001</v>
      </c>
      <c r="F35" s="12" t="s">
        <v>54</v>
      </c>
      <c r="G35" s="9">
        <v>7.1631</v>
      </c>
      <c r="H35" s="9">
        <f t="shared" si="3"/>
        <v>4.6543859649122804E-2</v>
      </c>
      <c r="I35" s="9">
        <v>104.0401</v>
      </c>
      <c r="J35" s="9">
        <v>5.3967000000000001</v>
      </c>
      <c r="K35" s="9">
        <v>-46.118000000000002</v>
      </c>
      <c r="L35" s="9">
        <v>8.24</v>
      </c>
      <c r="M35" s="9">
        <f t="shared" si="4"/>
        <v>5.354126055880442E-2</v>
      </c>
    </row>
    <row r="36" spans="1:13" x14ac:dyDescent="0.3">
      <c r="A36" s="19" t="s">
        <v>32</v>
      </c>
      <c r="B36" s="7">
        <v>2012</v>
      </c>
      <c r="C36" s="7">
        <v>-2968</v>
      </c>
      <c r="D36" s="9">
        <v>156.8972</v>
      </c>
      <c r="E36" s="9">
        <v>6.0876999999999999</v>
      </c>
      <c r="F36" s="12" t="s">
        <v>55</v>
      </c>
      <c r="G36" s="9">
        <v>12.426299999999999</v>
      </c>
      <c r="H36" s="9">
        <f t="shared" si="3"/>
        <v>8.3735175202156342E-2</v>
      </c>
      <c r="I36" s="9">
        <v>159.9727</v>
      </c>
      <c r="J36" s="9">
        <v>6.7085999999999997</v>
      </c>
      <c r="K36" s="9">
        <v>-121.3888</v>
      </c>
      <c r="L36" s="9">
        <v>12.6698</v>
      </c>
      <c r="M36" s="9">
        <f t="shared" si="4"/>
        <v>8.5376010781671174E-2</v>
      </c>
    </row>
    <row r="37" spans="1:13" x14ac:dyDescent="0.3">
      <c r="A37" s="19" t="s">
        <v>33</v>
      </c>
      <c r="B37" s="7">
        <v>2012</v>
      </c>
      <c r="C37" s="7">
        <v>-1921</v>
      </c>
      <c r="D37" s="9">
        <v>158.93819999999999</v>
      </c>
      <c r="E37" s="9">
        <v>7.6432000000000002</v>
      </c>
      <c r="F37" s="9">
        <v>19.922899999999998</v>
      </c>
      <c r="G37" s="9">
        <v>12.587899999999999</v>
      </c>
      <c r="H37" s="9">
        <f t="shared" si="3"/>
        <v>0.13105570015616866</v>
      </c>
      <c r="I37" s="9">
        <v>164.761</v>
      </c>
      <c r="J37" s="9">
        <v>8.5091000000000001</v>
      </c>
      <c r="K37" s="9">
        <v>14.1807</v>
      </c>
      <c r="L37" s="9">
        <v>13.049099999999999</v>
      </c>
      <c r="M37" s="9">
        <f t="shared" si="4"/>
        <v>0.13585736595523165</v>
      </c>
    </row>
    <row r="38" spans="1:13" x14ac:dyDescent="0.3">
      <c r="A38" s="19" t="s">
        <v>34</v>
      </c>
      <c r="B38" s="7">
        <v>2012</v>
      </c>
      <c r="C38" s="7">
        <v>-791</v>
      </c>
      <c r="D38" s="9">
        <v>128.62549999999999</v>
      </c>
      <c r="E38" s="9">
        <v>6.4028999999999998</v>
      </c>
      <c r="F38" s="9">
        <v>54.386099999999999</v>
      </c>
      <c r="G38" s="9">
        <v>10.187099999999999</v>
      </c>
      <c r="H38" s="9">
        <f t="shared" si="3"/>
        <v>0.25757522123893806</v>
      </c>
      <c r="I38" s="9">
        <v>138.10570000000001</v>
      </c>
      <c r="J38" s="9">
        <v>7.7270000000000003</v>
      </c>
      <c r="K38" s="9">
        <v>73.234399999999994</v>
      </c>
      <c r="L38" s="9">
        <v>10.938000000000001</v>
      </c>
      <c r="M38" s="9">
        <f t="shared" si="4"/>
        <v>0.27656131479140333</v>
      </c>
    </row>
    <row r="39" spans="1:13" x14ac:dyDescent="0.3">
      <c r="A39" s="19" t="s">
        <v>35</v>
      </c>
      <c r="B39" s="7">
        <v>2012</v>
      </c>
      <c r="C39" s="7">
        <v>-68</v>
      </c>
      <c r="D39" s="9">
        <v>102.56659999999999</v>
      </c>
      <c r="E39" s="9">
        <v>10.960699999999999</v>
      </c>
      <c r="F39" s="9">
        <v>215.28049999999999</v>
      </c>
      <c r="G39" s="9">
        <v>8.1233000000000004</v>
      </c>
      <c r="H39" s="9">
        <f t="shared" si="3"/>
        <v>2.3892058823529414</v>
      </c>
      <c r="I39" s="9">
        <v>101.2884</v>
      </c>
      <c r="J39" s="9">
        <v>10.9581</v>
      </c>
      <c r="K39" s="9">
        <v>218.0026</v>
      </c>
      <c r="L39" s="9">
        <v>8.0220000000000002</v>
      </c>
      <c r="M39" s="9">
        <f t="shared" si="4"/>
        <v>2.3594117647058823</v>
      </c>
    </row>
    <row r="40" spans="1:13" x14ac:dyDescent="0.3">
      <c r="A40" s="19" t="s">
        <v>36</v>
      </c>
      <c r="B40" s="7">
        <v>2012</v>
      </c>
      <c r="C40" s="7">
        <v>-79</v>
      </c>
      <c r="D40" s="9">
        <v>160.2251</v>
      </c>
      <c r="E40" s="9">
        <v>11.274699999999999</v>
      </c>
      <c r="F40" s="9">
        <v>227.4742</v>
      </c>
      <c r="G40" s="9">
        <v>12.6898</v>
      </c>
      <c r="H40" s="9">
        <f t="shared" si="3"/>
        <v>3.2126075949367086</v>
      </c>
      <c r="I40" s="9">
        <v>158.76949999999999</v>
      </c>
      <c r="J40" s="9">
        <v>11.272600000000001</v>
      </c>
      <c r="K40" s="9">
        <v>217.59610000000001</v>
      </c>
      <c r="L40" s="9">
        <v>12.5745</v>
      </c>
      <c r="M40" s="9">
        <f t="shared" si="4"/>
        <v>3.1834177215189876</v>
      </c>
    </row>
    <row r="41" spans="1:13" x14ac:dyDescent="0.3">
      <c r="A41" s="19" t="s">
        <v>37</v>
      </c>
      <c r="B41" s="7">
        <v>2012</v>
      </c>
      <c r="C41" s="7">
        <v>-70</v>
      </c>
      <c r="D41" s="9">
        <v>172.74700000000001</v>
      </c>
      <c r="E41" s="9">
        <v>11.9095</v>
      </c>
      <c r="F41" s="9">
        <v>266.2482</v>
      </c>
      <c r="G41" s="9">
        <v>13.6816</v>
      </c>
      <c r="H41" s="9">
        <f t="shared" si="3"/>
        <v>3.9090285714285717</v>
      </c>
      <c r="I41" s="9">
        <v>171.87569999999999</v>
      </c>
      <c r="J41" s="9">
        <v>12.8324</v>
      </c>
      <c r="K41" s="9">
        <v>277.36500000000001</v>
      </c>
      <c r="L41" s="9">
        <v>13.6126</v>
      </c>
      <c r="M41" s="9">
        <f t="shared" si="4"/>
        <v>3.8893142857142862</v>
      </c>
    </row>
    <row r="42" spans="1:13" x14ac:dyDescent="0.3">
      <c r="A42" s="19" t="s">
        <v>38</v>
      </c>
      <c r="B42" s="7">
        <v>2012</v>
      </c>
      <c r="C42" s="7">
        <v>-530</v>
      </c>
      <c r="D42" s="9">
        <v>310.43400000000003</v>
      </c>
      <c r="E42" s="9">
        <v>17.5518</v>
      </c>
      <c r="F42" s="9">
        <v>143.6755</v>
      </c>
      <c r="G42" s="9">
        <v>24.586400000000001</v>
      </c>
      <c r="H42" s="9">
        <f t="shared" si="3"/>
        <v>0.92778867924528319</v>
      </c>
      <c r="I42" s="9">
        <v>307.4975</v>
      </c>
      <c r="J42" s="9">
        <v>17.792300000000001</v>
      </c>
      <c r="K42" s="9">
        <v>143.95930000000001</v>
      </c>
      <c r="L42" s="9">
        <v>24.3538</v>
      </c>
      <c r="M42" s="9">
        <f t="shared" si="4"/>
        <v>0.91901132075471714</v>
      </c>
    </row>
    <row r="43" spans="1:13" x14ac:dyDescent="0.3">
      <c r="A43" s="19" t="s">
        <v>39</v>
      </c>
      <c r="B43" s="7">
        <v>2012</v>
      </c>
      <c r="C43" s="7">
        <v>-1508</v>
      </c>
      <c r="D43" s="9">
        <v>184.79249999999999</v>
      </c>
      <c r="E43" s="9">
        <v>9.0379000000000005</v>
      </c>
      <c r="F43" s="9">
        <v>51.431899999999999</v>
      </c>
      <c r="G43" s="9">
        <v>14.6356</v>
      </c>
      <c r="H43" s="9">
        <f t="shared" si="3"/>
        <v>0.19410610079575599</v>
      </c>
      <c r="I43" s="9">
        <v>190.9965</v>
      </c>
      <c r="J43" s="9">
        <v>10.2067</v>
      </c>
      <c r="K43" s="9">
        <v>61.467700000000001</v>
      </c>
      <c r="L43" s="9">
        <v>15.126899999999999</v>
      </c>
      <c r="M43" s="9">
        <f t="shared" si="4"/>
        <v>0.20062201591511938</v>
      </c>
    </row>
    <row r="44" spans="1:13" x14ac:dyDescent="0.3">
      <c r="A44" s="19" t="s">
        <v>40</v>
      </c>
      <c r="B44" s="7">
        <v>2012</v>
      </c>
      <c r="C44" s="7">
        <v>-1895</v>
      </c>
      <c r="D44" s="9">
        <v>176.09909999999999</v>
      </c>
      <c r="E44" s="9">
        <v>8.8147000000000002</v>
      </c>
      <c r="F44" s="9">
        <v>50.227699999999999</v>
      </c>
      <c r="G44" s="9">
        <v>13.946999999999999</v>
      </c>
      <c r="H44" s="9">
        <f t="shared" si="3"/>
        <v>0.14719788918205806</v>
      </c>
      <c r="I44" s="9">
        <v>177.58629999999999</v>
      </c>
      <c r="J44" s="9">
        <v>9.5375999999999994</v>
      </c>
      <c r="K44" s="9">
        <v>57.485199999999999</v>
      </c>
      <c r="L44" s="9">
        <v>14.0648</v>
      </c>
      <c r="M44" s="9">
        <f t="shared" si="4"/>
        <v>0.14844116094986809</v>
      </c>
    </row>
    <row r="45" spans="1:13" x14ac:dyDescent="0.3">
      <c r="A45" s="19" t="s">
        <v>41</v>
      </c>
      <c r="B45" s="7">
        <v>2012</v>
      </c>
      <c r="C45" s="7">
        <v>-2570</v>
      </c>
      <c r="D45" s="9">
        <v>79.377300000000005</v>
      </c>
      <c r="E45" s="9">
        <v>3.8782000000000001</v>
      </c>
      <c r="F45" s="12" t="s">
        <v>56</v>
      </c>
      <c r="G45" s="9">
        <v>6.2866999999999997</v>
      </c>
      <c r="H45" s="9">
        <f t="shared" si="3"/>
        <v>4.892373540856032E-2</v>
      </c>
      <c r="I45" s="9">
        <v>98.4238</v>
      </c>
      <c r="J45" s="9">
        <v>5.0951000000000004</v>
      </c>
      <c r="K45" s="9">
        <v>-22.476600000000001</v>
      </c>
      <c r="L45" s="9">
        <v>7.7952000000000004</v>
      </c>
      <c r="M45" s="9">
        <f t="shared" si="4"/>
        <v>6.0663035019455261E-2</v>
      </c>
    </row>
    <row r="46" spans="1:13" x14ac:dyDescent="0.3">
      <c r="A46" s="19" t="s">
        <v>42</v>
      </c>
      <c r="B46" s="7">
        <v>2012</v>
      </c>
      <c r="C46" s="7">
        <v>-3006</v>
      </c>
      <c r="D46" s="9">
        <v>154.00460000000001</v>
      </c>
      <c r="E46" s="9">
        <v>7.2595999999999998</v>
      </c>
      <c r="F46" s="12" t="s">
        <v>57</v>
      </c>
      <c r="G46" s="9">
        <v>12.1972</v>
      </c>
      <c r="H46" s="9">
        <f t="shared" si="3"/>
        <v>8.1152361942781123E-2</v>
      </c>
      <c r="I46" s="9">
        <v>153.47980000000001</v>
      </c>
      <c r="J46" s="9">
        <v>7.4187000000000003</v>
      </c>
      <c r="K46" s="9">
        <v>-22.4407</v>
      </c>
      <c r="L46" s="9">
        <v>12.1556</v>
      </c>
      <c r="M46" s="9">
        <f t="shared" si="4"/>
        <v>8.0875582168995347E-2</v>
      </c>
    </row>
    <row r="47" spans="1:13" x14ac:dyDescent="0.3">
      <c r="A47" s="19" t="s">
        <v>43</v>
      </c>
      <c r="B47" s="7">
        <v>2012</v>
      </c>
      <c r="C47" s="7">
        <v>-4040</v>
      </c>
      <c r="D47" s="9">
        <v>104.20440000000001</v>
      </c>
      <c r="E47" s="9">
        <v>6.0084</v>
      </c>
      <c r="F47" s="9">
        <v>33.118000000000002</v>
      </c>
      <c r="G47" s="9">
        <v>8.2530000000000001</v>
      </c>
      <c r="H47" s="9">
        <f t="shared" si="3"/>
        <v>4.0856435643564358E-2</v>
      </c>
      <c r="I47" s="9">
        <v>103.3244</v>
      </c>
      <c r="J47" s="9">
        <v>6.0853999999999999</v>
      </c>
      <c r="K47" s="9">
        <v>31.967500000000001</v>
      </c>
      <c r="L47" s="9">
        <v>8.1832999999999991</v>
      </c>
      <c r="M47" s="9">
        <f t="shared" si="4"/>
        <v>4.051138613861386E-2</v>
      </c>
    </row>
    <row r="48" spans="1:13" x14ac:dyDescent="0.3">
      <c r="A48" s="19" t="s">
        <v>44</v>
      </c>
      <c r="B48" s="7">
        <v>2012</v>
      </c>
      <c r="C48" s="7">
        <v>-4032</v>
      </c>
      <c r="D48" s="9">
        <v>117.90519999999999</v>
      </c>
      <c r="E48" s="9">
        <v>6.3232999999999997</v>
      </c>
      <c r="F48" s="9">
        <v>34.448</v>
      </c>
      <c r="G48" s="9">
        <v>9.3381000000000007</v>
      </c>
      <c r="H48" s="9">
        <f t="shared" si="3"/>
        <v>4.631994047619048E-2</v>
      </c>
      <c r="I48" s="9">
        <v>120.5458</v>
      </c>
      <c r="J48" s="9">
        <v>6.7328000000000001</v>
      </c>
      <c r="K48" s="9">
        <v>34.165900000000001</v>
      </c>
      <c r="L48" s="9">
        <v>9.5472000000000001</v>
      </c>
      <c r="M48" s="9">
        <f t="shared" si="4"/>
        <v>4.7357142857142855E-2</v>
      </c>
    </row>
    <row r="49" spans="1:14" x14ac:dyDescent="0.3">
      <c r="A49" s="14" t="s">
        <v>0</v>
      </c>
      <c r="B49" s="14"/>
      <c r="C49" s="14"/>
      <c r="D49" s="15">
        <f t="shared" ref="D49:M49" si="5">AVERAGE(D28:D48)</f>
        <v>138.5150428571429</v>
      </c>
      <c r="E49" s="15">
        <f t="shared" si="5"/>
        <v>7.6965619047619027</v>
      </c>
      <c r="F49" s="15">
        <f t="shared" si="5"/>
        <v>85.297021428571426</v>
      </c>
      <c r="G49" s="15">
        <f t="shared" si="5"/>
        <v>10.970390476190479</v>
      </c>
      <c r="H49" s="15">
        <f t="shared" si="5"/>
        <v>0.56472059775068184</v>
      </c>
      <c r="I49" s="15">
        <f t="shared" si="5"/>
        <v>142.08197619047618</v>
      </c>
      <c r="J49" s="15">
        <f t="shared" si="5"/>
        <v>8.1931523809523803</v>
      </c>
      <c r="K49" s="15">
        <f t="shared" si="5"/>
        <v>41.910285714285713</v>
      </c>
      <c r="L49" s="15">
        <f t="shared" si="5"/>
        <v>11.252890476190474</v>
      </c>
      <c r="M49" s="15">
        <f t="shared" si="5"/>
        <v>0.56342099801321366</v>
      </c>
      <c r="N49" s="16"/>
    </row>
    <row r="50" spans="1:14" x14ac:dyDescent="0.3">
      <c r="A50" s="17" t="s">
        <v>45</v>
      </c>
      <c r="B50" s="17"/>
      <c r="C50" s="17"/>
      <c r="D50" s="18">
        <f t="shared" ref="D50:L50" si="6">STDEV(D28:D48)</f>
        <v>51.007793222453358</v>
      </c>
      <c r="E50" s="18">
        <f t="shared" si="6"/>
        <v>3.1734496325727668</v>
      </c>
      <c r="F50" s="18">
        <f t="shared" si="6"/>
        <v>88.162792728113345</v>
      </c>
      <c r="G50" s="18">
        <f t="shared" si="6"/>
        <v>4.0398247398748284</v>
      </c>
      <c r="H50" s="18">
        <f t="shared" si="6"/>
        <v>1.1326203667437733</v>
      </c>
      <c r="I50" s="18">
        <f t="shared" si="6"/>
        <v>48.523792782705058</v>
      </c>
      <c r="J50" s="18">
        <f t="shared" si="6"/>
        <v>3.1028284715109624</v>
      </c>
      <c r="K50" s="18">
        <f t="shared" si="6"/>
        <v>100.0489606516294</v>
      </c>
      <c r="L50" s="18">
        <f t="shared" si="6"/>
        <v>3.8430811983231425</v>
      </c>
      <c r="M50" s="17"/>
      <c r="N50" s="16"/>
    </row>
    <row r="51" spans="1:14" x14ac:dyDescent="0.3">
      <c r="A51" s="16"/>
      <c r="B51" s="16"/>
      <c r="C51" s="16"/>
      <c r="F51" s="22"/>
      <c r="K51" s="22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Nutrients_NPP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Christina Bienhold</cp:lastModifiedBy>
  <cp:revision>2</cp:revision>
  <dcterms:created xsi:type="dcterms:W3CDTF">2021-02-01T17:06:46Z</dcterms:created>
  <dcterms:modified xsi:type="dcterms:W3CDTF">2022-07-27T09:40:57Z</dcterms:modified>
  <dc:language>en-US</dc:language>
</cp:coreProperties>
</file>