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akf\Dropbox\Phil Trans Archive\Statistical Spreadsheets\Dataseries individually\"/>
    </mc:Choice>
  </mc:AlternateContent>
  <xr:revisionPtr revIDLastSave="0" documentId="13_ncr:1_{5214970B-0E49-4A11-9436-307FF638187E}" xr6:coauthVersionLast="47" xr6:coauthVersionMax="47" xr10:uidLastSave="{00000000-0000-0000-0000-000000000000}"/>
  <bookViews>
    <workbookView xWindow="-120" yWindow="-120" windowWidth="29040" windowHeight="15840" xr2:uid="{00000000-000D-0000-FFFF-FFFF00000000}"/>
  </bookViews>
  <sheets>
    <sheet name="README" sheetId="6" r:id="rId1"/>
    <sheet name="Proc Vols Price" sheetId="1" r:id="rId2"/>
    <sheet name="ProcA Vols Price" sheetId="2" r:id="rId3"/>
    <sheet name="ProcB Vols Price" sheetId="3" r:id="rId4"/>
    <sheet name="RPI_2010"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8" i="2" l="1"/>
  <c r="M95" i="2"/>
  <c r="M87" i="2"/>
  <c r="M86" i="2"/>
  <c r="M84" i="2"/>
  <c r="M64" i="2"/>
  <c r="K44" i="3" l="1"/>
  <c r="L45" i="2"/>
  <c r="M45" i="2" s="1"/>
  <c r="F61" i="2"/>
  <c r="G61" i="2" s="1"/>
  <c r="F68" i="2"/>
  <c r="L68" i="2" s="1"/>
  <c r="M68" i="2" s="1"/>
  <c r="K82" i="3"/>
  <c r="K81" i="3"/>
  <c r="K80" i="3"/>
  <c r="K79" i="3"/>
  <c r="K78" i="3"/>
  <c r="K77" i="3"/>
  <c r="K76" i="3"/>
  <c r="K75" i="3"/>
  <c r="L75" i="2"/>
  <c r="M75" i="2" s="1"/>
  <c r="K73" i="3"/>
  <c r="K72" i="3"/>
  <c r="K71" i="3"/>
  <c r="K70" i="3"/>
  <c r="L83" i="2"/>
  <c r="M83" i="2" s="1"/>
  <c r="L82" i="2"/>
  <c r="M82" i="2" s="1"/>
  <c r="L81" i="2"/>
  <c r="M81" i="2" s="1"/>
  <c r="L80" i="2"/>
  <c r="M80" i="2" s="1"/>
  <c r="L79" i="2"/>
  <c r="M79" i="2" s="1"/>
  <c r="L78" i="2"/>
  <c r="M78" i="2" s="1"/>
  <c r="L77" i="2"/>
  <c r="M77" i="2" s="1"/>
  <c r="L76" i="2"/>
  <c r="M76" i="2" s="1"/>
  <c r="L74" i="2"/>
  <c r="M74" i="2" s="1"/>
  <c r="L73" i="2"/>
  <c r="M73" i="2" s="1"/>
  <c r="L72" i="2"/>
  <c r="M72" i="2" s="1"/>
  <c r="L71" i="2"/>
  <c r="M71" i="2" s="1"/>
  <c r="F64" i="2" l="1"/>
  <c r="F66" i="2" l="1"/>
  <c r="F65" i="2"/>
  <c r="F60" i="2"/>
  <c r="F59" i="2"/>
  <c r="F55" i="2"/>
  <c r="F67" i="3"/>
  <c r="F64" i="3"/>
  <c r="F65" i="3"/>
  <c r="F59" i="3"/>
  <c r="F58" i="3"/>
  <c r="F54" i="3"/>
  <c r="G59" i="2" l="1"/>
  <c r="G60" i="2"/>
  <c r="G55" i="2"/>
  <c r="K67" i="3"/>
  <c r="L51" i="2"/>
  <c r="M51" i="2" s="1"/>
  <c r="K50" i="3"/>
  <c r="K58" i="3" l="1"/>
  <c r="K65" i="3"/>
  <c r="K64" i="3"/>
  <c r="F60" i="3"/>
  <c r="K59" i="3"/>
  <c r="F32" i="3"/>
  <c r="K32" i="3" s="1"/>
  <c r="F27" i="3"/>
  <c r="K27" i="3" s="1"/>
  <c r="F6" i="3"/>
  <c r="K6" i="3" s="1"/>
  <c r="F5" i="3"/>
  <c r="K5" i="3" s="1"/>
  <c r="F4" i="3"/>
  <c r="K4" i="3" s="1"/>
  <c r="F3" i="3"/>
  <c r="K3" i="3" s="1"/>
  <c r="F2" i="3"/>
  <c r="K2" i="3" s="1"/>
  <c r="L65" i="2"/>
  <c r="M65" i="2" s="1"/>
  <c r="L66" i="2"/>
  <c r="M66" i="2" s="1"/>
  <c r="L60" i="2"/>
  <c r="M60" i="2" s="1"/>
  <c r="L59" i="2"/>
  <c r="M59" i="2" s="1"/>
  <c r="F33" i="2"/>
  <c r="F28" i="2"/>
  <c r="L28" i="2" s="1"/>
  <c r="M28" i="2" s="1"/>
  <c r="F3" i="2"/>
  <c r="L3" i="2" s="1"/>
  <c r="F4" i="2"/>
  <c r="L4" i="2" s="1"/>
  <c r="F5" i="2"/>
  <c r="L5" i="2" s="1"/>
  <c r="F6" i="2"/>
  <c r="L6" i="2" s="1"/>
  <c r="F7" i="2"/>
  <c r="L7" i="2" s="1"/>
  <c r="M7" i="2" s="1"/>
  <c r="F2" i="2"/>
  <c r="L2" i="2" s="1"/>
  <c r="L33" i="2" l="1"/>
  <c r="M33" i="2" s="1"/>
  <c r="G33" i="2"/>
  <c r="K21" i="1"/>
  <c r="F47" i="1"/>
  <c r="F46" i="1"/>
  <c r="F45" i="1"/>
  <c r="F44" i="1"/>
  <c r="K37" i="1" s="1"/>
  <c r="F43" i="1"/>
  <c r="K36" i="1" s="1"/>
  <c r="F42" i="1"/>
  <c r="F41" i="1"/>
  <c r="F40" i="1"/>
  <c r="F39" i="1"/>
  <c r="K34" i="1" s="1"/>
  <c r="F38" i="1"/>
  <c r="F37" i="1"/>
  <c r="F36" i="1"/>
  <c r="F35" i="1"/>
  <c r="K32" i="1" s="1"/>
  <c r="F34" i="1"/>
  <c r="K31" i="1" s="1"/>
  <c r="F33" i="1"/>
  <c r="F32" i="1"/>
  <c r="K30" i="1" s="1"/>
  <c r="F31" i="1"/>
  <c r="K29" i="1" s="1"/>
  <c r="F30" i="1"/>
  <c r="F29" i="1"/>
  <c r="F28" i="1"/>
  <c r="K27" i="1" s="1"/>
  <c r="F27" i="1"/>
  <c r="F26" i="1"/>
  <c r="F25" i="1"/>
  <c r="K25" i="1" s="1"/>
  <c r="F24" i="1"/>
  <c r="K24" i="1" s="1"/>
  <c r="F23" i="1"/>
  <c r="K23" i="1" s="1"/>
  <c r="F22" i="1"/>
  <c r="K22" i="1" s="1"/>
  <c r="F21" i="1"/>
  <c r="K12" i="1"/>
  <c r="K10" i="1"/>
  <c r="K3" i="1"/>
  <c r="K4" i="1"/>
  <c r="F5" i="1"/>
  <c r="F4" i="1"/>
  <c r="F3" i="1"/>
  <c r="F6" i="1"/>
  <c r="K5" i="1" s="1"/>
  <c r="F7" i="1"/>
  <c r="F8" i="1"/>
  <c r="K7" i="1" s="1"/>
  <c r="F9" i="1"/>
  <c r="K9" i="1" s="1"/>
  <c r="F10" i="1"/>
  <c r="F11" i="1"/>
  <c r="K11" i="1" s="1"/>
  <c r="F12" i="1"/>
  <c r="F13" i="1"/>
  <c r="K13" i="1" s="1"/>
  <c r="K8" i="1" l="1"/>
  <c r="K26" i="1"/>
  <c r="K28" i="1"/>
  <c r="K33" i="1"/>
  <c r="K35" i="1"/>
  <c r="K38" i="1"/>
  <c r="K6" i="1"/>
</calcChain>
</file>

<file path=xl/sharedStrings.xml><?xml version="1.0" encoding="utf-8"?>
<sst xmlns="http://schemas.openxmlformats.org/spreadsheetml/2006/main" count="193" uniqueCount="110">
  <si>
    <t>RS CMP/22 13 Oct 1966: Officers planned to increase subs for Proc by 60% (and also Trans by 20% for subs, and 40% for separate parts. But Board of Trade advised no price increases till July 1967)</t>
  </si>
  <si>
    <t>In 1932, a complete set of Society journals cost £17. See CMP/13, 19 May 1932</t>
  </si>
  <si>
    <t>A discounted rate for members of the Physical Society, CMP/9 (which, strangely, is higher than the 15/- agreed as the subs in the previous year)</t>
  </si>
  <si>
    <t>A</t>
  </si>
  <si>
    <t>CMP/9, 7 Dec 1905</t>
  </si>
  <si>
    <t>B76</t>
  </si>
  <si>
    <t>A76</t>
  </si>
  <si>
    <t>CMP/03 5/11/1863</t>
  </si>
  <si>
    <t>CMP/03 5/11/1863, rate has been 5/- for a while…</t>
  </si>
  <si>
    <t>CMP/02 19/3/1854 mentions 'a small annual subscription'</t>
  </si>
  <si>
    <t>Source</t>
  </si>
  <si>
    <t>d</t>
  </si>
  <si>
    <t>s</t>
  </si>
  <si>
    <t>£</t>
  </si>
  <si>
    <t>Volume</t>
  </si>
  <si>
    <t>Year (approx)</t>
  </si>
  <si>
    <t>L5(62) Lib Comm (photo); £3.5 per vol, several vols per year</t>
  </si>
  <si>
    <t>L/5(68) photo. £4 per vol</t>
  </si>
  <si>
    <t>Prices apparently increased by 50%, YB</t>
  </si>
  <si>
    <t>ECB vol3 (1873-80), p.527</t>
  </si>
  <si>
    <t>ECB vol4 (1881-99), p.657</t>
  </si>
  <si>
    <t>Equivalent Annual Subscription (d)</t>
  </si>
  <si>
    <t>Volume Subscription (d)</t>
  </si>
  <si>
    <t>Year</t>
  </si>
  <si>
    <t>RS Tender Documents 1936 (in CUP archive, Pr578); 30/- for subs, but 35/- as a bound volume, and 36/- if you bought it casually in parts</t>
  </si>
  <si>
    <t>Prices were to be increased 50% after June 1920 emergency finance committee (yet Lyons thought they had not been)</t>
  </si>
  <si>
    <t>Advert on wrappers of 1930 Trans gives pirce of vols 16-74 as 21/- each</t>
  </si>
  <si>
    <t>Advert on wrapper of 1930 Trans (but Proc without subscription is 25/-) NB Prices were supposed to be increased again by 50% this year</t>
  </si>
  <si>
    <t>ECB (1901-05), p.1299</t>
  </si>
  <si>
    <t>A79</t>
  </si>
  <si>
    <t>A78</t>
  </si>
  <si>
    <t>ECB(1906-10), p.1472</t>
  </si>
  <si>
    <t>CMP/9 18/1/1906; and ECB(1906-10), p.1472</t>
  </si>
  <si>
    <t>B78</t>
  </si>
  <si>
    <t>B79</t>
  </si>
  <si>
    <t>A80</t>
  </si>
  <si>
    <t>ECB (1906-10), p.1472</t>
  </si>
  <si>
    <t>A82</t>
  </si>
  <si>
    <t>B81</t>
  </si>
  <si>
    <t>Prices to be increased, says Report of Council</t>
  </si>
  <si>
    <t>L5(62) Lib Comm (photo); £4 per vol, several vols per year; YB1963 says an increase of 25% in prices</t>
  </si>
  <si>
    <t>OM2(48) Distribution memo</t>
  </si>
  <si>
    <t>YB1957, p.159. [65/- per volume in parts; 70/- as a bound vol subscribed in advance; 18/- per part casual; bound volume 80/- casual sale]</t>
  </si>
  <si>
    <t>YB(1970)p.218: £6.5 ($37) per volume; or £7 ($18) bound; casual sales are £1.5.0 ($4.55) per part, or £8 ($20.80) per vol]</t>
  </si>
  <si>
    <t>OM(14)54 analysis of gifts/exchanges. 4 parts at 9/4 each [note, is 'cost', not necessarily the subs price]</t>
  </si>
  <si>
    <t>OM(14)54 analysis of gifts/exchanges. 20 parts at 9/4 each [note, is 'cost', not necessarily the subs price]</t>
  </si>
  <si>
    <t>How many vols per year?</t>
  </si>
  <si>
    <t>Cost of a volume of Proceedings B (£)</t>
  </si>
  <si>
    <t>Cost of annual Proceedings B</t>
  </si>
  <si>
    <t>RMA/100 (1973 decennial analysis)</t>
  </si>
  <si>
    <t>L/5(68) photo FORECAST; confirmed by RMA/199 (decimalised to £6.25)</t>
  </si>
  <si>
    <t>Proceedings A Price per Volume (£)</t>
  </si>
  <si>
    <t>Annual Cost of Proceedings A (£)</t>
  </si>
  <si>
    <t>L/5(68) photo FORECAST. £6.5 per vol [confirmed by RMA/100 (1973 decennial analysis)]</t>
  </si>
  <si>
    <t>From Physical Sec doc 1967, C/84; but also see RS CMP/22 13 Oct 1966: Officers planned to increase subs for Proc by 60% (and also Trans by 20% for subs, and 40% for separate parts. But Board of Trade advised no price increases till July 1967)</t>
  </si>
  <si>
    <t>Trends in Subscriptions and Prices' (1987) in C/87(87)</t>
  </si>
  <si>
    <t>Annual Report (1989), p.12</t>
  </si>
  <si>
    <t>Pubs Board 13 March 1996, PUB/13 (96)</t>
  </si>
  <si>
    <t>YB(2000)</t>
  </si>
  <si>
    <t>Retail Price Index (2010 = 100)</t>
  </si>
  <si>
    <t xml:space="preserve">Citation: Greg Clark, 'What Were the UK Earnings and Prices Then?' MeasuringWorth, 2021. </t>
  </si>
  <si>
    <t>Vols</t>
  </si>
  <si>
    <t>Trends in Subscriptions and Prices' (1987) in C/87(87); though NOTE, annual subs price for 1986 is given elsewhere in the same doc as £252 rather than £240</t>
  </si>
  <si>
    <t>331-335</t>
  </si>
  <si>
    <t>336-341</t>
  </si>
  <si>
    <t>347-352</t>
  </si>
  <si>
    <t>342-347</t>
  </si>
  <si>
    <t>352-357</t>
  </si>
  <si>
    <t>358-364</t>
  </si>
  <si>
    <t>365-369</t>
  </si>
  <si>
    <t>369-373</t>
  </si>
  <si>
    <t>373-378</t>
  </si>
  <si>
    <t>379-384</t>
  </si>
  <si>
    <t>385-390</t>
  </si>
  <si>
    <t>391-396</t>
  </si>
  <si>
    <t>397-402</t>
  </si>
  <si>
    <t>403-408</t>
  </si>
  <si>
    <t>183-184</t>
  </si>
  <si>
    <t>185-187</t>
  </si>
  <si>
    <t>188-191</t>
  </si>
  <si>
    <t>192-194</t>
  </si>
  <si>
    <t>195-198, 199</t>
  </si>
  <si>
    <t>200-203</t>
  </si>
  <si>
    <t>204-206</t>
  </si>
  <si>
    <t>207-210</t>
  </si>
  <si>
    <t>211-213</t>
  </si>
  <si>
    <t>214-216</t>
  </si>
  <si>
    <t>217-220</t>
  </si>
  <si>
    <t>220-223</t>
  </si>
  <si>
    <t>223-226</t>
  </si>
  <si>
    <t>227-229</t>
  </si>
  <si>
    <t>NB they only charged subs on 4 vols, but actually printed 5. AB/2/20/3 Publication Account 1977, photo of subs renewal letter Aug1976; subs for 4 vols, UK postage; would be £64.60 with international postage. £15.75 (UK) per volume; or £16.15 per vol (international)</t>
  </si>
  <si>
    <t>NB, they only asked for subs for 5 vols but printed 6. Cf AB/2/20/3 Publication Account 1977, where photo of subs renewal letter Aug1976 . £15.75 (UK postage) per volume; or £16.15 per vol (international postage)</t>
  </si>
  <si>
    <t>Per volume price would suggest a subs of £120, but was actually £126, according to 'Trends in Subscriptions and Prices' (1987) in C/87(87); annual subs price is elsewhere in the same doc (discount for advance subs?)</t>
  </si>
  <si>
    <t>314-320</t>
  </si>
  <si>
    <t>ProcA price per vol (adj 2010£)</t>
  </si>
  <si>
    <t>Annual Cost of Proceedings A (in 2010£)</t>
  </si>
  <si>
    <t>Any attempt to analyse price trends over a long period of time must note that:</t>
  </si>
  <si>
    <t>Britain used the imperial system of currency (£ s d) until 1970, and then went decimal.</t>
  </si>
  <si>
    <t>The amount of printed material that the Royal Society issued 'per year' or 'per volume' varied considerably, and this is often the cause of the price variation (rather than, for instance, increases in the price of paper or printing).</t>
  </si>
  <si>
    <t>The Royal Society did not set its prices 'per year' until 1986.</t>
  </si>
  <si>
    <t>The sources from which these prices are gathered are eclectic. The Royal Society has no master list of prices.</t>
  </si>
  <si>
    <t>Occasionally, prices were mentioned in the Royal Society Council Minutes (RS/CMO or RS/CMP)</t>
  </si>
  <si>
    <t>The ledgers of the Taylor &amp; Francis archive were useful for the period when T&amp;F printed for the Royal Society (i.e. 1828-77)</t>
  </si>
  <si>
    <t>The English Catalogue of Books (ECB) was useful for the late nineteenth century</t>
  </si>
  <si>
    <t>This spreadsheet gathers all the evidence we have to date on the pricing of the Proceedings of the Royal Society (1831-1905) and its successor series A and B (1905-2015)</t>
  </si>
  <si>
    <t>Prices before 1986 may be 'per issue' or 'per volume' (and there may be multiple volumes per year, or fractional volumes per year).</t>
  </si>
  <si>
    <t>The first tab in this workbook collates information on the prices of the 'volumes' of the Proceedings 1831-1905. A separate pair of columns recalculate that data, where possible, into a 'price for a year's-worth of printed matter'</t>
  </si>
  <si>
    <t>The second and third tabs give price data for Proceedings A and Proceedings B after 1905. In each tab, there is a conversion to 'price for a year's worth of printed matter'. There is also a column showing the prices adjusted for inflation (normalised to 2010£)</t>
  </si>
  <si>
    <t>The final tab has the deflation adjuster data, from MeasuringWorth.com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</si>
</sst>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00"/>
    <numFmt numFmtId="165" formatCode="0.000"/>
    <numFmt numFmtId="166" formatCode="_-* #,##0.0000_-;\-* #,##0.0000_-;_-* &quot;-&quot;??_-;_-@_-"/>
  </numFmts>
  <fonts count="5"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11"/>
      <color rgb="FFFF0000"/>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6"/>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5"/>
        <bgColor indexed="64"/>
      </patternFill>
    </fill>
  </fills>
  <borders count="1">
    <border>
      <left/>
      <right/>
      <top/>
      <bottom/>
      <diagonal/>
    </border>
  </borders>
  <cellStyleXfs count="2">
    <xf numFmtId="0" fontId="0" fillId="0" borderId="0"/>
    <xf numFmtId="43" fontId="3" fillId="0" borderId="0" applyFont="0" applyFill="0" applyBorder="0" applyAlignment="0" applyProtection="0"/>
  </cellStyleXfs>
  <cellXfs count="29">
    <xf numFmtId="0" fontId="0" fillId="0" borderId="0" xfId="0"/>
    <xf numFmtId="0" fontId="0" fillId="2" borderId="0" xfId="0" applyFill="1"/>
    <xf numFmtId="0" fontId="0" fillId="0" borderId="0" xfId="0" applyAlignment="1">
      <alignment horizontal="left"/>
    </xf>
    <xf numFmtId="0" fontId="2" fillId="0" borderId="0" xfId="0" applyFont="1" applyFill="1"/>
    <xf numFmtId="0" fontId="0" fillId="0" borderId="0" xfId="0" applyFont="1"/>
    <xf numFmtId="0" fontId="1" fillId="3" borderId="0" xfId="0" applyFont="1" applyFill="1" applyAlignment="1">
      <alignment wrapText="1"/>
    </xf>
    <xf numFmtId="0" fontId="1" fillId="5" borderId="0" xfId="0" applyFont="1" applyFill="1" applyAlignment="1">
      <alignment wrapText="1"/>
    </xf>
    <xf numFmtId="0" fontId="1" fillId="6" borderId="0" xfId="0" applyFont="1" applyFill="1" applyBorder="1" applyAlignment="1">
      <alignment horizontal="center" wrapText="1"/>
    </xf>
    <xf numFmtId="0" fontId="1" fillId="6" borderId="0" xfId="0" applyFont="1" applyFill="1" applyAlignment="1">
      <alignment wrapText="1"/>
    </xf>
    <xf numFmtId="0" fontId="1" fillId="4" borderId="0" xfId="0" applyFont="1" applyFill="1" applyAlignment="1">
      <alignment wrapText="1"/>
    </xf>
    <xf numFmtId="0" fontId="0" fillId="0" borderId="0" xfId="0" applyAlignment="1"/>
    <xf numFmtId="0" fontId="1" fillId="0" borderId="0" xfId="0" applyFont="1"/>
    <xf numFmtId="0" fontId="1" fillId="7" borderId="0" xfId="0" applyFont="1" applyFill="1" applyAlignment="1">
      <alignment wrapText="1"/>
    </xf>
    <xf numFmtId="43" fontId="0" fillId="0" borderId="0" xfId="1" applyFont="1"/>
    <xf numFmtId="0" fontId="0" fillId="0" borderId="0" xfId="0" applyNumberFormat="1" applyAlignment="1">
      <alignment horizontal="left"/>
    </xf>
    <xf numFmtId="0" fontId="1" fillId="8" borderId="0" xfId="0" applyFont="1" applyFill="1" applyAlignment="1">
      <alignment wrapText="1"/>
    </xf>
    <xf numFmtId="0" fontId="1" fillId="9" borderId="0" xfId="0" applyFont="1" applyFill="1" applyAlignment="1">
      <alignment wrapText="1"/>
    </xf>
    <xf numFmtId="0" fontId="1" fillId="10" borderId="0" xfId="0" applyFont="1" applyFill="1" applyAlignment="1">
      <alignment wrapText="1"/>
    </xf>
    <xf numFmtId="0" fontId="0" fillId="0" borderId="0" xfId="0" quotePrefix="1" applyFont="1"/>
    <xf numFmtId="0" fontId="1" fillId="0" borderId="0" xfId="0" applyFont="1" applyFill="1" applyAlignment="1">
      <alignment wrapText="1"/>
    </xf>
    <xf numFmtId="164" fontId="0" fillId="0" borderId="0" xfId="0" applyNumberFormat="1"/>
    <xf numFmtId="165" fontId="0" fillId="0" borderId="0" xfId="0" applyNumberFormat="1"/>
    <xf numFmtId="0" fontId="0" fillId="0" borderId="0" xfId="0" applyAlignment="1">
      <alignment wrapText="1"/>
    </xf>
    <xf numFmtId="0" fontId="0" fillId="11" borderId="0" xfId="0" applyFill="1"/>
    <xf numFmtId="43" fontId="4" fillId="0" borderId="0" xfId="1" applyFont="1"/>
    <xf numFmtId="0" fontId="2" fillId="0" borderId="0" xfId="0" applyFont="1"/>
    <xf numFmtId="43" fontId="0" fillId="0" borderId="0" xfId="0" applyNumberFormat="1"/>
    <xf numFmtId="166" fontId="0" fillId="0" borderId="0" xfId="0" applyNumberFormat="1"/>
    <xf numFmtId="0" fontId="0" fillId="9" borderId="0" xfId="0" applyFill="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6770B-A401-4E55-ABF6-9167C2C49E23}">
  <dimension ref="A1:A15"/>
  <sheetViews>
    <sheetView tabSelected="1" workbookViewId="0"/>
  </sheetViews>
  <sheetFormatPr defaultRowHeight="15" x14ac:dyDescent="0.25"/>
  <sheetData>
    <row r="1" spans="1:1" x14ac:dyDescent="0.25">
      <c r="A1" s="11" t="s">
        <v>105</v>
      </c>
    </row>
    <row r="3" spans="1:1" x14ac:dyDescent="0.25">
      <c r="A3" t="s">
        <v>97</v>
      </c>
    </row>
    <row r="4" spans="1:1" x14ac:dyDescent="0.25">
      <c r="A4" t="s">
        <v>98</v>
      </c>
    </row>
    <row r="5" spans="1:1" x14ac:dyDescent="0.25">
      <c r="A5" t="s">
        <v>99</v>
      </c>
    </row>
    <row r="6" spans="1:1" x14ac:dyDescent="0.25">
      <c r="A6" t="s">
        <v>100</v>
      </c>
    </row>
    <row r="7" spans="1:1" x14ac:dyDescent="0.25">
      <c r="A7" t="s">
        <v>106</v>
      </c>
    </row>
    <row r="8" spans="1:1" x14ac:dyDescent="0.25">
      <c r="A8" t="s">
        <v>107</v>
      </c>
    </row>
    <row r="9" spans="1:1" x14ac:dyDescent="0.25">
      <c r="A9" t="s">
        <v>108</v>
      </c>
    </row>
    <row r="10" spans="1:1" x14ac:dyDescent="0.25">
      <c r="A10" t="s">
        <v>109</v>
      </c>
    </row>
    <row r="12" spans="1:1" x14ac:dyDescent="0.25">
      <c r="A12" t="s">
        <v>101</v>
      </c>
    </row>
    <row r="13" spans="1:1" x14ac:dyDescent="0.25">
      <c r="A13" t="s">
        <v>102</v>
      </c>
    </row>
    <row r="14" spans="1:1" x14ac:dyDescent="0.25">
      <c r="A14" t="s">
        <v>103</v>
      </c>
    </row>
    <row r="15" spans="1:1" x14ac:dyDescent="0.25">
      <c r="A15" t="s">
        <v>104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5"/>
  <sheetViews>
    <sheetView workbookViewId="0">
      <pane xSplit="2" ySplit="1" topLeftCell="C2" activePane="bottomRight" state="frozen"/>
      <selection pane="topRight" activeCell="C1" sqref="C1"/>
      <selection pane="bottomLeft" activeCell="A2" sqref="A2"/>
      <selection pane="bottomRight" activeCell="F7" sqref="F7"/>
    </sheetView>
  </sheetViews>
  <sheetFormatPr defaultRowHeight="15" x14ac:dyDescent="0.25"/>
  <cols>
    <col min="3" max="3" width="4.7109375" customWidth="1"/>
    <col min="4" max="5" width="3.140625" customWidth="1"/>
    <col min="6" max="6" width="11.85546875" customWidth="1"/>
    <col min="11" max="11" width="18.42578125" customWidth="1"/>
  </cols>
  <sheetData>
    <row r="1" spans="1:11" ht="48" customHeight="1" x14ac:dyDescent="0.25">
      <c r="A1" s="8" t="s">
        <v>15</v>
      </c>
      <c r="B1" s="7" t="s">
        <v>14</v>
      </c>
      <c r="C1" s="6" t="s">
        <v>13</v>
      </c>
      <c r="D1" s="6" t="s">
        <v>12</v>
      </c>
      <c r="E1" s="6" t="s">
        <v>11</v>
      </c>
      <c r="F1" s="9" t="s">
        <v>22</v>
      </c>
      <c r="G1" s="5" t="s">
        <v>10</v>
      </c>
      <c r="J1" s="12" t="s">
        <v>23</v>
      </c>
      <c r="K1" s="12" t="s">
        <v>21</v>
      </c>
    </row>
    <row r="2" spans="1:11" x14ac:dyDescent="0.25">
      <c r="A2">
        <v>1853</v>
      </c>
      <c r="J2" s="28">
        <v>1853</v>
      </c>
      <c r="K2" s="28"/>
    </row>
    <row r="3" spans="1:11" x14ac:dyDescent="0.25">
      <c r="A3">
        <v>1854</v>
      </c>
      <c r="F3">
        <f>((240*C3)+(12*D3)+E3)/2</f>
        <v>0</v>
      </c>
      <c r="G3" t="s">
        <v>9</v>
      </c>
      <c r="J3" s="28">
        <v>1854</v>
      </c>
      <c r="K3" s="28">
        <f>F$4/2</f>
        <v>30</v>
      </c>
    </row>
    <row r="4" spans="1:11" x14ac:dyDescent="0.25">
      <c r="A4">
        <v>1855</v>
      </c>
      <c r="B4">
        <v>7</v>
      </c>
      <c r="D4">
        <v>5</v>
      </c>
      <c r="F4">
        <f>((240*C4)+(12*D4)+E4)</f>
        <v>60</v>
      </c>
      <c r="J4" s="28">
        <v>1855</v>
      </c>
      <c r="K4" s="28">
        <f>F$4/2</f>
        <v>30</v>
      </c>
    </row>
    <row r="5" spans="1:11" x14ac:dyDescent="0.25">
      <c r="A5">
        <v>1856</v>
      </c>
      <c r="F5">
        <f>((240*C5)+(12*D5)+E5)</f>
        <v>0</v>
      </c>
      <c r="J5" s="28">
        <v>1856</v>
      </c>
      <c r="K5" s="28">
        <f>F$6/2</f>
        <v>30</v>
      </c>
    </row>
    <row r="6" spans="1:11" x14ac:dyDescent="0.25">
      <c r="A6">
        <v>1857</v>
      </c>
      <c r="B6">
        <v>8</v>
      </c>
      <c r="D6">
        <v>5</v>
      </c>
      <c r="F6">
        <f t="shared" ref="F6:F13" si="0">(240*C6)+(12*D6)+E6</f>
        <v>60</v>
      </c>
      <c r="J6" s="28">
        <v>1857</v>
      </c>
      <c r="K6" s="28">
        <f>F$6/2</f>
        <v>30</v>
      </c>
    </row>
    <row r="7" spans="1:11" x14ac:dyDescent="0.25">
      <c r="A7">
        <v>1858</v>
      </c>
      <c r="F7">
        <f t="shared" si="0"/>
        <v>0</v>
      </c>
      <c r="J7" s="28">
        <v>1858</v>
      </c>
      <c r="K7" s="28">
        <f>F$8/2</f>
        <v>30</v>
      </c>
    </row>
    <row r="8" spans="1:11" x14ac:dyDescent="0.25">
      <c r="A8">
        <v>1859</v>
      </c>
      <c r="B8">
        <v>9</v>
      </c>
      <c r="D8">
        <v>5</v>
      </c>
      <c r="F8">
        <f t="shared" si="0"/>
        <v>60</v>
      </c>
      <c r="J8" s="28">
        <v>1859</v>
      </c>
      <c r="K8" s="28">
        <f>F$8/2</f>
        <v>30</v>
      </c>
    </row>
    <row r="9" spans="1:11" x14ac:dyDescent="0.25">
      <c r="A9">
        <v>1860</v>
      </c>
      <c r="B9">
        <v>10</v>
      </c>
      <c r="D9">
        <v>5</v>
      </c>
      <c r="F9">
        <f t="shared" si="0"/>
        <v>60</v>
      </c>
      <c r="J9" s="28">
        <v>1860</v>
      </c>
      <c r="K9" s="28">
        <f>F9</f>
        <v>60</v>
      </c>
    </row>
    <row r="10" spans="1:11" x14ac:dyDescent="0.25">
      <c r="A10">
        <v>1861</v>
      </c>
      <c r="F10">
        <f t="shared" si="0"/>
        <v>0</v>
      </c>
      <c r="J10" s="28">
        <v>1861</v>
      </c>
      <c r="K10" s="28">
        <f>F$11/2</f>
        <v>30</v>
      </c>
    </row>
    <row r="11" spans="1:11" x14ac:dyDescent="0.25">
      <c r="A11">
        <v>1862</v>
      </c>
      <c r="B11">
        <v>11</v>
      </c>
      <c r="D11">
        <v>5</v>
      </c>
      <c r="F11">
        <f t="shared" si="0"/>
        <v>60</v>
      </c>
      <c r="J11" s="28">
        <v>1862</v>
      </c>
      <c r="K11" s="28">
        <f>F$11/2</f>
        <v>30</v>
      </c>
    </row>
    <row r="12" spans="1:11" x14ac:dyDescent="0.25">
      <c r="A12">
        <v>1863</v>
      </c>
      <c r="B12">
        <v>12</v>
      </c>
      <c r="D12">
        <v>5</v>
      </c>
      <c r="F12">
        <f t="shared" si="0"/>
        <v>60</v>
      </c>
      <c r="G12" t="s">
        <v>8</v>
      </c>
      <c r="J12" s="28">
        <v>1863</v>
      </c>
      <c r="K12" s="28">
        <f>F12</f>
        <v>60</v>
      </c>
    </row>
    <row r="13" spans="1:11" x14ac:dyDescent="0.25">
      <c r="A13">
        <v>1864</v>
      </c>
      <c r="B13">
        <v>13</v>
      </c>
      <c r="D13">
        <v>10</v>
      </c>
      <c r="F13">
        <f t="shared" si="0"/>
        <v>120</v>
      </c>
      <c r="G13" t="s">
        <v>7</v>
      </c>
      <c r="J13" s="28">
        <v>1864</v>
      </c>
      <c r="K13" s="28">
        <f>F13</f>
        <v>120</v>
      </c>
    </row>
    <row r="14" spans="1:11" x14ac:dyDescent="0.25">
      <c r="A14">
        <v>1865</v>
      </c>
      <c r="B14">
        <v>14</v>
      </c>
      <c r="J14" s="28">
        <v>1865</v>
      </c>
      <c r="K14" s="28"/>
    </row>
    <row r="15" spans="1:11" x14ac:dyDescent="0.25">
      <c r="A15">
        <v>1866</v>
      </c>
      <c r="J15" s="28">
        <v>1866</v>
      </c>
      <c r="K15" s="28"/>
    </row>
    <row r="16" spans="1:11" x14ac:dyDescent="0.25">
      <c r="A16">
        <v>1867</v>
      </c>
      <c r="B16">
        <v>15</v>
      </c>
      <c r="J16" s="28">
        <v>1867</v>
      </c>
      <c r="K16" s="28"/>
    </row>
    <row r="17" spans="1:11" x14ac:dyDescent="0.25">
      <c r="A17">
        <v>1868</v>
      </c>
      <c r="B17">
        <v>16</v>
      </c>
      <c r="J17" s="28">
        <v>1868</v>
      </c>
      <c r="K17" s="28"/>
    </row>
    <row r="18" spans="1:11" x14ac:dyDescent="0.25">
      <c r="A18">
        <v>1869</v>
      </c>
      <c r="B18">
        <v>17</v>
      </c>
      <c r="J18" s="28">
        <v>1869</v>
      </c>
      <c r="K18" s="28"/>
    </row>
    <row r="19" spans="1:11" x14ac:dyDescent="0.25">
      <c r="A19">
        <v>1870</v>
      </c>
      <c r="B19">
        <v>18</v>
      </c>
      <c r="J19" s="28">
        <v>1870</v>
      </c>
      <c r="K19" s="28"/>
    </row>
    <row r="20" spans="1:11" x14ac:dyDescent="0.25">
      <c r="A20">
        <v>1871</v>
      </c>
      <c r="B20">
        <v>19</v>
      </c>
      <c r="J20" s="28">
        <v>1871</v>
      </c>
      <c r="K20" s="28"/>
    </row>
    <row r="21" spans="1:11" x14ac:dyDescent="0.25">
      <c r="A21">
        <v>1872</v>
      </c>
      <c r="B21">
        <v>20</v>
      </c>
      <c r="D21">
        <v>21</v>
      </c>
      <c r="F21">
        <f t="shared" ref="F21:F47" si="1">(240*C21)+(12*D21)+E21</f>
        <v>252</v>
      </c>
      <c r="G21" s="10" t="s">
        <v>19</v>
      </c>
      <c r="J21" s="28">
        <v>1872</v>
      </c>
      <c r="K21" s="28">
        <f>F21</f>
        <v>252</v>
      </c>
    </row>
    <row r="22" spans="1:11" x14ac:dyDescent="0.25">
      <c r="A22">
        <v>1873</v>
      </c>
      <c r="B22">
        <v>21</v>
      </c>
      <c r="D22">
        <v>21</v>
      </c>
      <c r="F22">
        <f t="shared" si="1"/>
        <v>252</v>
      </c>
      <c r="G22" s="10" t="s">
        <v>19</v>
      </c>
      <c r="J22" s="28">
        <v>1873</v>
      </c>
      <c r="K22" s="28">
        <f t="shared" ref="K22:K25" si="2">F22</f>
        <v>252</v>
      </c>
    </row>
    <row r="23" spans="1:11" x14ac:dyDescent="0.25">
      <c r="A23">
        <v>1874</v>
      </c>
      <c r="B23">
        <v>22</v>
      </c>
      <c r="D23">
        <v>21</v>
      </c>
      <c r="F23">
        <f t="shared" si="1"/>
        <v>252</v>
      </c>
      <c r="G23" s="10" t="s">
        <v>19</v>
      </c>
      <c r="J23" s="28">
        <v>1874</v>
      </c>
      <c r="K23" s="28">
        <f t="shared" si="2"/>
        <v>252</v>
      </c>
    </row>
    <row r="24" spans="1:11" x14ac:dyDescent="0.25">
      <c r="A24">
        <v>1875</v>
      </c>
      <c r="B24">
        <v>23</v>
      </c>
      <c r="D24">
        <v>21</v>
      </c>
      <c r="F24">
        <f t="shared" si="1"/>
        <v>252</v>
      </c>
      <c r="G24" s="10" t="s">
        <v>19</v>
      </c>
      <c r="J24" s="28">
        <v>1875</v>
      </c>
      <c r="K24" s="28">
        <f t="shared" si="2"/>
        <v>252</v>
      </c>
    </row>
    <row r="25" spans="1:11" x14ac:dyDescent="0.25">
      <c r="A25" s="4">
        <v>1876</v>
      </c>
      <c r="B25" s="4">
        <v>24</v>
      </c>
      <c r="C25" s="4"/>
      <c r="D25">
        <v>21</v>
      </c>
      <c r="E25" s="4"/>
      <c r="F25">
        <f t="shared" si="1"/>
        <v>252</v>
      </c>
      <c r="G25" s="10" t="s">
        <v>19</v>
      </c>
      <c r="J25" s="28">
        <v>1876</v>
      </c>
      <c r="K25" s="28">
        <f t="shared" si="2"/>
        <v>252</v>
      </c>
    </row>
    <row r="26" spans="1:11" x14ac:dyDescent="0.25">
      <c r="A26">
        <v>1877</v>
      </c>
      <c r="B26" s="4">
        <v>25</v>
      </c>
      <c r="D26">
        <v>21</v>
      </c>
      <c r="F26">
        <f t="shared" si="1"/>
        <v>252</v>
      </c>
      <c r="G26" s="10" t="s">
        <v>19</v>
      </c>
      <c r="J26" s="28">
        <v>1877</v>
      </c>
      <c r="K26" s="28">
        <f>F26+F27</f>
        <v>504</v>
      </c>
    </row>
    <row r="27" spans="1:11" x14ac:dyDescent="0.25">
      <c r="A27">
        <v>1877</v>
      </c>
      <c r="B27" s="4">
        <v>26</v>
      </c>
      <c r="D27">
        <v>21</v>
      </c>
      <c r="F27">
        <f t="shared" si="1"/>
        <v>252</v>
      </c>
      <c r="G27" s="10" t="s">
        <v>19</v>
      </c>
      <c r="J27" s="28">
        <v>1878</v>
      </c>
      <c r="K27" s="28">
        <f>F28</f>
        <v>252</v>
      </c>
    </row>
    <row r="28" spans="1:11" x14ac:dyDescent="0.25">
      <c r="A28">
        <v>1878</v>
      </c>
      <c r="B28" s="4">
        <v>27</v>
      </c>
      <c r="D28">
        <v>21</v>
      </c>
      <c r="F28">
        <f t="shared" si="1"/>
        <v>252</v>
      </c>
      <c r="G28" s="10" t="s">
        <v>19</v>
      </c>
      <c r="J28" s="28">
        <v>1879</v>
      </c>
      <c r="K28" s="28">
        <f>F29+F30</f>
        <v>504</v>
      </c>
    </row>
    <row r="29" spans="1:11" x14ac:dyDescent="0.25">
      <c r="A29">
        <v>1879</v>
      </c>
      <c r="B29" s="4">
        <v>28</v>
      </c>
      <c r="D29">
        <v>21</v>
      </c>
      <c r="F29">
        <f t="shared" si="1"/>
        <v>252</v>
      </c>
      <c r="G29" s="10" t="s">
        <v>19</v>
      </c>
      <c r="J29" s="28">
        <v>1880</v>
      </c>
      <c r="K29" s="28">
        <f>F31</f>
        <v>252</v>
      </c>
    </row>
    <row r="30" spans="1:11" x14ac:dyDescent="0.25">
      <c r="A30">
        <v>1879</v>
      </c>
      <c r="B30" s="4">
        <v>29</v>
      </c>
      <c r="D30">
        <v>21</v>
      </c>
      <c r="F30">
        <f t="shared" si="1"/>
        <v>252</v>
      </c>
      <c r="G30" s="10" t="s">
        <v>19</v>
      </c>
      <c r="J30" s="28">
        <v>1881</v>
      </c>
      <c r="K30" s="28">
        <f>F32+F33</f>
        <v>504</v>
      </c>
    </row>
    <row r="31" spans="1:11" x14ac:dyDescent="0.25">
      <c r="A31">
        <v>1880</v>
      </c>
      <c r="B31" s="4">
        <v>30</v>
      </c>
      <c r="D31">
        <v>21</v>
      </c>
      <c r="F31">
        <f t="shared" si="1"/>
        <v>252</v>
      </c>
      <c r="G31" s="10" t="s">
        <v>19</v>
      </c>
      <c r="J31" s="28">
        <v>1882</v>
      </c>
      <c r="K31" s="28">
        <f>F34</f>
        <v>252</v>
      </c>
    </row>
    <row r="32" spans="1:11" x14ac:dyDescent="0.25">
      <c r="A32">
        <v>1881</v>
      </c>
      <c r="B32" s="4">
        <v>31</v>
      </c>
      <c r="D32">
        <v>21</v>
      </c>
      <c r="F32">
        <f t="shared" si="1"/>
        <v>252</v>
      </c>
      <c r="G32" s="10" t="s">
        <v>20</v>
      </c>
      <c r="J32" s="28">
        <v>1883</v>
      </c>
      <c r="K32" s="28">
        <f>F35+F36</f>
        <v>504</v>
      </c>
    </row>
    <row r="33" spans="1:11" x14ac:dyDescent="0.25">
      <c r="A33">
        <v>1881</v>
      </c>
      <c r="B33" s="4">
        <v>32</v>
      </c>
      <c r="D33">
        <v>21</v>
      </c>
      <c r="F33">
        <f t="shared" si="1"/>
        <v>252</v>
      </c>
      <c r="G33" s="10" t="s">
        <v>20</v>
      </c>
      <c r="J33" s="28">
        <v>1884</v>
      </c>
      <c r="K33" s="28">
        <f>F37+F38</f>
        <v>504</v>
      </c>
    </row>
    <row r="34" spans="1:11" x14ac:dyDescent="0.25">
      <c r="A34">
        <v>1882</v>
      </c>
      <c r="B34" s="4">
        <v>33</v>
      </c>
      <c r="D34">
        <v>21</v>
      </c>
      <c r="F34">
        <f t="shared" si="1"/>
        <v>252</v>
      </c>
      <c r="G34" s="10" t="s">
        <v>20</v>
      </c>
      <c r="J34" s="28">
        <v>1885</v>
      </c>
      <c r="K34" s="28">
        <f>F39+F40</f>
        <v>504</v>
      </c>
    </row>
    <row r="35" spans="1:11" x14ac:dyDescent="0.25">
      <c r="A35">
        <v>1883</v>
      </c>
      <c r="B35" s="4">
        <v>34</v>
      </c>
      <c r="D35">
        <v>21</v>
      </c>
      <c r="F35">
        <f t="shared" si="1"/>
        <v>252</v>
      </c>
      <c r="G35" s="10" t="s">
        <v>20</v>
      </c>
      <c r="J35" s="28">
        <v>1886</v>
      </c>
      <c r="K35" s="28">
        <f>F41+F42</f>
        <v>504</v>
      </c>
    </row>
    <row r="36" spans="1:11" x14ac:dyDescent="0.25">
      <c r="A36">
        <v>1883</v>
      </c>
      <c r="B36" s="4">
        <v>35</v>
      </c>
      <c r="D36">
        <v>21</v>
      </c>
      <c r="F36">
        <f t="shared" si="1"/>
        <v>252</v>
      </c>
      <c r="G36" s="10" t="s">
        <v>20</v>
      </c>
      <c r="J36" s="28">
        <v>1887</v>
      </c>
      <c r="K36" s="28">
        <f>F43</f>
        <v>252</v>
      </c>
    </row>
    <row r="37" spans="1:11" x14ac:dyDescent="0.25">
      <c r="A37">
        <v>1884</v>
      </c>
      <c r="B37" s="4">
        <v>36</v>
      </c>
      <c r="D37">
        <v>21</v>
      </c>
      <c r="F37">
        <f t="shared" si="1"/>
        <v>252</v>
      </c>
      <c r="G37" s="10" t="s">
        <v>20</v>
      </c>
      <c r="J37" s="28">
        <v>1888</v>
      </c>
      <c r="K37" s="28">
        <f>F44+F45</f>
        <v>504</v>
      </c>
    </row>
    <row r="38" spans="1:11" x14ac:dyDescent="0.25">
      <c r="A38">
        <v>1884</v>
      </c>
      <c r="B38" s="4">
        <v>37</v>
      </c>
      <c r="D38">
        <v>21</v>
      </c>
      <c r="F38">
        <f t="shared" si="1"/>
        <v>252</v>
      </c>
      <c r="G38" s="10" t="s">
        <v>20</v>
      </c>
      <c r="J38" s="28">
        <v>1889</v>
      </c>
      <c r="K38" s="28">
        <f>F46+F47</f>
        <v>504</v>
      </c>
    </row>
    <row r="39" spans="1:11" x14ac:dyDescent="0.25">
      <c r="A39">
        <v>1885</v>
      </c>
      <c r="B39" s="4">
        <v>38</v>
      </c>
      <c r="D39">
        <v>21</v>
      </c>
      <c r="F39">
        <f t="shared" si="1"/>
        <v>252</v>
      </c>
      <c r="G39" s="10" t="s">
        <v>20</v>
      </c>
      <c r="J39" s="28">
        <v>1890</v>
      </c>
      <c r="K39" s="28"/>
    </row>
    <row r="40" spans="1:11" x14ac:dyDescent="0.25">
      <c r="A40">
        <v>1885</v>
      </c>
      <c r="B40" s="4">
        <v>39</v>
      </c>
      <c r="D40">
        <v>21</v>
      </c>
      <c r="F40">
        <f t="shared" si="1"/>
        <v>252</v>
      </c>
      <c r="G40" s="10" t="s">
        <v>20</v>
      </c>
      <c r="J40" s="28">
        <v>1891</v>
      </c>
      <c r="K40" s="28"/>
    </row>
    <row r="41" spans="1:11" x14ac:dyDescent="0.25">
      <c r="A41">
        <v>1886</v>
      </c>
      <c r="B41" s="4">
        <v>40</v>
      </c>
      <c r="D41">
        <v>21</v>
      </c>
      <c r="F41">
        <f t="shared" si="1"/>
        <v>252</v>
      </c>
      <c r="G41" s="10" t="s">
        <v>20</v>
      </c>
      <c r="J41" s="28">
        <v>1892</v>
      </c>
      <c r="K41" s="28"/>
    </row>
    <row r="42" spans="1:11" x14ac:dyDescent="0.25">
      <c r="A42">
        <v>1886</v>
      </c>
      <c r="B42" s="4">
        <v>41</v>
      </c>
      <c r="D42">
        <v>21</v>
      </c>
      <c r="F42">
        <f t="shared" si="1"/>
        <v>252</v>
      </c>
      <c r="G42" s="10" t="s">
        <v>20</v>
      </c>
      <c r="J42" s="28">
        <v>1893</v>
      </c>
      <c r="K42" s="28"/>
    </row>
    <row r="43" spans="1:11" x14ac:dyDescent="0.25">
      <c r="A43">
        <v>1887</v>
      </c>
      <c r="B43" s="4">
        <v>42</v>
      </c>
      <c r="D43">
        <v>21</v>
      </c>
      <c r="F43">
        <f t="shared" si="1"/>
        <v>252</v>
      </c>
      <c r="G43" s="10" t="s">
        <v>20</v>
      </c>
      <c r="J43" s="28">
        <v>1894</v>
      </c>
      <c r="K43" s="28"/>
    </row>
    <row r="44" spans="1:11" x14ac:dyDescent="0.25">
      <c r="A44">
        <v>1888</v>
      </c>
      <c r="B44" s="4">
        <v>43</v>
      </c>
      <c r="D44">
        <v>21</v>
      </c>
      <c r="F44">
        <f t="shared" si="1"/>
        <v>252</v>
      </c>
      <c r="G44" s="10" t="s">
        <v>20</v>
      </c>
      <c r="J44" s="28">
        <v>1895</v>
      </c>
      <c r="K44" s="28"/>
    </row>
    <row r="45" spans="1:11" x14ac:dyDescent="0.25">
      <c r="A45">
        <v>1888</v>
      </c>
      <c r="B45" s="4">
        <v>44</v>
      </c>
      <c r="D45">
        <v>21</v>
      </c>
      <c r="F45">
        <f t="shared" si="1"/>
        <v>252</v>
      </c>
      <c r="G45" s="10" t="s">
        <v>20</v>
      </c>
      <c r="J45" s="28">
        <v>1896</v>
      </c>
      <c r="K45" s="28"/>
    </row>
    <row r="46" spans="1:11" x14ac:dyDescent="0.25">
      <c r="A46">
        <v>1889</v>
      </c>
      <c r="B46" s="4">
        <v>45</v>
      </c>
      <c r="D46">
        <v>21</v>
      </c>
      <c r="F46">
        <f t="shared" si="1"/>
        <v>252</v>
      </c>
      <c r="G46" s="10" t="s">
        <v>20</v>
      </c>
      <c r="J46" s="28">
        <v>1897</v>
      </c>
      <c r="K46" s="28"/>
    </row>
    <row r="47" spans="1:11" x14ac:dyDescent="0.25">
      <c r="A47">
        <v>1889</v>
      </c>
      <c r="B47" s="4">
        <v>46</v>
      </c>
      <c r="D47">
        <v>21</v>
      </c>
      <c r="F47">
        <f t="shared" si="1"/>
        <v>252</v>
      </c>
      <c r="G47" s="10" t="s">
        <v>20</v>
      </c>
      <c r="J47" s="28">
        <v>1898</v>
      </c>
      <c r="K47" s="28"/>
    </row>
    <row r="48" spans="1:11" x14ac:dyDescent="0.25">
      <c r="A48">
        <v>1890</v>
      </c>
      <c r="B48" s="4">
        <v>47</v>
      </c>
      <c r="G48" s="10"/>
      <c r="J48" s="28"/>
      <c r="K48" s="28"/>
    </row>
    <row r="49" spans="1:11" x14ac:dyDescent="0.25">
      <c r="A49">
        <v>1890</v>
      </c>
      <c r="B49" s="4">
        <v>48</v>
      </c>
      <c r="G49" s="10"/>
      <c r="J49" s="28"/>
      <c r="K49" s="28"/>
    </row>
    <row r="50" spans="1:11" x14ac:dyDescent="0.25">
      <c r="A50">
        <v>1891</v>
      </c>
      <c r="J50" s="28"/>
      <c r="K50" s="28"/>
    </row>
    <row r="51" spans="1:11" x14ac:dyDescent="0.25">
      <c r="A51">
        <v>1892</v>
      </c>
      <c r="J51" s="28"/>
      <c r="K51" s="28"/>
    </row>
    <row r="52" spans="1:11" x14ac:dyDescent="0.25">
      <c r="A52">
        <v>1893</v>
      </c>
      <c r="J52" s="28"/>
      <c r="K52" s="28"/>
    </row>
    <row r="53" spans="1:11" x14ac:dyDescent="0.25">
      <c r="A53">
        <v>1894</v>
      </c>
      <c r="J53" s="28"/>
      <c r="K53" s="28"/>
    </row>
    <row r="54" spans="1:11" x14ac:dyDescent="0.25">
      <c r="A54">
        <v>1895</v>
      </c>
      <c r="J54" s="28"/>
      <c r="K54" s="28"/>
    </row>
    <row r="55" spans="1:11" x14ac:dyDescent="0.25">
      <c r="A55">
        <v>1896</v>
      </c>
      <c r="J55" s="28"/>
      <c r="K55" s="28"/>
    </row>
    <row r="56" spans="1:11" x14ac:dyDescent="0.25">
      <c r="A56">
        <v>1897</v>
      </c>
      <c r="J56" s="28"/>
      <c r="K56" s="28"/>
    </row>
    <row r="57" spans="1:11" x14ac:dyDescent="0.25">
      <c r="A57" s="3">
        <v>1898</v>
      </c>
      <c r="B57" s="3"/>
      <c r="C57" s="3"/>
      <c r="D57" s="3"/>
      <c r="E57" s="3"/>
      <c r="J57" s="28"/>
      <c r="K57" s="28"/>
    </row>
    <row r="58" spans="1:11" x14ac:dyDescent="0.25">
      <c r="A58">
        <v>1899</v>
      </c>
      <c r="J58" s="28"/>
      <c r="K58" s="28"/>
    </row>
    <row r="59" spans="1:11" x14ac:dyDescent="0.25">
      <c r="A59">
        <v>1900</v>
      </c>
      <c r="B59">
        <v>67</v>
      </c>
      <c r="D59">
        <v>21</v>
      </c>
      <c r="G59" t="s">
        <v>28</v>
      </c>
      <c r="J59" s="28"/>
      <c r="K59" s="28"/>
    </row>
    <row r="60" spans="1:11" x14ac:dyDescent="0.25">
      <c r="A60">
        <v>1901</v>
      </c>
      <c r="B60">
        <v>68</v>
      </c>
      <c r="D60">
        <v>21</v>
      </c>
      <c r="G60" t="s">
        <v>28</v>
      </c>
      <c r="J60" s="28"/>
      <c r="K60" s="28"/>
    </row>
    <row r="61" spans="1:11" x14ac:dyDescent="0.25">
      <c r="A61">
        <v>1902</v>
      </c>
      <c r="J61" s="28"/>
      <c r="K61" s="28"/>
    </row>
    <row r="62" spans="1:11" x14ac:dyDescent="0.25">
      <c r="A62">
        <v>1903</v>
      </c>
      <c r="J62" s="28"/>
      <c r="K62" s="28"/>
    </row>
    <row r="63" spans="1:11" x14ac:dyDescent="0.25">
      <c r="A63">
        <v>1904</v>
      </c>
      <c r="B63">
        <v>72</v>
      </c>
      <c r="D63">
        <v>21</v>
      </c>
      <c r="G63" t="s">
        <v>26</v>
      </c>
      <c r="J63" s="28"/>
      <c r="K63" s="28"/>
    </row>
    <row r="64" spans="1:11" x14ac:dyDescent="0.25">
      <c r="A64">
        <v>1904</v>
      </c>
      <c r="B64">
        <v>73</v>
      </c>
      <c r="D64">
        <v>21</v>
      </c>
      <c r="J64" s="28"/>
      <c r="K64" s="28"/>
    </row>
    <row r="65" spans="1:11" x14ac:dyDescent="0.25">
      <c r="A65">
        <v>1905</v>
      </c>
      <c r="B65">
        <v>74</v>
      </c>
      <c r="D65">
        <v>21</v>
      </c>
      <c r="J65" s="28"/>
      <c r="K65" s="28"/>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13"/>
  <sheetViews>
    <sheetView workbookViewId="0">
      <pane xSplit="1" ySplit="1" topLeftCell="B47" activePane="bottomRight" state="frozen"/>
      <selection pane="topRight" activeCell="B1" sqref="B1"/>
      <selection pane="bottomLeft" activeCell="A2" sqref="A2"/>
      <selection pane="bottomRight" activeCell="K56" sqref="K56"/>
    </sheetView>
  </sheetViews>
  <sheetFormatPr defaultRowHeight="15" x14ac:dyDescent="0.25"/>
  <cols>
    <col min="3" max="3" width="6.7109375" customWidth="1"/>
    <col min="4" max="4" width="4.42578125" customWidth="1"/>
    <col min="5" max="5" width="5" customWidth="1"/>
    <col min="6" max="7" width="15" customWidth="1"/>
    <col min="8" max="8" width="6.42578125" customWidth="1"/>
    <col min="9" max="9" width="5.7109375" customWidth="1"/>
    <col min="10" max="11" width="4.5703125" customWidth="1"/>
    <col min="12" max="13" width="15" customWidth="1"/>
    <col min="15" max="15" width="17.85546875" customWidth="1"/>
    <col min="16" max="16" width="12.5703125" customWidth="1"/>
    <col min="17" max="17" width="11.28515625" customWidth="1"/>
  </cols>
  <sheetData>
    <row r="1" spans="1:17" ht="45" x14ac:dyDescent="0.25">
      <c r="A1" s="11" t="s">
        <v>23</v>
      </c>
      <c r="B1" s="7" t="s">
        <v>14</v>
      </c>
      <c r="C1" s="6" t="s">
        <v>13</v>
      </c>
      <c r="D1" s="6" t="s">
        <v>12</v>
      </c>
      <c r="E1" s="6" t="s">
        <v>11</v>
      </c>
      <c r="F1" s="9" t="s">
        <v>51</v>
      </c>
      <c r="G1" s="9" t="s">
        <v>95</v>
      </c>
      <c r="H1" s="16"/>
      <c r="I1" s="16"/>
      <c r="J1" s="16"/>
      <c r="K1" s="16" t="s">
        <v>61</v>
      </c>
      <c r="L1" s="9" t="s">
        <v>52</v>
      </c>
      <c r="M1" s="9" t="s">
        <v>96</v>
      </c>
      <c r="N1" s="5" t="s">
        <v>10</v>
      </c>
      <c r="Q1" s="22"/>
    </row>
    <row r="2" spans="1:17" x14ac:dyDescent="0.25">
      <c r="A2">
        <v>1905</v>
      </c>
      <c r="B2" t="s">
        <v>6</v>
      </c>
      <c r="D2">
        <v>20</v>
      </c>
      <c r="F2" s="13">
        <f t="shared" ref="F2:F7" si="0">((240*C2)+(12*D2)+E2)/240</f>
        <v>1</v>
      </c>
      <c r="G2" s="13"/>
      <c r="H2" s="13"/>
      <c r="I2" s="13"/>
      <c r="J2" s="13"/>
      <c r="K2" s="13"/>
      <c r="L2" s="13">
        <f t="shared" ref="L2:L7" si="1">F2</f>
        <v>1</v>
      </c>
      <c r="M2" s="13"/>
      <c r="N2" t="s">
        <v>4</v>
      </c>
    </row>
    <row r="3" spans="1:17" x14ac:dyDescent="0.25">
      <c r="A3">
        <v>1906</v>
      </c>
      <c r="B3" t="s">
        <v>30</v>
      </c>
      <c r="D3">
        <v>15</v>
      </c>
      <c r="F3" s="13">
        <f t="shared" si="0"/>
        <v>0.75</v>
      </c>
      <c r="G3" s="13"/>
      <c r="H3" s="13"/>
      <c r="I3" s="13"/>
      <c r="J3" s="13"/>
      <c r="K3" s="13"/>
      <c r="L3" s="13">
        <f t="shared" si="1"/>
        <v>0.75</v>
      </c>
      <c r="M3" s="13"/>
      <c r="N3" t="s">
        <v>32</v>
      </c>
    </row>
    <row r="4" spans="1:17" x14ac:dyDescent="0.25">
      <c r="A4">
        <v>1907</v>
      </c>
      <c r="B4" t="s">
        <v>29</v>
      </c>
      <c r="D4">
        <v>15</v>
      </c>
      <c r="F4" s="13">
        <f t="shared" si="0"/>
        <v>0.75</v>
      </c>
      <c r="G4" s="13"/>
      <c r="H4" s="13"/>
      <c r="I4" s="13"/>
      <c r="J4" s="13"/>
      <c r="K4" s="13"/>
      <c r="L4" s="13">
        <f t="shared" si="1"/>
        <v>0.75</v>
      </c>
      <c r="M4" s="13"/>
      <c r="N4" t="s">
        <v>31</v>
      </c>
    </row>
    <row r="5" spans="1:17" x14ac:dyDescent="0.25">
      <c r="A5">
        <v>1907</v>
      </c>
      <c r="B5" t="s">
        <v>3</v>
      </c>
      <c r="D5">
        <v>21</v>
      </c>
      <c r="F5" s="13">
        <f t="shared" si="0"/>
        <v>1.05</v>
      </c>
      <c r="G5" s="13"/>
      <c r="H5" s="13"/>
      <c r="I5" s="13"/>
      <c r="J5" s="13"/>
      <c r="K5" s="13"/>
      <c r="L5" s="13">
        <f t="shared" si="1"/>
        <v>1.05</v>
      </c>
      <c r="M5" s="13"/>
      <c r="N5" t="s">
        <v>2</v>
      </c>
    </row>
    <row r="6" spans="1:17" x14ac:dyDescent="0.25">
      <c r="A6">
        <v>1908</v>
      </c>
      <c r="B6" t="s">
        <v>35</v>
      </c>
      <c r="D6">
        <v>20</v>
      </c>
      <c r="F6" s="13">
        <f t="shared" si="0"/>
        <v>1</v>
      </c>
      <c r="G6" s="13"/>
      <c r="H6" s="13"/>
      <c r="I6" s="13"/>
      <c r="J6" s="13"/>
      <c r="K6" s="13"/>
      <c r="L6" s="13">
        <f t="shared" si="1"/>
        <v>1</v>
      </c>
      <c r="M6" s="13"/>
      <c r="N6" s="2" t="s">
        <v>36</v>
      </c>
    </row>
    <row r="7" spans="1:17" x14ac:dyDescent="0.25">
      <c r="A7">
        <v>1909</v>
      </c>
      <c r="B7" t="s">
        <v>37</v>
      </c>
      <c r="D7">
        <v>20</v>
      </c>
      <c r="F7" s="13">
        <f t="shared" si="0"/>
        <v>1</v>
      </c>
      <c r="G7" s="13"/>
      <c r="H7" s="13"/>
      <c r="I7" s="13"/>
      <c r="J7" s="13"/>
      <c r="K7" s="13"/>
      <c r="L7" s="13">
        <f t="shared" si="1"/>
        <v>1</v>
      </c>
      <c r="M7" s="13">
        <f>L7/RPI_2010!B6*100</f>
        <v>81.300813008130078</v>
      </c>
      <c r="N7" s="2" t="s">
        <v>36</v>
      </c>
      <c r="P7" s="21"/>
      <c r="Q7" s="26"/>
    </row>
    <row r="8" spans="1:17" x14ac:dyDescent="0.25">
      <c r="A8">
        <v>1910</v>
      </c>
    </row>
    <row r="9" spans="1:17" x14ac:dyDescent="0.25">
      <c r="A9">
        <v>1911</v>
      </c>
    </row>
    <row r="10" spans="1:17" x14ac:dyDescent="0.25">
      <c r="A10">
        <v>1912</v>
      </c>
    </row>
    <row r="11" spans="1:17" x14ac:dyDescent="0.25">
      <c r="A11">
        <v>1913</v>
      </c>
    </row>
    <row r="12" spans="1:17" x14ac:dyDescent="0.25">
      <c r="A12">
        <v>1914</v>
      </c>
    </row>
    <row r="13" spans="1:17" x14ac:dyDescent="0.25">
      <c r="A13">
        <v>1915</v>
      </c>
    </row>
    <row r="14" spans="1:17" x14ac:dyDescent="0.25">
      <c r="A14">
        <v>1916</v>
      </c>
    </row>
    <row r="15" spans="1:17" x14ac:dyDescent="0.25">
      <c r="A15">
        <v>1917</v>
      </c>
    </row>
    <row r="16" spans="1:17" x14ac:dyDescent="0.25">
      <c r="A16">
        <v>1918</v>
      </c>
    </row>
    <row r="17" spans="1:17" x14ac:dyDescent="0.25">
      <c r="A17">
        <v>1919</v>
      </c>
    </row>
    <row r="18" spans="1:17" x14ac:dyDescent="0.25">
      <c r="A18">
        <v>1920</v>
      </c>
      <c r="N18" t="s">
        <v>25</v>
      </c>
    </row>
    <row r="19" spans="1:17" x14ac:dyDescent="0.25">
      <c r="A19">
        <v>1921</v>
      </c>
    </row>
    <row r="20" spans="1:17" x14ac:dyDescent="0.25">
      <c r="A20">
        <v>1922</v>
      </c>
    </row>
    <row r="21" spans="1:17" x14ac:dyDescent="0.25">
      <c r="A21">
        <v>1923</v>
      </c>
    </row>
    <row r="22" spans="1:17" x14ac:dyDescent="0.25">
      <c r="A22">
        <v>1924</v>
      </c>
    </row>
    <row r="23" spans="1:17" x14ac:dyDescent="0.25">
      <c r="A23">
        <v>1925</v>
      </c>
    </row>
    <row r="24" spans="1:17" x14ac:dyDescent="0.25">
      <c r="A24">
        <v>1926</v>
      </c>
    </row>
    <row r="25" spans="1:17" x14ac:dyDescent="0.25">
      <c r="A25">
        <v>1927</v>
      </c>
    </row>
    <row r="26" spans="1:17" x14ac:dyDescent="0.25">
      <c r="A26">
        <v>1928</v>
      </c>
    </row>
    <row r="27" spans="1:17" x14ac:dyDescent="0.25">
      <c r="A27">
        <v>1929</v>
      </c>
    </row>
    <row r="28" spans="1:17" x14ac:dyDescent="0.25">
      <c r="A28">
        <v>1930</v>
      </c>
      <c r="D28">
        <v>20</v>
      </c>
      <c r="F28" s="13">
        <f>((240*C28)+(12*D28)+E28)/240</f>
        <v>1</v>
      </c>
      <c r="G28" s="13"/>
      <c r="H28" s="13"/>
      <c r="I28" s="13"/>
      <c r="J28" s="13"/>
      <c r="K28" s="13"/>
      <c r="L28" s="13">
        <f>F28</f>
        <v>1</v>
      </c>
      <c r="M28" s="13">
        <f>L28/RPI_2010!B27*100</f>
        <v>49.30966469428008</v>
      </c>
      <c r="N28" t="s">
        <v>27</v>
      </c>
      <c r="P28" s="21"/>
      <c r="Q28" s="26"/>
    </row>
    <row r="29" spans="1:17" x14ac:dyDescent="0.25">
      <c r="A29">
        <v>1931</v>
      </c>
    </row>
    <row r="30" spans="1:17" x14ac:dyDescent="0.25">
      <c r="A30">
        <v>1932</v>
      </c>
      <c r="N30" s="2" t="s">
        <v>1</v>
      </c>
    </row>
    <row r="31" spans="1:17" x14ac:dyDescent="0.25">
      <c r="A31">
        <v>1933</v>
      </c>
    </row>
    <row r="32" spans="1:17" x14ac:dyDescent="0.25">
      <c r="A32">
        <v>1934</v>
      </c>
    </row>
    <row r="33" spans="1:17" x14ac:dyDescent="0.25">
      <c r="A33">
        <v>1935</v>
      </c>
      <c r="D33">
        <v>30</v>
      </c>
      <c r="F33" s="13">
        <f>((240*C33)+(12*D33)+E33)/240</f>
        <v>1.5</v>
      </c>
      <c r="G33" s="13">
        <f>F33/RPI_2010!B32*100</f>
        <v>81.212777476989714</v>
      </c>
      <c r="H33" s="13"/>
      <c r="I33" s="13"/>
      <c r="J33" s="13"/>
      <c r="K33" s="13"/>
      <c r="L33" s="13">
        <f>F33</f>
        <v>1.5</v>
      </c>
      <c r="M33" s="13">
        <f>L33/RPI_2010!B32*100</f>
        <v>81.212777476989714</v>
      </c>
      <c r="N33" t="s">
        <v>24</v>
      </c>
      <c r="P33" s="21"/>
      <c r="Q33" s="26"/>
    </row>
    <row r="34" spans="1:17" x14ac:dyDescent="0.25">
      <c r="A34">
        <v>1936</v>
      </c>
    </row>
    <row r="35" spans="1:17" x14ac:dyDescent="0.25">
      <c r="A35">
        <v>1937</v>
      </c>
    </row>
    <row r="36" spans="1:17" x14ac:dyDescent="0.25">
      <c r="A36">
        <v>1938</v>
      </c>
    </row>
    <row r="37" spans="1:17" x14ac:dyDescent="0.25">
      <c r="A37">
        <v>1939</v>
      </c>
    </row>
    <row r="38" spans="1:17" x14ac:dyDescent="0.25">
      <c r="A38">
        <v>1940</v>
      </c>
    </row>
    <row r="39" spans="1:17" x14ac:dyDescent="0.25">
      <c r="A39">
        <v>1941</v>
      </c>
    </row>
    <row r="40" spans="1:17" x14ac:dyDescent="0.25">
      <c r="A40">
        <v>1942</v>
      </c>
    </row>
    <row r="41" spans="1:17" x14ac:dyDescent="0.25">
      <c r="A41">
        <v>1943</v>
      </c>
    </row>
    <row r="42" spans="1:17" x14ac:dyDescent="0.25">
      <c r="A42">
        <v>1944</v>
      </c>
    </row>
    <row r="43" spans="1:17" x14ac:dyDescent="0.25">
      <c r="A43">
        <v>1945</v>
      </c>
    </row>
    <row r="44" spans="1:17" x14ac:dyDescent="0.25">
      <c r="A44">
        <v>1946</v>
      </c>
    </row>
    <row r="45" spans="1:17" x14ac:dyDescent="0.25">
      <c r="A45">
        <v>1947</v>
      </c>
      <c r="G45" s="24"/>
      <c r="H45" s="25">
        <v>7</v>
      </c>
      <c r="I45" s="25">
        <v>4</v>
      </c>
      <c r="J45" s="25">
        <v>0</v>
      </c>
      <c r="K45" s="24"/>
      <c r="L45" s="13">
        <f t="shared" ref="L45" si="2">((240*H45)+(12*I45)+J45)/240</f>
        <v>7.2</v>
      </c>
      <c r="M45" s="13">
        <f>L45/RPI_2010!B44*100</f>
        <v>219.7131522734208</v>
      </c>
      <c r="N45" t="s">
        <v>41</v>
      </c>
      <c r="P45" s="21"/>
      <c r="Q45" s="26"/>
    </row>
    <row r="46" spans="1:17" x14ac:dyDescent="0.25">
      <c r="A46">
        <v>1948</v>
      </c>
      <c r="N46" t="s">
        <v>18</v>
      </c>
    </row>
    <row r="47" spans="1:17" x14ac:dyDescent="0.25">
      <c r="A47">
        <v>1949</v>
      </c>
    </row>
    <row r="48" spans="1:17" x14ac:dyDescent="0.25">
      <c r="A48">
        <v>1950</v>
      </c>
    </row>
    <row r="49" spans="1:17" x14ac:dyDescent="0.25">
      <c r="A49">
        <v>1951</v>
      </c>
    </row>
    <row r="50" spans="1:17" x14ac:dyDescent="0.25">
      <c r="A50">
        <v>1952</v>
      </c>
    </row>
    <row r="51" spans="1:17" x14ac:dyDescent="0.25">
      <c r="A51">
        <v>1953</v>
      </c>
      <c r="H51">
        <v>9</v>
      </c>
      <c r="I51">
        <v>6</v>
      </c>
      <c r="J51">
        <v>8</v>
      </c>
      <c r="L51" s="13">
        <f t="shared" ref="L51" si="3">((240*H51)+(12*I51)+J51)/240</f>
        <v>9.3333333333333339</v>
      </c>
      <c r="M51" s="13">
        <f>L51/RPI_2010!B50*100</f>
        <v>203.25203252032523</v>
      </c>
      <c r="N51" s="14" t="s">
        <v>45</v>
      </c>
      <c r="P51" s="21"/>
      <c r="Q51" s="26"/>
    </row>
    <row r="52" spans="1:17" x14ac:dyDescent="0.25">
      <c r="A52">
        <v>1954</v>
      </c>
      <c r="N52" t="s">
        <v>39</v>
      </c>
    </row>
    <row r="53" spans="1:17" x14ac:dyDescent="0.25">
      <c r="A53">
        <v>1955</v>
      </c>
    </row>
    <row r="54" spans="1:17" x14ac:dyDescent="0.25">
      <c r="A54">
        <v>1956</v>
      </c>
    </row>
    <row r="55" spans="1:17" x14ac:dyDescent="0.25">
      <c r="A55">
        <v>1957</v>
      </c>
      <c r="D55">
        <v>65</v>
      </c>
      <c r="F55" s="13">
        <f>((240*C55)+(12*D55)+E55)/240</f>
        <v>3.25</v>
      </c>
      <c r="G55" s="13">
        <f>F55/RPI_2010!B54*100</f>
        <v>61.113200451297487</v>
      </c>
      <c r="H55" t="s">
        <v>46</v>
      </c>
      <c r="I55" s="13"/>
      <c r="J55" s="13"/>
      <c r="K55" s="13"/>
      <c r="L55" s="13"/>
      <c r="M55" s="13"/>
      <c r="N55" t="s">
        <v>42</v>
      </c>
    </row>
    <row r="56" spans="1:17" x14ac:dyDescent="0.25">
      <c r="A56">
        <v>1958</v>
      </c>
    </row>
    <row r="57" spans="1:17" x14ac:dyDescent="0.25">
      <c r="A57">
        <v>1959</v>
      </c>
    </row>
    <row r="58" spans="1:17" x14ac:dyDescent="0.25">
      <c r="A58">
        <v>1960</v>
      </c>
    </row>
    <row r="59" spans="1:17" x14ac:dyDescent="0.25">
      <c r="A59">
        <v>1961</v>
      </c>
      <c r="C59">
        <v>3</v>
      </c>
      <c r="D59">
        <v>5</v>
      </c>
      <c r="F59" s="13">
        <f>((240*C59)+(12*D59)+E59)/240</f>
        <v>3.25</v>
      </c>
      <c r="G59" s="13">
        <f>F59/RPI_2010!B58*100</f>
        <v>56.423611111111114</v>
      </c>
      <c r="H59">
        <v>18</v>
      </c>
      <c r="I59">
        <v>13</v>
      </c>
      <c r="J59">
        <v>9</v>
      </c>
      <c r="L59" s="13">
        <f t="shared" ref="L59:L60" si="4">((240*H59)+(12*I59)+J59)/240</f>
        <v>18.6875</v>
      </c>
      <c r="M59" s="13">
        <f>L59/RPI_2010!B58*100</f>
        <v>324.43576388888886</v>
      </c>
      <c r="N59" t="s">
        <v>16</v>
      </c>
      <c r="P59" s="21"/>
      <c r="Q59" s="27"/>
    </row>
    <row r="60" spans="1:17" x14ac:dyDescent="0.25">
      <c r="A60">
        <v>1962</v>
      </c>
      <c r="C60">
        <v>4</v>
      </c>
      <c r="F60" s="13">
        <f>((240*C60)+(12*D60)+E60)/240</f>
        <v>4</v>
      </c>
      <c r="G60" s="13">
        <f>F60/RPI_2010!B59*100</f>
        <v>66.555740432612325</v>
      </c>
      <c r="H60">
        <v>23</v>
      </c>
      <c r="L60" s="13">
        <f t="shared" si="4"/>
        <v>23</v>
      </c>
      <c r="M60" s="13">
        <f>L60/RPI_2010!B59*100</f>
        <v>382.69550748752079</v>
      </c>
      <c r="N60" t="s">
        <v>40</v>
      </c>
      <c r="P60" s="21"/>
      <c r="Q60" s="27"/>
    </row>
    <row r="61" spans="1:17" x14ac:dyDescent="0.25">
      <c r="A61">
        <v>1963</v>
      </c>
      <c r="C61">
        <v>4</v>
      </c>
      <c r="F61" s="13">
        <f>((240*C61)+(12*D61)+E61)/240</f>
        <v>4</v>
      </c>
      <c r="G61" s="13">
        <f>F61/RPI_2010!B60*100</f>
        <v>65.327453862485712</v>
      </c>
      <c r="N61" t="s">
        <v>49</v>
      </c>
    </row>
    <row r="62" spans="1:17" x14ac:dyDescent="0.25">
      <c r="A62">
        <v>1964</v>
      </c>
    </row>
    <row r="63" spans="1:17" x14ac:dyDescent="0.25">
      <c r="A63">
        <v>1965</v>
      </c>
    </row>
    <row r="64" spans="1:17" x14ac:dyDescent="0.25">
      <c r="A64">
        <v>1966</v>
      </c>
      <c r="C64">
        <v>4</v>
      </c>
      <c r="D64">
        <v>10</v>
      </c>
      <c r="F64" s="13">
        <f>((240*C64)+(12*D64)+E64)/240</f>
        <v>4.5</v>
      </c>
      <c r="G64" s="13"/>
      <c r="L64">
        <v>27</v>
      </c>
      <c r="M64" s="13">
        <f>L64/RPI_2010!B63*100</f>
        <v>392.27081214586661</v>
      </c>
      <c r="N64" t="s">
        <v>54</v>
      </c>
      <c r="P64" s="21"/>
      <c r="Q64" s="27"/>
    </row>
    <row r="65" spans="1:17" x14ac:dyDescent="0.25">
      <c r="A65">
        <v>1967</v>
      </c>
      <c r="C65">
        <v>4</v>
      </c>
      <c r="F65" s="13">
        <f>((240*C65)+(12*D65)+E65)/240</f>
        <v>4</v>
      </c>
      <c r="G65" s="13"/>
      <c r="H65">
        <v>28</v>
      </c>
      <c r="I65">
        <v>18</v>
      </c>
      <c r="J65">
        <v>9</v>
      </c>
      <c r="L65" s="13">
        <f t="shared" ref="L65" si="5">((240*H65)+(12*I65)+J65)/240</f>
        <v>28.9375</v>
      </c>
      <c r="M65" s="13">
        <f>L65/RPI_2010!B64*100</f>
        <v>409.64750849377128</v>
      </c>
      <c r="N65" t="s">
        <v>17</v>
      </c>
      <c r="P65" s="21"/>
      <c r="Q65" s="27"/>
    </row>
    <row r="66" spans="1:17" x14ac:dyDescent="0.25">
      <c r="A66">
        <v>1968</v>
      </c>
      <c r="C66">
        <v>6</v>
      </c>
      <c r="D66">
        <v>5</v>
      </c>
      <c r="F66" s="13">
        <f>((240*C66)+(12*D66)+E66)/240</f>
        <v>6.25</v>
      </c>
      <c r="G66" s="13"/>
      <c r="H66">
        <v>40</v>
      </c>
      <c r="I66">
        <v>12</v>
      </c>
      <c r="J66">
        <v>6</v>
      </c>
      <c r="L66" s="13">
        <f t="shared" ref="L66" si="6">((240*H66)+(12*I66)+J66)/240</f>
        <v>40.625</v>
      </c>
      <c r="M66" s="13">
        <f>L66/RPI_2010!B65*100</f>
        <v>549.50628973353173</v>
      </c>
      <c r="N66" t="s">
        <v>53</v>
      </c>
      <c r="P66" s="21"/>
      <c r="Q66" s="27"/>
    </row>
    <row r="67" spans="1:17" x14ac:dyDescent="0.25">
      <c r="A67">
        <v>1969</v>
      </c>
      <c r="Q67" s="27"/>
    </row>
    <row r="68" spans="1:17" x14ac:dyDescent="0.25">
      <c r="A68">
        <v>1970</v>
      </c>
      <c r="B68" t="s">
        <v>94</v>
      </c>
      <c r="C68">
        <v>6</v>
      </c>
      <c r="D68">
        <v>5</v>
      </c>
      <c r="F68" s="13">
        <f>((240*C68)+(12*D68)+E68)/240</f>
        <v>6.25</v>
      </c>
      <c r="G68" s="13"/>
      <c r="K68">
        <v>6</v>
      </c>
      <c r="L68">
        <f>F68*K68</f>
        <v>37.5</v>
      </c>
      <c r="M68" s="13">
        <f>L68/RPI_2010!B67*100</f>
        <v>452.40680419833518</v>
      </c>
      <c r="N68" t="s">
        <v>43</v>
      </c>
      <c r="P68" s="21"/>
      <c r="Q68" s="27"/>
    </row>
    <row r="69" spans="1:17" x14ac:dyDescent="0.25">
      <c r="A69" s="1">
        <v>1971</v>
      </c>
      <c r="B69" s="1"/>
      <c r="C69" s="1"/>
      <c r="D69" s="1"/>
      <c r="E69" s="1"/>
      <c r="Q69" s="27"/>
    </row>
    <row r="70" spans="1:17" x14ac:dyDescent="0.25">
      <c r="A70">
        <v>1972</v>
      </c>
      <c r="Q70" s="27"/>
    </row>
    <row r="71" spans="1:17" x14ac:dyDescent="0.25">
      <c r="A71">
        <v>1973</v>
      </c>
      <c r="B71" t="s">
        <v>63</v>
      </c>
      <c r="F71">
        <v>9.5</v>
      </c>
      <c r="K71">
        <v>4.5</v>
      </c>
      <c r="L71">
        <f>F71*K71</f>
        <v>42.75</v>
      </c>
      <c r="M71" s="13">
        <f>L71/RPI_2010!B70*100</f>
        <v>403.22580645161293</v>
      </c>
      <c r="N71" t="s">
        <v>49</v>
      </c>
      <c r="P71" s="21"/>
      <c r="Q71" s="27"/>
    </row>
    <row r="72" spans="1:17" x14ac:dyDescent="0.25">
      <c r="A72">
        <v>1974</v>
      </c>
      <c r="B72" t="s">
        <v>64</v>
      </c>
      <c r="F72">
        <v>9.5</v>
      </c>
      <c r="K72">
        <v>5</v>
      </c>
      <c r="L72">
        <f>F72*K72</f>
        <v>47.5</v>
      </c>
      <c r="M72" s="13">
        <f>L72/RPI_2010!B71*100</f>
        <v>386.0846947898886</v>
      </c>
      <c r="N72" s="18" t="s">
        <v>55</v>
      </c>
      <c r="P72" s="21"/>
      <c r="Q72" s="27"/>
    </row>
    <row r="73" spans="1:17" x14ac:dyDescent="0.25">
      <c r="A73">
        <v>1975</v>
      </c>
      <c r="B73" t="s">
        <v>66</v>
      </c>
      <c r="F73">
        <v>11</v>
      </c>
      <c r="K73">
        <v>5.5</v>
      </c>
      <c r="L73">
        <f>F73*K73</f>
        <v>60.5</v>
      </c>
      <c r="M73" s="13">
        <f>L73/RPI_2010!B72*100</f>
        <v>395.81288845273144</v>
      </c>
      <c r="N73" s="18" t="s">
        <v>55</v>
      </c>
      <c r="P73" s="21"/>
      <c r="Q73" s="27"/>
    </row>
    <row r="74" spans="1:17" x14ac:dyDescent="0.25">
      <c r="A74">
        <v>1976</v>
      </c>
      <c r="B74" t="s">
        <v>65</v>
      </c>
      <c r="F74">
        <v>14.3</v>
      </c>
      <c r="K74">
        <v>5</v>
      </c>
      <c r="L74">
        <f>F74*K74</f>
        <v>71.5</v>
      </c>
      <c r="M74" s="13">
        <f>L74/RPI_2010!B73*100</f>
        <v>401.36970921746939</v>
      </c>
      <c r="N74" s="18" t="s">
        <v>55</v>
      </c>
      <c r="P74" s="21"/>
      <c r="Q74" s="27"/>
    </row>
    <row r="75" spans="1:17" x14ac:dyDescent="0.25">
      <c r="A75">
        <v>1977</v>
      </c>
      <c r="B75" t="s">
        <v>67</v>
      </c>
      <c r="F75">
        <v>15.75</v>
      </c>
      <c r="K75">
        <v>6</v>
      </c>
      <c r="L75" s="23">
        <f>F75*5</f>
        <v>78.75</v>
      </c>
      <c r="M75" s="13">
        <f>L75/RPI_2010!B74*100</f>
        <v>381.5961622328827</v>
      </c>
      <c r="N75" t="s">
        <v>92</v>
      </c>
      <c r="P75" s="21"/>
      <c r="Q75" s="27"/>
    </row>
    <row r="76" spans="1:17" x14ac:dyDescent="0.25">
      <c r="A76">
        <v>1978</v>
      </c>
      <c r="B76" t="s">
        <v>68</v>
      </c>
      <c r="F76">
        <v>17.399999999999999</v>
      </c>
      <c r="K76">
        <v>6.5</v>
      </c>
      <c r="L76">
        <f t="shared" ref="L76:L83" si="7">F76*K76</f>
        <v>113.1</v>
      </c>
      <c r="M76" s="13">
        <f>L76/RPI_2010!B75*100</f>
        <v>506.06291109221883</v>
      </c>
      <c r="N76" s="18" t="s">
        <v>55</v>
      </c>
      <c r="P76" s="21"/>
      <c r="Q76" s="27"/>
    </row>
    <row r="77" spans="1:17" x14ac:dyDescent="0.25">
      <c r="A77">
        <v>1979</v>
      </c>
      <c r="B77" t="s">
        <v>69</v>
      </c>
      <c r="F77">
        <v>19.149999999999999</v>
      </c>
      <c r="K77">
        <v>4.5</v>
      </c>
      <c r="L77">
        <f t="shared" si="7"/>
        <v>86.174999999999997</v>
      </c>
      <c r="M77" s="13">
        <f>L77/RPI_2010!B76*100</f>
        <v>340.03472359231341</v>
      </c>
      <c r="N77" s="18" t="s">
        <v>55</v>
      </c>
      <c r="P77" s="21"/>
      <c r="Q77" s="27"/>
    </row>
    <row r="78" spans="1:17" x14ac:dyDescent="0.25">
      <c r="A78">
        <v>1980</v>
      </c>
      <c r="B78" t="s">
        <v>70</v>
      </c>
      <c r="F78">
        <v>23</v>
      </c>
      <c r="K78">
        <v>4</v>
      </c>
      <c r="L78">
        <f t="shared" si="7"/>
        <v>92</v>
      </c>
      <c r="M78" s="13">
        <f>L78/RPI_2010!B77*100</f>
        <v>307.68201732383534</v>
      </c>
      <c r="N78" s="18" t="s">
        <v>55</v>
      </c>
      <c r="P78" s="21"/>
      <c r="Q78" s="27"/>
    </row>
    <row r="79" spans="1:17" x14ac:dyDescent="0.25">
      <c r="A79">
        <v>1981</v>
      </c>
      <c r="B79" t="s">
        <v>71</v>
      </c>
      <c r="F79">
        <v>27.5</v>
      </c>
      <c r="K79">
        <v>5.5</v>
      </c>
      <c r="L79">
        <f t="shared" si="7"/>
        <v>151.25</v>
      </c>
      <c r="M79" s="13">
        <f>L79/RPI_2010!B78*100</f>
        <v>452.15389674449193</v>
      </c>
      <c r="N79" s="18" t="s">
        <v>55</v>
      </c>
      <c r="P79" s="21"/>
      <c r="Q79" s="27"/>
    </row>
    <row r="80" spans="1:17" x14ac:dyDescent="0.25">
      <c r="A80">
        <v>1982</v>
      </c>
      <c r="B80" t="s">
        <v>72</v>
      </c>
      <c r="F80">
        <v>31</v>
      </c>
      <c r="K80">
        <v>6</v>
      </c>
      <c r="L80">
        <f t="shared" si="7"/>
        <v>186</v>
      </c>
      <c r="M80" s="13">
        <f>L80/RPI_2010!B79*100</f>
        <v>511.95948363656373</v>
      </c>
      <c r="N80" s="18" t="s">
        <v>55</v>
      </c>
      <c r="P80" s="21"/>
      <c r="Q80" s="27"/>
    </row>
    <row r="81" spans="1:17" x14ac:dyDescent="0.25">
      <c r="A81">
        <v>1983</v>
      </c>
      <c r="B81" t="s">
        <v>73</v>
      </c>
      <c r="F81">
        <v>34</v>
      </c>
      <c r="K81">
        <v>6</v>
      </c>
      <c r="L81">
        <f t="shared" si="7"/>
        <v>204</v>
      </c>
      <c r="M81" s="13">
        <f>L81/RPI_2010!B80*100</f>
        <v>536.8703615979789</v>
      </c>
      <c r="N81" s="18" t="s">
        <v>55</v>
      </c>
      <c r="P81" s="21"/>
      <c r="Q81" s="27"/>
    </row>
    <row r="82" spans="1:17" x14ac:dyDescent="0.25">
      <c r="A82">
        <v>1984</v>
      </c>
      <c r="B82" t="s">
        <v>74</v>
      </c>
      <c r="F82">
        <v>36</v>
      </c>
      <c r="K82">
        <v>6</v>
      </c>
      <c r="L82">
        <f t="shared" si="7"/>
        <v>216</v>
      </c>
      <c r="M82" s="13">
        <f>L82/RPI_2010!B81*100</f>
        <v>541.47552079416414</v>
      </c>
      <c r="N82" s="18" t="s">
        <v>55</v>
      </c>
      <c r="P82" s="21"/>
      <c r="Q82" s="27"/>
    </row>
    <row r="83" spans="1:17" x14ac:dyDescent="0.25">
      <c r="A83">
        <v>1985</v>
      </c>
      <c r="B83" t="s">
        <v>75</v>
      </c>
      <c r="F83">
        <v>38</v>
      </c>
      <c r="K83">
        <v>6</v>
      </c>
      <c r="L83">
        <f t="shared" si="7"/>
        <v>228</v>
      </c>
      <c r="M83" s="13">
        <f>L83/RPI_2010!B82*100</f>
        <v>538.7778250389905</v>
      </c>
      <c r="N83" s="18" t="s">
        <v>55</v>
      </c>
      <c r="P83" s="21"/>
      <c r="Q83" s="27"/>
    </row>
    <row r="84" spans="1:17" x14ac:dyDescent="0.25">
      <c r="A84">
        <v>1986</v>
      </c>
      <c r="B84" t="s">
        <v>76</v>
      </c>
      <c r="F84">
        <v>40</v>
      </c>
      <c r="K84">
        <v>6</v>
      </c>
      <c r="L84">
        <v>240</v>
      </c>
      <c r="M84" s="13">
        <f>L84/RPI_2010!B83*100</f>
        <v>548.4711367064308</v>
      </c>
      <c r="N84" s="18" t="s">
        <v>62</v>
      </c>
      <c r="P84" s="21"/>
      <c r="Q84" s="27"/>
    </row>
    <row r="85" spans="1:17" x14ac:dyDescent="0.25">
      <c r="A85">
        <v>1987</v>
      </c>
      <c r="M85" s="13"/>
      <c r="Q85" s="27"/>
    </row>
    <row r="86" spans="1:17" x14ac:dyDescent="0.25">
      <c r="A86">
        <v>1988</v>
      </c>
      <c r="L86">
        <v>267</v>
      </c>
      <c r="M86" s="13">
        <f>L86/RPI_2010!B85*100</f>
        <v>558.3788192483845</v>
      </c>
      <c r="N86" s="14" t="s">
        <v>56</v>
      </c>
      <c r="P86" s="21"/>
      <c r="Q86" s="27"/>
    </row>
    <row r="87" spans="1:17" x14ac:dyDescent="0.25">
      <c r="A87">
        <v>1989</v>
      </c>
      <c r="L87">
        <v>279</v>
      </c>
      <c r="M87" s="13">
        <f>L87/RPI_2010!B86*100</f>
        <v>541.36914001862772</v>
      </c>
      <c r="N87" s="14" t="s">
        <v>56</v>
      </c>
      <c r="P87" s="21"/>
      <c r="Q87" s="27"/>
    </row>
    <row r="88" spans="1:17" x14ac:dyDescent="0.25">
      <c r="A88">
        <v>1990</v>
      </c>
      <c r="Q88" s="20"/>
    </row>
    <row r="89" spans="1:17" x14ac:dyDescent="0.25">
      <c r="A89">
        <v>1991</v>
      </c>
    </row>
    <row r="90" spans="1:17" x14ac:dyDescent="0.25">
      <c r="A90">
        <v>1992</v>
      </c>
    </row>
    <row r="91" spans="1:17" x14ac:dyDescent="0.25">
      <c r="A91">
        <v>1993</v>
      </c>
    </row>
    <row r="92" spans="1:17" x14ac:dyDescent="0.25">
      <c r="A92">
        <v>1994</v>
      </c>
    </row>
    <row r="93" spans="1:17" x14ac:dyDescent="0.25">
      <c r="A93">
        <v>1995</v>
      </c>
    </row>
    <row r="94" spans="1:17" x14ac:dyDescent="0.25">
      <c r="A94">
        <v>1996</v>
      </c>
    </row>
    <row r="95" spans="1:17" x14ac:dyDescent="0.25">
      <c r="A95">
        <v>1997</v>
      </c>
      <c r="L95">
        <v>416</v>
      </c>
      <c r="M95" s="13">
        <f>L95/RPI_2010!B94*100</f>
        <v>590.48970901348468</v>
      </c>
      <c r="N95" t="s">
        <v>57</v>
      </c>
      <c r="P95" s="21"/>
      <c r="Q95" s="27"/>
    </row>
    <row r="96" spans="1:17" x14ac:dyDescent="0.25">
      <c r="A96">
        <v>1998</v>
      </c>
    </row>
    <row r="97" spans="1:17" x14ac:dyDescent="0.25">
      <c r="A97">
        <v>1999</v>
      </c>
    </row>
    <row r="98" spans="1:17" x14ac:dyDescent="0.25">
      <c r="A98">
        <v>2000</v>
      </c>
      <c r="L98">
        <v>542</v>
      </c>
      <c r="M98" s="13">
        <f>L98/RPI_2010!B97*100</f>
        <v>711.51018693551771</v>
      </c>
      <c r="N98" t="s">
        <v>58</v>
      </c>
      <c r="P98" s="21"/>
      <c r="Q98" s="27"/>
    </row>
    <row r="99" spans="1:17" x14ac:dyDescent="0.25">
      <c r="A99">
        <v>2001</v>
      </c>
    </row>
    <row r="100" spans="1:17" x14ac:dyDescent="0.25">
      <c r="A100">
        <v>2002</v>
      </c>
    </row>
    <row r="101" spans="1:17" x14ac:dyDescent="0.25">
      <c r="A101">
        <v>2003</v>
      </c>
    </row>
    <row r="102" spans="1:17" x14ac:dyDescent="0.25">
      <c r="A102">
        <v>2004</v>
      </c>
    </row>
    <row r="103" spans="1:17" x14ac:dyDescent="0.25">
      <c r="A103">
        <v>2005</v>
      </c>
    </row>
    <row r="104" spans="1:17" x14ac:dyDescent="0.25">
      <c r="A104">
        <v>2006</v>
      </c>
    </row>
    <row r="105" spans="1:17" x14ac:dyDescent="0.25">
      <c r="A105">
        <v>2007</v>
      </c>
    </row>
    <row r="106" spans="1:17" x14ac:dyDescent="0.25">
      <c r="A106">
        <v>2008</v>
      </c>
    </row>
    <row r="107" spans="1:17" x14ac:dyDescent="0.25">
      <c r="A107">
        <v>2009</v>
      </c>
    </row>
    <row r="108" spans="1:17" x14ac:dyDescent="0.25">
      <c r="A108">
        <v>2010</v>
      </c>
    </row>
    <row r="109" spans="1:17" x14ac:dyDescent="0.25">
      <c r="A109">
        <v>2011</v>
      </c>
    </row>
    <row r="110" spans="1:17" x14ac:dyDescent="0.25">
      <c r="A110">
        <v>2012</v>
      </c>
    </row>
    <row r="111" spans="1:17" x14ac:dyDescent="0.25">
      <c r="A111">
        <v>2013</v>
      </c>
    </row>
    <row r="112" spans="1:17" x14ac:dyDescent="0.25">
      <c r="A112">
        <v>2014</v>
      </c>
    </row>
    <row r="113" spans="1:1" x14ac:dyDescent="0.25">
      <c r="A113">
        <v>2015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12"/>
  <sheetViews>
    <sheetView workbookViewId="0">
      <pane xSplit="1" ySplit="1" topLeftCell="B2" activePane="bottomRight" state="frozen"/>
      <selection pane="topRight" activeCell="B1" sqref="B1"/>
      <selection pane="bottomLeft" activeCell="A2" sqref="A2"/>
      <selection pane="bottomRight" activeCell="H78" sqref="H78"/>
    </sheetView>
  </sheetViews>
  <sheetFormatPr defaultRowHeight="15" x14ac:dyDescent="0.25"/>
  <cols>
    <col min="3" max="3" width="7.5703125" customWidth="1"/>
    <col min="4" max="4" width="5.28515625" customWidth="1"/>
    <col min="5" max="5" width="4.28515625" customWidth="1"/>
    <col min="6" max="6" width="14.7109375" customWidth="1"/>
    <col min="7" max="7" width="6" customWidth="1"/>
    <col min="8" max="10" width="4.42578125" customWidth="1"/>
    <col min="11" max="11" width="13.42578125" customWidth="1"/>
    <col min="13" max="13" width="13.140625" customWidth="1"/>
    <col min="15" max="15" width="12.7109375" customWidth="1"/>
  </cols>
  <sheetData>
    <row r="1" spans="1:15" ht="60" x14ac:dyDescent="0.25">
      <c r="A1" s="11" t="s">
        <v>23</v>
      </c>
      <c r="B1" s="7" t="s">
        <v>14</v>
      </c>
      <c r="C1" s="6" t="s">
        <v>13</v>
      </c>
      <c r="D1" s="6" t="s">
        <v>12</v>
      </c>
      <c r="E1" s="6" t="s">
        <v>11</v>
      </c>
      <c r="F1" s="9" t="s">
        <v>47</v>
      </c>
      <c r="G1" s="15"/>
      <c r="H1" s="15"/>
      <c r="I1" s="15"/>
      <c r="J1" s="15" t="s">
        <v>61</v>
      </c>
      <c r="K1" s="17" t="s">
        <v>48</v>
      </c>
      <c r="L1" s="5" t="s">
        <v>10</v>
      </c>
      <c r="M1" s="19"/>
      <c r="N1" s="11"/>
      <c r="O1" s="22"/>
    </row>
    <row r="2" spans="1:15" x14ac:dyDescent="0.25">
      <c r="A2">
        <v>1905</v>
      </c>
      <c r="B2" t="s">
        <v>5</v>
      </c>
      <c r="D2">
        <v>25</v>
      </c>
      <c r="F2" s="13">
        <f t="shared" ref="F2:F6" si="0">((240*C2)+(12*D2)+E2)/240</f>
        <v>1.25</v>
      </c>
      <c r="G2" s="13"/>
      <c r="H2" s="13"/>
      <c r="I2" s="13"/>
      <c r="J2" s="13"/>
      <c r="K2" s="13">
        <f>F2</f>
        <v>1.25</v>
      </c>
      <c r="L2" t="s">
        <v>4</v>
      </c>
    </row>
    <row r="3" spans="1:15" x14ac:dyDescent="0.25">
      <c r="A3">
        <v>1906</v>
      </c>
      <c r="B3" t="s">
        <v>33</v>
      </c>
      <c r="D3">
        <v>20</v>
      </c>
      <c r="F3" s="13">
        <f t="shared" si="0"/>
        <v>1</v>
      </c>
      <c r="G3" s="13"/>
      <c r="H3" s="13"/>
      <c r="I3" s="13"/>
      <c r="J3" s="13"/>
      <c r="K3" s="13">
        <f>F3</f>
        <v>1</v>
      </c>
      <c r="L3" t="s">
        <v>32</v>
      </c>
    </row>
    <row r="4" spans="1:15" x14ac:dyDescent="0.25">
      <c r="A4">
        <v>1907</v>
      </c>
      <c r="B4" t="s">
        <v>34</v>
      </c>
      <c r="D4">
        <v>20</v>
      </c>
      <c r="F4" s="13">
        <f t="shared" si="0"/>
        <v>1</v>
      </c>
      <c r="G4" s="13"/>
      <c r="H4" s="13"/>
      <c r="I4" s="13"/>
      <c r="J4" s="13"/>
      <c r="K4" s="13">
        <f>F4</f>
        <v>1</v>
      </c>
      <c r="L4" t="s">
        <v>31</v>
      </c>
    </row>
    <row r="5" spans="1:15" x14ac:dyDescent="0.25">
      <c r="A5">
        <v>1908</v>
      </c>
      <c r="F5" s="13">
        <f t="shared" si="0"/>
        <v>0</v>
      </c>
      <c r="G5" s="13"/>
      <c r="H5" s="13"/>
      <c r="I5" s="13"/>
      <c r="J5" s="13"/>
      <c r="K5" s="13">
        <f>F5</f>
        <v>0</v>
      </c>
    </row>
    <row r="6" spans="1:15" x14ac:dyDescent="0.25">
      <c r="A6">
        <v>1909</v>
      </c>
      <c r="B6" t="s">
        <v>38</v>
      </c>
      <c r="D6">
        <v>25</v>
      </c>
      <c r="F6" s="13">
        <f t="shared" si="0"/>
        <v>1.25</v>
      </c>
      <c r="G6" s="13"/>
      <c r="H6" s="13"/>
      <c r="I6" s="13"/>
      <c r="J6" s="13"/>
      <c r="K6" s="13">
        <f>F6</f>
        <v>1.25</v>
      </c>
      <c r="L6" s="2" t="s">
        <v>36</v>
      </c>
    </row>
    <row r="7" spans="1:15" x14ac:dyDescent="0.25">
      <c r="A7">
        <v>1910</v>
      </c>
    </row>
    <row r="8" spans="1:15" x14ac:dyDescent="0.25">
      <c r="A8">
        <v>1911</v>
      </c>
    </row>
    <row r="9" spans="1:15" x14ac:dyDescent="0.25">
      <c r="A9">
        <v>1912</v>
      </c>
    </row>
    <row r="10" spans="1:15" x14ac:dyDescent="0.25">
      <c r="A10">
        <v>1913</v>
      </c>
    </row>
    <row r="11" spans="1:15" x14ac:dyDescent="0.25">
      <c r="A11">
        <v>1914</v>
      </c>
    </row>
    <row r="12" spans="1:15" x14ac:dyDescent="0.25">
      <c r="A12">
        <v>1915</v>
      </c>
    </row>
    <row r="13" spans="1:15" x14ac:dyDescent="0.25">
      <c r="A13">
        <v>1916</v>
      </c>
    </row>
    <row r="14" spans="1:15" x14ac:dyDescent="0.25">
      <c r="A14">
        <v>1917</v>
      </c>
    </row>
    <row r="15" spans="1:15" x14ac:dyDescent="0.25">
      <c r="A15">
        <v>1918</v>
      </c>
    </row>
    <row r="16" spans="1:15" x14ac:dyDescent="0.25">
      <c r="A16">
        <v>1919</v>
      </c>
    </row>
    <row r="17" spans="1:13" x14ac:dyDescent="0.25">
      <c r="A17">
        <v>1920</v>
      </c>
    </row>
    <row r="18" spans="1:13" x14ac:dyDescent="0.25">
      <c r="A18">
        <v>1921</v>
      </c>
    </row>
    <row r="19" spans="1:13" x14ac:dyDescent="0.25">
      <c r="A19">
        <v>1922</v>
      </c>
    </row>
    <row r="20" spans="1:13" x14ac:dyDescent="0.25">
      <c r="A20">
        <v>1923</v>
      </c>
    </row>
    <row r="21" spans="1:13" x14ac:dyDescent="0.25">
      <c r="A21">
        <v>1924</v>
      </c>
    </row>
    <row r="22" spans="1:13" x14ac:dyDescent="0.25">
      <c r="A22">
        <v>1925</v>
      </c>
    </row>
    <row r="23" spans="1:13" x14ac:dyDescent="0.25">
      <c r="A23">
        <v>1926</v>
      </c>
    </row>
    <row r="24" spans="1:13" x14ac:dyDescent="0.25">
      <c r="A24">
        <v>1927</v>
      </c>
    </row>
    <row r="25" spans="1:13" x14ac:dyDescent="0.25">
      <c r="A25">
        <v>1928</v>
      </c>
    </row>
    <row r="26" spans="1:13" x14ac:dyDescent="0.25">
      <c r="A26">
        <v>1929</v>
      </c>
    </row>
    <row r="27" spans="1:13" x14ac:dyDescent="0.25">
      <c r="A27">
        <v>1930</v>
      </c>
      <c r="D27">
        <v>20</v>
      </c>
      <c r="F27" s="13">
        <f t="shared" ref="F27" si="1">((240*C27)+(12*D27)+E27)/240</f>
        <v>1</v>
      </c>
      <c r="G27" s="13"/>
      <c r="H27" s="13"/>
      <c r="I27" s="13"/>
      <c r="J27" s="13"/>
      <c r="K27" s="13">
        <f>F27</f>
        <v>1</v>
      </c>
      <c r="L27" t="s">
        <v>27</v>
      </c>
    </row>
    <row r="28" spans="1:13" x14ac:dyDescent="0.25">
      <c r="A28">
        <v>1931</v>
      </c>
    </row>
    <row r="29" spans="1:13" x14ac:dyDescent="0.25">
      <c r="A29">
        <v>1932</v>
      </c>
      <c r="L29" s="2"/>
      <c r="M29" s="2"/>
    </row>
    <row r="30" spans="1:13" x14ac:dyDescent="0.25">
      <c r="A30">
        <v>1933</v>
      </c>
    </row>
    <row r="31" spans="1:13" x14ac:dyDescent="0.25">
      <c r="A31">
        <v>1934</v>
      </c>
    </row>
    <row r="32" spans="1:13" x14ac:dyDescent="0.25">
      <c r="A32">
        <v>1935</v>
      </c>
      <c r="D32">
        <v>30</v>
      </c>
      <c r="F32" s="13">
        <f t="shared" ref="F32" si="2">((240*C32)+(12*D32)+E32)/240</f>
        <v>1.5</v>
      </c>
      <c r="G32" s="13"/>
      <c r="H32" s="13"/>
      <c r="I32" s="13"/>
      <c r="J32" s="13"/>
      <c r="K32" s="13">
        <f>F32</f>
        <v>1.5</v>
      </c>
      <c r="L32" t="s">
        <v>24</v>
      </c>
    </row>
    <row r="33" spans="1:12" x14ac:dyDescent="0.25">
      <c r="A33">
        <v>1936</v>
      </c>
    </row>
    <row r="34" spans="1:12" x14ac:dyDescent="0.25">
      <c r="A34">
        <v>1937</v>
      </c>
    </row>
    <row r="35" spans="1:12" x14ac:dyDescent="0.25">
      <c r="A35">
        <v>1938</v>
      </c>
    </row>
    <row r="36" spans="1:12" x14ac:dyDescent="0.25">
      <c r="A36">
        <v>1939</v>
      </c>
    </row>
    <row r="37" spans="1:12" x14ac:dyDescent="0.25">
      <c r="A37">
        <v>1940</v>
      </c>
    </row>
    <row r="38" spans="1:12" x14ac:dyDescent="0.25">
      <c r="A38">
        <v>1941</v>
      </c>
    </row>
    <row r="39" spans="1:12" x14ac:dyDescent="0.25">
      <c r="A39">
        <v>1942</v>
      </c>
    </row>
    <row r="40" spans="1:12" x14ac:dyDescent="0.25">
      <c r="A40">
        <v>1943</v>
      </c>
    </row>
    <row r="41" spans="1:12" x14ac:dyDescent="0.25">
      <c r="A41">
        <v>1944</v>
      </c>
    </row>
    <row r="42" spans="1:12" x14ac:dyDescent="0.25">
      <c r="A42">
        <v>1945</v>
      </c>
    </row>
    <row r="43" spans="1:12" x14ac:dyDescent="0.25">
      <c r="A43">
        <v>1946</v>
      </c>
    </row>
    <row r="44" spans="1:12" x14ac:dyDescent="0.25">
      <c r="A44">
        <v>1947</v>
      </c>
      <c r="F44" s="13"/>
      <c r="G44">
        <v>2</v>
      </c>
      <c r="H44">
        <v>5</v>
      </c>
      <c r="I44">
        <v>0</v>
      </c>
      <c r="K44" s="13">
        <f t="shared" ref="K44" si="3">((240*G44)+(12*H44)+I44)/240</f>
        <v>2.25</v>
      </c>
      <c r="L44" t="s">
        <v>41</v>
      </c>
    </row>
    <row r="45" spans="1:12" x14ac:dyDescent="0.25">
      <c r="A45">
        <v>1948</v>
      </c>
    </row>
    <row r="46" spans="1:12" x14ac:dyDescent="0.25">
      <c r="A46">
        <v>1949</v>
      </c>
    </row>
    <row r="47" spans="1:12" x14ac:dyDescent="0.25">
      <c r="A47">
        <v>1950</v>
      </c>
    </row>
    <row r="48" spans="1:12" x14ac:dyDescent="0.25">
      <c r="A48">
        <v>1951</v>
      </c>
    </row>
    <row r="49" spans="1:15" x14ac:dyDescent="0.25">
      <c r="A49">
        <v>1952</v>
      </c>
    </row>
    <row r="50" spans="1:15" x14ac:dyDescent="0.25">
      <c r="A50">
        <v>1953</v>
      </c>
      <c r="G50">
        <v>1</v>
      </c>
      <c r="H50">
        <v>17</v>
      </c>
      <c r="I50">
        <v>4</v>
      </c>
      <c r="K50" s="13">
        <f t="shared" ref="K50" si="4">((240*G50)+(12*H50)+I50)/240</f>
        <v>1.8666666666666667</v>
      </c>
      <c r="L50" s="14" t="s">
        <v>44</v>
      </c>
    </row>
    <row r="51" spans="1:15" x14ac:dyDescent="0.25">
      <c r="A51">
        <v>1954</v>
      </c>
    </row>
    <row r="52" spans="1:15" x14ac:dyDescent="0.25">
      <c r="A52">
        <v>1955</v>
      </c>
    </row>
    <row r="53" spans="1:15" x14ac:dyDescent="0.25">
      <c r="A53">
        <v>1956</v>
      </c>
    </row>
    <row r="54" spans="1:15" x14ac:dyDescent="0.25">
      <c r="A54">
        <v>1957</v>
      </c>
      <c r="D54">
        <v>65</v>
      </c>
      <c r="F54" s="13">
        <f t="shared" ref="F54" si="5">((240*C54)+(12*D54)+E54)/240</f>
        <v>3.25</v>
      </c>
      <c r="G54" s="13"/>
      <c r="H54" t="s">
        <v>46</v>
      </c>
      <c r="I54" s="13"/>
      <c r="J54" s="13"/>
      <c r="K54" s="13"/>
      <c r="L54" t="s">
        <v>42</v>
      </c>
    </row>
    <row r="55" spans="1:15" x14ac:dyDescent="0.25">
      <c r="A55">
        <v>1958</v>
      </c>
    </row>
    <row r="56" spans="1:15" x14ac:dyDescent="0.25">
      <c r="A56">
        <v>1959</v>
      </c>
      <c r="O56" s="20"/>
    </row>
    <row r="57" spans="1:15" x14ac:dyDescent="0.25">
      <c r="A57">
        <v>1960</v>
      </c>
      <c r="O57" s="20"/>
    </row>
    <row r="58" spans="1:15" x14ac:dyDescent="0.25">
      <c r="A58">
        <v>1961</v>
      </c>
      <c r="C58">
        <v>3</v>
      </c>
      <c r="D58">
        <v>5</v>
      </c>
      <c r="F58" s="13">
        <f t="shared" ref="F58:F59" si="6">((240*C58)+(12*D58)+E58)/240</f>
        <v>3.25</v>
      </c>
      <c r="G58">
        <v>5</v>
      </c>
      <c r="H58">
        <v>13</v>
      </c>
      <c r="I58">
        <v>9</v>
      </c>
      <c r="K58" s="13">
        <f t="shared" ref="K58" si="7">((240*G58)+(12*H58)+I58)/240</f>
        <v>5.6875</v>
      </c>
      <c r="L58" t="s">
        <v>16</v>
      </c>
      <c r="N58" s="21"/>
      <c r="O58" s="20"/>
    </row>
    <row r="59" spans="1:15" x14ac:dyDescent="0.25">
      <c r="A59">
        <v>1962</v>
      </c>
      <c r="C59">
        <v>4</v>
      </c>
      <c r="F59" s="13">
        <f t="shared" si="6"/>
        <v>4</v>
      </c>
      <c r="G59">
        <v>7</v>
      </c>
      <c r="K59" s="13">
        <f>((240*G59)+(12*H59)+I59)/240</f>
        <v>7</v>
      </c>
      <c r="L59" t="s">
        <v>40</v>
      </c>
      <c r="N59" s="21"/>
      <c r="O59" s="20"/>
    </row>
    <row r="60" spans="1:15" x14ac:dyDescent="0.25">
      <c r="A60">
        <v>1963</v>
      </c>
      <c r="C60">
        <v>4</v>
      </c>
      <c r="F60" s="13">
        <f t="shared" ref="F60:F67" si="8">((240*C60)+(12*D60)+E60)/240</f>
        <v>4</v>
      </c>
      <c r="G60" s="13"/>
      <c r="H60" s="13"/>
      <c r="I60" s="13"/>
      <c r="J60" s="13"/>
      <c r="K60" s="13"/>
      <c r="L60" t="s">
        <v>49</v>
      </c>
      <c r="O60" s="20"/>
    </row>
    <row r="61" spans="1:15" x14ac:dyDescent="0.25">
      <c r="A61">
        <v>1964</v>
      </c>
      <c r="F61" s="13"/>
      <c r="G61" s="13"/>
      <c r="H61" s="13"/>
      <c r="I61" s="13"/>
      <c r="J61" s="13"/>
      <c r="K61" s="13"/>
      <c r="O61" s="20"/>
    </row>
    <row r="62" spans="1:15" x14ac:dyDescent="0.25">
      <c r="A62">
        <v>1965</v>
      </c>
      <c r="F62" s="13"/>
      <c r="G62" s="13"/>
      <c r="H62" s="13"/>
      <c r="I62" s="13"/>
      <c r="J62" s="13"/>
      <c r="K62" s="13"/>
      <c r="O62" s="20"/>
    </row>
    <row r="63" spans="1:15" x14ac:dyDescent="0.25">
      <c r="A63">
        <v>1966</v>
      </c>
      <c r="F63" s="13"/>
      <c r="G63" s="13"/>
      <c r="H63" s="13"/>
      <c r="I63" s="13"/>
      <c r="J63" s="13"/>
      <c r="K63" s="13"/>
      <c r="L63" t="s">
        <v>0</v>
      </c>
      <c r="O63" s="20"/>
    </row>
    <row r="64" spans="1:15" x14ac:dyDescent="0.25">
      <c r="A64">
        <v>1967</v>
      </c>
      <c r="C64">
        <v>4</v>
      </c>
      <c r="F64" s="13">
        <f t="shared" si="8"/>
        <v>4</v>
      </c>
      <c r="G64">
        <v>8</v>
      </c>
      <c r="K64" s="13">
        <f>((240*G64)+(12*H64)+I64)/240</f>
        <v>8</v>
      </c>
      <c r="L64" t="s">
        <v>17</v>
      </c>
      <c r="N64" s="21"/>
      <c r="O64" s="20"/>
    </row>
    <row r="65" spans="1:15" x14ac:dyDescent="0.25">
      <c r="A65">
        <v>1968</v>
      </c>
      <c r="C65">
        <v>6</v>
      </c>
      <c r="D65">
        <v>5</v>
      </c>
      <c r="F65" s="13">
        <f t="shared" si="8"/>
        <v>6.25</v>
      </c>
      <c r="G65">
        <v>13</v>
      </c>
      <c r="H65">
        <v>10</v>
      </c>
      <c r="K65" s="13">
        <f>((240*G65)+(12*H65)+I65)/240</f>
        <v>13.5</v>
      </c>
      <c r="L65" t="s">
        <v>50</v>
      </c>
      <c r="N65" s="21"/>
      <c r="O65" s="20"/>
    </row>
    <row r="66" spans="1:15" x14ac:dyDescent="0.25">
      <c r="A66">
        <v>1969</v>
      </c>
      <c r="O66" s="20"/>
    </row>
    <row r="67" spans="1:15" x14ac:dyDescent="0.25">
      <c r="A67">
        <v>1970</v>
      </c>
      <c r="C67">
        <v>6</v>
      </c>
      <c r="D67">
        <v>5</v>
      </c>
      <c r="F67" s="13">
        <f t="shared" si="8"/>
        <v>6.25</v>
      </c>
      <c r="J67">
        <v>2</v>
      </c>
      <c r="K67">
        <f>F67*J67</f>
        <v>12.5</v>
      </c>
      <c r="L67" t="s">
        <v>43</v>
      </c>
      <c r="N67" s="21"/>
      <c r="O67" s="20"/>
    </row>
    <row r="68" spans="1:15" x14ac:dyDescent="0.25">
      <c r="A68" s="1">
        <v>1971</v>
      </c>
      <c r="B68" s="1"/>
      <c r="C68" s="1"/>
      <c r="D68" s="1"/>
      <c r="E68" s="1"/>
      <c r="O68" s="20"/>
    </row>
    <row r="69" spans="1:15" x14ac:dyDescent="0.25">
      <c r="A69">
        <v>1972</v>
      </c>
      <c r="O69" s="20"/>
    </row>
    <row r="70" spans="1:15" x14ac:dyDescent="0.25">
      <c r="A70">
        <v>1973</v>
      </c>
      <c r="B70" t="s">
        <v>77</v>
      </c>
      <c r="F70">
        <v>9.5</v>
      </c>
      <c r="J70">
        <v>2</v>
      </c>
      <c r="K70">
        <f>F70*J70</f>
        <v>19</v>
      </c>
      <c r="L70" t="s">
        <v>49</v>
      </c>
      <c r="N70" s="21"/>
      <c r="O70" s="20"/>
    </row>
    <row r="71" spans="1:15" x14ac:dyDescent="0.25">
      <c r="A71">
        <v>1974</v>
      </c>
      <c r="B71" t="s">
        <v>78</v>
      </c>
      <c r="F71">
        <v>9.5</v>
      </c>
      <c r="J71">
        <v>3</v>
      </c>
      <c r="K71">
        <f>F71*J71</f>
        <v>28.5</v>
      </c>
      <c r="L71" s="18" t="s">
        <v>55</v>
      </c>
      <c r="N71" s="21"/>
      <c r="O71" s="20"/>
    </row>
    <row r="72" spans="1:15" x14ac:dyDescent="0.25">
      <c r="A72">
        <v>1975</v>
      </c>
      <c r="B72" t="s">
        <v>79</v>
      </c>
      <c r="F72">
        <v>11</v>
      </c>
      <c r="J72">
        <v>4</v>
      </c>
      <c r="K72">
        <f>F72*J72</f>
        <v>44</v>
      </c>
      <c r="L72" s="18" t="s">
        <v>55</v>
      </c>
      <c r="N72" s="21"/>
      <c r="O72" s="20"/>
    </row>
    <row r="73" spans="1:15" x14ac:dyDescent="0.25">
      <c r="A73">
        <v>1976</v>
      </c>
      <c r="B73" t="s">
        <v>80</v>
      </c>
      <c r="F73">
        <v>14.3</v>
      </c>
      <c r="J73">
        <v>3</v>
      </c>
      <c r="K73">
        <f>F73*J73</f>
        <v>42.900000000000006</v>
      </c>
      <c r="L73" s="18" t="s">
        <v>55</v>
      </c>
      <c r="N73" s="21"/>
      <c r="O73" s="20"/>
    </row>
    <row r="74" spans="1:15" x14ac:dyDescent="0.25">
      <c r="A74">
        <v>1977</v>
      </c>
      <c r="B74" t="s">
        <v>81</v>
      </c>
      <c r="F74">
        <v>15.75</v>
      </c>
      <c r="G74">
        <v>63</v>
      </c>
      <c r="J74">
        <v>5</v>
      </c>
      <c r="K74" s="23">
        <v>63</v>
      </c>
      <c r="L74" t="s">
        <v>91</v>
      </c>
      <c r="N74" s="21"/>
      <c r="O74" s="20"/>
    </row>
    <row r="75" spans="1:15" x14ac:dyDescent="0.25">
      <c r="A75">
        <v>1978</v>
      </c>
      <c r="B75" t="s">
        <v>82</v>
      </c>
      <c r="F75">
        <v>17.399999999999999</v>
      </c>
      <c r="J75">
        <v>4</v>
      </c>
      <c r="K75">
        <f t="shared" ref="K75:K82" si="9">F75*J75</f>
        <v>69.599999999999994</v>
      </c>
      <c r="L75" s="18" t="s">
        <v>55</v>
      </c>
      <c r="N75" s="21"/>
      <c r="O75" s="20"/>
    </row>
    <row r="76" spans="1:15" x14ac:dyDescent="0.25">
      <c r="A76">
        <v>1979</v>
      </c>
      <c r="B76" t="s">
        <v>83</v>
      </c>
      <c r="F76">
        <v>19.149999999999999</v>
      </c>
      <c r="J76">
        <v>3</v>
      </c>
      <c r="K76">
        <f t="shared" si="9"/>
        <v>57.449999999999996</v>
      </c>
      <c r="L76" s="18" t="s">
        <v>55</v>
      </c>
      <c r="N76" s="21"/>
      <c r="O76" s="20"/>
    </row>
    <row r="77" spans="1:15" x14ac:dyDescent="0.25">
      <c r="A77">
        <v>1980</v>
      </c>
      <c r="B77" t="s">
        <v>84</v>
      </c>
      <c r="F77">
        <v>23</v>
      </c>
      <c r="J77">
        <v>4</v>
      </c>
      <c r="K77">
        <f t="shared" si="9"/>
        <v>92</v>
      </c>
      <c r="L77" s="18" t="s">
        <v>55</v>
      </c>
      <c r="N77" s="21"/>
      <c r="O77" s="20"/>
    </row>
    <row r="78" spans="1:15" x14ac:dyDescent="0.25">
      <c r="A78">
        <v>1981</v>
      </c>
      <c r="B78" t="s">
        <v>85</v>
      </c>
      <c r="F78">
        <v>27.5</v>
      </c>
      <c r="J78">
        <v>3</v>
      </c>
      <c r="K78">
        <f t="shared" si="9"/>
        <v>82.5</v>
      </c>
      <c r="L78" s="18" t="s">
        <v>55</v>
      </c>
      <c r="N78" s="21"/>
      <c r="O78" s="20"/>
    </row>
    <row r="79" spans="1:15" x14ac:dyDescent="0.25">
      <c r="A79">
        <v>1982</v>
      </c>
      <c r="B79" t="s">
        <v>86</v>
      </c>
      <c r="F79">
        <v>31</v>
      </c>
      <c r="J79">
        <v>3</v>
      </c>
      <c r="K79">
        <f t="shared" si="9"/>
        <v>93</v>
      </c>
      <c r="L79" s="18" t="s">
        <v>55</v>
      </c>
      <c r="N79" s="21"/>
      <c r="O79" s="20"/>
    </row>
    <row r="80" spans="1:15" x14ac:dyDescent="0.25">
      <c r="A80">
        <v>1983</v>
      </c>
      <c r="B80" t="s">
        <v>87</v>
      </c>
      <c r="F80">
        <v>34</v>
      </c>
      <c r="J80">
        <v>3.5</v>
      </c>
      <c r="K80">
        <f t="shared" si="9"/>
        <v>119</v>
      </c>
      <c r="L80" s="18" t="s">
        <v>55</v>
      </c>
      <c r="N80" s="21"/>
      <c r="O80" s="20"/>
    </row>
    <row r="81" spans="1:15" x14ac:dyDescent="0.25">
      <c r="A81">
        <v>1984</v>
      </c>
      <c r="B81" t="s">
        <v>88</v>
      </c>
      <c r="F81">
        <v>36</v>
      </c>
      <c r="J81">
        <v>3</v>
      </c>
      <c r="K81">
        <f t="shared" si="9"/>
        <v>108</v>
      </c>
      <c r="L81" s="18" t="s">
        <v>55</v>
      </c>
      <c r="N81" s="21"/>
      <c r="O81" s="20"/>
    </row>
    <row r="82" spans="1:15" x14ac:dyDescent="0.25">
      <c r="A82">
        <v>1985</v>
      </c>
      <c r="B82" t="s">
        <v>89</v>
      </c>
      <c r="F82">
        <v>38</v>
      </c>
      <c r="J82">
        <v>3.5</v>
      </c>
      <c r="K82">
        <f t="shared" si="9"/>
        <v>133</v>
      </c>
      <c r="L82" s="18" t="s">
        <v>55</v>
      </c>
      <c r="N82" s="21"/>
      <c r="O82" s="20"/>
    </row>
    <row r="83" spans="1:15" x14ac:dyDescent="0.25">
      <c r="A83">
        <v>1986</v>
      </c>
      <c r="B83" t="s">
        <v>90</v>
      </c>
      <c r="F83">
        <v>40</v>
      </c>
      <c r="J83">
        <v>3</v>
      </c>
      <c r="K83">
        <v>126</v>
      </c>
      <c r="L83" s="18" t="s">
        <v>93</v>
      </c>
      <c r="N83" s="21"/>
      <c r="O83" s="20"/>
    </row>
    <row r="84" spans="1:15" x14ac:dyDescent="0.25">
      <c r="A84">
        <v>1987</v>
      </c>
      <c r="O84" s="20"/>
    </row>
    <row r="85" spans="1:15" x14ac:dyDescent="0.25">
      <c r="A85">
        <v>1988</v>
      </c>
      <c r="K85">
        <v>134</v>
      </c>
      <c r="L85" s="14" t="s">
        <v>56</v>
      </c>
      <c r="N85" s="21"/>
      <c r="O85" s="20"/>
    </row>
    <row r="86" spans="1:15" x14ac:dyDescent="0.25">
      <c r="A86">
        <v>1989</v>
      </c>
      <c r="K86">
        <v>140</v>
      </c>
      <c r="L86" s="14" t="s">
        <v>56</v>
      </c>
      <c r="N86" s="21"/>
      <c r="O86" s="20"/>
    </row>
    <row r="87" spans="1:15" x14ac:dyDescent="0.25">
      <c r="A87">
        <v>1990</v>
      </c>
      <c r="O87" s="20"/>
    </row>
    <row r="88" spans="1:15" x14ac:dyDescent="0.25">
      <c r="A88">
        <v>1991</v>
      </c>
      <c r="O88" s="20"/>
    </row>
    <row r="89" spans="1:15" x14ac:dyDescent="0.25">
      <c r="A89">
        <v>1992</v>
      </c>
      <c r="O89" s="20"/>
    </row>
    <row r="90" spans="1:15" x14ac:dyDescent="0.25">
      <c r="A90">
        <v>1993</v>
      </c>
      <c r="O90" s="20"/>
    </row>
    <row r="91" spans="1:15" x14ac:dyDescent="0.25">
      <c r="A91">
        <v>1994</v>
      </c>
      <c r="O91" s="20"/>
    </row>
    <row r="92" spans="1:15" x14ac:dyDescent="0.25">
      <c r="A92">
        <v>1995</v>
      </c>
      <c r="O92" s="20"/>
    </row>
    <row r="93" spans="1:15" x14ac:dyDescent="0.25">
      <c r="A93">
        <v>1996</v>
      </c>
      <c r="O93" s="20"/>
    </row>
    <row r="94" spans="1:15" x14ac:dyDescent="0.25">
      <c r="A94">
        <v>1997</v>
      </c>
      <c r="K94">
        <v>300</v>
      </c>
      <c r="L94" t="s">
        <v>57</v>
      </c>
      <c r="N94" s="21"/>
      <c r="O94" s="20"/>
    </row>
    <row r="95" spans="1:15" x14ac:dyDescent="0.25">
      <c r="A95">
        <v>1998</v>
      </c>
      <c r="O95" s="20"/>
    </row>
    <row r="96" spans="1:15" x14ac:dyDescent="0.25">
      <c r="A96">
        <v>1999</v>
      </c>
      <c r="O96" s="20"/>
    </row>
    <row r="97" spans="1:15" x14ac:dyDescent="0.25">
      <c r="A97">
        <v>2000</v>
      </c>
      <c r="K97">
        <v>475</v>
      </c>
      <c r="L97" t="s">
        <v>58</v>
      </c>
      <c r="N97" s="21"/>
      <c r="O97" s="20"/>
    </row>
    <row r="98" spans="1:15" x14ac:dyDescent="0.25">
      <c r="A98">
        <v>2001</v>
      </c>
      <c r="O98" s="20"/>
    </row>
    <row r="99" spans="1:15" x14ac:dyDescent="0.25">
      <c r="A99">
        <v>2002</v>
      </c>
      <c r="O99" s="20"/>
    </row>
    <row r="100" spans="1:15" x14ac:dyDescent="0.25">
      <c r="A100">
        <v>2003</v>
      </c>
      <c r="O100" s="20"/>
    </row>
    <row r="101" spans="1:15" x14ac:dyDescent="0.25">
      <c r="A101">
        <v>2004</v>
      </c>
      <c r="O101" s="20"/>
    </row>
    <row r="102" spans="1:15" x14ac:dyDescent="0.25">
      <c r="A102">
        <v>2005</v>
      </c>
      <c r="O102" s="20"/>
    </row>
    <row r="103" spans="1:15" x14ac:dyDescent="0.25">
      <c r="A103">
        <v>2006</v>
      </c>
      <c r="O103" s="20"/>
    </row>
    <row r="104" spans="1:15" x14ac:dyDescent="0.25">
      <c r="A104">
        <v>2007</v>
      </c>
      <c r="O104" s="20"/>
    </row>
    <row r="105" spans="1:15" x14ac:dyDescent="0.25">
      <c r="A105">
        <v>2008</v>
      </c>
      <c r="O105" s="20"/>
    </row>
    <row r="106" spans="1:15" x14ac:dyDescent="0.25">
      <c r="A106">
        <v>2009</v>
      </c>
      <c r="O106" s="20"/>
    </row>
    <row r="107" spans="1:15" x14ac:dyDescent="0.25">
      <c r="A107">
        <v>2010</v>
      </c>
      <c r="O107" s="20"/>
    </row>
    <row r="108" spans="1:15" x14ac:dyDescent="0.25">
      <c r="A108">
        <v>2011</v>
      </c>
    </row>
    <row r="109" spans="1:15" x14ac:dyDescent="0.25">
      <c r="A109">
        <v>2012</v>
      </c>
    </row>
    <row r="110" spans="1:15" x14ac:dyDescent="0.25">
      <c r="A110">
        <v>2013</v>
      </c>
    </row>
    <row r="111" spans="1:15" x14ac:dyDescent="0.25">
      <c r="A111">
        <v>2014</v>
      </c>
    </row>
    <row r="112" spans="1:15" x14ac:dyDescent="0.25">
      <c r="A112">
        <v>2015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07"/>
  <sheetViews>
    <sheetView workbookViewId="0">
      <selection activeCell="B44" sqref="B44"/>
    </sheetView>
  </sheetViews>
  <sheetFormatPr defaultRowHeight="15" x14ac:dyDescent="0.25"/>
  <sheetData>
    <row r="1" spans="1:5" x14ac:dyDescent="0.25">
      <c r="A1" t="s">
        <v>23</v>
      </c>
      <c r="B1" t="s">
        <v>59</v>
      </c>
      <c r="E1" t="s">
        <v>60</v>
      </c>
    </row>
    <row r="2" spans="1:5" x14ac:dyDescent="0.25">
      <c r="A2">
        <v>1905</v>
      </c>
      <c r="B2">
        <v>1.194</v>
      </c>
    </row>
    <row r="3" spans="1:5" x14ac:dyDescent="0.25">
      <c r="A3">
        <v>1906</v>
      </c>
      <c r="B3">
        <v>1.1919999999999999</v>
      </c>
    </row>
    <row r="4" spans="1:5" x14ac:dyDescent="0.25">
      <c r="A4">
        <v>1907</v>
      </c>
      <c r="B4">
        <v>1.212</v>
      </c>
    </row>
    <row r="5" spans="1:5" x14ac:dyDescent="0.25">
      <c r="A5">
        <v>1908</v>
      </c>
      <c r="B5">
        <v>1.228</v>
      </c>
    </row>
    <row r="6" spans="1:5" x14ac:dyDescent="0.25">
      <c r="A6">
        <v>1909</v>
      </c>
      <c r="B6">
        <v>1.23</v>
      </c>
    </row>
    <row r="7" spans="1:5" x14ac:dyDescent="0.25">
      <c r="A7">
        <v>1910</v>
      </c>
      <c r="B7">
        <v>1.256</v>
      </c>
    </row>
    <row r="8" spans="1:5" x14ac:dyDescent="0.25">
      <c r="A8">
        <v>1911</v>
      </c>
      <c r="B8">
        <v>1.2589999999999999</v>
      </c>
    </row>
    <row r="9" spans="1:5" x14ac:dyDescent="0.25">
      <c r="A9">
        <v>1912</v>
      </c>
      <c r="B9">
        <v>1.2949999999999999</v>
      </c>
    </row>
    <row r="10" spans="1:5" x14ac:dyDescent="0.25">
      <c r="A10">
        <v>1913</v>
      </c>
      <c r="B10">
        <v>1.3029999999999999</v>
      </c>
    </row>
    <row r="11" spans="1:5" x14ac:dyDescent="0.25">
      <c r="A11">
        <v>1914</v>
      </c>
      <c r="B11">
        <v>1.3360000000000001</v>
      </c>
    </row>
    <row r="12" spans="1:5" x14ac:dyDescent="0.25">
      <c r="A12">
        <v>1915</v>
      </c>
      <c r="B12">
        <v>1.6</v>
      </c>
    </row>
    <row r="13" spans="1:5" x14ac:dyDescent="0.25">
      <c r="A13">
        <v>1916</v>
      </c>
      <c r="B13">
        <v>1.891</v>
      </c>
    </row>
    <row r="14" spans="1:5" x14ac:dyDescent="0.25">
      <c r="A14">
        <v>1917</v>
      </c>
      <c r="B14">
        <v>2.2879999999999998</v>
      </c>
    </row>
    <row r="15" spans="1:5" x14ac:dyDescent="0.25">
      <c r="A15">
        <v>1918</v>
      </c>
      <c r="B15">
        <v>2.6320000000000001</v>
      </c>
    </row>
    <row r="16" spans="1:5" x14ac:dyDescent="0.25">
      <c r="A16">
        <v>1919</v>
      </c>
      <c r="B16">
        <v>2.79</v>
      </c>
    </row>
    <row r="17" spans="1:2" x14ac:dyDescent="0.25">
      <c r="A17">
        <v>1920</v>
      </c>
      <c r="B17">
        <v>3.1920000000000002</v>
      </c>
    </row>
    <row r="18" spans="1:2" x14ac:dyDescent="0.25">
      <c r="A18">
        <v>1921</v>
      </c>
      <c r="B18">
        <v>2.89</v>
      </c>
    </row>
    <row r="19" spans="1:2" x14ac:dyDescent="0.25">
      <c r="A19">
        <v>1922</v>
      </c>
      <c r="B19">
        <v>2.3479999999999999</v>
      </c>
    </row>
    <row r="20" spans="1:2" x14ac:dyDescent="0.25">
      <c r="A20">
        <v>1923</v>
      </c>
      <c r="B20">
        <v>2.2480000000000002</v>
      </c>
    </row>
    <row r="21" spans="1:2" x14ac:dyDescent="0.25">
      <c r="A21">
        <v>1924</v>
      </c>
      <c r="B21">
        <v>2.2480000000000002</v>
      </c>
    </row>
    <row r="22" spans="1:2" x14ac:dyDescent="0.25">
      <c r="A22">
        <v>1925</v>
      </c>
      <c r="B22">
        <v>2.2480000000000002</v>
      </c>
    </row>
    <row r="23" spans="1:2" x14ac:dyDescent="0.25">
      <c r="A23">
        <v>1926</v>
      </c>
      <c r="B23">
        <v>2.2090000000000001</v>
      </c>
    </row>
    <row r="24" spans="1:2" x14ac:dyDescent="0.25">
      <c r="A24">
        <v>1927</v>
      </c>
      <c r="B24">
        <v>2.1480000000000001</v>
      </c>
    </row>
    <row r="25" spans="1:2" x14ac:dyDescent="0.25">
      <c r="A25">
        <v>1928</v>
      </c>
      <c r="B25">
        <v>2.1280000000000001</v>
      </c>
    </row>
    <row r="26" spans="1:2" x14ac:dyDescent="0.25">
      <c r="A26">
        <v>1929</v>
      </c>
      <c r="B26">
        <v>2.109</v>
      </c>
    </row>
    <row r="27" spans="1:2" x14ac:dyDescent="0.25">
      <c r="A27">
        <v>1930</v>
      </c>
      <c r="B27">
        <v>2.028</v>
      </c>
    </row>
    <row r="28" spans="1:2" x14ac:dyDescent="0.25">
      <c r="A28">
        <v>1931</v>
      </c>
      <c r="B28">
        <v>1.887</v>
      </c>
    </row>
    <row r="29" spans="1:2" x14ac:dyDescent="0.25">
      <c r="A29">
        <v>1932</v>
      </c>
      <c r="B29">
        <v>1.847</v>
      </c>
    </row>
    <row r="30" spans="1:2" x14ac:dyDescent="0.25">
      <c r="A30">
        <v>1933</v>
      </c>
      <c r="B30">
        <v>1.806</v>
      </c>
    </row>
    <row r="31" spans="1:2" x14ac:dyDescent="0.25">
      <c r="A31">
        <v>1934</v>
      </c>
      <c r="B31">
        <v>1.806</v>
      </c>
    </row>
    <row r="32" spans="1:2" x14ac:dyDescent="0.25">
      <c r="A32">
        <v>1935</v>
      </c>
      <c r="B32">
        <v>1.847</v>
      </c>
    </row>
    <row r="33" spans="1:2" x14ac:dyDescent="0.25">
      <c r="A33">
        <v>1936</v>
      </c>
      <c r="B33">
        <v>1.887</v>
      </c>
    </row>
    <row r="34" spans="1:2" x14ac:dyDescent="0.25">
      <c r="A34">
        <v>1937</v>
      </c>
      <c r="B34">
        <v>1.9870000000000001</v>
      </c>
    </row>
    <row r="35" spans="1:2" x14ac:dyDescent="0.25">
      <c r="A35">
        <v>1938</v>
      </c>
      <c r="B35">
        <v>2.008</v>
      </c>
    </row>
    <row r="36" spans="1:2" x14ac:dyDescent="0.25">
      <c r="A36">
        <v>1939</v>
      </c>
      <c r="B36">
        <v>2.0680000000000001</v>
      </c>
    </row>
    <row r="37" spans="1:2" x14ac:dyDescent="0.25">
      <c r="A37">
        <v>1940</v>
      </c>
      <c r="B37">
        <v>2.3479999999999999</v>
      </c>
    </row>
    <row r="38" spans="1:2" x14ac:dyDescent="0.25">
      <c r="A38">
        <v>1941</v>
      </c>
      <c r="B38">
        <v>2.589</v>
      </c>
    </row>
    <row r="39" spans="1:2" x14ac:dyDescent="0.25">
      <c r="A39">
        <v>1942</v>
      </c>
      <c r="B39">
        <v>2.7509999999999999</v>
      </c>
    </row>
    <row r="40" spans="1:2" x14ac:dyDescent="0.25">
      <c r="A40">
        <v>1943</v>
      </c>
      <c r="B40">
        <v>2.851</v>
      </c>
    </row>
    <row r="41" spans="1:2" x14ac:dyDescent="0.25">
      <c r="A41">
        <v>1944</v>
      </c>
      <c r="B41">
        <v>2.911</v>
      </c>
    </row>
    <row r="42" spans="1:2" x14ac:dyDescent="0.25">
      <c r="A42">
        <v>1945</v>
      </c>
      <c r="B42">
        <v>2.9710000000000001</v>
      </c>
    </row>
    <row r="43" spans="1:2" x14ac:dyDescent="0.25">
      <c r="A43">
        <v>1946</v>
      </c>
      <c r="B43">
        <v>3.0910000000000002</v>
      </c>
    </row>
    <row r="44" spans="1:2" x14ac:dyDescent="0.25">
      <c r="A44">
        <v>1947</v>
      </c>
      <c r="B44">
        <v>3.2770000000000001</v>
      </c>
    </row>
    <row r="45" spans="1:2" x14ac:dyDescent="0.25">
      <c r="A45">
        <v>1948</v>
      </c>
      <c r="B45">
        <v>3.5259999999999998</v>
      </c>
    </row>
    <row r="46" spans="1:2" x14ac:dyDescent="0.25">
      <c r="A46">
        <v>1949</v>
      </c>
      <c r="B46">
        <v>3.629</v>
      </c>
    </row>
    <row r="47" spans="1:2" x14ac:dyDescent="0.25">
      <c r="A47">
        <v>1950</v>
      </c>
      <c r="B47">
        <v>3.742</v>
      </c>
    </row>
    <row r="48" spans="1:2" x14ac:dyDescent="0.25">
      <c r="A48">
        <v>1951</v>
      </c>
      <c r="B48">
        <v>4.0819999999999999</v>
      </c>
    </row>
    <row r="49" spans="1:2" x14ac:dyDescent="0.25">
      <c r="A49">
        <v>1952</v>
      </c>
      <c r="B49">
        <v>4.4560000000000004</v>
      </c>
    </row>
    <row r="50" spans="1:2" x14ac:dyDescent="0.25">
      <c r="A50">
        <v>1953</v>
      </c>
      <c r="B50">
        <v>4.5919999999999996</v>
      </c>
    </row>
    <row r="51" spans="1:2" x14ac:dyDescent="0.25">
      <c r="A51">
        <v>1954</v>
      </c>
      <c r="B51">
        <v>4.6829999999999998</v>
      </c>
    </row>
    <row r="52" spans="1:2" x14ac:dyDescent="0.25">
      <c r="A52">
        <v>1955</v>
      </c>
      <c r="B52">
        <v>4.8869999999999996</v>
      </c>
    </row>
    <row r="53" spans="1:2" x14ac:dyDescent="0.25">
      <c r="A53">
        <v>1956</v>
      </c>
      <c r="B53">
        <v>5.1369999999999996</v>
      </c>
    </row>
    <row r="54" spans="1:2" x14ac:dyDescent="0.25">
      <c r="A54">
        <v>1957</v>
      </c>
      <c r="B54">
        <v>5.3179999999999996</v>
      </c>
    </row>
    <row r="55" spans="1:2" x14ac:dyDescent="0.25">
      <c r="A55">
        <v>1958</v>
      </c>
      <c r="B55">
        <v>5.4880000000000004</v>
      </c>
    </row>
    <row r="56" spans="1:2" x14ac:dyDescent="0.25">
      <c r="A56">
        <v>1959</v>
      </c>
      <c r="B56">
        <v>5.5110000000000001</v>
      </c>
    </row>
    <row r="57" spans="1:2" x14ac:dyDescent="0.25">
      <c r="A57">
        <v>1960</v>
      </c>
      <c r="B57">
        <v>5.5679999999999996</v>
      </c>
    </row>
    <row r="58" spans="1:2" x14ac:dyDescent="0.25">
      <c r="A58">
        <v>1961</v>
      </c>
      <c r="B58">
        <v>5.76</v>
      </c>
    </row>
    <row r="59" spans="1:2" x14ac:dyDescent="0.25">
      <c r="A59">
        <v>1962</v>
      </c>
      <c r="B59">
        <v>6.01</v>
      </c>
    </row>
    <row r="60" spans="1:2" x14ac:dyDescent="0.25">
      <c r="A60">
        <v>1963</v>
      </c>
      <c r="B60">
        <v>6.1230000000000002</v>
      </c>
    </row>
    <row r="61" spans="1:2" x14ac:dyDescent="0.25">
      <c r="A61">
        <v>1964</v>
      </c>
      <c r="B61">
        <v>6.327</v>
      </c>
    </row>
    <row r="62" spans="1:2" x14ac:dyDescent="0.25">
      <c r="A62">
        <v>1965</v>
      </c>
      <c r="B62">
        <v>6.6219999999999999</v>
      </c>
    </row>
    <row r="63" spans="1:2" x14ac:dyDescent="0.25">
      <c r="A63">
        <v>1966</v>
      </c>
      <c r="B63">
        <v>6.883</v>
      </c>
    </row>
    <row r="64" spans="1:2" x14ac:dyDescent="0.25">
      <c r="A64">
        <v>1967</v>
      </c>
      <c r="B64">
        <v>7.0640000000000001</v>
      </c>
    </row>
    <row r="65" spans="1:2" x14ac:dyDescent="0.25">
      <c r="A65">
        <v>1968</v>
      </c>
      <c r="B65">
        <v>7.3929999999999998</v>
      </c>
    </row>
    <row r="66" spans="1:2" x14ac:dyDescent="0.25">
      <c r="A66">
        <v>1969</v>
      </c>
      <c r="B66">
        <v>7.79</v>
      </c>
    </row>
    <row r="67" spans="1:2" x14ac:dyDescent="0.25">
      <c r="A67">
        <v>1970</v>
      </c>
      <c r="B67">
        <v>8.2889999999999997</v>
      </c>
    </row>
    <row r="68" spans="1:2" x14ac:dyDescent="0.25">
      <c r="A68">
        <v>1971</v>
      </c>
      <c r="B68">
        <v>9.0709999999999997</v>
      </c>
    </row>
    <row r="69" spans="1:2" x14ac:dyDescent="0.25">
      <c r="A69">
        <v>1972</v>
      </c>
      <c r="B69">
        <v>9.718</v>
      </c>
    </row>
    <row r="70" spans="1:2" x14ac:dyDescent="0.25">
      <c r="A70">
        <v>1973</v>
      </c>
      <c r="B70">
        <v>10.602</v>
      </c>
    </row>
    <row r="71" spans="1:2" x14ac:dyDescent="0.25">
      <c r="A71">
        <v>1974</v>
      </c>
      <c r="B71">
        <v>12.303000000000001</v>
      </c>
    </row>
    <row r="72" spans="1:2" x14ac:dyDescent="0.25">
      <c r="A72">
        <v>1975</v>
      </c>
      <c r="B72">
        <v>15.285</v>
      </c>
    </row>
    <row r="73" spans="1:2" x14ac:dyDescent="0.25">
      <c r="A73">
        <v>1976</v>
      </c>
      <c r="B73">
        <v>17.814</v>
      </c>
    </row>
    <row r="74" spans="1:2" x14ac:dyDescent="0.25">
      <c r="A74">
        <v>1977</v>
      </c>
      <c r="B74">
        <v>20.637</v>
      </c>
    </row>
    <row r="75" spans="1:2" x14ac:dyDescent="0.25">
      <c r="A75">
        <v>1978</v>
      </c>
      <c r="B75">
        <v>22.349</v>
      </c>
    </row>
    <row r="76" spans="1:2" x14ac:dyDescent="0.25">
      <c r="A76">
        <v>1979</v>
      </c>
      <c r="B76">
        <v>25.343</v>
      </c>
    </row>
    <row r="77" spans="1:2" x14ac:dyDescent="0.25">
      <c r="A77">
        <v>1980</v>
      </c>
      <c r="B77">
        <v>29.901</v>
      </c>
    </row>
    <row r="78" spans="1:2" x14ac:dyDescent="0.25">
      <c r="A78">
        <v>1981</v>
      </c>
      <c r="B78">
        <v>33.451000000000001</v>
      </c>
    </row>
    <row r="79" spans="1:2" x14ac:dyDescent="0.25">
      <c r="A79">
        <v>1982</v>
      </c>
      <c r="B79">
        <v>36.331000000000003</v>
      </c>
    </row>
    <row r="80" spans="1:2" x14ac:dyDescent="0.25">
      <c r="A80">
        <v>1983</v>
      </c>
      <c r="B80">
        <v>37.997999999999998</v>
      </c>
    </row>
    <row r="81" spans="1:2" x14ac:dyDescent="0.25">
      <c r="A81">
        <v>1984</v>
      </c>
      <c r="B81">
        <v>39.890999999999998</v>
      </c>
    </row>
    <row r="82" spans="1:2" x14ac:dyDescent="0.25">
      <c r="A82">
        <v>1985</v>
      </c>
      <c r="B82">
        <v>42.317999999999998</v>
      </c>
    </row>
    <row r="83" spans="1:2" x14ac:dyDescent="0.25">
      <c r="A83">
        <v>1986</v>
      </c>
      <c r="B83">
        <v>43.758000000000003</v>
      </c>
    </row>
    <row r="84" spans="1:2" x14ac:dyDescent="0.25">
      <c r="A84">
        <v>1987</v>
      </c>
      <c r="B84">
        <v>45.582999999999998</v>
      </c>
    </row>
    <row r="85" spans="1:2" x14ac:dyDescent="0.25">
      <c r="A85">
        <v>1988</v>
      </c>
      <c r="B85">
        <v>47.817</v>
      </c>
    </row>
    <row r="86" spans="1:2" x14ac:dyDescent="0.25">
      <c r="A86">
        <v>1989</v>
      </c>
      <c r="B86">
        <v>51.536000000000001</v>
      </c>
    </row>
    <row r="87" spans="1:2" x14ac:dyDescent="0.25">
      <c r="A87">
        <v>1990</v>
      </c>
      <c r="B87">
        <v>56.411999999999999</v>
      </c>
    </row>
    <row r="88" spans="1:2" x14ac:dyDescent="0.25">
      <c r="A88">
        <v>1991</v>
      </c>
      <c r="B88">
        <v>59.722999999999999</v>
      </c>
    </row>
    <row r="89" spans="1:2" x14ac:dyDescent="0.25">
      <c r="A89">
        <v>1992</v>
      </c>
      <c r="B89">
        <v>61.957000000000001</v>
      </c>
    </row>
    <row r="90" spans="1:2" x14ac:dyDescent="0.25">
      <c r="A90">
        <v>1993</v>
      </c>
      <c r="B90">
        <v>62.944000000000003</v>
      </c>
    </row>
    <row r="91" spans="1:2" x14ac:dyDescent="0.25">
      <c r="A91">
        <v>1994</v>
      </c>
      <c r="B91">
        <v>64.462999999999994</v>
      </c>
    </row>
    <row r="92" spans="1:2" x14ac:dyDescent="0.25">
      <c r="A92">
        <v>1995</v>
      </c>
      <c r="B92">
        <v>66.697000000000003</v>
      </c>
    </row>
    <row r="93" spans="1:2" x14ac:dyDescent="0.25">
      <c r="A93">
        <v>1996</v>
      </c>
      <c r="B93">
        <v>68.307000000000002</v>
      </c>
    </row>
    <row r="94" spans="1:2" x14ac:dyDescent="0.25">
      <c r="A94">
        <v>1997</v>
      </c>
      <c r="B94">
        <v>70.45</v>
      </c>
    </row>
    <row r="95" spans="1:2" x14ac:dyDescent="0.25">
      <c r="A95">
        <v>1998</v>
      </c>
      <c r="B95">
        <v>72.864999999999995</v>
      </c>
    </row>
    <row r="96" spans="1:2" x14ac:dyDescent="0.25">
      <c r="A96">
        <v>1999</v>
      </c>
      <c r="B96">
        <v>73.988</v>
      </c>
    </row>
    <row r="97" spans="1:2" x14ac:dyDescent="0.25">
      <c r="A97">
        <v>2000</v>
      </c>
      <c r="B97">
        <v>76.176000000000002</v>
      </c>
    </row>
    <row r="98" spans="1:2" x14ac:dyDescent="0.25">
      <c r="A98">
        <v>2001</v>
      </c>
      <c r="B98">
        <v>77.525999999999996</v>
      </c>
    </row>
    <row r="99" spans="1:2" x14ac:dyDescent="0.25">
      <c r="A99">
        <v>2002</v>
      </c>
      <c r="B99">
        <v>78.817999999999998</v>
      </c>
    </row>
    <row r="100" spans="1:2" x14ac:dyDescent="0.25">
      <c r="A100">
        <v>2003</v>
      </c>
      <c r="B100">
        <v>81.097999999999999</v>
      </c>
    </row>
    <row r="101" spans="1:2" x14ac:dyDescent="0.25">
      <c r="A101">
        <v>2004</v>
      </c>
      <c r="B101">
        <v>83.513000000000005</v>
      </c>
    </row>
    <row r="102" spans="1:2" x14ac:dyDescent="0.25">
      <c r="A102">
        <v>2005</v>
      </c>
      <c r="B102">
        <v>85.870999999999995</v>
      </c>
    </row>
    <row r="103" spans="1:2" x14ac:dyDescent="0.25">
      <c r="A103">
        <v>2006</v>
      </c>
      <c r="B103">
        <v>88.614999999999995</v>
      </c>
    </row>
    <row r="104" spans="1:2" x14ac:dyDescent="0.25">
      <c r="A104">
        <v>2007</v>
      </c>
      <c r="B104">
        <v>92.414000000000001</v>
      </c>
    </row>
    <row r="105" spans="1:2" x14ac:dyDescent="0.25">
      <c r="A105">
        <v>2008</v>
      </c>
      <c r="B105">
        <v>96.081999999999994</v>
      </c>
    </row>
    <row r="106" spans="1:2" x14ac:dyDescent="0.25">
      <c r="A106">
        <v>2009</v>
      </c>
      <c r="B106">
        <v>95.588999999999999</v>
      </c>
    </row>
    <row r="107" spans="1:2" x14ac:dyDescent="0.25">
      <c r="A107">
        <v>2010</v>
      </c>
      <c r="B107">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README</vt:lpstr>
      <vt:lpstr>Proc Vols Price</vt:lpstr>
      <vt:lpstr>ProcA Vols Price</vt:lpstr>
      <vt:lpstr>ProcB Vols Price</vt:lpstr>
      <vt:lpstr>RPI_2010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Aileen</dc:creator>
  <cp:lastModifiedBy>Aileen Fyfe</cp:lastModifiedBy>
  <dcterms:created xsi:type="dcterms:W3CDTF">2018-09-25T09:44:46Z</dcterms:created>
  <dcterms:modified xsi:type="dcterms:W3CDTF">2022-09-30T16:39:59Z</dcterms:modified>
</cp:coreProperties>
</file>