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mc:AlternateContent xmlns:mc="http://schemas.openxmlformats.org/markup-compatibility/2006">
    <mc:Choice Requires="x15">
      <x15ac:absPath xmlns:x15ac="http://schemas.microsoft.com/office/spreadsheetml/2010/11/ac" url="C:\Users\akf\Dropbox\Phil Trans Archive\Statistical Spreadsheets\RSPublishing Data\"/>
    </mc:Choice>
  </mc:AlternateContent>
  <xr:revisionPtr revIDLastSave="0" documentId="13_ncr:1_{40C68ED9-8B23-450A-BC10-2C4FEDB34A0A}" xr6:coauthVersionLast="47" xr6:coauthVersionMax="47" xr10:uidLastSave="{00000000-0000-0000-0000-000000000000}"/>
  <bookViews>
    <workbookView xWindow="-120" yWindow="-120" windowWidth="29040" windowHeight="15840" xr2:uid="{00000000-000D-0000-FFFF-FFFF00000000}"/>
  </bookViews>
  <sheets>
    <sheet name="README" sheetId="7" r:id="rId1"/>
    <sheet name="Trans part prices" sheetId="2" r:id="rId2"/>
    <sheet name="Trans equivalent annual prices" sheetId="1" r:id="rId3"/>
    <sheet name="TransA" sheetId="5" r:id="rId4"/>
    <sheet name="TransB"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9" i="2" l="1"/>
  <c r="N113" i="6"/>
  <c r="N117" i="5"/>
  <c r="F86" i="1" l="1"/>
  <c r="E86" i="1" s="1"/>
  <c r="F85" i="1"/>
  <c r="D85" i="1" s="1"/>
  <c r="F84" i="1"/>
  <c r="C84" i="1" s="1"/>
  <c r="F108" i="2"/>
  <c r="F107" i="2"/>
  <c r="F106" i="2"/>
  <c r="F105" i="2"/>
  <c r="F104" i="2"/>
  <c r="F103" i="2"/>
  <c r="F102" i="2"/>
  <c r="F101" i="2"/>
  <c r="F100" i="2"/>
  <c r="F83" i="1" s="1"/>
  <c r="E83" i="1" l="1"/>
  <c r="D83" i="1"/>
  <c r="C83" i="1"/>
  <c r="D84" i="1"/>
  <c r="E85" i="1"/>
  <c r="E84" i="1"/>
  <c r="C86" i="1"/>
  <c r="C85" i="1"/>
  <c r="D86" i="1"/>
  <c r="K97" i="5"/>
  <c r="F86" i="6" l="1"/>
  <c r="F85" i="6"/>
  <c r="F84" i="6"/>
  <c r="F83" i="6"/>
  <c r="F78" i="6"/>
  <c r="F77" i="6"/>
  <c r="F70" i="6"/>
  <c r="F45" i="6"/>
  <c r="F23" i="6"/>
  <c r="K23" i="6" s="1"/>
  <c r="F24" i="6"/>
  <c r="K24" i="6" s="1"/>
  <c r="F25" i="6"/>
  <c r="K25" i="6" s="1"/>
  <c r="F22" i="6"/>
  <c r="K22" i="6" s="1"/>
  <c r="F21" i="6"/>
  <c r="K21" i="6" s="1"/>
  <c r="K3" i="6"/>
  <c r="K4" i="6"/>
  <c r="F3" i="6"/>
  <c r="F4" i="6"/>
  <c r="F2" i="6"/>
  <c r="K2" i="6" s="1"/>
  <c r="F90" i="5"/>
  <c r="F87" i="5"/>
  <c r="F82" i="5"/>
  <c r="F81" i="5"/>
  <c r="F49" i="5"/>
  <c r="F29" i="5"/>
  <c r="F28" i="5"/>
  <c r="F27" i="5"/>
  <c r="F26" i="5"/>
  <c r="F25" i="5"/>
  <c r="F16" i="5"/>
  <c r="F15" i="5"/>
  <c r="K2" i="5"/>
  <c r="F3" i="5"/>
  <c r="K3" i="5" s="1"/>
  <c r="F4" i="5"/>
  <c r="K4" i="5" s="1"/>
  <c r="F2" i="5"/>
  <c r="F74" i="5"/>
  <c r="K74" i="5" s="1"/>
  <c r="F88" i="5"/>
  <c r="K73" i="5" l="1"/>
  <c r="K69" i="6"/>
  <c r="K77" i="5"/>
  <c r="K73" i="6"/>
  <c r="K89" i="6" l="1"/>
  <c r="K90" i="6"/>
  <c r="K91" i="6"/>
  <c r="K92" i="6"/>
  <c r="K93" i="6"/>
  <c r="K88" i="6"/>
  <c r="K84" i="6"/>
  <c r="K83" i="6"/>
  <c r="K78" i="6"/>
  <c r="K77" i="6"/>
  <c r="K63" i="6"/>
  <c r="K88" i="5"/>
  <c r="K87" i="5"/>
  <c r="K82" i="5"/>
  <c r="K81" i="5"/>
  <c r="K67" i="5"/>
  <c r="F92" i="6" l="1"/>
  <c r="F91" i="6"/>
  <c r="F89" i="6"/>
  <c r="F90" i="6"/>
  <c r="F88" i="6"/>
  <c r="F136" i="1" l="1"/>
  <c r="D136" i="1" s="1"/>
  <c r="F206" i="2"/>
  <c r="F205" i="2"/>
  <c r="F139" i="1" s="1"/>
  <c r="F204" i="2"/>
  <c r="F203" i="2"/>
  <c r="F138" i="1" s="1"/>
  <c r="F202" i="2"/>
  <c r="F201" i="2"/>
  <c r="F137" i="1" s="1"/>
  <c r="F200" i="2"/>
  <c r="F199" i="2"/>
  <c r="F198" i="2"/>
  <c r="F197" i="2"/>
  <c r="F196" i="2"/>
  <c r="F195" i="2"/>
  <c r="F194" i="2"/>
  <c r="F193" i="2"/>
  <c r="F192" i="2"/>
  <c r="F191" i="2"/>
  <c r="F134" i="1" s="1"/>
  <c r="E134" i="1" s="1"/>
  <c r="F190" i="2"/>
  <c r="F189" i="2"/>
  <c r="F188" i="2"/>
  <c r="F183" i="2"/>
  <c r="F130" i="1" s="1"/>
  <c r="C130" i="1" s="1"/>
  <c r="F187" i="2"/>
  <c r="F186" i="2"/>
  <c r="F185" i="2"/>
  <c r="F184" i="2"/>
  <c r="F131" i="1" s="1"/>
  <c r="C131" i="1" s="1"/>
  <c r="F182" i="2"/>
  <c r="F181" i="2"/>
  <c r="F129" i="1" s="1"/>
  <c r="D129" i="1" s="1"/>
  <c r="F180" i="2"/>
  <c r="F179" i="2"/>
  <c r="F178" i="2"/>
  <c r="F177" i="2"/>
  <c r="F176" i="2"/>
  <c r="F175" i="2"/>
  <c r="F174" i="2"/>
  <c r="F173" i="2"/>
  <c r="F125" i="1" s="1"/>
  <c r="D125" i="1" s="1"/>
  <c r="F127" i="1" l="1"/>
  <c r="D127" i="1" s="1"/>
  <c r="F126" i="1"/>
  <c r="E126" i="1" s="1"/>
  <c r="F128" i="1"/>
  <c r="E128" i="1" s="1"/>
  <c r="F132" i="1"/>
  <c r="E132" i="1" s="1"/>
  <c r="F133" i="1"/>
  <c r="D133" i="1" s="1"/>
  <c r="F135" i="1"/>
  <c r="E135" i="1" s="1"/>
  <c r="E137" i="1"/>
  <c r="C137" i="1"/>
  <c r="D137" i="1"/>
  <c r="C139" i="1"/>
  <c r="D139" i="1"/>
  <c r="E139" i="1"/>
  <c r="C138" i="1"/>
  <c r="D138" i="1"/>
  <c r="E138" i="1"/>
  <c r="C136" i="1"/>
  <c r="E136" i="1"/>
  <c r="C129" i="1"/>
  <c r="E131" i="1"/>
  <c r="D134" i="1"/>
  <c r="D131" i="1"/>
  <c r="C134" i="1"/>
  <c r="D130" i="1"/>
  <c r="E129" i="1"/>
  <c r="E130" i="1"/>
  <c r="E125" i="1"/>
  <c r="C125" i="1"/>
  <c r="F172" i="2"/>
  <c r="F171" i="2"/>
  <c r="E127" i="1" l="1"/>
  <c r="C127" i="1"/>
  <c r="E133" i="1"/>
  <c r="C133" i="1"/>
  <c r="C126" i="1"/>
  <c r="D126" i="1"/>
  <c r="C128" i="1"/>
  <c r="D135" i="1"/>
  <c r="D128" i="1"/>
  <c r="C135" i="1"/>
  <c r="F124" i="1"/>
  <c r="C124" i="1" s="1"/>
  <c r="C132" i="1"/>
  <c r="D132" i="1"/>
  <c r="F170" i="2"/>
  <c r="F169" i="2"/>
  <c r="F123" i="1" s="1"/>
  <c r="C123" i="1" s="1"/>
  <c r="F168" i="2"/>
  <c r="F167" i="2"/>
  <c r="F166" i="2"/>
  <c r="F165" i="2"/>
  <c r="F121" i="1" s="1"/>
  <c r="C121" i="1" s="1"/>
  <c r="F164" i="2"/>
  <c r="F163" i="2"/>
  <c r="F162" i="2"/>
  <c r="F161" i="2"/>
  <c r="F160" i="2"/>
  <c r="F159" i="2"/>
  <c r="F158" i="2"/>
  <c r="F157" i="2"/>
  <c r="F156" i="2"/>
  <c r="F155" i="2"/>
  <c r="F154" i="2"/>
  <c r="F153" i="2"/>
  <c r="F115" i="1" s="1"/>
  <c r="C115" i="1" s="1"/>
  <c r="F111" i="2"/>
  <c r="F110" i="2"/>
  <c r="F96" i="2"/>
  <c r="F95" i="2"/>
  <c r="F78" i="1" s="1"/>
  <c r="C78" i="1" s="1"/>
  <c r="F94" i="2"/>
  <c r="F93" i="2"/>
  <c r="F92" i="2"/>
  <c r="F91" i="2"/>
  <c r="F90" i="2"/>
  <c r="F76" i="1" s="1"/>
  <c r="C76" i="1" s="1"/>
  <c r="F89" i="2"/>
  <c r="F88" i="2"/>
  <c r="F87" i="2"/>
  <c r="F86" i="2"/>
  <c r="F85" i="2"/>
  <c r="F73" i="2"/>
  <c r="F69" i="2"/>
  <c r="F68" i="2"/>
  <c r="F67" i="2"/>
  <c r="F66" i="2"/>
  <c r="F65" i="2"/>
  <c r="F64" i="2"/>
  <c r="F56" i="1" s="1"/>
  <c r="C56" i="1" s="1"/>
  <c r="F63" i="2"/>
  <c r="F55" i="1" s="1"/>
  <c r="C55" i="1" s="1"/>
  <c r="F62" i="2"/>
  <c r="F60" i="2"/>
  <c r="F59" i="2"/>
  <c r="F53" i="1" s="1"/>
  <c r="C53" i="1" s="1"/>
  <c r="F58" i="2"/>
  <c r="F55" i="2"/>
  <c r="F54" i="2"/>
  <c r="F53" i="2"/>
  <c r="F52" i="2"/>
  <c r="F48" i="1" s="1"/>
  <c r="C48" i="1" s="1"/>
  <c r="F51" i="2"/>
  <c r="F49" i="2"/>
  <c r="F48" i="2"/>
  <c r="F47" i="2"/>
  <c r="F45" i="1" s="1"/>
  <c r="C45" i="1" s="1"/>
  <c r="F46" i="2"/>
  <c r="F13" i="2"/>
  <c r="F12" i="2"/>
  <c r="F11" i="2"/>
  <c r="F10" i="1" s="1"/>
  <c r="F10" i="2"/>
  <c r="F9" i="2"/>
  <c r="F8" i="2"/>
  <c r="F8" i="1" s="1"/>
  <c r="F7" i="2"/>
  <c r="F6" i="1" s="1"/>
  <c r="F6" i="2"/>
  <c r="F5" i="2"/>
  <c r="F4" i="2"/>
  <c r="F4" i="1" s="1"/>
  <c r="F119" i="1"/>
  <c r="C119" i="1" s="1"/>
  <c r="F117" i="1"/>
  <c r="C117" i="1" s="1"/>
  <c r="F58" i="1"/>
  <c r="C58" i="1" s="1"/>
  <c r="F57" i="1"/>
  <c r="C57" i="1" s="1"/>
  <c r="F49" i="1"/>
  <c r="C49" i="1" s="1"/>
  <c r="E47" i="1"/>
  <c r="D47" i="1"/>
  <c r="C47" i="1"/>
  <c r="F46" i="1"/>
  <c r="C46" i="1" s="1"/>
  <c r="F15" i="1"/>
  <c r="F14" i="1"/>
  <c r="F13" i="1"/>
  <c r="F12" i="1"/>
  <c r="F2" i="1"/>
  <c r="D124" i="1" l="1"/>
  <c r="E124" i="1"/>
  <c r="F74" i="1"/>
  <c r="C74" i="1" s="1"/>
  <c r="F75" i="1"/>
  <c r="C75" i="1" s="1"/>
  <c r="F77" i="1"/>
  <c r="C77" i="1" s="1"/>
  <c r="F89" i="1"/>
  <c r="C89" i="1" s="1"/>
  <c r="F116" i="1"/>
  <c r="C116" i="1" s="1"/>
  <c r="F118" i="1"/>
  <c r="C118" i="1" s="1"/>
  <c r="F120" i="1"/>
  <c r="C120" i="1" s="1"/>
  <c r="F122" i="1"/>
  <c r="C122" i="1" s="1"/>
  <c r="E46" i="1"/>
  <c r="D45" i="1"/>
  <c r="E45" i="1"/>
  <c r="D46" i="1"/>
  <c r="E49" i="1"/>
  <c r="E55" i="1"/>
  <c r="E57" i="1"/>
  <c r="E76" i="1"/>
  <c r="E78" i="1"/>
  <c r="E115" i="1"/>
  <c r="E117" i="1"/>
  <c r="E119" i="1"/>
  <c r="E121" i="1"/>
  <c r="E123" i="1"/>
  <c r="E48" i="1"/>
  <c r="E53" i="1"/>
  <c r="E56" i="1"/>
  <c r="E58" i="1"/>
  <c r="D48" i="1"/>
  <c r="D49" i="1"/>
  <c r="D53" i="1"/>
  <c r="D55" i="1"/>
  <c r="D56" i="1"/>
  <c r="D57" i="1"/>
  <c r="D58" i="1"/>
  <c r="D76" i="1"/>
  <c r="D77" i="1"/>
  <c r="D78" i="1"/>
  <c r="D115" i="1"/>
  <c r="D117" i="1"/>
  <c r="D119" i="1"/>
  <c r="D120" i="1"/>
  <c r="D121" i="1"/>
  <c r="D123" i="1"/>
  <c r="E77" i="1" l="1"/>
  <c r="E118" i="1"/>
  <c r="E74" i="1"/>
  <c r="E116" i="1"/>
  <c r="D74" i="1"/>
  <c r="E89" i="1"/>
  <c r="E75" i="1"/>
  <c r="E120" i="1"/>
  <c r="E122" i="1"/>
  <c r="D118" i="1"/>
  <c r="D116" i="1"/>
  <c r="D75" i="1"/>
  <c r="D122" i="1"/>
  <c r="D89" i="1"/>
</calcChain>
</file>

<file path=xl/sharedStrings.xml><?xml version="1.0" encoding="utf-8"?>
<sst xmlns="http://schemas.openxmlformats.org/spreadsheetml/2006/main" count="420" uniqueCount="137">
  <si>
    <t>Year (approx)</t>
  </si>
  <si>
    <t>Volume</t>
  </si>
  <si>
    <t>£</t>
  </si>
  <si>
    <t>s</t>
  </si>
  <si>
    <t>d</t>
  </si>
  <si>
    <t>Price per volume (old pennies)</t>
  </si>
  <si>
    <t>Source</t>
  </si>
  <si>
    <t>Year</t>
  </si>
  <si>
    <t>Part</t>
  </si>
  <si>
    <t>Price per part (old pennies)</t>
  </si>
  <si>
    <t>DM/1/102</t>
  </si>
  <si>
    <t>calc from parts</t>
  </si>
  <si>
    <t>DM/1/102 (1765-11-24); but 5/6 in DM1/112 (1766-07-18)</t>
  </si>
  <si>
    <t>DM/1/102 (1765-11-24)</t>
  </si>
  <si>
    <t>DM/1/102 (1765-11-24); But 7/6 in DM1/112 (1766-07-18)</t>
  </si>
  <si>
    <t>DM/1/102 (1765-11-24);</t>
  </si>
  <si>
    <t>DM/1/102 (1765-11-24); but 5/- in DM1/112 (1766-07-18)</t>
  </si>
  <si>
    <t>Monthly Review</t>
  </si>
  <si>
    <t>Average price 1752-1765 is 10/2</t>
  </si>
  <si>
    <t>Retail price of general index set at One Guinea. (1787-03-15, CMO/7 p.271)</t>
  </si>
  <si>
    <t>calc</t>
  </si>
  <si>
    <t>10/6 for part 1 (CMO/8 p.78, 1795-12-24)</t>
  </si>
  <si>
    <t>"price of last volume fixed at 9/" (1797-11-23).  Part or volume?</t>
  </si>
  <si>
    <t>14/ for part 2 (CMO/8 p.78, 1795-12-24)</t>
  </si>
  <si>
    <t>9/ per part (CMO/8 p. 87, 1796-06-23); but part II possibly later adjusted down to 8/ (see CMO/8 p.96</t>
  </si>
  <si>
    <t>Part I set at 7/6 (CMO/8 p.128 1798-06-14)</t>
  </si>
  <si>
    <t>part II at 13/6 (p. 136 1798-11-15)</t>
  </si>
  <si>
    <t>Part I set at 7/6 (CMO/8 p. 152 1799-05-23)</t>
  </si>
  <si>
    <t>Part II at 13/ (CMO/8 p.155, 1799-11-14)</t>
  </si>
  <si>
    <t>Part I set at 12/; others at 600:900 break-even ratio, unspecified.</t>
  </si>
  <si>
    <t>No data this year, very annoyingly; on the basis of the above, presumably.  Will have to seek the info elsewhere</t>
  </si>
  <si>
    <t>DM/1/90 (post-1816; later remaindered at 1/3 the price)</t>
  </si>
  <si>
    <t>Not included in remaindering in DM/1/90</t>
  </si>
  <si>
    <t>DM/1/83</t>
  </si>
  <si>
    <t>13/ (Part I, according to the Literary Gazette)</t>
  </si>
  <si>
    <t>26/ Part II, also according to the literary gazette</t>
  </si>
  <si>
    <t>ECB vol2 (1863-72), p.435</t>
  </si>
  <si>
    <t>ECB 1908</t>
  </si>
  <si>
    <t>A</t>
  </si>
  <si>
    <t>OM/16(54)</t>
  </si>
  <si>
    <t>B</t>
  </si>
  <si>
    <t>In 1932, a complete set of Society journals cost £17. See CMP/13, 19 May 1932</t>
  </si>
  <si>
    <t>Year book (1957), 201: a subscription rate for both series of Trans has been introduced in the last year</t>
  </si>
  <si>
    <t>L/5(62). More than one vol per year</t>
  </si>
  <si>
    <t>B252</t>
  </si>
  <si>
    <t>L/5(68). More than one vol per year</t>
  </si>
  <si>
    <t>L/5(68). More than one vol per year. FORECAST</t>
  </si>
  <si>
    <t>A261</t>
  </si>
  <si>
    <t>A262</t>
  </si>
  <si>
    <t>L/5(68) photo</t>
  </si>
  <si>
    <t>RS CMP/22 13 Oct 1966: Officers planned to increase subs for Proc by 60% (and also Trans by 20% for subs, and 40% for separate parts. But Board of Trade advised no price increases till July 1967).</t>
  </si>
  <si>
    <t>L/5(68) photo FORECAST</t>
  </si>
  <si>
    <t>Prices apparently increased by 50%, YB</t>
  </si>
  <si>
    <t>Prices increased by 50%</t>
  </si>
  <si>
    <t>ECB vol3 (1873-80), p.527</t>
  </si>
  <si>
    <t>ECB vol3 (1873-80), p.527 describes this vol 168 as 'extra'; RS spreadsheet dates it as 1879 despite the numbering</t>
  </si>
  <si>
    <t>ECB vol4 (1881-99), p.657</t>
  </si>
  <si>
    <t>on separate sheets</t>
  </si>
  <si>
    <t>A178</t>
  </si>
  <si>
    <t>A179</t>
  </si>
  <si>
    <t>A180</t>
  </si>
  <si>
    <t>B178</t>
  </si>
  <si>
    <t>B179</t>
  </si>
  <si>
    <t>B180</t>
  </si>
  <si>
    <t>ECB vol3 (1873-80), p.527 NB for SEPARATES, SEE PHOTO IN FILE</t>
  </si>
  <si>
    <t>ECB vol4 (1881-99), p.657 NB FOR SEPARATES, SEE PHOTO IN FILE#</t>
  </si>
  <si>
    <t>Prices of separates listed on back wrappers of Trans1930</t>
  </si>
  <si>
    <t>B217</t>
  </si>
  <si>
    <t>Back wrappers of Trans1930</t>
  </si>
  <si>
    <t>A228</t>
  </si>
  <si>
    <t>A195</t>
  </si>
  <si>
    <t>A196</t>
  </si>
  <si>
    <t>ECB (1901-05), p.1299</t>
  </si>
  <si>
    <t>A197</t>
  </si>
  <si>
    <t>A198</t>
  </si>
  <si>
    <t>not priced</t>
  </si>
  <si>
    <t>A199</t>
  </si>
  <si>
    <t>A200</t>
  </si>
  <si>
    <t>A201</t>
  </si>
  <si>
    <t>A202</t>
  </si>
  <si>
    <t>A203</t>
  </si>
  <si>
    <t>B197</t>
  </si>
  <si>
    <t>A207</t>
  </si>
  <si>
    <t>A208</t>
  </si>
  <si>
    <t>ECB (1906-10), p.1472</t>
  </si>
  <si>
    <t>A209</t>
  </si>
  <si>
    <t>B200</t>
  </si>
  <si>
    <t>B198</t>
  </si>
  <si>
    <t>B199</t>
  </si>
  <si>
    <t>276-279</t>
  </si>
  <si>
    <t>AB/2/20/3 Publication Account 1977, photo of subs renewal letter Aug1976; subs for 4 vols, UK postage; would be £133.80 with international postage. £32.60 (UK) per volume; or £33.45 per vol (international)</t>
  </si>
  <si>
    <t>AB/2/20/3 Appendix B, analysis of growth in size (and also expense) of Trans B in 1970s; 2 vols issued this year</t>
  </si>
  <si>
    <t>AB/2/20/3 Appendix B, analysis of growth in size (and also expense) of Trans B in 1970s; 3 vols issued this year</t>
  </si>
  <si>
    <t>L/5(62). More than one vol per year. FORECAST; ; YB1963 says an increase of 25% in prices</t>
  </si>
  <si>
    <t>L/5(62). More than one vol per year; YB1963 says an increase of 25% in prices</t>
  </si>
  <si>
    <t>OM2(48) Distribution memo</t>
  </si>
  <si>
    <t>Equivalent per year (£)</t>
  </si>
  <si>
    <t>Equivalent per year(£)</t>
  </si>
  <si>
    <t>Year book (1957), 159.</t>
  </si>
  <si>
    <t xml:space="preserve">Year book (1957), 159. </t>
  </si>
  <si>
    <t>YB1957, p. 201: a subscription rate for both series of Trans has been introduced in the last year</t>
  </si>
  <si>
    <t>Prices to be increased this year, YB (by a third, OM)</t>
  </si>
  <si>
    <t>Prices to be increased this year, YB; by a third, OM</t>
  </si>
  <si>
    <t>YB(1970), p.218 [$37; Subscription for a bound volume is £15/$40]</t>
  </si>
  <si>
    <t>YB(1970), p.218 [subs = £14.5.0 ($37); Subscription for a bound volume is £15/$40]</t>
  </si>
  <si>
    <t>How many vols per year?</t>
  </si>
  <si>
    <t>OM(14)54 analysis of gifts/exchanges. 9 parts at 6/3 each</t>
  </si>
  <si>
    <t>OM(14)54 analysis of gifts/exchanges. 14 parts at 6/3 each</t>
  </si>
  <si>
    <t>Price per volume £</t>
  </si>
  <si>
    <t>RMA/100 (1973 decennial analysis)</t>
  </si>
  <si>
    <t>RMA/199 (decennial analysis)</t>
  </si>
  <si>
    <t>YB(2000), for print and online</t>
  </si>
  <si>
    <t>YB2010, for print and online</t>
  </si>
  <si>
    <t>Trends in Subscriptions and Prices' (1987) in C/87(87)</t>
  </si>
  <si>
    <t>Trends in Subscriptions and Prices' (1987) in C/87(87); annual subs price is elsewhere in the same doc (discount for advance subs?)</t>
  </si>
  <si>
    <t>Annual Report (1989), p.12</t>
  </si>
  <si>
    <t>T&amp;F Inc&amp;Expense Account 1835</t>
  </si>
  <si>
    <t>Prices set at 10/6 when a part is &gt;60 sheets long, 7/6 when &lt;60. RS CMO/7 1779-11-25</t>
  </si>
  <si>
    <t>Pubs Board 13 March 1996, PUB/13 (96)</t>
  </si>
  <si>
    <t>Pages or Page Allowance</t>
  </si>
  <si>
    <t>Price per page</t>
  </si>
  <si>
    <t>T&amp;F Taylor Cash Books 1848-57</t>
  </si>
  <si>
    <t>T&amp;F Taylor Cash Books 1848-57 (27 Nov 1848)</t>
  </si>
  <si>
    <t>This spreadsheet gathers all the evidence we have to date on the pricing of the Philosophical Transactions (1665-1886) and its successor series A and B (1887-2015)</t>
  </si>
  <si>
    <t>The Royal Society did not set its prices 'per year' until 1986.</t>
  </si>
  <si>
    <t>Any attempt to analyse price trends over a long period of time must note that:</t>
  </si>
  <si>
    <t>Britain used the imperial system of currency (£ s d) until 1970, and then went decimal.</t>
  </si>
  <si>
    <t>The amount of printed material that the Royal Society issued 'per year' or 'per volume' varied considerably, and this is often the cause of the price variation (rather than, for instance, increases in the price of paper or printing).</t>
  </si>
  <si>
    <t>Prices before 1986 may be 'per issue', 'per six-monthly part' or 'per volume' (and there may be multiple volumes per year, or fractional volumes per year).</t>
  </si>
  <si>
    <t>The first tab in this workbook collates information on the prices of the 'parts' of the Transactions 1665-1886.</t>
  </si>
  <si>
    <t>The second tab recalculates that data, where possible, into a 'price for a year's-worth of printed matter'</t>
  </si>
  <si>
    <t>The third and fourth tabs give price data for Transactions A and Transactions B after 1887. In each tab, there is a conversion to 'price for a year's worth of printed matter'.</t>
  </si>
  <si>
    <t>The sources from which these prices are gathered are eclectic. The Royal Society has no master list of prices.</t>
  </si>
  <si>
    <t>Occasionally, prices were mentioned in the Royal Society Council Minutes (RS/CMO or RS/CMP)</t>
  </si>
  <si>
    <t>Other useful sources at the Royal Society were the Domestic Manuscripts series (for early modern prices) and various publishing reviews in the 20th century</t>
  </si>
  <si>
    <t>The English Catalogue of Books (ECB) was useful for the late nineteenth century</t>
  </si>
  <si>
    <t>The ledgers of the Taylor &amp; Francis archive were useful for the period when T&amp;F printed for the Royal Society (i.e. 1828-77)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</si>
</sst>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2"/>
      <name val="Courier New"/>
      <family val="3"/>
    </font>
    <font>
      <sz val="11"/>
      <color rgb="FF1F497D"/>
      <name val="Calibri"/>
      <family val="2"/>
      <scheme val="minor"/>
    </font>
    <font>
      <sz val="11"/>
      <name val="Calibri"/>
      <family val="2"/>
      <scheme val="minor"/>
    </font>
    <font>
      <sz val="11"/>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rgb="FFC0C0C0"/>
        <bgColor indexed="64"/>
      </patternFill>
    </fill>
    <fill>
      <patternFill patternType="solid">
        <fgColor rgb="FFFFFF00"/>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2" borderId="0" xfId="0" applyFont="1" applyFill="1" applyAlignment="1">
      <alignment wrapText="1"/>
    </xf>
    <xf numFmtId="0" fontId="2" fillId="2" borderId="0" xfId="0" applyFont="1" applyFill="1" applyBorder="1" applyAlignment="1">
      <alignment horizontal="center" wrapText="1"/>
    </xf>
    <xf numFmtId="0" fontId="2" fillId="2" borderId="0" xfId="0" applyNumberFormat="1"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wrapText="1"/>
    </xf>
    <xf numFmtId="0" fontId="2" fillId="3" borderId="0" xfId="0" applyNumberFormat="1" applyFont="1" applyFill="1" applyAlignment="1">
      <alignment horizontal="center" wrapText="1"/>
    </xf>
    <xf numFmtId="0" fontId="2" fillId="0" borderId="0" xfId="0" applyFont="1" applyAlignment="1">
      <alignment wrapText="1"/>
    </xf>
    <xf numFmtId="0" fontId="0" fillId="0" borderId="0" xfId="0" applyBorder="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Alignment="1"/>
    <xf numFmtId="0" fontId="0" fillId="4" borderId="0" xfId="0" applyFill="1" applyBorder="1" applyAlignment="1">
      <alignment horizontal="center"/>
    </xf>
    <xf numFmtId="0" fontId="0" fillId="4" borderId="0" xfId="0" applyFill="1" applyAlignment="1">
      <alignment horizontal="center"/>
    </xf>
    <xf numFmtId="0" fontId="0" fillId="0" borderId="0" xfId="0" applyAlignment="1">
      <alignment horizontal="left"/>
    </xf>
    <xf numFmtId="0" fontId="3" fillId="0" borderId="0" xfId="0" applyFont="1" applyFill="1" applyBorder="1" applyAlignment="1">
      <alignment wrapText="1"/>
    </xf>
    <xf numFmtId="164" fontId="1" fillId="0" borderId="0" xfId="1" applyNumberFormat="1" applyFont="1"/>
    <xf numFmtId="0" fontId="4" fillId="0" borderId="0" xfId="0" applyFont="1" applyAlignment="1"/>
    <xf numFmtId="0" fontId="5" fillId="0" borderId="0" xfId="0" applyFont="1"/>
    <xf numFmtId="0" fontId="5" fillId="0" borderId="0" xfId="0" applyFont="1" applyFill="1"/>
    <xf numFmtId="0" fontId="0" fillId="5" borderId="0" xfId="0" applyFill="1" applyAlignment="1"/>
    <xf numFmtId="0" fontId="0" fillId="0" borderId="0" xfId="0" applyNumberFormat="1" applyAlignment="1">
      <alignment horizontal="left"/>
    </xf>
    <xf numFmtId="0" fontId="2" fillId="6" borderId="0" xfId="0" applyNumberFormat="1" applyFont="1" applyFill="1" applyAlignment="1">
      <alignment horizontal="center" wrapText="1"/>
    </xf>
    <xf numFmtId="0" fontId="2" fillId="6" borderId="0" xfId="0" applyFont="1" applyFill="1" applyAlignment="1">
      <alignment horizontal="center" wrapText="1"/>
    </xf>
    <xf numFmtId="0" fontId="2" fillId="6" borderId="0" xfId="0" applyFont="1" applyFill="1" applyAlignment="1">
      <alignment wrapText="1"/>
    </xf>
    <xf numFmtId="0" fontId="6" fillId="0" borderId="0" xfId="0" applyNumberFormat="1" applyFont="1" applyFill="1" applyBorder="1" applyAlignment="1">
      <alignment horizontal="center" wrapText="1"/>
    </xf>
    <xf numFmtId="0" fontId="1" fillId="0" borderId="0" xfId="1" applyNumberFormat="1" applyFont="1"/>
    <xf numFmtId="0" fontId="0" fillId="0" borderId="0" xfId="0" applyNumberFormat="1"/>
    <xf numFmtId="2" fontId="0" fillId="0" borderId="0" xfId="0" applyNumberFormat="1" applyBorder="1" applyAlignment="1">
      <alignment horizontal="center"/>
    </xf>
    <xf numFmtId="43" fontId="0" fillId="0" borderId="0" xfId="1" applyFont="1"/>
    <xf numFmtId="43" fontId="0" fillId="0" borderId="0" xfId="1" applyFont="1" applyAlignment="1">
      <alignment horizontal="center"/>
    </xf>
    <xf numFmtId="0" fontId="0" fillId="0" borderId="0" xfId="0" applyBorder="1" applyAlignment="1">
      <alignment horizontal="left"/>
    </xf>
    <xf numFmtId="2" fontId="0" fillId="0" borderId="0" xfId="0" applyNumberFormat="1" applyAlignment="1">
      <alignment horizontal="right"/>
    </xf>
    <xf numFmtId="2" fontId="0" fillId="0" borderId="0" xfId="0" applyNumberFormat="1" applyAlignment="1">
      <alignment horizontal="center"/>
    </xf>
    <xf numFmtId="0" fontId="0" fillId="0" borderId="0" xfId="0" quotePrefix="1" applyFont="1"/>
    <xf numFmtId="165" fontId="0" fillId="0" borderId="0" xfId="0" applyNumberFormat="1" applyAlignment="1">
      <alignment horizontal="center"/>
    </xf>
    <xf numFmtId="165" fontId="0" fillId="0" borderId="0" xfId="0" applyNumberFormat="1"/>
    <xf numFmtId="0" fontId="2"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9A78-404D-4BE9-A246-D5DE54B97276}">
  <dimension ref="A1:A16"/>
  <sheetViews>
    <sheetView tabSelected="1" workbookViewId="0"/>
  </sheetViews>
  <sheetFormatPr defaultRowHeight="15" x14ac:dyDescent="0.25"/>
  <sheetData>
    <row r="1" spans="1:1" x14ac:dyDescent="0.25">
      <c r="A1" s="37" t="s">
        <v>123</v>
      </c>
    </row>
    <row r="3" spans="1:1" x14ac:dyDescent="0.25">
      <c r="A3" t="s">
        <v>125</v>
      </c>
    </row>
    <row r="4" spans="1:1" x14ac:dyDescent="0.25">
      <c r="A4" t="s">
        <v>126</v>
      </c>
    </row>
    <row r="5" spans="1:1" x14ac:dyDescent="0.25">
      <c r="A5" t="s">
        <v>127</v>
      </c>
    </row>
    <row r="6" spans="1:1" x14ac:dyDescent="0.25">
      <c r="A6" t="s">
        <v>124</v>
      </c>
    </row>
    <row r="7" spans="1:1" x14ac:dyDescent="0.25">
      <c r="A7" t="s">
        <v>128</v>
      </c>
    </row>
    <row r="8" spans="1:1" x14ac:dyDescent="0.25">
      <c r="A8" t="s">
        <v>129</v>
      </c>
    </row>
    <row r="9" spans="1:1" x14ac:dyDescent="0.25">
      <c r="A9" t="s">
        <v>130</v>
      </c>
    </row>
    <row r="10" spans="1:1" x14ac:dyDescent="0.25">
      <c r="A10" t="s">
        <v>131</v>
      </c>
    </row>
    <row r="12" spans="1:1" x14ac:dyDescent="0.25">
      <c r="A12" t="s">
        <v>132</v>
      </c>
    </row>
    <row r="13" spans="1:1" x14ac:dyDescent="0.25">
      <c r="A13" t="s">
        <v>133</v>
      </c>
    </row>
    <row r="14" spans="1:1" x14ac:dyDescent="0.25">
      <c r="A14" t="s">
        <v>134</v>
      </c>
    </row>
    <row r="15" spans="1:1" x14ac:dyDescent="0.25">
      <c r="A15" t="s">
        <v>136</v>
      </c>
    </row>
    <row r="16" spans="1:1" x14ac:dyDescent="0.25">
      <c r="A16" t="s">
        <v>135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8"/>
  <sheetViews>
    <sheetView workbookViewId="0">
      <pane ySplit="1" topLeftCell="A17" activePane="bottomLeft" state="frozen"/>
      <selection pane="bottomLeft" activeCell="G138" sqref="G138"/>
    </sheetView>
  </sheetViews>
  <sheetFormatPr defaultRowHeight="15" x14ac:dyDescent="0.25"/>
  <cols>
    <col min="3" max="3" width="4.7109375" customWidth="1"/>
    <col min="4" max="4" width="3.85546875" customWidth="1"/>
    <col min="5" max="5" width="3.7109375" customWidth="1"/>
  </cols>
  <sheetData>
    <row r="1" spans="1:7" ht="45" x14ac:dyDescent="0.25">
      <c r="A1" s="6" t="s">
        <v>8</v>
      </c>
      <c r="B1" s="6" t="s">
        <v>7</v>
      </c>
      <c r="C1" s="6" t="s">
        <v>2</v>
      </c>
      <c r="D1" s="6" t="s">
        <v>3</v>
      </c>
      <c r="E1" s="6" t="s">
        <v>4</v>
      </c>
      <c r="F1" s="5" t="s">
        <v>9</v>
      </c>
      <c r="G1" s="5" t="s">
        <v>6</v>
      </c>
    </row>
    <row r="2" spans="1:7" x14ac:dyDescent="0.25">
      <c r="A2" s="10"/>
      <c r="B2">
        <v>1752</v>
      </c>
      <c r="C2" s="10"/>
      <c r="D2" s="10"/>
      <c r="E2" s="10"/>
      <c r="F2" s="9"/>
      <c r="G2" s="11"/>
    </row>
    <row r="3" spans="1:7" x14ac:dyDescent="0.25">
      <c r="A3" s="10"/>
      <c r="B3">
        <v>1753</v>
      </c>
      <c r="C3" s="10"/>
      <c r="D3" s="10"/>
      <c r="E3" s="10"/>
      <c r="F3" s="9"/>
      <c r="G3" s="11"/>
    </row>
    <row r="4" spans="1:7" x14ac:dyDescent="0.25">
      <c r="A4" s="10">
        <v>48.1</v>
      </c>
      <c r="B4">
        <v>1754</v>
      </c>
      <c r="C4" s="10"/>
      <c r="D4" s="10">
        <v>7</v>
      </c>
      <c r="E4" s="10"/>
      <c r="F4" s="9">
        <f t="shared" ref="F4:F13" si="0">(240*C4)+(12*D4)+E4</f>
        <v>84</v>
      </c>
      <c r="G4" s="11" t="s">
        <v>12</v>
      </c>
    </row>
    <row r="5" spans="1:7" x14ac:dyDescent="0.25">
      <c r="A5" s="10">
        <v>48.2</v>
      </c>
      <c r="B5">
        <v>1754</v>
      </c>
      <c r="C5" s="10"/>
      <c r="D5" s="10">
        <v>12</v>
      </c>
      <c r="E5" s="10"/>
      <c r="F5" s="9">
        <f t="shared" si="0"/>
        <v>144</v>
      </c>
      <c r="G5" s="11" t="s">
        <v>13</v>
      </c>
    </row>
    <row r="6" spans="1:7" x14ac:dyDescent="0.25">
      <c r="A6" s="10">
        <v>49.1</v>
      </c>
      <c r="B6">
        <v>1755</v>
      </c>
      <c r="C6" s="10"/>
      <c r="D6" s="10">
        <v>9</v>
      </c>
      <c r="E6" s="10"/>
      <c r="F6" s="9">
        <f t="shared" si="0"/>
        <v>108</v>
      </c>
      <c r="G6" s="11" t="s">
        <v>14</v>
      </c>
    </row>
    <row r="7" spans="1:7" x14ac:dyDescent="0.25">
      <c r="A7" s="10">
        <v>49.2</v>
      </c>
      <c r="B7">
        <v>1756</v>
      </c>
      <c r="C7" s="10"/>
      <c r="D7" s="10">
        <v>10</v>
      </c>
      <c r="E7" s="10">
        <v>6</v>
      </c>
      <c r="F7" s="9">
        <f t="shared" si="0"/>
        <v>126</v>
      </c>
      <c r="G7" s="11" t="s">
        <v>15</v>
      </c>
    </row>
    <row r="8" spans="1:7" x14ac:dyDescent="0.25">
      <c r="A8" s="10">
        <v>50.1</v>
      </c>
      <c r="B8">
        <v>1757</v>
      </c>
      <c r="C8" s="10"/>
      <c r="D8" s="10">
        <v>10</v>
      </c>
      <c r="E8" s="10">
        <v>6</v>
      </c>
      <c r="F8" s="9">
        <f t="shared" si="0"/>
        <v>126</v>
      </c>
      <c r="G8" s="11" t="s">
        <v>15</v>
      </c>
    </row>
    <row r="9" spans="1:7" x14ac:dyDescent="0.25">
      <c r="A9" s="10">
        <v>50.2</v>
      </c>
      <c r="B9">
        <v>1758</v>
      </c>
      <c r="C9" s="10"/>
      <c r="D9" s="10">
        <v>12</v>
      </c>
      <c r="E9" s="10"/>
      <c r="F9" s="9">
        <f t="shared" si="0"/>
        <v>144</v>
      </c>
      <c r="G9" s="11" t="s">
        <v>15</v>
      </c>
    </row>
    <row r="10" spans="1:7" x14ac:dyDescent="0.25">
      <c r="A10" s="10">
        <v>51.1</v>
      </c>
      <c r="B10">
        <v>1759</v>
      </c>
      <c r="C10" s="10"/>
      <c r="D10" s="10">
        <v>12</v>
      </c>
      <c r="E10" s="10"/>
      <c r="F10" s="9">
        <f t="shared" si="0"/>
        <v>144</v>
      </c>
      <c r="G10" s="11" t="s">
        <v>15</v>
      </c>
    </row>
    <row r="11" spans="1:7" x14ac:dyDescent="0.25">
      <c r="A11" s="10">
        <v>51.2</v>
      </c>
      <c r="B11">
        <v>1760</v>
      </c>
      <c r="C11" s="10"/>
      <c r="D11" s="10">
        <v>14</v>
      </c>
      <c r="E11" s="10"/>
      <c r="F11" s="9">
        <f t="shared" si="0"/>
        <v>168</v>
      </c>
      <c r="G11" s="11" t="s">
        <v>15</v>
      </c>
    </row>
    <row r="12" spans="1:7" x14ac:dyDescent="0.25">
      <c r="A12" s="10">
        <v>51.1</v>
      </c>
      <c r="B12">
        <v>1761</v>
      </c>
      <c r="C12" s="10"/>
      <c r="D12" s="10">
        <v>12</v>
      </c>
      <c r="E12" s="10"/>
      <c r="F12" s="9">
        <f t="shared" si="0"/>
        <v>144</v>
      </c>
      <c r="G12" s="11" t="s">
        <v>15</v>
      </c>
    </row>
    <row r="13" spans="1:7" x14ac:dyDescent="0.25">
      <c r="A13" s="10">
        <v>52.2</v>
      </c>
      <c r="B13">
        <v>1762</v>
      </c>
      <c r="C13" s="10"/>
      <c r="D13" s="10">
        <v>6</v>
      </c>
      <c r="E13" s="10">
        <v>0</v>
      </c>
      <c r="F13" s="9">
        <f t="shared" si="0"/>
        <v>72</v>
      </c>
      <c r="G13" s="11" t="s">
        <v>16</v>
      </c>
    </row>
    <row r="14" spans="1:7" x14ac:dyDescent="0.25">
      <c r="A14" s="10"/>
      <c r="B14">
        <v>1763</v>
      </c>
      <c r="C14" s="10"/>
      <c r="D14" s="10"/>
      <c r="E14" s="10"/>
      <c r="F14" s="9"/>
      <c r="G14" s="11"/>
    </row>
    <row r="15" spans="1:7" x14ac:dyDescent="0.25">
      <c r="A15" s="10"/>
      <c r="B15">
        <v>1764</v>
      </c>
      <c r="C15" s="10"/>
      <c r="D15" s="10"/>
      <c r="E15" s="10"/>
      <c r="F15" s="9"/>
      <c r="G15" s="11"/>
    </row>
    <row r="16" spans="1:7" x14ac:dyDescent="0.25">
      <c r="A16" s="10"/>
      <c r="B16">
        <v>1765</v>
      </c>
      <c r="C16" s="10"/>
      <c r="D16" s="10"/>
      <c r="E16" s="10"/>
      <c r="F16" s="9"/>
      <c r="G16" s="11"/>
    </row>
    <row r="17" spans="1:7" x14ac:dyDescent="0.25">
      <c r="A17" s="10"/>
      <c r="B17">
        <v>1766</v>
      </c>
      <c r="C17" s="10"/>
      <c r="D17" s="10"/>
      <c r="E17" s="10"/>
      <c r="F17" s="9"/>
      <c r="G17" s="11"/>
    </row>
    <row r="18" spans="1:7" x14ac:dyDescent="0.25">
      <c r="A18" s="10"/>
      <c r="B18">
        <v>1767</v>
      </c>
      <c r="C18" s="10"/>
      <c r="D18" s="10"/>
      <c r="E18" s="10"/>
      <c r="F18" s="9"/>
      <c r="G18" s="11"/>
    </row>
    <row r="19" spans="1:7" x14ac:dyDescent="0.25">
      <c r="A19" s="10"/>
      <c r="B19">
        <v>1768</v>
      </c>
      <c r="C19" s="10"/>
      <c r="D19" s="10"/>
      <c r="E19" s="10"/>
      <c r="F19" s="9"/>
      <c r="G19" s="11"/>
    </row>
    <row r="20" spans="1:7" x14ac:dyDescent="0.25">
      <c r="A20" s="10"/>
      <c r="B20">
        <v>1769</v>
      </c>
      <c r="C20" s="10"/>
      <c r="D20" s="10"/>
      <c r="E20" s="10"/>
      <c r="F20" s="9"/>
      <c r="G20" s="11"/>
    </row>
    <row r="21" spans="1:7" x14ac:dyDescent="0.25">
      <c r="A21" s="10"/>
      <c r="B21">
        <v>1770</v>
      </c>
      <c r="C21" s="10"/>
      <c r="D21" s="10"/>
      <c r="E21" s="10"/>
      <c r="F21" s="9"/>
      <c r="G21" s="11"/>
    </row>
    <row r="22" spans="1:7" x14ac:dyDescent="0.25">
      <c r="A22" s="10"/>
      <c r="B22">
        <v>1771</v>
      </c>
      <c r="C22" s="10"/>
      <c r="D22" s="10"/>
      <c r="E22" s="10"/>
      <c r="F22" s="9"/>
      <c r="G22" s="11"/>
    </row>
    <row r="23" spans="1:7" x14ac:dyDescent="0.25">
      <c r="A23" s="10"/>
      <c r="B23">
        <v>1772</v>
      </c>
      <c r="C23" s="10"/>
      <c r="D23" s="10"/>
      <c r="E23" s="10"/>
      <c r="F23" s="9"/>
      <c r="G23" s="11"/>
    </row>
    <row r="24" spans="1:7" x14ac:dyDescent="0.25">
      <c r="A24" s="10"/>
      <c r="B24">
        <v>1773</v>
      </c>
      <c r="C24" s="10"/>
      <c r="D24" s="10"/>
      <c r="E24" s="10"/>
      <c r="F24" s="9"/>
      <c r="G24" s="11"/>
    </row>
    <row r="25" spans="1:7" x14ac:dyDescent="0.25">
      <c r="A25" s="10"/>
      <c r="B25">
        <v>1774</v>
      </c>
      <c r="C25" s="10"/>
      <c r="D25" s="10"/>
      <c r="E25" s="10"/>
      <c r="F25" s="9"/>
      <c r="G25" s="11"/>
    </row>
    <row r="26" spans="1:7" x14ac:dyDescent="0.25">
      <c r="A26" s="10"/>
      <c r="B26">
        <v>1774</v>
      </c>
      <c r="C26" s="10"/>
      <c r="D26" s="10"/>
      <c r="E26" s="10"/>
      <c r="F26" s="9"/>
      <c r="G26" s="11"/>
    </row>
    <row r="27" spans="1:7" x14ac:dyDescent="0.25">
      <c r="A27" s="10"/>
      <c r="B27">
        <v>1775</v>
      </c>
      <c r="C27" s="10"/>
      <c r="D27" s="10"/>
      <c r="E27" s="10"/>
      <c r="F27" s="9"/>
      <c r="G27" s="11"/>
    </row>
    <row r="28" spans="1:7" x14ac:dyDescent="0.25">
      <c r="A28" s="10"/>
      <c r="B28">
        <v>1776</v>
      </c>
      <c r="C28" s="10"/>
      <c r="D28" s="10"/>
      <c r="E28" s="10"/>
      <c r="F28" s="9"/>
      <c r="G28" s="11"/>
    </row>
    <row r="29" spans="1:7" x14ac:dyDescent="0.25">
      <c r="A29" s="10"/>
      <c r="B29">
        <v>1777</v>
      </c>
      <c r="C29" s="10"/>
      <c r="D29" s="10"/>
      <c r="E29" s="10"/>
      <c r="F29" s="9"/>
      <c r="G29" s="11"/>
    </row>
    <row r="30" spans="1:7" x14ac:dyDescent="0.25">
      <c r="A30" s="10"/>
      <c r="B30">
        <v>1778</v>
      </c>
      <c r="C30" s="10"/>
      <c r="D30" s="10"/>
      <c r="E30" s="10"/>
      <c r="F30" s="9"/>
      <c r="G30" s="11"/>
    </row>
    <row r="31" spans="1:7" x14ac:dyDescent="0.25">
      <c r="A31" s="10"/>
      <c r="B31">
        <v>1779</v>
      </c>
      <c r="C31" s="10"/>
      <c r="D31" s="10"/>
      <c r="E31" s="10"/>
      <c r="F31" s="9"/>
      <c r="G31" s="11"/>
    </row>
    <row r="32" spans="1:7" x14ac:dyDescent="0.25">
      <c r="A32" s="10"/>
      <c r="B32">
        <v>1780</v>
      </c>
      <c r="C32" s="10"/>
      <c r="D32" s="10"/>
      <c r="E32" s="10"/>
      <c r="F32" s="9"/>
      <c r="G32" s="14" t="s">
        <v>117</v>
      </c>
    </row>
    <row r="33" spans="1:7" x14ac:dyDescent="0.25">
      <c r="A33" s="10"/>
      <c r="B33">
        <v>1781</v>
      </c>
      <c r="C33" s="10"/>
      <c r="D33" s="10"/>
      <c r="E33" s="10"/>
      <c r="F33" s="9"/>
      <c r="G33" s="11"/>
    </row>
    <row r="34" spans="1:7" x14ac:dyDescent="0.25">
      <c r="A34" s="10"/>
      <c r="B34">
        <v>1782</v>
      </c>
      <c r="C34" s="10"/>
      <c r="D34" s="10"/>
      <c r="E34" s="10"/>
      <c r="F34" s="9"/>
      <c r="G34" s="11"/>
    </row>
    <row r="35" spans="1:7" x14ac:dyDescent="0.25">
      <c r="A35" s="10"/>
      <c r="B35">
        <v>1783</v>
      </c>
      <c r="C35" s="10"/>
      <c r="D35" s="10"/>
      <c r="E35" s="10"/>
      <c r="F35" s="9"/>
      <c r="G35" s="11"/>
    </row>
    <row r="36" spans="1:7" x14ac:dyDescent="0.25">
      <c r="A36" s="10"/>
      <c r="B36">
        <v>1784</v>
      </c>
      <c r="C36" s="10"/>
      <c r="D36" s="10"/>
      <c r="E36" s="10"/>
      <c r="F36" s="9"/>
      <c r="G36" s="11"/>
    </row>
    <row r="37" spans="1:7" x14ac:dyDescent="0.25">
      <c r="A37" s="10"/>
      <c r="B37">
        <v>1785</v>
      </c>
      <c r="C37" s="10"/>
      <c r="D37" s="10"/>
      <c r="E37" s="10"/>
      <c r="F37" s="9"/>
      <c r="G37" s="11"/>
    </row>
    <row r="38" spans="1:7" x14ac:dyDescent="0.25">
      <c r="A38" s="10"/>
      <c r="B38">
        <v>1786</v>
      </c>
      <c r="C38" s="10"/>
      <c r="D38" s="10"/>
      <c r="E38" s="10"/>
      <c r="F38" s="9"/>
      <c r="G38" s="11" t="s">
        <v>19</v>
      </c>
    </row>
    <row r="39" spans="1:7" x14ac:dyDescent="0.25">
      <c r="A39" s="10"/>
      <c r="B39">
        <v>1787</v>
      </c>
      <c r="C39" s="10"/>
      <c r="D39" s="10"/>
      <c r="E39" s="10"/>
      <c r="F39" s="9"/>
      <c r="G39" s="11"/>
    </row>
    <row r="40" spans="1:7" x14ac:dyDescent="0.25">
      <c r="A40" s="10"/>
      <c r="B40">
        <v>1788</v>
      </c>
      <c r="C40" s="10"/>
      <c r="D40" s="10"/>
      <c r="E40" s="10"/>
      <c r="F40" s="9"/>
      <c r="G40" s="11"/>
    </row>
    <row r="41" spans="1:7" x14ac:dyDescent="0.25">
      <c r="A41" s="10"/>
      <c r="B41">
        <v>1789</v>
      </c>
      <c r="C41" s="10"/>
      <c r="D41" s="10"/>
      <c r="E41" s="10"/>
      <c r="F41" s="9"/>
      <c r="G41" s="11"/>
    </row>
    <row r="42" spans="1:7" x14ac:dyDescent="0.25">
      <c r="A42" s="10"/>
      <c r="B42">
        <v>1790</v>
      </c>
      <c r="C42" s="10"/>
      <c r="D42" s="10"/>
      <c r="E42" s="10"/>
      <c r="F42" s="9"/>
      <c r="G42" s="11"/>
    </row>
    <row r="43" spans="1:7" x14ac:dyDescent="0.25">
      <c r="A43" s="10"/>
      <c r="B43">
        <v>1791</v>
      </c>
      <c r="C43" s="10"/>
      <c r="D43" s="10"/>
      <c r="E43" s="10"/>
      <c r="F43" s="9"/>
      <c r="G43" s="11"/>
    </row>
    <row r="44" spans="1:7" x14ac:dyDescent="0.25">
      <c r="A44" s="10"/>
      <c r="B44">
        <v>1792</v>
      </c>
      <c r="C44" s="10"/>
      <c r="D44" s="10"/>
      <c r="E44" s="10"/>
      <c r="F44" s="9"/>
      <c r="G44" s="11"/>
    </row>
    <row r="45" spans="1:7" x14ac:dyDescent="0.25">
      <c r="A45" s="10"/>
      <c r="B45">
        <v>1793</v>
      </c>
      <c r="C45" s="10"/>
      <c r="D45" s="10"/>
      <c r="E45" s="10"/>
      <c r="F45" s="9"/>
      <c r="G45" s="11"/>
    </row>
    <row r="46" spans="1:7" x14ac:dyDescent="0.25">
      <c r="A46" s="10">
        <v>1</v>
      </c>
      <c r="B46">
        <v>1794</v>
      </c>
      <c r="C46" s="10"/>
      <c r="D46" s="10">
        <v>10</v>
      </c>
      <c r="E46" s="10">
        <v>6</v>
      </c>
      <c r="F46" s="9">
        <f>(240*C46)+(12*D46)+E46</f>
        <v>126</v>
      </c>
      <c r="G46" s="11" t="s">
        <v>21</v>
      </c>
    </row>
    <row r="47" spans="1:7" x14ac:dyDescent="0.25">
      <c r="A47" s="10">
        <v>2</v>
      </c>
      <c r="B47">
        <v>1794</v>
      </c>
      <c r="C47" s="10"/>
      <c r="D47" s="10">
        <v>14</v>
      </c>
      <c r="E47" s="10">
        <v>0</v>
      </c>
      <c r="F47" s="9">
        <f>(240*C47)+(12*D47)+E47</f>
        <v>168</v>
      </c>
      <c r="G47" s="11" t="s">
        <v>23</v>
      </c>
    </row>
    <row r="48" spans="1:7" x14ac:dyDescent="0.25">
      <c r="A48" s="10">
        <v>1</v>
      </c>
      <c r="B48">
        <v>1795</v>
      </c>
      <c r="C48" s="10"/>
      <c r="D48" s="10">
        <v>9</v>
      </c>
      <c r="E48" s="10"/>
      <c r="F48" s="9">
        <f>(240*C48)+(12*D48)+E48</f>
        <v>108</v>
      </c>
      <c r="G48" s="11" t="s">
        <v>24</v>
      </c>
    </row>
    <row r="49" spans="1:7" x14ac:dyDescent="0.25">
      <c r="A49" s="10">
        <v>2</v>
      </c>
      <c r="B49">
        <v>1795</v>
      </c>
      <c r="C49" s="10"/>
      <c r="D49" s="10">
        <v>9</v>
      </c>
      <c r="E49" s="10"/>
      <c r="F49" s="9">
        <f>(240*C49)+(12*D49)+E49</f>
        <v>108</v>
      </c>
      <c r="G49" s="11"/>
    </row>
    <row r="50" spans="1:7" x14ac:dyDescent="0.25">
      <c r="A50" s="10"/>
      <c r="B50">
        <v>1796</v>
      </c>
      <c r="C50" s="10"/>
      <c r="D50" s="10"/>
      <c r="E50" s="10"/>
      <c r="F50" s="9"/>
      <c r="G50" s="11"/>
    </row>
    <row r="51" spans="1:7" x14ac:dyDescent="0.25">
      <c r="A51" s="10">
        <v>1</v>
      </c>
      <c r="B51">
        <v>1797</v>
      </c>
      <c r="C51" s="10"/>
      <c r="D51" s="10">
        <v>7</v>
      </c>
      <c r="E51" s="10">
        <v>6</v>
      </c>
      <c r="F51" s="9">
        <f>(240*C51)+(12*D51)+E51</f>
        <v>90</v>
      </c>
      <c r="G51" s="11" t="s">
        <v>25</v>
      </c>
    </row>
    <row r="52" spans="1:7" x14ac:dyDescent="0.25">
      <c r="A52" s="10">
        <v>2</v>
      </c>
      <c r="B52">
        <v>1797</v>
      </c>
      <c r="C52" s="10"/>
      <c r="D52" s="10">
        <v>13</v>
      </c>
      <c r="E52" s="10">
        <v>6</v>
      </c>
      <c r="F52" s="9">
        <f>(240*C52)+(12*D52)+E52</f>
        <v>162</v>
      </c>
      <c r="G52" s="11" t="s">
        <v>26</v>
      </c>
    </row>
    <row r="53" spans="1:7" x14ac:dyDescent="0.25">
      <c r="A53" s="10">
        <v>1</v>
      </c>
      <c r="B53">
        <v>1798</v>
      </c>
      <c r="C53" s="10"/>
      <c r="D53" s="10">
        <v>7</v>
      </c>
      <c r="E53" s="10">
        <v>6</v>
      </c>
      <c r="F53" s="9">
        <f>(240*C53)+(12*D53)+E53</f>
        <v>90</v>
      </c>
      <c r="G53" s="11" t="s">
        <v>27</v>
      </c>
    </row>
    <row r="54" spans="1:7" x14ac:dyDescent="0.25">
      <c r="A54" s="10">
        <v>2</v>
      </c>
      <c r="B54">
        <v>1798</v>
      </c>
      <c r="C54" s="10"/>
      <c r="D54" s="10">
        <v>13</v>
      </c>
      <c r="E54" s="10">
        <v>0</v>
      </c>
      <c r="F54" s="9">
        <f>(240*C54)+(12*D54)+E54</f>
        <v>156</v>
      </c>
      <c r="G54" s="11" t="s">
        <v>28</v>
      </c>
    </row>
    <row r="55" spans="1:7" x14ac:dyDescent="0.25">
      <c r="A55" s="10">
        <v>1</v>
      </c>
      <c r="B55">
        <v>1799</v>
      </c>
      <c r="C55" s="10"/>
      <c r="D55" s="10">
        <v>12</v>
      </c>
      <c r="E55" s="10"/>
      <c r="F55" s="9">
        <f>(240*C55)+(12*D55)+E55</f>
        <v>144</v>
      </c>
      <c r="G55" s="11" t="s">
        <v>29</v>
      </c>
    </row>
    <row r="56" spans="1:7" x14ac:dyDescent="0.25">
      <c r="A56" s="10">
        <v>2</v>
      </c>
      <c r="B56">
        <v>1799</v>
      </c>
      <c r="C56" s="10"/>
      <c r="D56" s="10"/>
      <c r="E56" s="10"/>
      <c r="F56" s="9"/>
      <c r="G56" s="11"/>
    </row>
    <row r="57" spans="1:7" x14ac:dyDescent="0.25">
      <c r="A57" s="10"/>
      <c r="B57">
        <v>1800</v>
      </c>
      <c r="C57" s="10"/>
      <c r="D57" s="10"/>
      <c r="E57" s="10"/>
      <c r="F57" s="9"/>
      <c r="G57" s="11" t="s">
        <v>30</v>
      </c>
    </row>
    <row r="58" spans="1:7" x14ac:dyDescent="0.25">
      <c r="A58" s="10">
        <v>91.2</v>
      </c>
      <c r="B58">
        <v>1801</v>
      </c>
      <c r="C58" s="10"/>
      <c r="D58" s="10">
        <v>17</v>
      </c>
      <c r="E58" s="10">
        <v>6</v>
      </c>
      <c r="F58" s="9">
        <f>(240*C58)+(12*D58)+E58</f>
        <v>210</v>
      </c>
      <c r="G58" s="11" t="s">
        <v>31</v>
      </c>
    </row>
    <row r="59" spans="1:7" x14ac:dyDescent="0.25">
      <c r="A59" s="10">
        <v>92.1</v>
      </c>
      <c r="B59">
        <v>1802</v>
      </c>
      <c r="C59" s="10"/>
      <c r="D59" s="10">
        <v>11</v>
      </c>
      <c r="E59" s="10"/>
      <c r="F59" s="9">
        <f>(240*C59)+(12*D59)+E59</f>
        <v>132</v>
      </c>
      <c r="G59" s="11" t="s">
        <v>31</v>
      </c>
    </row>
    <row r="60" spans="1:7" x14ac:dyDescent="0.25">
      <c r="A60" s="10">
        <v>92.2</v>
      </c>
      <c r="B60">
        <v>1802</v>
      </c>
      <c r="C60" s="10"/>
      <c r="D60" s="10">
        <v>17</v>
      </c>
      <c r="E60" s="10">
        <v>6</v>
      </c>
      <c r="F60" s="9">
        <f>(240*C60)+(12*D60)+E60</f>
        <v>210</v>
      </c>
      <c r="G60" s="11" t="s">
        <v>31</v>
      </c>
    </row>
    <row r="61" spans="1:7" x14ac:dyDescent="0.25">
      <c r="A61" s="10"/>
      <c r="B61">
        <v>1803</v>
      </c>
      <c r="C61" s="10"/>
      <c r="D61" s="10"/>
      <c r="E61" s="10"/>
      <c r="F61" s="9"/>
      <c r="G61" s="11" t="s">
        <v>32</v>
      </c>
    </row>
    <row r="62" spans="1:7" x14ac:dyDescent="0.25">
      <c r="A62" s="10">
        <v>94.1</v>
      </c>
      <c r="B62">
        <v>1804</v>
      </c>
      <c r="C62" s="10"/>
      <c r="D62" s="10">
        <v>10</v>
      </c>
      <c r="E62" s="10">
        <v>6</v>
      </c>
      <c r="F62" s="9">
        <f t="shared" ref="F62:F69" si="1">(240*C62)+(12*D62)+E62</f>
        <v>126</v>
      </c>
      <c r="G62" s="11" t="s">
        <v>31</v>
      </c>
    </row>
    <row r="63" spans="1:7" x14ac:dyDescent="0.25">
      <c r="A63" s="10">
        <v>94.2</v>
      </c>
      <c r="B63">
        <v>1804</v>
      </c>
      <c r="C63" s="10"/>
      <c r="D63" s="10">
        <v>12</v>
      </c>
      <c r="E63" s="10">
        <v>6</v>
      </c>
      <c r="F63" s="9">
        <f t="shared" si="1"/>
        <v>150</v>
      </c>
      <c r="G63" s="11" t="s">
        <v>31</v>
      </c>
    </row>
    <row r="64" spans="1:7" x14ac:dyDescent="0.25">
      <c r="A64" s="10">
        <v>95.1</v>
      </c>
      <c r="B64">
        <v>1805</v>
      </c>
      <c r="C64" s="10"/>
      <c r="D64" s="10">
        <v>10</v>
      </c>
      <c r="E64" s="10"/>
      <c r="F64" s="9">
        <f t="shared" si="1"/>
        <v>120</v>
      </c>
      <c r="G64" s="11" t="s">
        <v>31</v>
      </c>
    </row>
    <row r="65" spans="1:7" x14ac:dyDescent="0.25">
      <c r="A65" s="10">
        <v>95.2</v>
      </c>
      <c r="B65">
        <v>1805</v>
      </c>
      <c r="C65" s="10"/>
      <c r="D65" s="10">
        <v>11</v>
      </c>
      <c r="E65" s="10">
        <v>6</v>
      </c>
      <c r="F65" s="9">
        <f t="shared" si="1"/>
        <v>138</v>
      </c>
      <c r="G65" s="11" t="s">
        <v>31</v>
      </c>
    </row>
    <row r="66" spans="1:7" x14ac:dyDescent="0.25">
      <c r="A66" s="10">
        <v>96.1</v>
      </c>
      <c r="B66">
        <v>1806</v>
      </c>
      <c r="C66" s="10"/>
      <c r="D66" s="10">
        <v>13</v>
      </c>
      <c r="E66" s="10">
        <v>6</v>
      </c>
      <c r="F66" s="9">
        <f t="shared" si="1"/>
        <v>162</v>
      </c>
      <c r="G66" s="11" t="s">
        <v>31</v>
      </c>
    </row>
    <row r="67" spans="1:7" x14ac:dyDescent="0.25">
      <c r="A67" s="10">
        <v>96.2</v>
      </c>
      <c r="B67">
        <v>1806</v>
      </c>
      <c r="C67" s="10"/>
      <c r="D67" s="10">
        <v>17</v>
      </c>
      <c r="E67" s="10">
        <v>6</v>
      </c>
      <c r="F67" s="9">
        <f t="shared" si="1"/>
        <v>210</v>
      </c>
      <c r="G67" s="11" t="s">
        <v>31</v>
      </c>
    </row>
    <row r="68" spans="1:7" x14ac:dyDescent="0.25">
      <c r="A68" s="10">
        <v>97.1</v>
      </c>
      <c r="B68">
        <v>1807</v>
      </c>
      <c r="C68" s="10"/>
      <c r="D68" s="10">
        <v>10</v>
      </c>
      <c r="E68" s="10"/>
      <c r="F68" s="9">
        <f t="shared" si="1"/>
        <v>120</v>
      </c>
      <c r="G68" s="11" t="s">
        <v>31</v>
      </c>
    </row>
    <row r="69" spans="1:7" x14ac:dyDescent="0.25">
      <c r="A69" s="10">
        <v>97.2</v>
      </c>
      <c r="B69">
        <v>1807</v>
      </c>
      <c r="C69" s="10"/>
      <c r="D69" s="10">
        <v>15</v>
      </c>
      <c r="E69" s="10">
        <v>6</v>
      </c>
      <c r="F69" s="9">
        <f t="shared" si="1"/>
        <v>186</v>
      </c>
      <c r="G69" s="11" t="s">
        <v>31</v>
      </c>
    </row>
    <row r="70" spans="1:7" x14ac:dyDescent="0.25">
      <c r="A70" s="10"/>
      <c r="B70">
        <v>1808</v>
      </c>
      <c r="C70" s="10"/>
      <c r="D70" s="10"/>
      <c r="E70" s="10"/>
      <c r="F70" s="9"/>
      <c r="G70" s="11"/>
    </row>
    <row r="71" spans="1:7" x14ac:dyDescent="0.25">
      <c r="A71" s="10"/>
      <c r="B71">
        <v>1809</v>
      </c>
      <c r="C71" s="10"/>
      <c r="D71" s="10"/>
      <c r="E71" s="10"/>
      <c r="F71" s="9"/>
      <c r="G71" s="11"/>
    </row>
    <row r="72" spans="1:7" x14ac:dyDescent="0.25">
      <c r="A72" s="10"/>
      <c r="B72">
        <v>1810</v>
      </c>
      <c r="C72" s="10"/>
      <c r="D72" s="10"/>
      <c r="E72" s="10"/>
      <c r="F72" s="9"/>
      <c r="G72" s="11"/>
    </row>
    <row r="73" spans="1:7" x14ac:dyDescent="0.25">
      <c r="A73" s="10">
        <v>101.1</v>
      </c>
      <c r="B73">
        <v>1811</v>
      </c>
      <c r="C73" s="10"/>
      <c r="D73" s="10">
        <v>15</v>
      </c>
      <c r="E73" s="10"/>
      <c r="F73" s="9">
        <f>(240*C73)+(12*D73)+E73</f>
        <v>180</v>
      </c>
      <c r="G73" s="11" t="s">
        <v>31</v>
      </c>
    </row>
    <row r="74" spans="1:7" x14ac:dyDescent="0.25">
      <c r="A74" s="10"/>
      <c r="B74">
        <v>1812</v>
      </c>
      <c r="C74" s="10"/>
      <c r="D74" s="10"/>
      <c r="E74" s="10"/>
      <c r="F74" s="9"/>
      <c r="G74" s="11"/>
    </row>
    <row r="75" spans="1:7" x14ac:dyDescent="0.25">
      <c r="A75" s="10"/>
      <c r="B75">
        <v>1813</v>
      </c>
      <c r="C75" s="10"/>
      <c r="D75" s="10"/>
      <c r="E75" s="10"/>
      <c r="F75" s="9"/>
      <c r="G75" s="11"/>
    </row>
    <row r="76" spans="1:7" x14ac:dyDescent="0.25">
      <c r="A76" s="10"/>
      <c r="B76">
        <v>1814</v>
      </c>
      <c r="C76" s="10"/>
      <c r="D76" s="10"/>
      <c r="E76" s="10"/>
      <c r="F76" s="9"/>
      <c r="G76" s="11"/>
    </row>
    <row r="77" spans="1:7" x14ac:dyDescent="0.25">
      <c r="A77" s="10"/>
      <c r="B77">
        <v>1815</v>
      </c>
      <c r="C77" s="10"/>
      <c r="D77" s="10"/>
      <c r="E77" s="10"/>
      <c r="F77" s="9"/>
      <c r="G77" s="11"/>
    </row>
    <row r="78" spans="1:7" x14ac:dyDescent="0.25">
      <c r="A78" s="10"/>
      <c r="B78">
        <v>1816</v>
      </c>
      <c r="C78" s="10"/>
      <c r="D78" s="10"/>
      <c r="E78" s="10"/>
      <c r="F78" s="9"/>
      <c r="G78" s="11"/>
    </row>
    <row r="79" spans="1:7" x14ac:dyDescent="0.25">
      <c r="A79" s="10"/>
      <c r="B79">
        <v>1817</v>
      </c>
      <c r="C79" s="10"/>
      <c r="D79" s="10"/>
      <c r="E79" s="10"/>
      <c r="F79" s="9"/>
      <c r="G79" s="11"/>
    </row>
    <row r="80" spans="1:7" x14ac:dyDescent="0.25">
      <c r="A80" s="10"/>
      <c r="B80">
        <v>1818</v>
      </c>
      <c r="C80" s="10"/>
      <c r="D80" s="10"/>
      <c r="E80" s="10"/>
      <c r="F80" s="9"/>
      <c r="G80" s="11"/>
    </row>
    <row r="81" spans="1:7" x14ac:dyDescent="0.25">
      <c r="A81" s="10"/>
      <c r="B81">
        <v>1819</v>
      </c>
      <c r="C81" s="10"/>
      <c r="D81" s="10"/>
      <c r="E81" s="10"/>
      <c r="F81" s="9"/>
      <c r="G81" s="11"/>
    </row>
    <row r="82" spans="1:7" x14ac:dyDescent="0.25">
      <c r="A82" s="10">
        <v>2</v>
      </c>
      <c r="B82">
        <v>1820</v>
      </c>
      <c r="C82" s="10"/>
      <c r="D82" s="10">
        <v>26</v>
      </c>
      <c r="E82" s="10">
        <v>3</v>
      </c>
      <c r="F82" s="9"/>
      <c r="G82" s="11" t="s">
        <v>122</v>
      </c>
    </row>
    <row r="83" spans="1:7" x14ac:dyDescent="0.25">
      <c r="A83" s="10"/>
      <c r="B83">
        <v>1821</v>
      </c>
      <c r="C83" s="10"/>
      <c r="D83" s="10"/>
      <c r="E83" s="10"/>
      <c r="F83" s="9"/>
      <c r="G83" s="11"/>
    </row>
    <row r="84" spans="1:7" x14ac:dyDescent="0.25">
      <c r="A84" s="10"/>
      <c r="B84">
        <v>1822</v>
      </c>
      <c r="C84" s="10"/>
      <c r="D84" s="10"/>
      <c r="E84" s="10"/>
      <c r="F84" s="9"/>
      <c r="G84" s="11"/>
    </row>
    <row r="85" spans="1:7" x14ac:dyDescent="0.25">
      <c r="A85" s="10">
        <v>113.1</v>
      </c>
      <c r="B85">
        <v>1823</v>
      </c>
      <c r="C85" s="10">
        <v>1</v>
      </c>
      <c r="D85" s="10">
        <v>12</v>
      </c>
      <c r="E85" s="10"/>
      <c r="F85" s="9">
        <f t="shared" ref="F85:F96" si="2">(240*C85)+(12*D85)+E85</f>
        <v>384</v>
      </c>
      <c r="G85" s="11" t="s">
        <v>33</v>
      </c>
    </row>
    <row r="86" spans="1:7" x14ac:dyDescent="0.25">
      <c r="A86" s="10">
        <v>113.2</v>
      </c>
      <c r="B86">
        <v>1823</v>
      </c>
      <c r="C86" s="10">
        <v>1</v>
      </c>
      <c r="D86" s="10">
        <v>8</v>
      </c>
      <c r="E86" s="10"/>
      <c r="F86" s="9">
        <f t="shared" si="2"/>
        <v>336</v>
      </c>
      <c r="G86" s="11" t="s">
        <v>33</v>
      </c>
    </row>
    <row r="87" spans="1:7" x14ac:dyDescent="0.25">
      <c r="A87" s="10">
        <v>114.1</v>
      </c>
      <c r="B87">
        <v>1824</v>
      </c>
      <c r="C87" s="10"/>
      <c r="D87" s="10">
        <v>12</v>
      </c>
      <c r="E87" s="10">
        <v>6</v>
      </c>
      <c r="F87" s="9">
        <f t="shared" si="2"/>
        <v>150</v>
      </c>
      <c r="G87" s="11" t="s">
        <v>33</v>
      </c>
    </row>
    <row r="88" spans="1:7" x14ac:dyDescent="0.25">
      <c r="A88" s="10">
        <v>114.2</v>
      </c>
      <c r="B88">
        <v>1824</v>
      </c>
      <c r="C88" s="10">
        <v>1</v>
      </c>
      <c r="D88" s="10"/>
      <c r="E88" s="10"/>
      <c r="F88" s="9">
        <f t="shared" si="2"/>
        <v>240</v>
      </c>
      <c r="G88" s="11" t="s">
        <v>33</v>
      </c>
    </row>
    <row r="89" spans="1:7" x14ac:dyDescent="0.25">
      <c r="A89" s="10">
        <v>114.3</v>
      </c>
      <c r="B89">
        <v>1824</v>
      </c>
      <c r="C89" s="10">
        <v>1</v>
      </c>
      <c r="D89" s="10"/>
      <c r="E89" s="10"/>
      <c r="F89" s="9">
        <f t="shared" si="2"/>
        <v>240</v>
      </c>
      <c r="G89" s="11" t="s">
        <v>33</v>
      </c>
    </row>
    <row r="90" spans="1:7" x14ac:dyDescent="0.25">
      <c r="A90" s="10">
        <v>115.1</v>
      </c>
      <c r="B90">
        <v>1825</v>
      </c>
      <c r="C90" s="10">
        <v>1</v>
      </c>
      <c r="D90" s="10">
        <v>4</v>
      </c>
      <c r="E90" s="10"/>
      <c r="F90" s="9">
        <f t="shared" si="2"/>
        <v>288</v>
      </c>
      <c r="G90" s="11" t="s">
        <v>33</v>
      </c>
    </row>
    <row r="91" spans="1:7" x14ac:dyDescent="0.25">
      <c r="A91" s="10">
        <v>115.2</v>
      </c>
      <c r="B91">
        <v>1825</v>
      </c>
      <c r="C91" s="10">
        <v>2</v>
      </c>
      <c r="D91" s="10"/>
      <c r="E91" s="10"/>
      <c r="F91" s="9">
        <f t="shared" si="2"/>
        <v>480</v>
      </c>
      <c r="G91" s="11" t="s">
        <v>33</v>
      </c>
    </row>
    <row r="92" spans="1:7" x14ac:dyDescent="0.25">
      <c r="A92" s="10">
        <v>116.1</v>
      </c>
      <c r="B92">
        <v>1826</v>
      </c>
      <c r="C92" s="10">
        <v>1</v>
      </c>
      <c r="D92" s="10">
        <v>2</v>
      </c>
      <c r="E92" s="10">
        <v>6</v>
      </c>
      <c r="F92" s="9">
        <f t="shared" si="2"/>
        <v>270</v>
      </c>
      <c r="G92" s="11" t="s">
        <v>33</v>
      </c>
    </row>
    <row r="93" spans="1:7" x14ac:dyDescent="0.25">
      <c r="A93" s="10">
        <v>116.2</v>
      </c>
      <c r="B93">
        <v>1826</v>
      </c>
      <c r="C93" s="10"/>
      <c r="D93" s="10">
        <v>12</v>
      </c>
      <c r="E93" s="10">
        <v>6</v>
      </c>
      <c r="F93" s="9">
        <f t="shared" si="2"/>
        <v>150</v>
      </c>
      <c r="G93" s="11" t="s">
        <v>33</v>
      </c>
    </row>
    <row r="94" spans="1:7" x14ac:dyDescent="0.25">
      <c r="A94" s="10">
        <v>116.3</v>
      </c>
      <c r="B94">
        <v>1826</v>
      </c>
      <c r="C94" s="10">
        <v>2</v>
      </c>
      <c r="D94" s="10"/>
      <c r="E94" s="10"/>
      <c r="F94" s="9">
        <f t="shared" si="2"/>
        <v>480</v>
      </c>
      <c r="G94" s="11" t="s">
        <v>33</v>
      </c>
    </row>
    <row r="95" spans="1:7" x14ac:dyDescent="0.25">
      <c r="A95" s="10">
        <v>117.1</v>
      </c>
      <c r="B95">
        <v>1827</v>
      </c>
      <c r="C95" s="10"/>
      <c r="D95" s="10">
        <v>18</v>
      </c>
      <c r="E95" s="10"/>
      <c r="F95" s="9">
        <f t="shared" si="2"/>
        <v>216</v>
      </c>
      <c r="G95" s="11" t="s">
        <v>33</v>
      </c>
    </row>
    <row r="96" spans="1:7" x14ac:dyDescent="0.25">
      <c r="A96" s="10">
        <v>117.2</v>
      </c>
      <c r="B96">
        <v>1827</v>
      </c>
      <c r="C96" s="10"/>
      <c r="D96" s="10">
        <v>18</v>
      </c>
      <c r="E96" s="10"/>
      <c r="F96" s="9">
        <f t="shared" si="2"/>
        <v>216</v>
      </c>
      <c r="G96" s="11" t="s">
        <v>33</v>
      </c>
    </row>
    <row r="97" spans="1:7" x14ac:dyDescent="0.25">
      <c r="A97" s="10"/>
      <c r="B97">
        <v>1828</v>
      </c>
      <c r="C97" s="10"/>
      <c r="D97" s="10"/>
      <c r="E97" s="10"/>
      <c r="F97" s="9"/>
      <c r="G97" s="11"/>
    </row>
    <row r="98" spans="1:7" x14ac:dyDescent="0.25">
      <c r="A98" s="10"/>
      <c r="B98">
        <v>1829</v>
      </c>
      <c r="C98" s="10"/>
      <c r="D98" s="10"/>
      <c r="E98" s="10"/>
      <c r="F98" s="9"/>
      <c r="G98" s="11"/>
    </row>
    <row r="99" spans="1:7" x14ac:dyDescent="0.25">
      <c r="A99" s="10"/>
      <c r="B99">
        <v>1830</v>
      </c>
      <c r="C99" s="10"/>
      <c r="D99" s="10"/>
      <c r="E99" s="10"/>
      <c r="F99" s="9"/>
      <c r="G99" s="11"/>
    </row>
    <row r="100" spans="1:7" x14ac:dyDescent="0.25">
      <c r="A100" s="10">
        <v>121.1</v>
      </c>
      <c r="B100">
        <v>1831</v>
      </c>
      <c r="C100" s="10">
        <v>1</v>
      </c>
      <c r="D100" s="10">
        <v>2</v>
      </c>
      <c r="E100" s="10">
        <v>6</v>
      </c>
      <c r="F100" s="9">
        <f t="shared" ref="F100:F109" si="3">(240*C100)+(12*D100)+E100</f>
        <v>270</v>
      </c>
      <c r="G100" s="11" t="s">
        <v>116</v>
      </c>
    </row>
    <row r="101" spans="1:7" x14ac:dyDescent="0.25">
      <c r="A101" s="10">
        <v>121.2</v>
      </c>
      <c r="B101">
        <v>1831</v>
      </c>
      <c r="C101" s="10">
        <v>1</v>
      </c>
      <c r="D101" s="10">
        <v>4</v>
      </c>
      <c r="E101" s="10">
        <v>0</v>
      </c>
      <c r="F101" s="9">
        <f t="shared" si="3"/>
        <v>288</v>
      </c>
      <c r="G101" s="11" t="s">
        <v>116</v>
      </c>
    </row>
    <row r="102" spans="1:7" x14ac:dyDescent="0.25">
      <c r="A102" s="10">
        <v>122.1</v>
      </c>
      <c r="B102">
        <v>1832</v>
      </c>
      <c r="C102" s="10"/>
      <c r="D102" s="10">
        <v>15</v>
      </c>
      <c r="E102" s="10">
        <v>9</v>
      </c>
      <c r="F102" s="9">
        <f t="shared" si="3"/>
        <v>189</v>
      </c>
      <c r="G102" s="11" t="s">
        <v>116</v>
      </c>
    </row>
    <row r="103" spans="1:7" x14ac:dyDescent="0.25">
      <c r="A103" s="10">
        <v>122.2</v>
      </c>
      <c r="B103">
        <v>1832</v>
      </c>
      <c r="C103" s="10">
        <v>1</v>
      </c>
      <c r="D103" s="10">
        <v>10</v>
      </c>
      <c r="E103" s="10">
        <v>0</v>
      </c>
      <c r="F103" s="9">
        <f t="shared" si="3"/>
        <v>360</v>
      </c>
      <c r="G103" s="11" t="s">
        <v>116</v>
      </c>
    </row>
    <row r="104" spans="1:7" x14ac:dyDescent="0.25">
      <c r="A104" s="10">
        <v>123.1</v>
      </c>
      <c r="B104">
        <v>1833</v>
      </c>
      <c r="C104" s="10"/>
      <c r="D104" s="10">
        <v>15</v>
      </c>
      <c r="E104" s="10">
        <v>9</v>
      </c>
      <c r="F104" s="9">
        <f t="shared" si="3"/>
        <v>189</v>
      </c>
      <c r="G104" s="11" t="s">
        <v>116</v>
      </c>
    </row>
    <row r="105" spans="1:7" x14ac:dyDescent="0.25">
      <c r="A105" s="10">
        <v>123.2</v>
      </c>
      <c r="B105">
        <v>1833</v>
      </c>
      <c r="C105" s="10">
        <v>2</v>
      </c>
      <c r="D105" s="10">
        <v>3</v>
      </c>
      <c r="E105" s="10">
        <v>6</v>
      </c>
      <c r="F105" s="9">
        <f t="shared" si="3"/>
        <v>522</v>
      </c>
      <c r="G105" s="11" t="s">
        <v>116</v>
      </c>
    </row>
    <row r="106" spans="1:7" x14ac:dyDescent="0.25">
      <c r="A106" s="10">
        <v>124.1</v>
      </c>
      <c r="B106">
        <v>1834</v>
      </c>
      <c r="C106" s="10"/>
      <c r="D106" s="10">
        <v>12</v>
      </c>
      <c r="E106" s="10">
        <v>9</v>
      </c>
      <c r="F106" s="9">
        <f t="shared" si="3"/>
        <v>153</v>
      </c>
      <c r="G106" s="11" t="s">
        <v>116</v>
      </c>
    </row>
    <row r="107" spans="1:7" x14ac:dyDescent="0.25">
      <c r="A107" s="10">
        <v>124.1</v>
      </c>
      <c r="B107">
        <v>1834</v>
      </c>
      <c r="C107" s="10">
        <v>1</v>
      </c>
      <c r="D107" s="10">
        <v>11</v>
      </c>
      <c r="E107" s="10">
        <v>6</v>
      </c>
      <c r="F107" s="9">
        <f t="shared" si="3"/>
        <v>378</v>
      </c>
      <c r="G107" s="11" t="s">
        <v>116</v>
      </c>
    </row>
    <row r="108" spans="1:7" x14ac:dyDescent="0.25">
      <c r="A108" s="10">
        <v>125.1</v>
      </c>
      <c r="B108">
        <v>1835</v>
      </c>
      <c r="C108" s="10"/>
      <c r="D108" s="10">
        <v>16</v>
      </c>
      <c r="E108" s="10">
        <v>6</v>
      </c>
      <c r="F108" s="9">
        <f t="shared" si="3"/>
        <v>198</v>
      </c>
      <c r="G108" s="11" t="s">
        <v>116</v>
      </c>
    </row>
    <row r="109" spans="1:7" x14ac:dyDescent="0.25">
      <c r="A109" s="10">
        <v>1</v>
      </c>
      <c r="B109">
        <v>1836</v>
      </c>
      <c r="C109" s="10"/>
      <c r="D109" s="10">
        <v>22</v>
      </c>
      <c r="E109" s="10">
        <v>6</v>
      </c>
      <c r="F109" s="9">
        <f t="shared" si="3"/>
        <v>270</v>
      </c>
      <c r="G109" s="11" t="s">
        <v>121</v>
      </c>
    </row>
    <row r="110" spans="1:7" x14ac:dyDescent="0.25">
      <c r="A110" s="10">
        <v>1</v>
      </c>
      <c r="B110">
        <v>1837</v>
      </c>
      <c r="C110" s="10"/>
      <c r="D110" s="10">
        <v>13</v>
      </c>
      <c r="E110" s="10"/>
      <c r="F110" s="9">
        <f>(240*C110)+(12*D110)+E110</f>
        <v>156</v>
      </c>
      <c r="G110" s="17" t="s">
        <v>34</v>
      </c>
    </row>
    <row r="111" spans="1:7" x14ac:dyDescent="0.25">
      <c r="A111" s="10">
        <v>2</v>
      </c>
      <c r="B111">
        <v>1837</v>
      </c>
      <c r="C111" s="10">
        <v>1</v>
      </c>
      <c r="D111" s="10">
        <v>6</v>
      </c>
      <c r="E111" s="10"/>
      <c r="F111" s="9">
        <f>(240*C111)+(12*D111)+E111</f>
        <v>312</v>
      </c>
      <c r="G111" s="17" t="s">
        <v>35</v>
      </c>
    </row>
    <row r="112" spans="1:7" x14ac:dyDescent="0.25">
      <c r="A112" s="10"/>
      <c r="B112">
        <v>1838</v>
      </c>
      <c r="C112" s="10"/>
      <c r="D112" s="10"/>
      <c r="E112" s="10"/>
      <c r="F112" s="9"/>
      <c r="G112" s="11"/>
    </row>
    <row r="113" spans="1:7" x14ac:dyDescent="0.25">
      <c r="A113" s="10"/>
      <c r="B113">
        <v>1839</v>
      </c>
      <c r="C113" s="10"/>
      <c r="D113" s="10"/>
      <c r="E113" s="10"/>
      <c r="F113" s="9"/>
      <c r="G113" s="11"/>
    </row>
    <row r="114" spans="1:7" x14ac:dyDescent="0.25">
      <c r="A114" s="10"/>
      <c r="B114">
        <v>1840</v>
      </c>
      <c r="C114" s="10"/>
      <c r="D114" s="10"/>
      <c r="E114" s="10"/>
      <c r="F114" s="9"/>
      <c r="G114" s="11"/>
    </row>
    <row r="115" spans="1:7" x14ac:dyDescent="0.25">
      <c r="A115" s="10"/>
      <c r="B115">
        <v>1841</v>
      </c>
      <c r="C115" s="10"/>
      <c r="D115" s="10"/>
      <c r="E115" s="10"/>
      <c r="F115" s="9"/>
      <c r="G115" s="11"/>
    </row>
    <row r="116" spans="1:7" x14ac:dyDescent="0.25">
      <c r="A116" s="10">
        <v>2</v>
      </c>
      <c r="B116">
        <v>1842</v>
      </c>
      <c r="C116" s="10"/>
      <c r="D116" s="10">
        <v>16</v>
      </c>
      <c r="E116" s="10">
        <v>6</v>
      </c>
      <c r="F116" s="9"/>
      <c r="G116" s="11" t="s">
        <v>121</v>
      </c>
    </row>
    <row r="117" spans="1:7" x14ac:dyDescent="0.25">
      <c r="A117" s="10">
        <v>2</v>
      </c>
      <c r="B117">
        <v>1843</v>
      </c>
      <c r="C117" s="10"/>
      <c r="D117" s="10">
        <v>22</v>
      </c>
      <c r="E117" s="10">
        <v>6</v>
      </c>
      <c r="F117" s="9"/>
      <c r="G117" s="11" t="s">
        <v>121</v>
      </c>
    </row>
    <row r="118" spans="1:7" x14ac:dyDescent="0.25">
      <c r="A118" s="10">
        <v>1</v>
      </c>
      <c r="B118">
        <v>1844</v>
      </c>
      <c r="C118" s="10"/>
      <c r="D118" s="10">
        <v>7</v>
      </c>
      <c r="E118" s="10">
        <v>6</v>
      </c>
      <c r="F118" s="9"/>
      <c r="G118" s="11" t="s">
        <v>121</v>
      </c>
    </row>
    <row r="119" spans="1:7" x14ac:dyDescent="0.25">
      <c r="A119" s="10">
        <v>2</v>
      </c>
      <c r="B119">
        <v>1844</v>
      </c>
      <c r="C119" s="10"/>
      <c r="D119" s="10">
        <v>22</v>
      </c>
      <c r="E119" s="10">
        <v>6</v>
      </c>
      <c r="F119" s="9"/>
      <c r="G119" s="11" t="s">
        <v>121</v>
      </c>
    </row>
    <row r="120" spans="1:7" x14ac:dyDescent="0.25">
      <c r="A120" s="10">
        <v>1</v>
      </c>
      <c r="B120">
        <v>1845</v>
      </c>
      <c r="C120" s="10"/>
      <c r="D120" s="10">
        <v>12</v>
      </c>
      <c r="E120" s="10">
        <v>0</v>
      </c>
      <c r="F120" s="9"/>
      <c r="G120" s="11" t="s">
        <v>121</v>
      </c>
    </row>
    <row r="121" spans="1:7" x14ac:dyDescent="0.25">
      <c r="A121" s="10">
        <v>2</v>
      </c>
      <c r="B121">
        <v>1845</v>
      </c>
      <c r="C121" s="10"/>
      <c r="D121" s="10">
        <v>27</v>
      </c>
      <c r="E121" s="10">
        <v>0</v>
      </c>
      <c r="F121" s="9"/>
      <c r="G121" s="11" t="s">
        <v>121</v>
      </c>
    </row>
    <row r="122" spans="1:7" x14ac:dyDescent="0.25">
      <c r="A122" s="10">
        <v>1</v>
      </c>
      <c r="B122">
        <v>1846</v>
      </c>
      <c r="C122" s="10"/>
      <c r="D122" s="10">
        <v>5</v>
      </c>
      <c r="E122" s="10">
        <v>8</v>
      </c>
      <c r="F122" s="9"/>
      <c r="G122" s="11" t="s">
        <v>121</v>
      </c>
    </row>
    <row r="123" spans="1:7" x14ac:dyDescent="0.25">
      <c r="A123" s="10">
        <v>3</v>
      </c>
      <c r="B123">
        <v>1846</v>
      </c>
      <c r="C123" s="10"/>
      <c r="D123" s="10">
        <v>24</v>
      </c>
      <c r="E123" s="10"/>
      <c r="F123" s="9"/>
      <c r="G123" s="11" t="s">
        <v>121</v>
      </c>
    </row>
    <row r="124" spans="1:7" x14ac:dyDescent="0.25">
      <c r="A124" s="10">
        <v>4</v>
      </c>
      <c r="B124">
        <v>1846</v>
      </c>
      <c r="C124" s="10"/>
      <c r="D124" s="10">
        <v>24</v>
      </c>
      <c r="E124" s="10"/>
      <c r="F124" s="9"/>
      <c r="G124" s="11" t="s">
        <v>121</v>
      </c>
    </row>
    <row r="125" spans="1:7" x14ac:dyDescent="0.25">
      <c r="A125" s="10">
        <v>1</v>
      </c>
      <c r="B125">
        <v>1847</v>
      </c>
      <c r="C125" s="10"/>
      <c r="D125" s="10">
        <v>10</v>
      </c>
      <c r="E125" s="10">
        <v>6</v>
      </c>
      <c r="F125" s="9"/>
      <c r="G125" s="11" t="s">
        <v>121</v>
      </c>
    </row>
    <row r="126" spans="1:7" x14ac:dyDescent="0.25">
      <c r="A126" s="10">
        <v>2</v>
      </c>
      <c r="B126">
        <v>1847</v>
      </c>
      <c r="C126" s="10"/>
      <c r="D126" s="10">
        <v>12</v>
      </c>
      <c r="E126" s="10">
        <v>0</v>
      </c>
      <c r="F126" s="9"/>
      <c r="G126" s="11" t="s">
        <v>121</v>
      </c>
    </row>
    <row r="127" spans="1:7" x14ac:dyDescent="0.25">
      <c r="A127" s="10">
        <v>1</v>
      </c>
      <c r="B127">
        <v>1848</v>
      </c>
      <c r="C127" s="10"/>
      <c r="D127" s="10">
        <v>15</v>
      </c>
      <c r="E127" s="10"/>
      <c r="F127" s="9"/>
      <c r="G127" s="11" t="s">
        <v>121</v>
      </c>
    </row>
    <row r="128" spans="1:7" x14ac:dyDescent="0.25">
      <c r="A128" s="10">
        <v>2</v>
      </c>
      <c r="B128">
        <v>1828</v>
      </c>
      <c r="C128" s="10"/>
      <c r="D128" s="10">
        <v>10</v>
      </c>
      <c r="E128" s="10">
        <v>6</v>
      </c>
      <c r="F128" s="9"/>
      <c r="G128" s="11" t="s">
        <v>121</v>
      </c>
    </row>
    <row r="129" spans="1:7" x14ac:dyDescent="0.25">
      <c r="A129" s="10">
        <v>1</v>
      </c>
      <c r="B129">
        <v>1849</v>
      </c>
      <c r="C129" s="10"/>
      <c r="D129" s="10">
        <v>15</v>
      </c>
      <c r="E129" s="10"/>
      <c r="F129" s="9"/>
      <c r="G129" s="11" t="s">
        <v>121</v>
      </c>
    </row>
    <row r="130" spans="1:7" x14ac:dyDescent="0.25">
      <c r="A130" s="10">
        <v>2</v>
      </c>
      <c r="B130">
        <v>1849</v>
      </c>
      <c r="C130" s="10"/>
      <c r="D130" s="10">
        <v>33</v>
      </c>
      <c r="E130" s="10">
        <v>9</v>
      </c>
      <c r="F130" s="9"/>
      <c r="G130" s="11" t="s">
        <v>121</v>
      </c>
    </row>
    <row r="131" spans="1:7" x14ac:dyDescent="0.25">
      <c r="A131" s="10">
        <v>1</v>
      </c>
      <c r="B131">
        <v>1850</v>
      </c>
      <c r="C131" s="10"/>
      <c r="D131" s="10">
        <v>22</v>
      </c>
      <c r="E131" s="10">
        <v>6</v>
      </c>
      <c r="F131" s="9"/>
      <c r="G131" s="11" t="s">
        <v>121</v>
      </c>
    </row>
    <row r="132" spans="1:7" x14ac:dyDescent="0.25">
      <c r="A132" s="10">
        <v>2</v>
      </c>
      <c r="B132">
        <v>1850</v>
      </c>
      <c r="C132" s="10"/>
      <c r="D132" s="10">
        <v>48</v>
      </c>
      <c r="E132" s="10">
        <v>9</v>
      </c>
      <c r="F132" s="9"/>
      <c r="G132" s="11" t="s">
        <v>121</v>
      </c>
    </row>
    <row r="133" spans="1:7" x14ac:dyDescent="0.25">
      <c r="A133" s="10">
        <v>1</v>
      </c>
      <c r="B133">
        <v>1851</v>
      </c>
      <c r="C133" s="10"/>
      <c r="D133" s="10">
        <v>37</v>
      </c>
      <c r="E133" s="10">
        <v>6</v>
      </c>
      <c r="F133" s="9"/>
      <c r="G133" s="11" t="s">
        <v>121</v>
      </c>
    </row>
    <row r="134" spans="1:7" x14ac:dyDescent="0.25">
      <c r="A134" s="10">
        <v>2</v>
      </c>
      <c r="B134">
        <v>1851</v>
      </c>
      <c r="C134" s="10"/>
      <c r="D134" s="10">
        <v>37</v>
      </c>
      <c r="E134" s="10">
        <v>6</v>
      </c>
      <c r="F134" s="9"/>
      <c r="G134" s="11" t="s">
        <v>121</v>
      </c>
    </row>
    <row r="135" spans="1:7" x14ac:dyDescent="0.25">
      <c r="A135" s="10">
        <v>1</v>
      </c>
      <c r="B135">
        <v>1852</v>
      </c>
      <c r="C135" s="10"/>
      <c r="D135" s="10">
        <v>15</v>
      </c>
      <c r="E135" s="10"/>
      <c r="F135" s="9"/>
      <c r="G135" s="11" t="s">
        <v>121</v>
      </c>
    </row>
    <row r="136" spans="1:7" x14ac:dyDescent="0.25">
      <c r="A136" s="10">
        <v>2</v>
      </c>
      <c r="B136">
        <v>1852</v>
      </c>
      <c r="C136" s="10"/>
      <c r="D136" s="10">
        <v>33</v>
      </c>
      <c r="E136" s="10">
        <v>9</v>
      </c>
      <c r="F136" s="9"/>
      <c r="G136" s="11" t="s">
        <v>121</v>
      </c>
    </row>
    <row r="137" spans="1:7" x14ac:dyDescent="0.25">
      <c r="A137" s="10">
        <v>1</v>
      </c>
      <c r="B137">
        <v>1853</v>
      </c>
      <c r="C137" s="10"/>
      <c r="D137" s="10">
        <v>13</v>
      </c>
      <c r="E137" s="10">
        <v>6</v>
      </c>
      <c r="F137" s="9"/>
      <c r="G137" s="11" t="s">
        <v>121</v>
      </c>
    </row>
    <row r="138" spans="1:7" x14ac:dyDescent="0.25">
      <c r="A138" s="10">
        <v>2</v>
      </c>
      <c r="B138">
        <v>1853</v>
      </c>
      <c r="C138" s="10"/>
      <c r="D138" s="10">
        <v>9</v>
      </c>
      <c r="E138" s="10"/>
      <c r="F138" s="9"/>
      <c r="G138" s="11" t="s">
        <v>121</v>
      </c>
    </row>
    <row r="139" spans="1:7" x14ac:dyDescent="0.25">
      <c r="A139" s="10">
        <v>3</v>
      </c>
      <c r="B139">
        <v>1853</v>
      </c>
      <c r="C139" s="10"/>
      <c r="D139" s="10">
        <v>16</v>
      </c>
      <c r="E139" s="10">
        <v>6</v>
      </c>
      <c r="F139" s="9"/>
      <c r="G139" s="11" t="s">
        <v>121</v>
      </c>
    </row>
    <row r="140" spans="1:7" x14ac:dyDescent="0.25">
      <c r="A140" s="10">
        <v>1</v>
      </c>
      <c r="B140">
        <v>1854</v>
      </c>
      <c r="C140" s="10"/>
      <c r="D140" s="10">
        <v>9</v>
      </c>
      <c r="E140" s="10"/>
      <c r="F140" s="9"/>
      <c r="G140" s="11" t="s">
        <v>121</v>
      </c>
    </row>
    <row r="141" spans="1:7" x14ac:dyDescent="0.25">
      <c r="A141" s="10">
        <v>2</v>
      </c>
      <c r="B141">
        <v>1854</v>
      </c>
      <c r="C141" s="10"/>
      <c r="D141" s="10">
        <v>12</v>
      </c>
      <c r="E141" s="10"/>
      <c r="F141" s="9"/>
      <c r="G141" s="11" t="s">
        <v>121</v>
      </c>
    </row>
    <row r="142" spans="1:7" x14ac:dyDescent="0.25">
      <c r="A142" s="10">
        <v>1</v>
      </c>
      <c r="B142">
        <v>1855</v>
      </c>
      <c r="C142" s="10"/>
      <c r="D142" s="10">
        <v>12</v>
      </c>
      <c r="E142" s="10"/>
      <c r="F142" s="9"/>
      <c r="G142" s="11" t="s">
        <v>121</v>
      </c>
    </row>
    <row r="143" spans="1:7" x14ac:dyDescent="0.25">
      <c r="A143" s="10">
        <v>2</v>
      </c>
      <c r="B143">
        <v>1855</v>
      </c>
      <c r="C143" s="10"/>
      <c r="D143" s="10">
        <v>19</v>
      </c>
      <c r="E143" s="10">
        <v>6</v>
      </c>
      <c r="F143" s="9"/>
      <c r="G143" s="11" t="s">
        <v>121</v>
      </c>
    </row>
    <row r="144" spans="1:7" x14ac:dyDescent="0.25">
      <c r="A144" s="10">
        <v>1</v>
      </c>
      <c r="B144">
        <v>1856</v>
      </c>
      <c r="C144" s="10"/>
      <c r="D144" s="10">
        <v>30</v>
      </c>
      <c r="E144" s="10"/>
      <c r="F144" s="9"/>
      <c r="G144" s="11" t="s">
        <v>121</v>
      </c>
    </row>
    <row r="145" spans="1:7" x14ac:dyDescent="0.25">
      <c r="A145" s="10">
        <v>2</v>
      </c>
      <c r="B145">
        <v>1856</v>
      </c>
      <c r="C145" s="10"/>
      <c r="D145" s="10">
        <v>18</v>
      </c>
      <c r="E145" s="10"/>
      <c r="F145" s="9"/>
      <c r="G145" s="11" t="s">
        <v>121</v>
      </c>
    </row>
    <row r="146" spans="1:7" x14ac:dyDescent="0.25">
      <c r="A146" s="10">
        <v>3</v>
      </c>
      <c r="B146">
        <v>1856</v>
      </c>
      <c r="C146" s="10"/>
      <c r="D146" s="10">
        <v>18</v>
      </c>
      <c r="E146" s="10"/>
      <c r="F146" s="9"/>
      <c r="G146" s="11" t="s">
        <v>121</v>
      </c>
    </row>
    <row r="147" spans="1:7" x14ac:dyDescent="0.25">
      <c r="A147" s="10">
        <v>1</v>
      </c>
      <c r="B147">
        <v>1857</v>
      </c>
      <c r="C147" s="10"/>
      <c r="D147" s="10">
        <v>21</v>
      </c>
      <c r="E147" s="10"/>
      <c r="F147" s="9"/>
      <c r="G147" s="11" t="s">
        <v>121</v>
      </c>
    </row>
    <row r="148" spans="1:7" x14ac:dyDescent="0.25">
      <c r="A148" s="10"/>
      <c r="B148">
        <v>1858</v>
      </c>
      <c r="C148" s="10"/>
      <c r="D148" s="10"/>
      <c r="E148" s="10"/>
      <c r="F148" s="9"/>
      <c r="G148" s="11"/>
    </row>
    <row r="149" spans="1:7" x14ac:dyDescent="0.25">
      <c r="A149" s="10"/>
      <c r="B149">
        <v>1859</v>
      </c>
      <c r="C149" s="10"/>
      <c r="D149" s="10"/>
      <c r="E149" s="10"/>
      <c r="F149" s="9"/>
      <c r="G149" s="11"/>
    </row>
    <row r="150" spans="1:7" x14ac:dyDescent="0.25">
      <c r="A150" s="10">
        <v>150</v>
      </c>
      <c r="B150">
        <v>1860</v>
      </c>
      <c r="C150" s="10"/>
      <c r="D150" s="10"/>
      <c r="E150" s="10"/>
      <c r="F150" s="9"/>
      <c r="G150" s="11"/>
    </row>
    <row r="151" spans="1:7" x14ac:dyDescent="0.25">
      <c r="A151" s="10"/>
      <c r="B151">
        <v>1861</v>
      </c>
      <c r="C151" s="10"/>
      <c r="D151" s="10"/>
      <c r="E151" s="10"/>
      <c r="F151" s="9"/>
      <c r="G151" s="11"/>
    </row>
    <row r="152" spans="1:7" x14ac:dyDescent="0.25">
      <c r="A152" s="10"/>
      <c r="B152">
        <v>1862</v>
      </c>
      <c r="C152" s="10"/>
      <c r="D152" s="10"/>
      <c r="E152" s="10"/>
      <c r="F152" s="9"/>
      <c r="G152" s="11"/>
    </row>
    <row r="153" spans="1:7" x14ac:dyDescent="0.25">
      <c r="A153" s="10">
        <v>153.1</v>
      </c>
      <c r="B153">
        <v>1863</v>
      </c>
      <c r="C153" s="10">
        <v>1</v>
      </c>
      <c r="D153" s="10">
        <v>14</v>
      </c>
      <c r="E153" s="10"/>
      <c r="F153" s="9">
        <f t="shared" ref="F153:F206" si="4">(240*C153)+(12*D153)+E153</f>
        <v>408</v>
      </c>
      <c r="G153" s="11" t="s">
        <v>36</v>
      </c>
    </row>
    <row r="154" spans="1:7" x14ac:dyDescent="0.25">
      <c r="A154" s="10">
        <v>153.19999999999999</v>
      </c>
      <c r="B154">
        <v>1863</v>
      </c>
      <c r="C154" s="10">
        <v>1</v>
      </c>
      <c r="D154" s="10">
        <v>7</v>
      </c>
      <c r="E154" s="10">
        <v>6</v>
      </c>
      <c r="F154" s="9">
        <f t="shared" si="4"/>
        <v>330</v>
      </c>
      <c r="G154" s="11" t="s">
        <v>36</v>
      </c>
    </row>
    <row r="155" spans="1:7" x14ac:dyDescent="0.25">
      <c r="A155" s="10">
        <v>154.1</v>
      </c>
      <c r="B155">
        <v>1864</v>
      </c>
      <c r="C155" s="10"/>
      <c r="D155" s="10">
        <v>11</v>
      </c>
      <c r="E155" s="10"/>
      <c r="F155" s="9">
        <f t="shared" si="4"/>
        <v>132</v>
      </c>
      <c r="G155" s="11" t="s">
        <v>36</v>
      </c>
    </row>
    <row r="156" spans="1:7" x14ac:dyDescent="0.25">
      <c r="A156" s="10">
        <v>154.19999999999999</v>
      </c>
      <c r="B156">
        <v>1864</v>
      </c>
      <c r="C156" s="10">
        <v>1</v>
      </c>
      <c r="D156" s="10">
        <v>7</v>
      </c>
      <c r="E156" s="10">
        <v>6</v>
      </c>
      <c r="F156" s="9">
        <f t="shared" si="4"/>
        <v>330</v>
      </c>
      <c r="G156" s="11" t="s">
        <v>36</v>
      </c>
    </row>
    <row r="157" spans="1:7" x14ac:dyDescent="0.25">
      <c r="A157" s="10">
        <v>155.1</v>
      </c>
      <c r="B157">
        <v>1865</v>
      </c>
      <c r="C157" s="10">
        <v>2</v>
      </c>
      <c r="D157" s="10">
        <v>2</v>
      </c>
      <c r="E157" s="10"/>
      <c r="F157" s="9">
        <f t="shared" si="4"/>
        <v>504</v>
      </c>
      <c r="G157" s="11" t="s">
        <v>36</v>
      </c>
    </row>
    <row r="158" spans="1:7" x14ac:dyDescent="0.25">
      <c r="A158" s="10">
        <v>155.19999999999999</v>
      </c>
      <c r="B158">
        <v>1865</v>
      </c>
      <c r="C158" s="10">
        <v>2</v>
      </c>
      <c r="D158" s="10">
        <v>5</v>
      </c>
      <c r="E158" s="10"/>
      <c r="F158" s="9">
        <f t="shared" si="4"/>
        <v>540</v>
      </c>
      <c r="G158" s="11" t="s">
        <v>36</v>
      </c>
    </row>
    <row r="159" spans="1:7" x14ac:dyDescent="0.25">
      <c r="A159" s="10">
        <v>156.1</v>
      </c>
      <c r="B159">
        <v>1866</v>
      </c>
      <c r="C159" s="10">
        <v>1</v>
      </c>
      <c r="D159" s="10">
        <v>14</v>
      </c>
      <c r="E159" s="10"/>
      <c r="F159" s="9">
        <f t="shared" si="4"/>
        <v>408</v>
      </c>
      <c r="G159" s="11" t="s">
        <v>36</v>
      </c>
    </row>
    <row r="160" spans="1:7" x14ac:dyDescent="0.25">
      <c r="A160" s="10">
        <v>156.19999999999999</v>
      </c>
      <c r="B160">
        <v>1866</v>
      </c>
      <c r="C160" s="10">
        <v>2</v>
      </c>
      <c r="D160" s="10">
        <v>7</v>
      </c>
      <c r="E160" s="10">
        <v>6</v>
      </c>
      <c r="F160" s="9">
        <f t="shared" si="4"/>
        <v>570</v>
      </c>
      <c r="G160" s="11" t="s">
        <v>36</v>
      </c>
    </row>
    <row r="161" spans="1:7" x14ac:dyDescent="0.25">
      <c r="A161" s="10">
        <v>157.1</v>
      </c>
      <c r="B161">
        <v>1867</v>
      </c>
      <c r="C161" s="10">
        <v>1</v>
      </c>
      <c r="D161" s="10">
        <v>3</v>
      </c>
      <c r="E161" s="10"/>
      <c r="F161" s="9">
        <f t="shared" si="4"/>
        <v>276</v>
      </c>
      <c r="G161" s="11" t="s">
        <v>36</v>
      </c>
    </row>
    <row r="162" spans="1:7" x14ac:dyDescent="0.25">
      <c r="A162" s="10">
        <v>157.19999999999999</v>
      </c>
      <c r="B162">
        <v>1867</v>
      </c>
      <c r="C162" s="10">
        <v>1</v>
      </c>
      <c r="D162" s="10">
        <v>15</v>
      </c>
      <c r="E162" s="10"/>
      <c r="F162" s="9">
        <f t="shared" si="4"/>
        <v>420</v>
      </c>
      <c r="G162" s="11" t="s">
        <v>36</v>
      </c>
    </row>
    <row r="163" spans="1:7" x14ac:dyDescent="0.25">
      <c r="A163" s="10">
        <v>158.1</v>
      </c>
      <c r="B163">
        <v>1868</v>
      </c>
      <c r="C163" s="10">
        <v>2</v>
      </c>
      <c r="D163" s="10">
        <v>5</v>
      </c>
      <c r="E163" s="10"/>
      <c r="F163" s="9">
        <f t="shared" si="4"/>
        <v>540</v>
      </c>
      <c r="G163" s="11" t="s">
        <v>36</v>
      </c>
    </row>
    <row r="164" spans="1:7" x14ac:dyDescent="0.25">
      <c r="A164" s="10">
        <v>158.19999999999999</v>
      </c>
      <c r="B164">
        <v>1868</v>
      </c>
      <c r="C164" s="10">
        <v>2</v>
      </c>
      <c r="D164" s="10"/>
      <c r="E164" s="10"/>
      <c r="F164" s="9">
        <f t="shared" si="4"/>
        <v>480</v>
      </c>
      <c r="G164" s="11" t="s">
        <v>36</v>
      </c>
    </row>
    <row r="165" spans="1:7" x14ac:dyDescent="0.25">
      <c r="A165" s="10">
        <v>159.1</v>
      </c>
      <c r="B165">
        <v>1869</v>
      </c>
      <c r="C165" s="10">
        <v>2</v>
      </c>
      <c r="D165" s="10">
        <v>10</v>
      </c>
      <c r="E165" s="10"/>
      <c r="F165" s="9">
        <f t="shared" si="4"/>
        <v>600</v>
      </c>
      <c r="G165" s="11" t="s">
        <v>36</v>
      </c>
    </row>
    <row r="166" spans="1:7" x14ac:dyDescent="0.25">
      <c r="A166" s="10">
        <v>159.19999999999999</v>
      </c>
      <c r="B166">
        <v>1869</v>
      </c>
      <c r="C166" s="10">
        <v>3</v>
      </c>
      <c r="D166" s="10">
        <v>3</v>
      </c>
      <c r="E166" s="10"/>
      <c r="F166" s="9">
        <f t="shared" si="4"/>
        <v>756</v>
      </c>
      <c r="G166" s="11" t="s">
        <v>36</v>
      </c>
    </row>
    <row r="167" spans="1:7" x14ac:dyDescent="0.25">
      <c r="A167" s="10">
        <v>160.1</v>
      </c>
      <c r="B167">
        <v>1870</v>
      </c>
      <c r="C167" s="10">
        <v>1</v>
      </c>
      <c r="D167" s="10">
        <v>10</v>
      </c>
      <c r="E167" s="10"/>
      <c r="F167" s="9">
        <f t="shared" si="4"/>
        <v>360</v>
      </c>
      <c r="G167" s="11" t="s">
        <v>36</v>
      </c>
    </row>
    <row r="168" spans="1:7" x14ac:dyDescent="0.25">
      <c r="A168" s="10">
        <v>160.19999999999999</v>
      </c>
      <c r="B168">
        <v>1870</v>
      </c>
      <c r="C168" s="10">
        <v>1</v>
      </c>
      <c r="D168" s="10">
        <v>18</v>
      </c>
      <c r="E168" s="10"/>
      <c r="F168" s="9">
        <f t="shared" si="4"/>
        <v>456</v>
      </c>
      <c r="G168" s="11" t="s">
        <v>36</v>
      </c>
    </row>
    <row r="169" spans="1:7" x14ac:dyDescent="0.25">
      <c r="A169" s="10">
        <v>161.1</v>
      </c>
      <c r="B169">
        <v>1871</v>
      </c>
      <c r="C169" s="10">
        <v>1</v>
      </c>
      <c r="D169" s="10">
        <v>10</v>
      </c>
      <c r="E169" s="10"/>
      <c r="F169" s="9">
        <f t="shared" si="4"/>
        <v>360</v>
      </c>
      <c r="G169" s="11" t="s">
        <v>36</v>
      </c>
    </row>
    <row r="170" spans="1:7" x14ac:dyDescent="0.25">
      <c r="A170" s="10">
        <v>161.19999999999999</v>
      </c>
      <c r="B170">
        <v>1871</v>
      </c>
      <c r="C170" s="10">
        <v>2</v>
      </c>
      <c r="D170" s="10">
        <v>5</v>
      </c>
      <c r="E170" s="10"/>
      <c r="F170" s="9">
        <f t="shared" si="4"/>
        <v>540</v>
      </c>
      <c r="G170" s="11" t="s">
        <v>36</v>
      </c>
    </row>
    <row r="171" spans="1:7" x14ac:dyDescent="0.25">
      <c r="A171" s="10">
        <v>162.1</v>
      </c>
      <c r="B171">
        <v>1872</v>
      </c>
      <c r="C171" s="10">
        <v>1</v>
      </c>
      <c r="D171" s="10">
        <v>12</v>
      </c>
      <c r="E171" s="10"/>
      <c r="F171" s="9">
        <f t="shared" si="4"/>
        <v>384</v>
      </c>
      <c r="G171" s="11" t="s">
        <v>64</v>
      </c>
    </row>
    <row r="172" spans="1:7" x14ac:dyDescent="0.25">
      <c r="A172" s="10">
        <v>162.19999999999999</v>
      </c>
      <c r="B172">
        <v>1872</v>
      </c>
      <c r="C172" s="10">
        <v>2</v>
      </c>
      <c r="D172" s="10">
        <v>8</v>
      </c>
      <c r="E172" s="10"/>
      <c r="F172" s="9">
        <f t="shared" si="4"/>
        <v>576</v>
      </c>
      <c r="G172" s="11" t="s">
        <v>54</v>
      </c>
    </row>
    <row r="173" spans="1:7" x14ac:dyDescent="0.25">
      <c r="A173" s="10">
        <v>163.1</v>
      </c>
      <c r="B173">
        <v>1873</v>
      </c>
      <c r="C173" s="10">
        <v>2</v>
      </c>
      <c r="D173" s="10">
        <v>10</v>
      </c>
      <c r="E173" s="10"/>
      <c r="F173" s="9">
        <f t="shared" si="4"/>
        <v>600</v>
      </c>
      <c r="G173" s="11" t="s">
        <v>54</v>
      </c>
    </row>
    <row r="174" spans="1:7" x14ac:dyDescent="0.25">
      <c r="A174" s="10">
        <v>163.19999999999999</v>
      </c>
      <c r="B174">
        <v>1873</v>
      </c>
      <c r="C174" s="10">
        <v>1</v>
      </c>
      <c r="D174" s="10">
        <v>5</v>
      </c>
      <c r="E174" s="10"/>
      <c r="F174" s="9">
        <f t="shared" si="4"/>
        <v>300</v>
      </c>
      <c r="G174" s="11" t="s">
        <v>54</v>
      </c>
    </row>
    <row r="175" spans="1:7" x14ac:dyDescent="0.25">
      <c r="A175" s="10">
        <v>164.1</v>
      </c>
      <c r="B175">
        <v>1874</v>
      </c>
      <c r="C175" s="10">
        <v>2</v>
      </c>
      <c r="D175" s="10">
        <v>8</v>
      </c>
      <c r="E175" s="10"/>
      <c r="F175" s="9">
        <f t="shared" si="4"/>
        <v>576</v>
      </c>
      <c r="G175" s="11" t="s">
        <v>54</v>
      </c>
    </row>
    <row r="176" spans="1:7" x14ac:dyDescent="0.25">
      <c r="A176" s="10">
        <v>164.2</v>
      </c>
      <c r="B176">
        <v>1874</v>
      </c>
      <c r="C176" s="10">
        <v>3</v>
      </c>
      <c r="D176" s="10">
        <v>0</v>
      </c>
      <c r="E176" s="10"/>
      <c r="F176" s="9">
        <f t="shared" si="4"/>
        <v>720</v>
      </c>
      <c r="G176" s="11" t="s">
        <v>54</v>
      </c>
    </row>
    <row r="177" spans="1:7" x14ac:dyDescent="0.25">
      <c r="A177" s="10">
        <v>165.1</v>
      </c>
      <c r="B177">
        <v>1875</v>
      </c>
      <c r="C177" s="10">
        <v>3</v>
      </c>
      <c r="D177" s="10">
        <v>0</v>
      </c>
      <c r="E177" s="10"/>
      <c r="F177" s="9">
        <f t="shared" si="4"/>
        <v>720</v>
      </c>
      <c r="G177" s="11" t="s">
        <v>54</v>
      </c>
    </row>
    <row r="178" spans="1:7" x14ac:dyDescent="0.25">
      <c r="A178" s="10">
        <v>165.2</v>
      </c>
      <c r="B178">
        <v>1875</v>
      </c>
      <c r="C178" s="10">
        <v>3</v>
      </c>
      <c r="D178" s="10">
        <v>0</v>
      </c>
      <c r="E178" s="10"/>
      <c r="F178" s="9">
        <f t="shared" si="4"/>
        <v>720</v>
      </c>
      <c r="G178" s="11" t="s">
        <v>54</v>
      </c>
    </row>
    <row r="179" spans="1:7" x14ac:dyDescent="0.25">
      <c r="A179" s="10">
        <v>166.1</v>
      </c>
      <c r="B179">
        <v>1876</v>
      </c>
      <c r="C179" s="10">
        <v>2</v>
      </c>
      <c r="D179" s="10">
        <v>8</v>
      </c>
      <c r="E179" s="10"/>
      <c r="F179" s="9">
        <f t="shared" si="4"/>
        <v>576</v>
      </c>
      <c r="G179" s="11" t="s">
        <v>54</v>
      </c>
    </row>
    <row r="180" spans="1:7" x14ac:dyDescent="0.25">
      <c r="A180" s="10">
        <v>166.2</v>
      </c>
      <c r="B180" s="18">
        <v>1876</v>
      </c>
      <c r="C180" s="10">
        <v>2</v>
      </c>
      <c r="D180" s="10">
        <v>8</v>
      </c>
      <c r="E180" s="10"/>
      <c r="F180" s="9">
        <f t="shared" si="4"/>
        <v>576</v>
      </c>
      <c r="G180" s="11" t="s">
        <v>54</v>
      </c>
    </row>
    <row r="181" spans="1:7" x14ac:dyDescent="0.25">
      <c r="A181" s="10">
        <v>167.1</v>
      </c>
      <c r="B181" s="18">
        <v>1877</v>
      </c>
      <c r="C181" s="10">
        <v>1</v>
      </c>
      <c r="D181" s="10">
        <v>16</v>
      </c>
      <c r="E181" s="10"/>
      <c r="F181" s="9">
        <f t="shared" si="4"/>
        <v>432</v>
      </c>
      <c r="G181" s="11" t="s">
        <v>54</v>
      </c>
    </row>
    <row r="182" spans="1:7" x14ac:dyDescent="0.25">
      <c r="A182" s="10">
        <v>167.2</v>
      </c>
      <c r="B182">
        <v>1877</v>
      </c>
      <c r="C182" s="10">
        <v>2</v>
      </c>
      <c r="D182" s="10">
        <v>5</v>
      </c>
      <c r="E182" s="10"/>
      <c r="F182" s="9">
        <f t="shared" si="4"/>
        <v>540</v>
      </c>
      <c r="G182" s="11" t="s">
        <v>54</v>
      </c>
    </row>
    <row r="183" spans="1:7" x14ac:dyDescent="0.25">
      <c r="A183" s="10">
        <v>168</v>
      </c>
      <c r="B183">
        <v>1879</v>
      </c>
      <c r="C183" s="10">
        <v>3</v>
      </c>
      <c r="D183" s="10">
        <v>0</v>
      </c>
      <c r="E183" s="10"/>
      <c r="F183" s="9">
        <f t="shared" si="4"/>
        <v>720</v>
      </c>
      <c r="G183" s="11" t="s">
        <v>55</v>
      </c>
    </row>
    <row r="184" spans="1:7" x14ac:dyDescent="0.25">
      <c r="A184" s="10">
        <v>169.1</v>
      </c>
      <c r="B184">
        <v>1878</v>
      </c>
      <c r="C184" s="10">
        <v>1</v>
      </c>
      <c r="D184" s="10">
        <v>16</v>
      </c>
      <c r="E184" s="10"/>
      <c r="F184" s="9">
        <f t="shared" si="4"/>
        <v>432</v>
      </c>
      <c r="G184" s="11" t="s">
        <v>54</v>
      </c>
    </row>
    <row r="185" spans="1:7" x14ac:dyDescent="0.25">
      <c r="A185" s="10">
        <v>169.2</v>
      </c>
      <c r="B185">
        <v>1878</v>
      </c>
      <c r="C185" s="10">
        <v>3</v>
      </c>
      <c r="D185" s="10">
        <v>0</v>
      </c>
      <c r="E185" s="10"/>
      <c r="F185" s="9">
        <f t="shared" si="4"/>
        <v>720</v>
      </c>
      <c r="G185" s="11" t="s">
        <v>54</v>
      </c>
    </row>
    <row r="186" spans="1:7" x14ac:dyDescent="0.25">
      <c r="A186" s="10">
        <v>170.1</v>
      </c>
      <c r="B186">
        <v>1879</v>
      </c>
      <c r="C186" s="10">
        <v>2</v>
      </c>
      <c r="D186" s="10">
        <v>0</v>
      </c>
      <c r="E186" s="10"/>
      <c r="F186" s="9">
        <f t="shared" si="4"/>
        <v>480</v>
      </c>
      <c r="G186" s="11" t="s">
        <v>54</v>
      </c>
    </row>
    <row r="187" spans="1:7" x14ac:dyDescent="0.25">
      <c r="A187" s="10">
        <v>170.2</v>
      </c>
      <c r="B187">
        <v>1879</v>
      </c>
      <c r="C187" s="10">
        <v>1</v>
      </c>
      <c r="D187" s="10">
        <v>2</v>
      </c>
      <c r="E187" s="10"/>
      <c r="F187" s="9">
        <f t="shared" si="4"/>
        <v>264</v>
      </c>
      <c r="G187" s="11" t="s">
        <v>54</v>
      </c>
    </row>
    <row r="188" spans="1:7" x14ac:dyDescent="0.25">
      <c r="A188" s="10">
        <v>171.1</v>
      </c>
      <c r="B188">
        <v>1880</v>
      </c>
      <c r="C188" s="10">
        <v>2</v>
      </c>
      <c r="D188" s="10">
        <v>5</v>
      </c>
      <c r="E188" s="10"/>
      <c r="F188" s="9">
        <f t="shared" si="4"/>
        <v>540</v>
      </c>
      <c r="G188" s="11" t="s">
        <v>54</v>
      </c>
    </row>
    <row r="189" spans="1:7" x14ac:dyDescent="0.25">
      <c r="A189" s="10">
        <v>171.2</v>
      </c>
      <c r="B189">
        <v>1880</v>
      </c>
      <c r="C189" s="10">
        <v>2</v>
      </c>
      <c r="D189" s="10">
        <v>0</v>
      </c>
      <c r="E189" s="10"/>
      <c r="F189" s="9">
        <f t="shared" si="4"/>
        <v>480</v>
      </c>
      <c r="G189" s="11" t="s">
        <v>54</v>
      </c>
    </row>
    <row r="190" spans="1:7" x14ac:dyDescent="0.25">
      <c r="A190" s="10">
        <v>171.3</v>
      </c>
      <c r="B190">
        <v>1880</v>
      </c>
      <c r="C190" s="10">
        <v>1</v>
      </c>
      <c r="D190" s="10">
        <v>1</v>
      </c>
      <c r="E190" s="10"/>
      <c r="F190" s="9">
        <f t="shared" si="4"/>
        <v>252</v>
      </c>
      <c r="G190" s="11" t="s">
        <v>54</v>
      </c>
    </row>
    <row r="191" spans="1:7" x14ac:dyDescent="0.25">
      <c r="A191" s="10">
        <v>172.1</v>
      </c>
      <c r="B191">
        <v>1881</v>
      </c>
      <c r="C191" s="10">
        <v>2</v>
      </c>
      <c r="D191" s="10">
        <v>10</v>
      </c>
      <c r="E191" s="10"/>
      <c r="F191" s="9">
        <f t="shared" si="4"/>
        <v>600</v>
      </c>
      <c r="G191" s="11" t="s">
        <v>54</v>
      </c>
    </row>
    <row r="192" spans="1:7" x14ac:dyDescent="0.25">
      <c r="A192" s="10">
        <v>172.2</v>
      </c>
      <c r="B192">
        <v>1881</v>
      </c>
      <c r="C192" s="10">
        <v>1</v>
      </c>
      <c r="D192" s="10">
        <v>10</v>
      </c>
      <c r="E192" s="10"/>
      <c r="F192" s="9">
        <f t="shared" si="4"/>
        <v>360</v>
      </c>
      <c r="G192" s="11" t="s">
        <v>54</v>
      </c>
    </row>
    <row r="193" spans="1:7" x14ac:dyDescent="0.25">
      <c r="A193" s="10">
        <v>172.3</v>
      </c>
      <c r="B193">
        <v>1881</v>
      </c>
      <c r="C193" s="10">
        <v>2</v>
      </c>
      <c r="D193" s="10">
        <v>2</v>
      </c>
      <c r="E193" s="10"/>
      <c r="F193" s="9">
        <f t="shared" si="4"/>
        <v>504</v>
      </c>
      <c r="G193" s="11" t="s">
        <v>54</v>
      </c>
    </row>
    <row r="194" spans="1:7" x14ac:dyDescent="0.25">
      <c r="A194" s="10">
        <v>173.1</v>
      </c>
      <c r="B194">
        <v>1882</v>
      </c>
      <c r="C194" s="10">
        <v>1</v>
      </c>
      <c r="D194" s="10">
        <v>14</v>
      </c>
      <c r="E194" s="10"/>
      <c r="F194" s="9">
        <f t="shared" si="4"/>
        <v>408</v>
      </c>
      <c r="G194" s="11" t="s">
        <v>65</v>
      </c>
    </row>
    <row r="195" spans="1:7" x14ac:dyDescent="0.25">
      <c r="A195" s="10">
        <v>173.2</v>
      </c>
      <c r="B195">
        <v>1882</v>
      </c>
      <c r="C195" s="10">
        <v>2</v>
      </c>
      <c r="D195" s="10">
        <v>0</v>
      </c>
      <c r="E195" s="10"/>
      <c r="F195" s="9">
        <f t="shared" si="4"/>
        <v>480</v>
      </c>
      <c r="G195" s="11" t="s">
        <v>56</v>
      </c>
    </row>
    <row r="196" spans="1:7" x14ac:dyDescent="0.25">
      <c r="A196" s="10">
        <v>173.3</v>
      </c>
      <c r="B196">
        <v>1882</v>
      </c>
      <c r="C196" s="10">
        <v>2</v>
      </c>
      <c r="D196" s="10">
        <v>10</v>
      </c>
      <c r="E196" s="10"/>
      <c r="F196" s="9">
        <f t="shared" si="4"/>
        <v>600</v>
      </c>
      <c r="G196" s="11" t="s">
        <v>56</v>
      </c>
    </row>
    <row r="197" spans="1:7" x14ac:dyDescent="0.25">
      <c r="A197" s="10">
        <v>173.4</v>
      </c>
      <c r="B197">
        <v>1882</v>
      </c>
      <c r="C197" s="10">
        <v>1</v>
      </c>
      <c r="D197" s="10">
        <v>0</v>
      </c>
      <c r="E197" s="10"/>
      <c r="F197" s="9">
        <f t="shared" si="4"/>
        <v>240</v>
      </c>
      <c r="G197" s="11" t="s">
        <v>56</v>
      </c>
    </row>
    <row r="198" spans="1:7" x14ac:dyDescent="0.25">
      <c r="A198" s="10">
        <v>174.1</v>
      </c>
      <c r="B198">
        <v>1883</v>
      </c>
      <c r="C198" s="10">
        <v>1</v>
      </c>
      <c r="D198" s="10">
        <v>10</v>
      </c>
      <c r="E198" s="10"/>
      <c r="F198" s="9">
        <f t="shared" si="4"/>
        <v>360</v>
      </c>
      <c r="G198" s="11" t="s">
        <v>56</v>
      </c>
    </row>
    <row r="199" spans="1:7" x14ac:dyDescent="0.25">
      <c r="A199" s="10">
        <v>174.2</v>
      </c>
      <c r="B199">
        <v>1883</v>
      </c>
      <c r="C199" s="10">
        <v>2</v>
      </c>
      <c r="D199" s="10">
        <v>10</v>
      </c>
      <c r="E199" s="10"/>
      <c r="F199" s="9">
        <f t="shared" si="4"/>
        <v>600</v>
      </c>
      <c r="G199" s="11" t="s">
        <v>56</v>
      </c>
    </row>
    <row r="200" spans="1:7" x14ac:dyDescent="0.25">
      <c r="A200" s="10">
        <v>174.3</v>
      </c>
      <c r="B200">
        <v>1883</v>
      </c>
      <c r="C200" s="10">
        <v>1</v>
      </c>
      <c r="D200" s="10">
        <v>12</v>
      </c>
      <c r="E200" s="10"/>
      <c r="F200" s="9">
        <f t="shared" si="4"/>
        <v>384</v>
      </c>
      <c r="G200" s="11" t="s">
        <v>56</v>
      </c>
    </row>
    <row r="201" spans="1:7" x14ac:dyDescent="0.25">
      <c r="A201" s="10">
        <v>175.1</v>
      </c>
      <c r="B201">
        <v>1884</v>
      </c>
      <c r="C201" s="10">
        <v>1</v>
      </c>
      <c r="D201" s="10">
        <v>8</v>
      </c>
      <c r="E201" s="10"/>
      <c r="F201" s="9">
        <f t="shared" si="4"/>
        <v>336</v>
      </c>
      <c r="G201" s="11" t="s">
        <v>56</v>
      </c>
    </row>
    <row r="202" spans="1:7" x14ac:dyDescent="0.25">
      <c r="A202" s="10">
        <v>175.2</v>
      </c>
      <c r="B202">
        <v>1884</v>
      </c>
      <c r="C202" s="10">
        <v>1</v>
      </c>
      <c r="D202" s="10">
        <v>16</v>
      </c>
      <c r="E202" s="10"/>
      <c r="F202" s="9">
        <f t="shared" si="4"/>
        <v>432</v>
      </c>
      <c r="G202" s="11" t="s">
        <v>56</v>
      </c>
    </row>
    <row r="203" spans="1:7" x14ac:dyDescent="0.25">
      <c r="A203" s="10">
        <v>176.1</v>
      </c>
      <c r="B203">
        <v>1885</v>
      </c>
      <c r="C203" s="10">
        <v>2</v>
      </c>
      <c r="D203" s="10">
        <v>10</v>
      </c>
      <c r="E203" s="10"/>
      <c r="F203" s="9">
        <f t="shared" si="4"/>
        <v>600</v>
      </c>
      <c r="G203" s="11" t="s">
        <v>56</v>
      </c>
    </row>
    <row r="204" spans="1:7" x14ac:dyDescent="0.25">
      <c r="A204" s="10">
        <v>176.2</v>
      </c>
      <c r="B204">
        <v>1885</v>
      </c>
      <c r="C204" s="10">
        <v>2</v>
      </c>
      <c r="D204" s="10">
        <v>5</v>
      </c>
      <c r="E204" s="10"/>
      <c r="F204" s="9">
        <f t="shared" si="4"/>
        <v>540</v>
      </c>
      <c r="G204" s="11" t="s">
        <v>56</v>
      </c>
    </row>
    <row r="205" spans="1:7" x14ac:dyDescent="0.25">
      <c r="A205" s="10">
        <v>177.1</v>
      </c>
      <c r="B205">
        <v>1886</v>
      </c>
      <c r="C205" s="10">
        <v>1</v>
      </c>
      <c r="D205" s="10">
        <v>8</v>
      </c>
      <c r="E205" s="10"/>
      <c r="F205" s="9">
        <f t="shared" si="4"/>
        <v>336</v>
      </c>
      <c r="G205" s="11" t="s">
        <v>56</v>
      </c>
    </row>
    <row r="206" spans="1:7" x14ac:dyDescent="0.25">
      <c r="A206" s="10">
        <v>177.2</v>
      </c>
      <c r="B206">
        <v>1886</v>
      </c>
      <c r="C206" s="10">
        <v>1</v>
      </c>
      <c r="D206" s="10">
        <v>15</v>
      </c>
      <c r="E206" s="10"/>
      <c r="F206" s="9">
        <f t="shared" si="4"/>
        <v>420</v>
      </c>
      <c r="G206" s="11" t="s">
        <v>56</v>
      </c>
    </row>
    <row r="207" spans="1:7" x14ac:dyDescent="0.25">
      <c r="A207" s="10"/>
      <c r="B207">
        <v>1887</v>
      </c>
      <c r="C207" s="21" t="s">
        <v>57</v>
      </c>
      <c r="D207" s="10"/>
      <c r="E207" s="10"/>
      <c r="F207" s="9"/>
      <c r="G207" s="11"/>
    </row>
    <row r="208" spans="1:7" x14ac:dyDescent="0.25">
      <c r="A208" s="10"/>
      <c r="B208" s="10"/>
      <c r="C208" s="10"/>
      <c r="D208" s="10"/>
      <c r="E208" s="10"/>
      <c r="F208" s="9"/>
      <c r="G208" s="11"/>
    </row>
    <row r="209" spans="1:7" x14ac:dyDescent="0.25">
      <c r="A209" s="10"/>
      <c r="B209" s="10"/>
      <c r="C209" s="10"/>
      <c r="D209" s="10"/>
      <c r="E209" s="10"/>
      <c r="F209" s="9"/>
      <c r="G209" s="11"/>
    </row>
    <row r="210" spans="1:7" x14ac:dyDescent="0.25">
      <c r="A210" s="10"/>
      <c r="B210" s="10"/>
      <c r="C210" s="10"/>
      <c r="D210" s="10"/>
      <c r="E210" s="10"/>
      <c r="F210" s="9"/>
      <c r="G210" s="11"/>
    </row>
    <row r="211" spans="1:7" x14ac:dyDescent="0.25">
      <c r="A211" s="10"/>
      <c r="B211" s="10"/>
      <c r="C211" s="10"/>
      <c r="D211" s="10"/>
      <c r="E211" s="10"/>
      <c r="F211" s="9"/>
      <c r="G211" s="11"/>
    </row>
    <row r="212" spans="1:7" x14ac:dyDescent="0.25">
      <c r="A212" s="10"/>
      <c r="B212" s="10"/>
      <c r="C212" s="10"/>
      <c r="D212" s="10"/>
      <c r="E212" s="10"/>
      <c r="F212" s="9"/>
      <c r="G212" s="11"/>
    </row>
    <row r="213" spans="1:7" x14ac:dyDescent="0.25">
      <c r="A213" s="10"/>
      <c r="B213" s="10"/>
      <c r="C213" s="10"/>
      <c r="D213" s="10"/>
      <c r="E213" s="10"/>
      <c r="F213" s="9"/>
      <c r="G213" s="11"/>
    </row>
    <row r="214" spans="1:7" x14ac:dyDescent="0.25">
      <c r="A214" s="10"/>
      <c r="B214" s="10"/>
      <c r="C214" s="10"/>
      <c r="D214" s="10"/>
      <c r="E214" s="10"/>
      <c r="F214" s="9"/>
      <c r="G214" s="11"/>
    </row>
    <row r="215" spans="1:7" x14ac:dyDescent="0.25">
      <c r="A215" s="10"/>
      <c r="B215" s="10"/>
      <c r="C215" s="10"/>
      <c r="D215" s="10"/>
      <c r="E215" s="10"/>
      <c r="F215" s="9"/>
      <c r="G215" s="11"/>
    </row>
    <row r="216" spans="1:7" x14ac:dyDescent="0.25">
      <c r="A216" s="10"/>
      <c r="B216" s="10"/>
      <c r="C216" s="10"/>
      <c r="D216" s="10"/>
      <c r="E216" s="10"/>
      <c r="F216" s="9"/>
      <c r="G216" s="11"/>
    </row>
    <row r="217" spans="1:7" x14ac:dyDescent="0.25">
      <c r="A217" s="10"/>
      <c r="B217" s="10"/>
      <c r="C217" s="10"/>
      <c r="D217" s="10"/>
      <c r="E217" s="10"/>
      <c r="F217" s="9"/>
      <c r="G217" s="11"/>
    </row>
    <row r="218" spans="1:7" x14ac:dyDescent="0.25">
      <c r="A218" s="10"/>
      <c r="B218" s="10"/>
      <c r="C218" s="10"/>
      <c r="D218" s="10"/>
      <c r="E218" s="10"/>
      <c r="F218" s="9"/>
      <c r="G218" s="11"/>
    </row>
    <row r="219" spans="1:7" x14ac:dyDescent="0.25">
      <c r="A219" s="10"/>
      <c r="B219" s="10"/>
      <c r="C219" s="10"/>
      <c r="D219" s="10"/>
      <c r="E219" s="10"/>
      <c r="F219" s="9"/>
      <c r="G219" s="11"/>
    </row>
    <row r="220" spans="1:7" x14ac:dyDescent="0.25">
      <c r="A220" s="10"/>
      <c r="B220" s="10"/>
      <c r="C220" s="10"/>
      <c r="D220" s="10"/>
      <c r="E220" s="10"/>
      <c r="F220" s="9"/>
      <c r="G220" s="11"/>
    </row>
    <row r="221" spans="1:7" x14ac:dyDescent="0.25">
      <c r="A221" s="10"/>
      <c r="B221" s="10"/>
      <c r="C221" s="10"/>
      <c r="D221" s="10"/>
      <c r="E221" s="10"/>
      <c r="F221" s="9"/>
      <c r="G221" s="11"/>
    </row>
    <row r="222" spans="1:7" x14ac:dyDescent="0.25">
      <c r="A222" s="10"/>
      <c r="B222" s="10"/>
      <c r="C222" s="10"/>
      <c r="D222" s="10"/>
      <c r="E222" s="10"/>
      <c r="F222" s="9"/>
      <c r="G222" s="11"/>
    </row>
    <row r="223" spans="1:7" x14ac:dyDescent="0.25">
      <c r="A223" s="10"/>
      <c r="B223" s="10"/>
      <c r="C223" s="10"/>
      <c r="D223" s="10"/>
      <c r="E223" s="10"/>
      <c r="F223" s="9"/>
      <c r="G223" s="11"/>
    </row>
    <row r="224" spans="1:7" x14ac:dyDescent="0.25">
      <c r="A224" s="10"/>
      <c r="B224" s="10"/>
      <c r="C224" s="10"/>
      <c r="D224" s="10"/>
      <c r="E224" s="10"/>
      <c r="F224" s="9"/>
      <c r="G224" s="11"/>
    </row>
    <row r="225" spans="1:7" x14ac:dyDescent="0.25">
      <c r="A225" s="10"/>
      <c r="B225" s="10"/>
      <c r="C225" s="10"/>
      <c r="D225" s="10"/>
      <c r="E225" s="10"/>
      <c r="F225" s="9"/>
      <c r="G225" s="11"/>
    </row>
    <row r="226" spans="1:7" x14ac:dyDescent="0.25">
      <c r="A226" s="10"/>
      <c r="B226" s="10"/>
      <c r="C226" s="10"/>
      <c r="D226" s="10"/>
      <c r="E226" s="10"/>
      <c r="F226" s="9"/>
      <c r="G226" s="11"/>
    </row>
    <row r="227" spans="1:7" x14ac:dyDescent="0.25">
      <c r="A227" s="10"/>
      <c r="B227" s="10"/>
      <c r="C227" s="10"/>
      <c r="D227" s="10"/>
      <c r="E227" s="10"/>
      <c r="F227" s="9"/>
      <c r="G227" s="11"/>
    </row>
    <row r="228" spans="1:7" x14ac:dyDescent="0.25">
      <c r="A228" s="10"/>
      <c r="B228" s="10"/>
      <c r="C228" s="10"/>
      <c r="D228" s="10"/>
      <c r="E228" s="10"/>
      <c r="F228" s="9"/>
      <c r="G228" s="11"/>
    </row>
    <row r="229" spans="1:7" x14ac:dyDescent="0.25">
      <c r="A229" s="10"/>
      <c r="B229" s="10"/>
      <c r="C229" s="10"/>
      <c r="D229" s="10"/>
      <c r="E229" s="10"/>
      <c r="F229" s="9"/>
      <c r="G229" s="11"/>
    </row>
    <row r="230" spans="1:7" x14ac:dyDescent="0.25">
      <c r="A230" s="10"/>
      <c r="B230" s="10"/>
      <c r="C230" s="10"/>
      <c r="D230" s="10"/>
      <c r="E230" s="10"/>
      <c r="F230" s="9"/>
      <c r="G230" s="11"/>
    </row>
    <row r="231" spans="1:7" x14ac:dyDescent="0.25">
      <c r="A231" s="10"/>
      <c r="B231" s="10"/>
      <c r="C231" s="10"/>
      <c r="D231" s="10"/>
      <c r="E231" s="10"/>
      <c r="F231" s="9"/>
      <c r="G231" s="11"/>
    </row>
    <row r="232" spans="1:7" x14ac:dyDescent="0.25">
      <c r="A232" s="10"/>
      <c r="B232" s="10"/>
      <c r="C232" s="10"/>
      <c r="D232" s="10"/>
      <c r="E232" s="10"/>
      <c r="F232" s="9"/>
      <c r="G232" s="11"/>
    </row>
    <row r="233" spans="1:7" x14ac:dyDescent="0.25">
      <c r="A233" s="10"/>
      <c r="B233" s="10"/>
      <c r="C233" s="10"/>
      <c r="D233" s="10"/>
      <c r="E233" s="10"/>
      <c r="F233" s="9"/>
      <c r="G233" s="11"/>
    </row>
    <row r="234" spans="1:7" x14ac:dyDescent="0.25">
      <c r="A234" s="10"/>
      <c r="B234" s="10"/>
      <c r="C234" s="10"/>
      <c r="D234" s="10"/>
      <c r="E234" s="10"/>
      <c r="F234" s="9"/>
      <c r="G234" s="11"/>
    </row>
    <row r="235" spans="1:7" x14ac:dyDescent="0.25">
      <c r="A235" s="10"/>
      <c r="B235" s="10"/>
      <c r="C235" s="10"/>
      <c r="D235" s="10"/>
      <c r="E235" s="10"/>
      <c r="F235" s="9"/>
      <c r="G235" s="11"/>
    </row>
    <row r="236" spans="1:7" x14ac:dyDescent="0.25">
      <c r="A236" s="10"/>
      <c r="B236" s="10"/>
      <c r="C236" s="10"/>
      <c r="D236" s="10"/>
      <c r="E236" s="10"/>
      <c r="F236" s="9"/>
      <c r="G236" s="11"/>
    </row>
    <row r="237" spans="1:7" x14ac:dyDescent="0.25">
      <c r="A237" s="10"/>
      <c r="B237" s="10"/>
      <c r="C237" s="10"/>
      <c r="D237" s="10"/>
      <c r="E237" s="10"/>
      <c r="F237" s="9"/>
      <c r="G237" s="11"/>
    </row>
    <row r="238" spans="1:7" x14ac:dyDescent="0.25">
      <c r="A238" s="10"/>
      <c r="B238" s="10"/>
      <c r="C238" s="10"/>
      <c r="D238" s="10"/>
      <c r="E238" s="10"/>
      <c r="F238" s="9"/>
      <c r="G238" s="11"/>
    </row>
    <row r="239" spans="1:7" x14ac:dyDescent="0.25">
      <c r="A239" s="10"/>
      <c r="B239" s="10"/>
      <c r="C239" s="10"/>
      <c r="D239" s="10"/>
      <c r="E239" s="10"/>
      <c r="F239" s="9"/>
      <c r="G239" s="11"/>
    </row>
    <row r="240" spans="1:7" x14ac:dyDescent="0.25">
      <c r="A240" s="10"/>
      <c r="B240" s="10"/>
      <c r="C240" s="10"/>
      <c r="D240" s="10"/>
      <c r="E240" s="10"/>
      <c r="F240" s="9"/>
      <c r="G240" s="11"/>
    </row>
    <row r="241" spans="1:7" x14ac:dyDescent="0.25">
      <c r="A241" s="10"/>
      <c r="B241" s="10"/>
      <c r="C241" s="10"/>
      <c r="D241" s="10"/>
      <c r="E241" s="10"/>
      <c r="F241" s="9"/>
      <c r="G241" s="11"/>
    </row>
    <row r="242" spans="1:7" x14ac:dyDescent="0.25">
      <c r="A242" s="10"/>
      <c r="B242" s="10"/>
      <c r="C242" s="10"/>
      <c r="D242" s="10"/>
      <c r="E242" s="10"/>
      <c r="F242" s="9"/>
      <c r="G242" s="11"/>
    </row>
    <row r="243" spans="1:7" x14ac:dyDescent="0.25">
      <c r="A243" s="10"/>
      <c r="B243" s="10"/>
      <c r="C243" s="10"/>
      <c r="D243" s="10"/>
      <c r="E243" s="10"/>
      <c r="F243" s="9"/>
      <c r="G243" s="11"/>
    </row>
    <row r="244" spans="1:7" x14ac:dyDescent="0.25">
      <c r="A244" s="10"/>
      <c r="B244" s="10"/>
      <c r="C244" s="10"/>
      <c r="D244" s="10"/>
      <c r="E244" s="10"/>
      <c r="F244" s="9"/>
      <c r="G244" s="11"/>
    </row>
    <row r="245" spans="1:7" x14ac:dyDescent="0.25">
      <c r="A245" s="10"/>
      <c r="B245" s="10"/>
      <c r="C245" s="10"/>
      <c r="D245" s="10"/>
      <c r="E245" s="10"/>
      <c r="F245" s="9"/>
      <c r="G245" s="11"/>
    </row>
    <row r="246" spans="1:7" x14ac:dyDescent="0.25">
      <c r="A246" s="10"/>
      <c r="B246" s="10"/>
      <c r="C246" s="10"/>
      <c r="D246" s="10"/>
      <c r="E246" s="10"/>
      <c r="F246" s="9"/>
      <c r="G246" s="11"/>
    </row>
    <row r="247" spans="1:7" x14ac:dyDescent="0.25">
      <c r="A247" s="10"/>
      <c r="B247" s="10"/>
      <c r="C247" s="10"/>
      <c r="D247" s="10"/>
      <c r="E247" s="10"/>
      <c r="F247" s="9"/>
      <c r="G247" s="11"/>
    </row>
    <row r="248" spans="1:7" x14ac:dyDescent="0.25">
      <c r="A248" s="10"/>
      <c r="B248" s="10"/>
      <c r="C248" s="10"/>
      <c r="D248" s="10"/>
      <c r="E248" s="10"/>
      <c r="F248" s="9"/>
      <c r="G248" s="11"/>
    </row>
    <row r="249" spans="1:7" x14ac:dyDescent="0.25">
      <c r="A249" s="10"/>
      <c r="B249" s="10"/>
      <c r="C249" s="10"/>
      <c r="D249" s="10"/>
      <c r="E249" s="10"/>
      <c r="F249" s="9"/>
      <c r="G249" s="11"/>
    </row>
    <row r="250" spans="1:7" x14ac:dyDescent="0.25">
      <c r="A250" s="10"/>
      <c r="B250" s="10"/>
      <c r="C250" s="10"/>
      <c r="D250" s="10"/>
      <c r="E250" s="10"/>
      <c r="F250" s="9"/>
      <c r="G250" s="11"/>
    </row>
    <row r="251" spans="1:7" x14ac:dyDescent="0.25">
      <c r="A251" s="10"/>
      <c r="B251" s="10"/>
      <c r="C251" s="10"/>
      <c r="D251" s="10"/>
      <c r="E251" s="10"/>
      <c r="F251" s="9"/>
      <c r="G251" s="11"/>
    </row>
    <row r="252" spans="1:7" x14ac:dyDescent="0.25">
      <c r="A252" s="10"/>
      <c r="B252" s="10"/>
      <c r="C252" s="10"/>
      <c r="D252" s="10"/>
      <c r="E252" s="10"/>
      <c r="F252" s="9"/>
      <c r="G252" s="11"/>
    </row>
    <row r="253" spans="1:7" x14ac:dyDescent="0.25">
      <c r="A253" s="10"/>
      <c r="B253" s="10"/>
      <c r="C253" s="10"/>
      <c r="D253" s="10"/>
      <c r="E253" s="10"/>
      <c r="F253" s="9"/>
      <c r="G253" s="11"/>
    </row>
    <row r="254" spans="1:7" x14ac:dyDescent="0.25">
      <c r="A254" s="10"/>
      <c r="B254" s="10"/>
      <c r="C254" s="10"/>
      <c r="D254" s="10"/>
      <c r="E254" s="10"/>
      <c r="F254" s="9"/>
      <c r="G254" s="11"/>
    </row>
    <row r="255" spans="1:7" x14ac:dyDescent="0.25">
      <c r="A255" s="10"/>
      <c r="B255" s="10"/>
      <c r="C255" s="10"/>
      <c r="D255" s="10"/>
      <c r="E255" s="10"/>
      <c r="F255" s="9"/>
      <c r="G255" s="11"/>
    </row>
    <row r="256" spans="1:7" x14ac:dyDescent="0.25">
      <c r="A256" s="10"/>
      <c r="B256" s="10"/>
      <c r="C256" s="10"/>
      <c r="D256" s="10"/>
      <c r="E256" s="10"/>
      <c r="F256" s="9"/>
      <c r="G256" s="11"/>
    </row>
    <row r="257" spans="1:7" x14ac:dyDescent="0.25">
      <c r="A257" s="10"/>
      <c r="B257" s="10"/>
      <c r="C257" s="10"/>
      <c r="D257" s="10"/>
      <c r="E257" s="10"/>
      <c r="F257" s="9"/>
      <c r="G257" s="11"/>
    </row>
    <row r="258" spans="1:7" x14ac:dyDescent="0.25">
      <c r="A258" s="10"/>
      <c r="B258" s="10"/>
      <c r="C258" s="10"/>
      <c r="D258" s="10"/>
      <c r="E258" s="10"/>
      <c r="F258" s="9"/>
      <c r="G258" s="11"/>
    </row>
    <row r="259" spans="1:7" x14ac:dyDescent="0.25">
      <c r="A259" s="10"/>
      <c r="B259" s="10"/>
      <c r="C259" s="10"/>
      <c r="D259" s="10"/>
      <c r="E259" s="10"/>
      <c r="F259" s="9"/>
      <c r="G259" s="11"/>
    </row>
    <row r="260" spans="1:7" x14ac:dyDescent="0.25">
      <c r="A260" s="10"/>
      <c r="B260" s="10"/>
      <c r="C260" s="10"/>
      <c r="D260" s="10"/>
      <c r="E260" s="10"/>
      <c r="F260" s="9"/>
      <c r="G260" s="11"/>
    </row>
    <row r="261" spans="1:7" x14ac:dyDescent="0.25">
      <c r="A261" s="10"/>
      <c r="B261" s="10"/>
      <c r="C261" s="10"/>
      <c r="D261" s="10"/>
      <c r="E261" s="10"/>
      <c r="F261" s="9"/>
      <c r="G261" s="11"/>
    </row>
    <row r="262" spans="1:7" x14ac:dyDescent="0.25">
      <c r="A262" s="10"/>
      <c r="B262" s="10"/>
      <c r="C262" s="10"/>
      <c r="D262" s="10"/>
      <c r="E262" s="10"/>
      <c r="F262" s="9"/>
      <c r="G262" s="11"/>
    </row>
    <row r="263" spans="1:7" x14ac:dyDescent="0.25">
      <c r="A263" s="10"/>
      <c r="B263" s="10"/>
      <c r="C263" s="10"/>
      <c r="D263" s="10"/>
      <c r="E263" s="10"/>
      <c r="F263" s="9"/>
      <c r="G263" s="11"/>
    </row>
    <row r="264" spans="1:7" x14ac:dyDescent="0.25">
      <c r="A264" s="10"/>
      <c r="B264" s="10"/>
      <c r="C264" s="10"/>
      <c r="D264" s="10"/>
      <c r="E264" s="10"/>
      <c r="F264" s="9"/>
      <c r="G264" s="11"/>
    </row>
    <row r="265" spans="1:7" x14ac:dyDescent="0.25">
      <c r="A265" s="10"/>
      <c r="B265" s="10"/>
      <c r="C265" s="10"/>
      <c r="D265" s="10"/>
      <c r="E265" s="10"/>
      <c r="F265" s="9"/>
      <c r="G265" s="11"/>
    </row>
    <row r="266" spans="1:7" x14ac:dyDescent="0.25">
      <c r="A266" s="10"/>
      <c r="B266" s="10"/>
      <c r="C266" s="10"/>
      <c r="D266" s="10"/>
      <c r="E266" s="10"/>
      <c r="F266" s="9"/>
      <c r="G266" s="11"/>
    </row>
    <row r="267" spans="1:7" x14ac:dyDescent="0.25">
      <c r="A267" s="10"/>
      <c r="B267" s="10"/>
      <c r="C267" s="10"/>
      <c r="D267" s="10"/>
      <c r="E267" s="10"/>
      <c r="F267" s="9"/>
      <c r="G267" s="11"/>
    </row>
    <row r="268" spans="1:7" x14ac:dyDescent="0.25">
      <c r="A268" s="10"/>
      <c r="B268" s="10"/>
      <c r="C268" s="10"/>
      <c r="D268" s="10"/>
      <c r="E268" s="10"/>
      <c r="F268" s="9"/>
      <c r="G268" s="11"/>
    </row>
    <row r="269" spans="1:7" x14ac:dyDescent="0.25">
      <c r="A269" s="10"/>
      <c r="B269" s="10"/>
      <c r="C269" s="10"/>
      <c r="D269" s="10"/>
      <c r="E269" s="10"/>
      <c r="F269" s="9"/>
      <c r="G269" s="11"/>
    </row>
    <row r="270" spans="1:7" x14ac:dyDescent="0.25">
      <c r="A270" s="10"/>
      <c r="B270" s="10"/>
      <c r="C270" s="10"/>
      <c r="D270" s="10"/>
      <c r="E270" s="10"/>
      <c r="F270" s="9"/>
      <c r="G270" s="11"/>
    </row>
    <row r="271" spans="1:7" x14ac:dyDescent="0.25">
      <c r="A271" s="10"/>
      <c r="B271" s="10"/>
      <c r="C271" s="10"/>
      <c r="D271" s="10"/>
      <c r="E271" s="10"/>
      <c r="F271" s="9"/>
      <c r="G271" s="11"/>
    </row>
    <row r="272" spans="1:7" x14ac:dyDescent="0.25">
      <c r="A272" s="10"/>
      <c r="B272" s="10"/>
      <c r="C272" s="10"/>
      <c r="D272" s="10"/>
      <c r="E272" s="10"/>
      <c r="F272" s="9"/>
      <c r="G272" s="11"/>
    </row>
    <row r="273" spans="1:7" x14ac:dyDescent="0.25">
      <c r="A273" s="10"/>
      <c r="B273" s="10"/>
      <c r="C273" s="10"/>
      <c r="D273" s="10"/>
      <c r="E273" s="10"/>
      <c r="F273" s="9"/>
      <c r="G273" s="11"/>
    </row>
    <row r="274" spans="1:7" x14ac:dyDescent="0.25">
      <c r="A274" s="10"/>
      <c r="B274" s="10"/>
      <c r="C274" s="10"/>
      <c r="D274" s="10"/>
      <c r="E274" s="10"/>
      <c r="F274" s="9"/>
      <c r="G274" s="11"/>
    </row>
    <row r="275" spans="1:7" x14ac:dyDescent="0.25">
      <c r="A275" s="10"/>
      <c r="B275" s="10"/>
      <c r="C275" s="10"/>
      <c r="D275" s="10"/>
      <c r="E275" s="10"/>
      <c r="F275" s="9"/>
      <c r="G275" s="11"/>
    </row>
    <row r="276" spans="1:7" x14ac:dyDescent="0.25">
      <c r="A276" s="10"/>
      <c r="B276" s="10"/>
      <c r="C276" s="10"/>
      <c r="D276" s="10"/>
      <c r="E276" s="10"/>
      <c r="F276" s="9"/>
      <c r="G276" s="11"/>
    </row>
    <row r="277" spans="1:7" x14ac:dyDescent="0.25">
      <c r="A277" s="10"/>
      <c r="B277" s="10"/>
      <c r="C277" s="10"/>
      <c r="D277" s="10"/>
      <c r="E277" s="10"/>
      <c r="F277" s="9"/>
      <c r="G277" s="11"/>
    </row>
    <row r="278" spans="1:7" x14ac:dyDescent="0.25">
      <c r="A278" s="10"/>
      <c r="B278" s="10"/>
      <c r="C278" s="10"/>
      <c r="D278" s="10"/>
      <c r="E278" s="10"/>
      <c r="F278" s="9"/>
      <c r="G278" s="11"/>
    </row>
    <row r="279" spans="1:7" x14ac:dyDescent="0.25">
      <c r="A279" s="10"/>
      <c r="B279" s="10"/>
      <c r="C279" s="10"/>
      <c r="D279" s="10"/>
      <c r="E279" s="10"/>
      <c r="F279" s="9"/>
      <c r="G279" s="11"/>
    </row>
    <row r="280" spans="1:7" x14ac:dyDescent="0.25">
      <c r="A280" s="10"/>
      <c r="B280" s="10"/>
      <c r="C280" s="10"/>
      <c r="D280" s="10"/>
      <c r="E280" s="10"/>
      <c r="F280" s="9"/>
      <c r="G280" s="11"/>
    </row>
    <row r="281" spans="1:7" x14ac:dyDescent="0.25">
      <c r="A281" s="10"/>
      <c r="B281" s="10"/>
      <c r="C281" s="10"/>
      <c r="D281" s="10"/>
      <c r="E281" s="10"/>
      <c r="F281" s="9"/>
      <c r="G281" s="11"/>
    </row>
    <row r="282" spans="1:7" x14ac:dyDescent="0.25">
      <c r="A282" s="10"/>
      <c r="B282" s="10"/>
      <c r="C282" s="10"/>
      <c r="D282" s="10"/>
      <c r="E282" s="10"/>
      <c r="F282" s="9"/>
      <c r="G282" s="11"/>
    </row>
    <row r="283" spans="1:7" x14ac:dyDescent="0.25">
      <c r="A283" s="10"/>
      <c r="B283" s="10"/>
      <c r="C283" s="10"/>
      <c r="D283" s="10"/>
      <c r="E283" s="10"/>
      <c r="F283" s="9"/>
      <c r="G283" s="11"/>
    </row>
    <row r="284" spans="1:7" x14ac:dyDescent="0.25">
      <c r="A284" s="10"/>
      <c r="B284" s="10"/>
      <c r="C284" s="10"/>
      <c r="D284" s="10"/>
      <c r="E284" s="10"/>
      <c r="F284" s="9"/>
      <c r="G284" s="11"/>
    </row>
    <row r="285" spans="1:7" x14ac:dyDescent="0.25">
      <c r="A285" s="10"/>
      <c r="B285" s="10"/>
      <c r="C285" s="10"/>
      <c r="D285" s="10"/>
      <c r="E285" s="10"/>
      <c r="F285" s="9"/>
      <c r="G285" s="11"/>
    </row>
    <row r="286" spans="1:7" x14ac:dyDescent="0.25">
      <c r="A286" s="10"/>
      <c r="B286" s="10"/>
      <c r="C286" s="10"/>
      <c r="D286" s="10"/>
      <c r="E286" s="10"/>
      <c r="F286" s="9"/>
      <c r="G286" s="11"/>
    </row>
    <row r="287" spans="1:7" x14ac:dyDescent="0.25">
      <c r="A287" s="10"/>
      <c r="B287" s="10"/>
      <c r="C287" s="10"/>
      <c r="D287" s="10"/>
      <c r="E287" s="10"/>
      <c r="F287" s="9"/>
      <c r="G287" s="11"/>
    </row>
    <row r="288" spans="1:7" x14ac:dyDescent="0.25">
      <c r="A288" s="10"/>
      <c r="B288" s="10"/>
      <c r="C288" s="10"/>
      <c r="D288" s="10"/>
      <c r="E288" s="10"/>
      <c r="F288" s="9"/>
      <c r="G288" s="11"/>
    </row>
    <row r="289" spans="1:7" x14ac:dyDescent="0.25">
      <c r="A289" s="10"/>
      <c r="B289" s="10"/>
      <c r="C289" s="10"/>
      <c r="D289" s="10"/>
      <c r="E289" s="10"/>
      <c r="F289" s="9"/>
      <c r="G289" s="11"/>
    </row>
    <row r="290" spans="1:7" x14ac:dyDescent="0.25">
      <c r="A290" s="10"/>
      <c r="B290" s="10"/>
      <c r="C290" s="10"/>
      <c r="D290" s="10"/>
      <c r="E290" s="10"/>
      <c r="F290" s="9"/>
      <c r="G290" s="11"/>
    </row>
    <row r="291" spans="1:7" x14ac:dyDescent="0.25">
      <c r="A291" s="10"/>
      <c r="B291" s="10"/>
      <c r="C291" s="10"/>
      <c r="D291" s="10"/>
      <c r="E291" s="10"/>
      <c r="F291" s="9"/>
      <c r="G291" s="11"/>
    </row>
    <row r="292" spans="1:7" x14ac:dyDescent="0.25">
      <c r="A292" s="10"/>
      <c r="B292" s="10"/>
      <c r="C292" s="10"/>
      <c r="D292" s="10"/>
      <c r="E292" s="10"/>
      <c r="F292" s="9"/>
      <c r="G292" s="11"/>
    </row>
    <row r="293" spans="1:7" x14ac:dyDescent="0.25">
      <c r="A293" s="10"/>
      <c r="B293" s="10"/>
      <c r="C293" s="10"/>
      <c r="D293" s="10"/>
      <c r="E293" s="10"/>
      <c r="F293" s="9"/>
      <c r="G293" s="11"/>
    </row>
    <row r="294" spans="1:7" x14ac:dyDescent="0.25">
      <c r="A294" s="10"/>
      <c r="B294" s="10"/>
      <c r="C294" s="10"/>
      <c r="D294" s="10"/>
      <c r="E294" s="10"/>
      <c r="F294" s="9"/>
      <c r="G294" s="11"/>
    </row>
    <row r="295" spans="1:7" x14ac:dyDescent="0.25">
      <c r="A295" s="10"/>
      <c r="B295" s="10"/>
      <c r="C295" s="10"/>
      <c r="D295" s="10"/>
      <c r="E295" s="10"/>
      <c r="F295" s="9"/>
      <c r="G295" s="11"/>
    </row>
    <row r="296" spans="1:7" x14ac:dyDescent="0.25">
      <c r="A296" s="10"/>
      <c r="B296" s="10"/>
      <c r="C296" s="10"/>
      <c r="D296" s="10"/>
      <c r="E296" s="10"/>
      <c r="F296" s="9"/>
      <c r="G296" s="11"/>
    </row>
    <row r="297" spans="1:7" x14ac:dyDescent="0.25">
      <c r="A297" s="10"/>
      <c r="B297" s="10"/>
      <c r="C297" s="10"/>
      <c r="D297" s="10"/>
      <c r="E297" s="10"/>
      <c r="F297" s="9"/>
      <c r="G297" s="11"/>
    </row>
    <row r="298" spans="1:7" x14ac:dyDescent="0.25">
      <c r="A298" s="10"/>
      <c r="B298" s="10"/>
      <c r="C298" s="10"/>
      <c r="D298" s="10"/>
      <c r="E298" s="10"/>
      <c r="F298" s="9"/>
      <c r="G298" s="11"/>
    </row>
    <row r="299" spans="1:7" x14ac:dyDescent="0.25">
      <c r="A299" s="10"/>
      <c r="B299" s="10"/>
      <c r="C299" s="10"/>
      <c r="D299" s="10"/>
      <c r="E299" s="10"/>
      <c r="F299" s="9"/>
      <c r="G299" s="11"/>
    </row>
    <row r="300" spans="1:7" x14ac:dyDescent="0.25">
      <c r="A300" s="10"/>
      <c r="B300" s="10"/>
      <c r="C300" s="10"/>
      <c r="D300" s="10"/>
      <c r="E300" s="10"/>
      <c r="F300" s="9"/>
      <c r="G300" s="11"/>
    </row>
    <row r="301" spans="1:7" x14ac:dyDescent="0.25">
      <c r="A301" s="10"/>
      <c r="B301" s="10"/>
      <c r="C301" s="10"/>
      <c r="D301" s="10"/>
      <c r="E301" s="10"/>
      <c r="F301" s="9"/>
      <c r="G301" s="11"/>
    </row>
    <row r="302" spans="1:7" x14ac:dyDescent="0.25">
      <c r="A302" s="10"/>
      <c r="B302" s="10"/>
      <c r="C302" s="10"/>
      <c r="D302" s="10"/>
      <c r="E302" s="10"/>
      <c r="F302" s="9"/>
      <c r="G302" s="11"/>
    </row>
    <row r="303" spans="1:7" x14ac:dyDescent="0.25">
      <c r="A303" s="10"/>
      <c r="B303" s="10"/>
      <c r="C303" s="10"/>
      <c r="D303" s="10"/>
      <c r="E303" s="10"/>
      <c r="F303" s="9"/>
      <c r="G303" s="11"/>
    </row>
    <row r="304" spans="1:7" x14ac:dyDescent="0.25">
      <c r="A304" s="10"/>
      <c r="B304" s="10"/>
      <c r="C304" s="10"/>
      <c r="D304" s="10"/>
      <c r="E304" s="10"/>
      <c r="F304" s="9"/>
      <c r="G304" s="11"/>
    </row>
    <row r="305" spans="1:7" x14ac:dyDescent="0.25">
      <c r="A305" s="10"/>
      <c r="B305" s="10"/>
      <c r="C305" s="10"/>
      <c r="D305" s="10"/>
      <c r="E305" s="10"/>
      <c r="F305" s="9"/>
      <c r="G305" s="11"/>
    </row>
    <row r="306" spans="1:7" x14ac:dyDescent="0.25">
      <c r="A306" s="10"/>
      <c r="B306" s="10"/>
      <c r="C306" s="10"/>
      <c r="D306" s="10"/>
      <c r="E306" s="10"/>
      <c r="F306" s="9"/>
      <c r="G306" s="11"/>
    </row>
    <row r="307" spans="1:7" x14ac:dyDescent="0.25">
      <c r="A307" s="10"/>
      <c r="B307" s="10"/>
      <c r="C307" s="10"/>
      <c r="D307" s="10"/>
      <c r="E307" s="10"/>
      <c r="F307" s="9"/>
      <c r="G307" s="11"/>
    </row>
    <row r="308" spans="1:7" x14ac:dyDescent="0.25">
      <c r="A308" s="10"/>
      <c r="B308" s="10"/>
      <c r="C308" s="10"/>
      <c r="D308" s="10"/>
      <c r="E308" s="10"/>
      <c r="F308" s="9"/>
      <c r="G308" s="11"/>
    </row>
    <row r="309" spans="1:7" x14ac:dyDescent="0.25">
      <c r="A309" s="10"/>
      <c r="B309" s="10"/>
      <c r="C309" s="10"/>
      <c r="D309" s="10"/>
      <c r="E309" s="10"/>
      <c r="F309" s="9"/>
      <c r="G309" s="11"/>
    </row>
    <row r="310" spans="1:7" x14ac:dyDescent="0.25">
      <c r="A310" s="10"/>
      <c r="B310" s="10"/>
      <c r="C310" s="10"/>
      <c r="D310" s="10"/>
      <c r="E310" s="10"/>
      <c r="F310" s="9"/>
      <c r="G310" s="11"/>
    </row>
    <row r="311" spans="1:7" x14ac:dyDescent="0.25">
      <c r="A311" s="10"/>
      <c r="B311" s="10"/>
      <c r="C311" s="10"/>
      <c r="D311" s="10"/>
      <c r="E311" s="10"/>
      <c r="F311" s="9"/>
      <c r="G311" s="11"/>
    </row>
    <row r="312" spans="1:7" x14ac:dyDescent="0.25">
      <c r="A312" s="10"/>
      <c r="B312" s="10"/>
      <c r="C312" s="10"/>
      <c r="D312" s="10"/>
      <c r="E312" s="10"/>
      <c r="F312" s="9"/>
      <c r="G312" s="11"/>
    </row>
    <row r="313" spans="1:7" x14ac:dyDescent="0.25">
      <c r="A313" s="10"/>
      <c r="B313" s="10"/>
      <c r="C313" s="10"/>
      <c r="D313" s="10"/>
      <c r="E313" s="10"/>
      <c r="F313" s="9"/>
      <c r="G313" s="11"/>
    </row>
    <row r="314" spans="1:7" x14ac:dyDescent="0.25">
      <c r="A314" s="10"/>
      <c r="B314" s="10"/>
      <c r="C314" s="10"/>
      <c r="D314" s="10"/>
      <c r="E314" s="10"/>
      <c r="F314" s="9"/>
      <c r="G314" s="11"/>
    </row>
    <row r="315" spans="1:7" x14ac:dyDescent="0.25">
      <c r="A315" s="10"/>
      <c r="B315" s="10"/>
      <c r="C315" s="10"/>
      <c r="D315" s="10"/>
      <c r="E315" s="10"/>
      <c r="F315" s="9"/>
      <c r="G315" s="11"/>
    </row>
    <row r="316" spans="1:7" x14ac:dyDescent="0.25">
      <c r="A316" s="10"/>
      <c r="B316" s="10"/>
      <c r="C316" s="10"/>
      <c r="D316" s="10"/>
      <c r="E316" s="10"/>
      <c r="F316" s="9"/>
      <c r="G316" s="11"/>
    </row>
    <row r="317" spans="1:7" x14ac:dyDescent="0.25">
      <c r="A317" s="10"/>
      <c r="B317" s="10"/>
      <c r="C317" s="10"/>
      <c r="D317" s="10"/>
      <c r="E317" s="10"/>
      <c r="F317" s="9"/>
      <c r="G317" s="11"/>
    </row>
    <row r="318" spans="1:7" x14ac:dyDescent="0.25">
      <c r="A318" s="10"/>
      <c r="B318" s="10"/>
      <c r="C318" s="10"/>
      <c r="D318" s="10"/>
      <c r="E318" s="10"/>
      <c r="F318" s="9"/>
      <c r="G318" s="11"/>
    </row>
    <row r="319" spans="1:7" x14ac:dyDescent="0.25">
      <c r="A319" s="10"/>
      <c r="B319" s="10"/>
      <c r="C319" s="10"/>
      <c r="D319" s="10"/>
      <c r="E319" s="10"/>
      <c r="F319" s="9"/>
      <c r="G319" s="11"/>
    </row>
    <row r="320" spans="1:7" x14ac:dyDescent="0.25">
      <c r="A320" s="10"/>
      <c r="B320" s="10"/>
      <c r="C320" s="10"/>
      <c r="D320" s="10"/>
      <c r="E320" s="10"/>
      <c r="F320" s="9"/>
      <c r="G320" s="11"/>
    </row>
    <row r="321" spans="1:7" x14ac:dyDescent="0.25">
      <c r="A321" s="10"/>
      <c r="B321" s="10"/>
      <c r="C321" s="10"/>
      <c r="D321" s="10"/>
      <c r="E321" s="10"/>
      <c r="F321" s="9"/>
      <c r="G321" s="11"/>
    </row>
    <row r="322" spans="1:7" x14ac:dyDescent="0.25">
      <c r="A322" s="10"/>
      <c r="B322" s="10"/>
      <c r="C322" s="10"/>
      <c r="D322" s="10"/>
      <c r="E322" s="10"/>
      <c r="F322" s="9"/>
      <c r="G322" s="11"/>
    </row>
    <row r="323" spans="1:7" x14ac:dyDescent="0.25">
      <c r="A323" s="10"/>
      <c r="B323" s="10"/>
      <c r="C323" s="10"/>
      <c r="D323" s="10"/>
      <c r="E323" s="10"/>
      <c r="F323" s="9"/>
      <c r="G323" s="11"/>
    </row>
    <row r="324" spans="1:7" x14ac:dyDescent="0.25">
      <c r="A324" s="10"/>
      <c r="B324" s="10"/>
      <c r="C324" s="10"/>
      <c r="D324" s="10"/>
      <c r="E324" s="10"/>
      <c r="F324" s="9"/>
      <c r="G324" s="11"/>
    </row>
    <row r="325" spans="1:7" x14ac:dyDescent="0.25">
      <c r="A325" s="10"/>
      <c r="B325" s="10"/>
      <c r="C325" s="10"/>
      <c r="D325" s="10"/>
      <c r="E325" s="10"/>
      <c r="F325" s="9"/>
      <c r="G325" s="11"/>
    </row>
    <row r="326" spans="1:7" x14ac:dyDescent="0.25">
      <c r="A326" s="10"/>
      <c r="B326" s="10"/>
      <c r="C326" s="10"/>
      <c r="D326" s="10"/>
      <c r="E326" s="10"/>
      <c r="F326" s="9"/>
      <c r="G326" s="11"/>
    </row>
    <row r="327" spans="1:7" x14ac:dyDescent="0.25">
      <c r="A327" s="10"/>
      <c r="B327" s="10"/>
      <c r="C327" s="10"/>
      <c r="D327" s="10"/>
      <c r="E327" s="10"/>
      <c r="F327" s="9"/>
      <c r="G327" s="11"/>
    </row>
    <row r="328" spans="1:7" x14ac:dyDescent="0.25">
      <c r="A328" s="10"/>
      <c r="B328" s="10"/>
      <c r="C328" s="10"/>
      <c r="D328" s="10"/>
      <c r="E328" s="10"/>
      <c r="F328" s="9"/>
      <c r="G328" s="11"/>
    </row>
    <row r="329" spans="1:7" x14ac:dyDescent="0.25">
      <c r="A329" s="10"/>
      <c r="B329" s="10"/>
      <c r="C329" s="10"/>
      <c r="D329" s="10"/>
      <c r="E329" s="10"/>
      <c r="F329" s="9"/>
      <c r="G329" s="11"/>
    </row>
    <row r="330" spans="1:7" x14ac:dyDescent="0.25">
      <c r="A330" s="10"/>
      <c r="B330" s="10"/>
      <c r="C330" s="10"/>
      <c r="D330" s="10"/>
      <c r="E330" s="10"/>
      <c r="F330" s="9"/>
      <c r="G330" s="11"/>
    </row>
    <row r="331" spans="1:7" x14ac:dyDescent="0.25">
      <c r="A331" s="10"/>
      <c r="B331" s="10"/>
      <c r="C331" s="10"/>
      <c r="D331" s="10"/>
      <c r="E331" s="10"/>
      <c r="F331" s="9"/>
      <c r="G331" s="11"/>
    </row>
    <row r="332" spans="1:7" x14ac:dyDescent="0.25">
      <c r="A332" s="10"/>
      <c r="B332" s="10"/>
      <c r="C332" s="10"/>
      <c r="D332" s="10"/>
      <c r="E332" s="10"/>
      <c r="F332" s="9"/>
      <c r="G332" s="11"/>
    </row>
    <row r="333" spans="1:7" x14ac:dyDescent="0.25">
      <c r="A333" s="10"/>
      <c r="B333" s="10"/>
      <c r="C333" s="10"/>
      <c r="D333" s="10"/>
      <c r="E333" s="10"/>
      <c r="F333" s="9"/>
      <c r="G333" s="11"/>
    </row>
    <row r="334" spans="1:7" x14ac:dyDescent="0.25">
      <c r="A334" s="10"/>
      <c r="B334" s="10"/>
      <c r="C334" s="10"/>
      <c r="D334" s="10"/>
      <c r="E334" s="10"/>
      <c r="F334" s="9"/>
      <c r="G334" s="11"/>
    </row>
    <row r="335" spans="1:7" x14ac:dyDescent="0.25">
      <c r="A335" s="10"/>
      <c r="B335" s="10"/>
      <c r="C335" s="10"/>
      <c r="D335" s="10"/>
      <c r="E335" s="10"/>
      <c r="F335" s="9"/>
      <c r="G335" s="11"/>
    </row>
    <row r="336" spans="1:7" x14ac:dyDescent="0.25">
      <c r="A336" s="10"/>
      <c r="B336" s="10"/>
      <c r="C336" s="10"/>
      <c r="D336" s="10"/>
      <c r="E336" s="10"/>
      <c r="F336" s="9"/>
      <c r="G336" s="11"/>
    </row>
    <row r="337" spans="1:7" x14ac:dyDescent="0.25">
      <c r="A337" s="10"/>
      <c r="B337" s="10"/>
      <c r="C337" s="10"/>
      <c r="D337" s="10"/>
      <c r="E337" s="10"/>
      <c r="F337" s="9"/>
      <c r="G337" s="11"/>
    </row>
    <row r="338" spans="1:7" x14ac:dyDescent="0.25">
      <c r="A338" s="10"/>
      <c r="B338" s="10"/>
      <c r="C338" s="10"/>
      <c r="D338" s="10"/>
      <c r="E338" s="10"/>
      <c r="F338" s="9"/>
      <c r="G338"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9"/>
  <sheetViews>
    <sheetView zoomScale="130" zoomScaleNormal="130" workbookViewId="0">
      <pane xSplit="1" ySplit="1" topLeftCell="B132" activePane="bottomRight" state="frozen"/>
      <selection pane="topRight" activeCell="B1" sqref="B1"/>
      <selection pane="bottomLeft" activeCell="A2" sqref="A2"/>
      <selection pane="bottomRight" activeCell="G108" sqref="G108"/>
    </sheetView>
  </sheetViews>
  <sheetFormatPr defaultRowHeight="15" x14ac:dyDescent="0.25"/>
  <cols>
    <col min="1" max="1" width="10" customWidth="1"/>
    <col min="2" max="2" width="9" style="8" customWidth="1"/>
    <col min="3" max="3" width="5.42578125" style="8" customWidth="1"/>
    <col min="4" max="4" width="4.42578125" style="8" customWidth="1"/>
    <col min="5" max="5" width="5.7109375" style="8" customWidth="1"/>
    <col min="6" max="6" width="16.140625" style="9" bestFit="1" customWidth="1"/>
    <col min="7" max="7" width="16.140625" style="9" customWidth="1"/>
    <col min="8" max="8" width="10" customWidth="1"/>
    <col min="9" max="9" width="11.42578125" style="10" customWidth="1"/>
    <col min="10" max="10" width="3.42578125" style="10" customWidth="1"/>
    <col min="11" max="11" width="3.85546875" style="10" customWidth="1"/>
    <col min="12" max="12" width="4" style="10" customWidth="1"/>
    <col min="13" max="13" width="16.140625" style="9" customWidth="1"/>
    <col min="14" max="14" width="31.42578125" style="11" customWidth="1"/>
    <col min="15" max="15" width="9.42578125" customWidth="1"/>
  </cols>
  <sheetData>
    <row r="1" spans="1:7" s="7" customFormat="1" ht="30" x14ac:dyDescent="0.25">
      <c r="A1" s="1" t="s">
        <v>0</v>
      </c>
      <c r="B1" s="2" t="s">
        <v>1</v>
      </c>
      <c r="C1" s="3" t="s">
        <v>2</v>
      </c>
      <c r="D1" s="3" t="s">
        <v>3</v>
      </c>
      <c r="E1" s="3" t="s">
        <v>4</v>
      </c>
      <c r="F1" s="4" t="s">
        <v>5</v>
      </c>
      <c r="G1" s="4" t="s">
        <v>6</v>
      </c>
    </row>
    <row r="2" spans="1:7" x14ac:dyDescent="0.25">
      <c r="A2">
        <v>1752</v>
      </c>
      <c r="B2" s="8">
        <v>47</v>
      </c>
      <c r="D2" s="8">
        <v>12</v>
      </c>
      <c r="F2" s="9">
        <f>(240*C2)+(12*D2)+E2</f>
        <v>144</v>
      </c>
      <c r="G2" s="9" t="s">
        <v>10</v>
      </c>
    </row>
    <row r="3" spans="1:7" x14ac:dyDescent="0.25">
      <c r="A3">
        <v>1753</v>
      </c>
      <c r="B3" s="12"/>
      <c r="C3" s="12"/>
      <c r="D3" s="12"/>
      <c r="E3" s="12"/>
      <c r="F3" s="13"/>
      <c r="G3" s="13"/>
    </row>
    <row r="4" spans="1:7" x14ac:dyDescent="0.25">
      <c r="A4">
        <v>1754</v>
      </c>
      <c r="B4" s="8">
        <v>48</v>
      </c>
      <c r="F4" s="9">
        <f>'Trans part prices'!F4+'Trans part prices'!F5</f>
        <v>228</v>
      </c>
      <c r="G4" s="9" t="s">
        <v>11</v>
      </c>
    </row>
    <row r="5" spans="1:7" x14ac:dyDescent="0.25">
      <c r="A5">
        <v>1755</v>
      </c>
      <c r="B5" s="12"/>
      <c r="C5" s="12"/>
      <c r="D5" s="12"/>
      <c r="E5" s="12"/>
      <c r="F5" s="13"/>
      <c r="G5" s="13"/>
    </row>
    <row r="6" spans="1:7" x14ac:dyDescent="0.25">
      <c r="A6">
        <v>1756</v>
      </c>
      <c r="B6" s="8">
        <v>49</v>
      </c>
      <c r="F6" s="9">
        <f>'Trans part prices'!F6+'Trans part prices'!F7</f>
        <v>234</v>
      </c>
      <c r="G6" s="9" t="s">
        <v>11</v>
      </c>
    </row>
    <row r="7" spans="1:7" x14ac:dyDescent="0.25">
      <c r="A7">
        <v>1757</v>
      </c>
      <c r="B7" s="12"/>
      <c r="C7" s="12"/>
      <c r="D7" s="12"/>
      <c r="E7" s="12"/>
      <c r="F7" s="13"/>
      <c r="G7" s="13"/>
    </row>
    <row r="8" spans="1:7" x14ac:dyDescent="0.25">
      <c r="A8">
        <v>1758</v>
      </c>
      <c r="B8" s="8">
        <v>50</v>
      </c>
      <c r="F8" s="9">
        <f>'Trans part prices'!F8+'Trans part prices'!F9</f>
        <v>270</v>
      </c>
      <c r="G8" s="9" t="s">
        <v>11</v>
      </c>
    </row>
    <row r="9" spans="1:7" x14ac:dyDescent="0.25">
      <c r="A9">
        <v>1759</v>
      </c>
      <c r="B9" s="12"/>
      <c r="C9" s="12"/>
      <c r="D9" s="12"/>
      <c r="E9" s="12"/>
      <c r="F9" s="13"/>
      <c r="G9" s="13"/>
    </row>
    <row r="10" spans="1:7" x14ac:dyDescent="0.25">
      <c r="A10">
        <v>1760</v>
      </c>
      <c r="B10" s="8">
        <v>51</v>
      </c>
      <c r="F10" s="9">
        <f>'Trans part prices'!F10+'Trans part prices'!F11</f>
        <v>312</v>
      </c>
      <c r="G10" s="9" t="s">
        <v>11</v>
      </c>
    </row>
    <row r="11" spans="1:7" x14ac:dyDescent="0.25">
      <c r="A11">
        <v>1761</v>
      </c>
      <c r="B11" s="12"/>
      <c r="C11" s="12"/>
      <c r="D11" s="12"/>
      <c r="E11" s="12"/>
      <c r="F11" s="13"/>
      <c r="G11" s="13"/>
    </row>
    <row r="12" spans="1:7" x14ac:dyDescent="0.25">
      <c r="A12">
        <v>1762</v>
      </c>
      <c r="B12" s="8">
        <v>52</v>
      </c>
      <c r="F12" s="9">
        <f>'Trans part prices'!F12+'Trans part prices'!F13</f>
        <v>216</v>
      </c>
      <c r="G12" s="9" t="s">
        <v>11</v>
      </c>
    </row>
    <row r="13" spans="1:7" x14ac:dyDescent="0.25">
      <c r="A13">
        <v>1763</v>
      </c>
      <c r="B13" s="8">
        <v>53</v>
      </c>
      <c r="D13" s="8">
        <v>14</v>
      </c>
      <c r="F13" s="9">
        <f>(240*C13)+(12*D13)+E13</f>
        <v>168</v>
      </c>
      <c r="G13" s="11" t="s">
        <v>15</v>
      </c>
    </row>
    <row r="14" spans="1:7" x14ac:dyDescent="0.25">
      <c r="A14">
        <v>1764</v>
      </c>
      <c r="B14" s="8">
        <v>54</v>
      </c>
      <c r="D14" s="8">
        <v>12</v>
      </c>
      <c r="F14" s="9">
        <f>(240*C14)+(12*D14)+E14</f>
        <v>144</v>
      </c>
      <c r="G14" s="11" t="s">
        <v>15</v>
      </c>
    </row>
    <row r="15" spans="1:7" x14ac:dyDescent="0.25">
      <c r="A15">
        <v>1765</v>
      </c>
      <c r="B15" s="8">
        <v>55</v>
      </c>
      <c r="F15" s="9">
        <f>(10*12)+6</f>
        <v>126</v>
      </c>
      <c r="G15" s="11" t="s">
        <v>17</v>
      </c>
    </row>
    <row r="16" spans="1:7" x14ac:dyDescent="0.25">
      <c r="A16">
        <v>1766</v>
      </c>
      <c r="B16" s="8">
        <v>56</v>
      </c>
    </row>
    <row r="17" spans="1:7" x14ac:dyDescent="0.25">
      <c r="A17">
        <v>1767</v>
      </c>
      <c r="B17" s="8">
        <v>57</v>
      </c>
      <c r="F17" s="9">
        <v>204</v>
      </c>
      <c r="G17" s="14" t="s">
        <v>18</v>
      </c>
    </row>
    <row r="18" spans="1:7" x14ac:dyDescent="0.25">
      <c r="A18">
        <v>1768</v>
      </c>
      <c r="B18" s="8">
        <v>58</v>
      </c>
    </row>
    <row r="19" spans="1:7" x14ac:dyDescent="0.25">
      <c r="A19">
        <v>1769</v>
      </c>
      <c r="B19" s="8">
        <v>59</v>
      </c>
    </row>
    <row r="20" spans="1:7" x14ac:dyDescent="0.25">
      <c r="A20">
        <v>1770</v>
      </c>
      <c r="B20" s="8">
        <v>60</v>
      </c>
    </row>
    <row r="21" spans="1:7" x14ac:dyDescent="0.25">
      <c r="A21">
        <v>1771</v>
      </c>
    </row>
    <row r="22" spans="1:7" x14ac:dyDescent="0.25">
      <c r="A22">
        <v>1772</v>
      </c>
    </row>
    <row r="23" spans="1:7" x14ac:dyDescent="0.25">
      <c r="A23">
        <v>1773</v>
      </c>
    </row>
    <row r="24" spans="1:7" x14ac:dyDescent="0.25">
      <c r="A24">
        <v>1774</v>
      </c>
    </row>
    <row r="25" spans="1:7" x14ac:dyDescent="0.25">
      <c r="A25">
        <v>1774</v>
      </c>
    </row>
    <row r="26" spans="1:7" ht="15.75" x14ac:dyDescent="0.25">
      <c r="A26">
        <v>1775</v>
      </c>
      <c r="B26" s="15"/>
      <c r="C26" s="15"/>
      <c r="D26" s="15"/>
      <c r="E26" s="15"/>
    </row>
    <row r="27" spans="1:7" ht="15.75" x14ac:dyDescent="0.25">
      <c r="A27">
        <v>1776</v>
      </c>
      <c r="B27" s="15"/>
      <c r="C27" s="15"/>
      <c r="D27" s="15"/>
      <c r="E27" s="15"/>
    </row>
    <row r="28" spans="1:7" ht="15.75" x14ac:dyDescent="0.25">
      <c r="A28">
        <v>1777</v>
      </c>
      <c r="B28" s="15"/>
      <c r="C28" s="15"/>
      <c r="D28" s="15"/>
      <c r="E28" s="15"/>
    </row>
    <row r="29" spans="1:7" ht="15.75" x14ac:dyDescent="0.25">
      <c r="A29">
        <v>1778</v>
      </c>
      <c r="B29" s="15"/>
      <c r="C29" s="15"/>
      <c r="D29" s="15"/>
      <c r="E29" s="15"/>
    </row>
    <row r="30" spans="1:7" ht="15.75" x14ac:dyDescent="0.25">
      <c r="A30">
        <v>1779</v>
      </c>
      <c r="B30" s="15"/>
      <c r="C30" s="15"/>
      <c r="D30" s="15"/>
      <c r="E30" s="15"/>
    </row>
    <row r="31" spans="1:7" ht="15.75" x14ac:dyDescent="0.25">
      <c r="A31">
        <v>1780</v>
      </c>
      <c r="B31" s="15"/>
      <c r="C31" s="15"/>
      <c r="D31" s="15"/>
      <c r="E31" s="15"/>
      <c r="G31" s="9" t="s">
        <v>117</v>
      </c>
    </row>
    <row r="32" spans="1:7" ht="15.75" x14ac:dyDescent="0.25">
      <c r="A32">
        <v>1781</v>
      </c>
      <c r="B32" s="15"/>
      <c r="C32" s="15"/>
      <c r="D32" s="15"/>
      <c r="E32" s="15"/>
    </row>
    <row r="33" spans="1:7" ht="15.75" x14ac:dyDescent="0.25">
      <c r="A33">
        <v>1782</v>
      </c>
      <c r="B33" s="15"/>
      <c r="C33" s="15"/>
      <c r="D33" s="15"/>
      <c r="E33" s="15"/>
    </row>
    <row r="34" spans="1:7" ht="15.75" x14ac:dyDescent="0.25">
      <c r="A34">
        <v>1783</v>
      </c>
      <c r="B34" s="15"/>
      <c r="C34" s="15"/>
      <c r="D34" s="15"/>
      <c r="E34" s="15"/>
    </row>
    <row r="35" spans="1:7" ht="15.75" x14ac:dyDescent="0.25">
      <c r="A35">
        <v>1784</v>
      </c>
      <c r="B35" s="15"/>
      <c r="C35" s="15"/>
      <c r="D35" s="15"/>
      <c r="E35" s="15"/>
    </row>
    <row r="36" spans="1:7" ht="15.75" x14ac:dyDescent="0.25">
      <c r="A36">
        <v>1785</v>
      </c>
      <c r="B36" s="15"/>
      <c r="C36" s="15"/>
      <c r="D36" s="15"/>
      <c r="E36" s="15"/>
    </row>
    <row r="37" spans="1:7" ht="15.75" x14ac:dyDescent="0.25">
      <c r="A37">
        <v>1786</v>
      </c>
      <c r="B37" s="15"/>
      <c r="C37" s="15"/>
      <c r="D37" s="15"/>
      <c r="E37" s="15"/>
    </row>
    <row r="38" spans="1:7" ht="15.75" x14ac:dyDescent="0.25">
      <c r="A38">
        <v>1787</v>
      </c>
      <c r="B38" s="15"/>
      <c r="C38" s="15"/>
      <c r="D38" s="15"/>
      <c r="E38" s="15"/>
    </row>
    <row r="39" spans="1:7" ht="15.75" x14ac:dyDescent="0.25">
      <c r="A39">
        <v>1788</v>
      </c>
      <c r="B39" s="15"/>
      <c r="C39" s="15"/>
      <c r="D39" s="15"/>
      <c r="E39" s="15"/>
    </row>
    <row r="40" spans="1:7" ht="15.75" x14ac:dyDescent="0.25">
      <c r="A40">
        <v>1789</v>
      </c>
      <c r="B40" s="15"/>
      <c r="C40" s="15"/>
      <c r="D40" s="15"/>
      <c r="E40" s="15"/>
    </row>
    <row r="41" spans="1:7" ht="15.75" x14ac:dyDescent="0.25">
      <c r="A41">
        <v>1790</v>
      </c>
      <c r="B41" s="15"/>
      <c r="C41" s="15"/>
      <c r="D41" s="15"/>
      <c r="E41" s="15"/>
    </row>
    <row r="42" spans="1:7" ht="15.75" x14ac:dyDescent="0.25">
      <c r="A42">
        <v>1791</v>
      </c>
      <c r="B42" s="15"/>
      <c r="C42" s="15"/>
      <c r="D42" s="15"/>
      <c r="E42" s="15"/>
    </row>
    <row r="43" spans="1:7" ht="15.75" x14ac:dyDescent="0.25">
      <c r="A43">
        <v>1792</v>
      </c>
      <c r="B43" s="15"/>
      <c r="C43" s="15"/>
      <c r="D43" s="15"/>
      <c r="E43" s="15"/>
    </row>
    <row r="44" spans="1:7" ht="15.75" x14ac:dyDescent="0.25">
      <c r="A44">
        <v>1793</v>
      </c>
      <c r="B44" s="15"/>
      <c r="C44" s="15"/>
      <c r="D44" s="15"/>
      <c r="E44" s="15"/>
    </row>
    <row r="45" spans="1:7" ht="15.75" x14ac:dyDescent="0.25">
      <c r="A45">
        <v>1794</v>
      </c>
      <c r="B45" s="15"/>
      <c r="C45" s="16">
        <f>FLOOR(F45/240,1)</f>
        <v>1</v>
      </c>
      <c r="D45">
        <f>FLOOR(MOD(F45,240)/12,1)</f>
        <v>4</v>
      </c>
      <c r="E45" s="16">
        <f>MOD(F45,12)</f>
        <v>6</v>
      </c>
      <c r="F45" s="9">
        <f>'Trans part prices'!F46+'Trans part prices'!F47</f>
        <v>294</v>
      </c>
      <c r="G45" s="9" t="s">
        <v>20</v>
      </c>
    </row>
    <row r="46" spans="1:7" ht="15.75" x14ac:dyDescent="0.25">
      <c r="A46">
        <v>1795</v>
      </c>
      <c r="B46" s="15"/>
      <c r="C46" s="16">
        <f>FLOOR(F46/240,1)</f>
        <v>0</v>
      </c>
      <c r="D46">
        <f>FLOOR(MOD(F46,240)/12,1)</f>
        <v>18</v>
      </c>
      <c r="E46" s="16">
        <f>MOD(F46,12)</f>
        <v>0</v>
      </c>
      <c r="F46" s="9">
        <f>'Trans part prices'!F48+'Trans part prices'!F49</f>
        <v>216</v>
      </c>
      <c r="G46" s="9" t="s">
        <v>20</v>
      </c>
    </row>
    <row r="47" spans="1:7" ht="15.75" x14ac:dyDescent="0.25">
      <c r="A47">
        <v>1796</v>
      </c>
      <c r="B47" s="15"/>
      <c r="C47" s="16">
        <f>FLOOR(F47/240,1)</f>
        <v>0</v>
      </c>
      <c r="D47">
        <f>FLOOR(MOD(F47,240)/12,1)</f>
        <v>9</v>
      </c>
      <c r="E47" s="16">
        <f>MOD(F47,12)</f>
        <v>0</v>
      </c>
      <c r="F47" s="9">
        <v>108</v>
      </c>
      <c r="G47" s="11" t="s">
        <v>22</v>
      </c>
    </row>
    <row r="48" spans="1:7" ht="15.75" x14ac:dyDescent="0.25">
      <c r="A48">
        <v>1797</v>
      </c>
      <c r="B48" s="15"/>
      <c r="C48" s="16">
        <f>FLOOR(F48/240,1)</f>
        <v>1</v>
      </c>
      <c r="D48">
        <f>FLOOR(MOD(F48,240)/12,1)</f>
        <v>1</v>
      </c>
      <c r="E48" s="16">
        <f>MOD(F48,12)</f>
        <v>0</v>
      </c>
      <c r="F48" s="9">
        <f>'Trans part prices'!F51+'Trans part prices'!F52</f>
        <v>252</v>
      </c>
      <c r="G48" s="9" t="s">
        <v>20</v>
      </c>
    </row>
    <row r="49" spans="1:7" ht="15.75" x14ac:dyDescent="0.25">
      <c r="A49">
        <v>1798</v>
      </c>
      <c r="B49" s="15"/>
      <c r="C49" s="16">
        <f>FLOOR(F49/240,1)</f>
        <v>1</v>
      </c>
      <c r="D49">
        <f>FLOOR(MOD(F49,240)/12,1)</f>
        <v>0</v>
      </c>
      <c r="E49" s="16">
        <f>MOD(F49,12)</f>
        <v>6</v>
      </c>
      <c r="F49" s="9">
        <f>'Trans part prices'!F53+'Trans part prices'!F54</f>
        <v>246</v>
      </c>
      <c r="G49" s="9" t="s">
        <v>20</v>
      </c>
    </row>
    <row r="50" spans="1:7" ht="15.75" x14ac:dyDescent="0.25">
      <c r="A50">
        <v>1799</v>
      </c>
      <c r="B50" s="15"/>
      <c r="C50" s="15"/>
      <c r="D50" s="15"/>
      <c r="E50" s="15"/>
    </row>
    <row r="51" spans="1:7" ht="15.75" x14ac:dyDescent="0.25">
      <c r="A51">
        <v>1800</v>
      </c>
      <c r="B51" s="15"/>
      <c r="C51" s="15"/>
      <c r="D51" s="15"/>
      <c r="E51" s="15"/>
    </row>
    <row r="52" spans="1:7" ht="15.75" x14ac:dyDescent="0.25">
      <c r="A52">
        <v>1801</v>
      </c>
      <c r="B52" s="15">
        <v>91</v>
      </c>
      <c r="C52" s="15"/>
      <c r="D52" s="15"/>
      <c r="E52" s="15"/>
    </row>
    <row r="53" spans="1:7" ht="15.75" x14ac:dyDescent="0.25">
      <c r="A53">
        <v>1802</v>
      </c>
      <c r="B53" s="15">
        <v>92</v>
      </c>
      <c r="C53" s="16">
        <f>FLOOR(F53/240,1)</f>
        <v>1</v>
      </c>
      <c r="D53">
        <f>FLOOR(MOD(F53,240)/12,1)</f>
        <v>8</v>
      </c>
      <c r="E53" s="16">
        <f>MOD(F53,12)</f>
        <v>6</v>
      </c>
      <c r="F53" s="9">
        <f>'Trans part prices'!F59+'Trans part prices'!F60</f>
        <v>342</v>
      </c>
      <c r="G53" s="9" t="s">
        <v>20</v>
      </c>
    </row>
    <row r="54" spans="1:7" ht="15.75" x14ac:dyDescent="0.25">
      <c r="A54">
        <v>1803</v>
      </c>
      <c r="B54" s="15">
        <v>93</v>
      </c>
      <c r="C54" s="16"/>
      <c r="D54"/>
      <c r="E54" s="16"/>
    </row>
    <row r="55" spans="1:7" ht="15.75" x14ac:dyDescent="0.25">
      <c r="A55">
        <v>1804</v>
      </c>
      <c r="B55" s="15">
        <v>94</v>
      </c>
      <c r="C55" s="16">
        <f>FLOOR(F55/240,1)</f>
        <v>1</v>
      </c>
      <c r="D55">
        <f>FLOOR(MOD(F55,240)/12,1)</f>
        <v>3</v>
      </c>
      <c r="E55" s="16">
        <f>MOD(F55,12)</f>
        <v>0</v>
      </c>
      <c r="F55" s="9">
        <f>'Trans part prices'!F62+'Trans part prices'!F63</f>
        <v>276</v>
      </c>
      <c r="G55" s="9" t="s">
        <v>20</v>
      </c>
    </row>
    <row r="56" spans="1:7" ht="15.75" x14ac:dyDescent="0.25">
      <c r="A56">
        <v>1805</v>
      </c>
      <c r="B56" s="15">
        <v>95</v>
      </c>
      <c r="C56" s="16">
        <f>FLOOR(F56/240,1)</f>
        <v>1</v>
      </c>
      <c r="D56">
        <f>FLOOR(MOD(F56,240)/12,1)</f>
        <v>1</v>
      </c>
      <c r="E56" s="16">
        <f>MOD(F56,12)</f>
        <v>6</v>
      </c>
      <c r="F56" s="9">
        <f>'Trans part prices'!F64+'Trans part prices'!F65</f>
        <v>258</v>
      </c>
      <c r="G56" s="9" t="s">
        <v>20</v>
      </c>
    </row>
    <row r="57" spans="1:7" ht="15.75" x14ac:dyDescent="0.25">
      <c r="A57">
        <v>1806</v>
      </c>
      <c r="B57" s="15">
        <v>96</v>
      </c>
      <c r="C57" s="16">
        <f>FLOOR(F57/240,1)</f>
        <v>1</v>
      </c>
      <c r="D57">
        <f>FLOOR(MOD(F57,240)/12,1)</f>
        <v>11</v>
      </c>
      <c r="E57" s="16">
        <f>MOD(F57,12)</f>
        <v>0</v>
      </c>
      <c r="F57" s="9">
        <f>'Trans part prices'!F66+'Trans part prices'!F67</f>
        <v>372</v>
      </c>
      <c r="G57" s="9" t="s">
        <v>20</v>
      </c>
    </row>
    <row r="58" spans="1:7" ht="15.75" x14ac:dyDescent="0.25">
      <c r="A58">
        <v>1807</v>
      </c>
      <c r="B58" s="15">
        <v>97</v>
      </c>
      <c r="C58" s="16">
        <f>FLOOR(F58/240,1)</f>
        <v>1</v>
      </c>
      <c r="D58">
        <f>FLOOR(MOD(F58,240)/12,1)</f>
        <v>5</v>
      </c>
      <c r="E58" s="16">
        <f>MOD(F58,12)</f>
        <v>6</v>
      </c>
      <c r="F58" s="9">
        <f>'Trans part prices'!F68+'Trans part prices'!F69</f>
        <v>306</v>
      </c>
      <c r="G58" s="9" t="s">
        <v>20</v>
      </c>
    </row>
    <row r="59" spans="1:7" ht="15.75" x14ac:dyDescent="0.25">
      <c r="A59">
        <v>1808</v>
      </c>
      <c r="B59" s="15"/>
      <c r="C59" s="15"/>
      <c r="D59" s="15"/>
      <c r="E59" s="15"/>
    </row>
    <row r="60" spans="1:7" ht="15.75" x14ac:dyDescent="0.25">
      <c r="A60">
        <v>1809</v>
      </c>
      <c r="B60" s="15"/>
      <c r="C60" s="15"/>
      <c r="D60" s="15"/>
      <c r="E60" s="15"/>
    </row>
    <row r="61" spans="1:7" ht="15.75" x14ac:dyDescent="0.25">
      <c r="A61">
        <v>1810</v>
      </c>
      <c r="B61" s="15"/>
      <c r="C61" s="15"/>
      <c r="D61" s="15"/>
      <c r="E61" s="15"/>
    </row>
    <row r="62" spans="1:7" ht="15.75" x14ac:dyDescent="0.25">
      <c r="A62">
        <v>1811</v>
      </c>
      <c r="B62" s="15"/>
      <c r="C62" s="15"/>
      <c r="D62" s="15"/>
      <c r="E62" s="15"/>
    </row>
    <row r="63" spans="1:7" ht="15.75" x14ac:dyDescent="0.25">
      <c r="A63">
        <v>1812</v>
      </c>
      <c r="B63" s="15"/>
      <c r="C63" s="15"/>
      <c r="D63" s="15"/>
      <c r="E63" s="15"/>
    </row>
    <row r="64" spans="1:7" ht="15.75" x14ac:dyDescent="0.25">
      <c r="A64">
        <v>1813</v>
      </c>
      <c r="B64" s="15"/>
      <c r="C64" s="15"/>
      <c r="D64" s="15"/>
      <c r="E64" s="15"/>
    </row>
    <row r="65" spans="1:7" ht="15.75" x14ac:dyDescent="0.25">
      <c r="A65">
        <v>1814</v>
      </c>
      <c r="B65" s="15"/>
      <c r="C65" s="15"/>
      <c r="D65" s="15"/>
      <c r="E65" s="15"/>
    </row>
    <row r="66" spans="1:7" ht="15.75" x14ac:dyDescent="0.25">
      <c r="A66">
        <v>1815</v>
      </c>
      <c r="B66" s="15"/>
      <c r="C66" s="15"/>
      <c r="D66" s="15"/>
      <c r="E66" s="15"/>
    </row>
    <row r="67" spans="1:7" ht="15.75" x14ac:dyDescent="0.25">
      <c r="A67">
        <v>1816</v>
      </c>
      <c r="B67" s="15"/>
      <c r="C67" s="15"/>
      <c r="D67" s="15"/>
      <c r="E67" s="15"/>
    </row>
    <row r="68" spans="1:7" ht="15.75" x14ac:dyDescent="0.25">
      <c r="A68">
        <v>1817</v>
      </c>
      <c r="B68" s="15"/>
      <c r="C68" s="15"/>
      <c r="D68" s="15"/>
      <c r="E68" s="15"/>
    </row>
    <row r="69" spans="1:7" ht="15.75" x14ac:dyDescent="0.25">
      <c r="A69">
        <v>1818</v>
      </c>
      <c r="B69" s="15"/>
      <c r="C69" s="15"/>
      <c r="D69" s="15"/>
      <c r="E69" s="15"/>
    </row>
    <row r="70" spans="1:7" ht="15.75" x14ac:dyDescent="0.25">
      <c r="A70">
        <v>1819</v>
      </c>
      <c r="B70" s="15"/>
      <c r="C70" s="15"/>
      <c r="D70" s="15"/>
      <c r="E70" s="15"/>
    </row>
    <row r="71" spans="1:7" ht="15.75" x14ac:dyDescent="0.25">
      <c r="A71">
        <v>1820</v>
      </c>
      <c r="B71" s="15"/>
      <c r="C71" s="15"/>
      <c r="D71" s="15"/>
      <c r="E71" s="15"/>
    </row>
    <row r="72" spans="1:7" ht="15.75" x14ac:dyDescent="0.25">
      <c r="A72">
        <v>1821</v>
      </c>
      <c r="B72" s="15"/>
      <c r="C72" s="15"/>
      <c r="D72" s="15"/>
      <c r="E72" s="15"/>
    </row>
    <row r="73" spans="1:7" ht="15.75" x14ac:dyDescent="0.25">
      <c r="A73">
        <v>1822</v>
      </c>
      <c r="B73" s="15"/>
      <c r="C73" s="15"/>
      <c r="D73" s="15"/>
      <c r="E73" s="15"/>
    </row>
    <row r="74" spans="1:7" ht="15.75" x14ac:dyDescent="0.25">
      <c r="A74">
        <v>1823</v>
      </c>
      <c r="B74" s="15">
        <v>113</v>
      </c>
      <c r="C74" s="16">
        <f>FLOOR(F74/240,1)</f>
        <v>3</v>
      </c>
      <c r="D74">
        <f>FLOOR(MOD(F74,240)/12,1)</f>
        <v>0</v>
      </c>
      <c r="E74" s="16">
        <f>MOD(F74,12)</f>
        <v>0</v>
      </c>
      <c r="F74" s="9">
        <f>'Trans part prices'!F85+'Trans part prices'!F86</f>
        <v>720</v>
      </c>
      <c r="G74" s="9" t="s">
        <v>20</v>
      </c>
    </row>
    <row r="75" spans="1:7" ht="15.75" x14ac:dyDescent="0.25">
      <c r="A75">
        <v>1823</v>
      </c>
      <c r="B75" s="15">
        <v>114</v>
      </c>
      <c r="C75" s="16">
        <f>FLOOR(F75/240,1)</f>
        <v>2</v>
      </c>
      <c r="D75">
        <f>FLOOR(MOD(F75,240)/12,1)</f>
        <v>12</v>
      </c>
      <c r="E75" s="16">
        <f>MOD(F75,12)</f>
        <v>6</v>
      </c>
      <c r="F75" s="9">
        <f>'Trans part prices'!F87+'Trans part prices'!F88+'Trans part prices'!F89</f>
        <v>630</v>
      </c>
      <c r="G75" s="9" t="s">
        <v>20</v>
      </c>
    </row>
    <row r="76" spans="1:7" ht="15.75" x14ac:dyDescent="0.25">
      <c r="A76">
        <v>1824</v>
      </c>
      <c r="B76" s="15">
        <v>115</v>
      </c>
      <c r="C76" s="16">
        <f>FLOOR(F76/240,1)</f>
        <v>3</v>
      </c>
      <c r="D76">
        <f>FLOOR(MOD(F76,240)/12,1)</f>
        <v>4</v>
      </c>
      <c r="E76" s="16">
        <f>MOD(F76,12)</f>
        <v>0</v>
      </c>
      <c r="F76" s="9">
        <f>'Trans part prices'!F90+'Trans part prices'!F91</f>
        <v>768</v>
      </c>
      <c r="G76" s="9" t="s">
        <v>20</v>
      </c>
    </row>
    <row r="77" spans="1:7" ht="15.75" x14ac:dyDescent="0.25">
      <c r="A77">
        <v>1825</v>
      </c>
      <c r="B77" s="15">
        <v>116</v>
      </c>
      <c r="C77" s="16">
        <f>FLOOR(F77/240,1)</f>
        <v>3</v>
      </c>
      <c r="D77">
        <f>FLOOR(MOD(F77,240)/12,1)</f>
        <v>15</v>
      </c>
      <c r="E77" s="16">
        <f>MOD(F77,12)</f>
        <v>0</v>
      </c>
      <c r="F77" s="9">
        <f>'Trans part prices'!F92+'Trans part prices'!F93+'Trans part prices'!F94</f>
        <v>900</v>
      </c>
      <c r="G77" s="9" t="s">
        <v>20</v>
      </c>
    </row>
    <row r="78" spans="1:7" ht="15.75" x14ac:dyDescent="0.25">
      <c r="A78">
        <v>1826</v>
      </c>
      <c r="B78" s="15">
        <v>117</v>
      </c>
      <c r="C78" s="16">
        <f>FLOOR(F78/240,1)</f>
        <v>1</v>
      </c>
      <c r="D78">
        <f>FLOOR(MOD(F78,240)/12,1)</f>
        <v>16</v>
      </c>
      <c r="E78" s="16">
        <f>MOD(F78,12)</f>
        <v>0</v>
      </c>
      <c r="F78" s="9">
        <f>'Trans part prices'!F95+'Trans part prices'!F96</f>
        <v>432</v>
      </c>
      <c r="G78" s="9" t="s">
        <v>20</v>
      </c>
    </row>
    <row r="79" spans="1:7" ht="15.75" x14ac:dyDescent="0.25">
      <c r="A79">
        <v>1827</v>
      </c>
      <c r="B79" s="15"/>
      <c r="C79" s="15"/>
      <c r="D79" s="15"/>
      <c r="E79" s="15"/>
    </row>
    <row r="80" spans="1:7" ht="15.75" x14ac:dyDescent="0.25">
      <c r="A80">
        <v>1828</v>
      </c>
      <c r="B80" s="15"/>
      <c r="C80" s="15"/>
      <c r="D80" s="15"/>
      <c r="E80" s="15"/>
    </row>
    <row r="81" spans="1:7" ht="15.75" x14ac:dyDescent="0.25">
      <c r="A81">
        <v>1829</v>
      </c>
      <c r="B81" s="15"/>
      <c r="C81" s="15"/>
      <c r="D81" s="15"/>
      <c r="E81" s="15"/>
    </row>
    <row r="82" spans="1:7" ht="15.75" x14ac:dyDescent="0.25">
      <c r="A82">
        <v>1830</v>
      </c>
      <c r="B82" s="15"/>
      <c r="C82" s="15"/>
      <c r="D82" s="15"/>
      <c r="E82" s="15"/>
    </row>
    <row r="83" spans="1:7" ht="15.75" x14ac:dyDescent="0.25">
      <c r="A83">
        <v>1831</v>
      </c>
      <c r="B83" s="15">
        <v>121</v>
      </c>
      <c r="C83" s="16">
        <f t="shared" ref="C83:C86" si="0">FLOOR(F83/240,1)</f>
        <v>2</v>
      </c>
      <c r="D83">
        <f t="shared" ref="D83:D86" si="1">FLOOR(MOD(F83,240)/12,1)</f>
        <v>6</v>
      </c>
      <c r="E83" s="16">
        <f t="shared" ref="E83:E86" si="2">MOD(F83,12)</f>
        <v>6</v>
      </c>
      <c r="F83" s="9">
        <f>'Trans part prices'!F100+'Trans part prices'!F101</f>
        <v>558</v>
      </c>
      <c r="G83" s="9" t="s">
        <v>20</v>
      </c>
    </row>
    <row r="84" spans="1:7" ht="15.75" x14ac:dyDescent="0.25">
      <c r="A84">
        <v>1832</v>
      </c>
      <c r="B84" s="15">
        <v>122</v>
      </c>
      <c r="C84" s="16">
        <f t="shared" si="0"/>
        <v>2</v>
      </c>
      <c r="D84">
        <f t="shared" si="1"/>
        <v>5</v>
      </c>
      <c r="E84" s="16">
        <f t="shared" si="2"/>
        <v>9</v>
      </c>
      <c r="F84" s="9">
        <f>'Trans part prices'!F102+'Trans part prices'!F103</f>
        <v>549</v>
      </c>
      <c r="G84" s="9" t="s">
        <v>20</v>
      </c>
    </row>
    <row r="85" spans="1:7" ht="15.75" x14ac:dyDescent="0.25">
      <c r="A85">
        <v>1833</v>
      </c>
      <c r="B85" s="15">
        <v>123</v>
      </c>
      <c r="C85" s="16">
        <f t="shared" si="0"/>
        <v>2</v>
      </c>
      <c r="D85">
        <f t="shared" si="1"/>
        <v>19</v>
      </c>
      <c r="E85" s="16">
        <f t="shared" si="2"/>
        <v>3</v>
      </c>
      <c r="F85" s="9">
        <f>'Trans part prices'!F104+'Trans part prices'!F105</f>
        <v>711</v>
      </c>
      <c r="G85" s="9" t="s">
        <v>20</v>
      </c>
    </row>
    <row r="86" spans="1:7" ht="15.75" x14ac:dyDescent="0.25">
      <c r="A86">
        <v>1834</v>
      </c>
      <c r="B86" s="15">
        <v>124</v>
      </c>
      <c r="C86" s="16">
        <f t="shared" si="0"/>
        <v>2</v>
      </c>
      <c r="D86">
        <f t="shared" si="1"/>
        <v>4</v>
      </c>
      <c r="E86" s="16">
        <f t="shared" si="2"/>
        <v>3</v>
      </c>
      <c r="F86" s="9">
        <f>'Trans part prices'!F106+'Trans part prices'!F107</f>
        <v>531</v>
      </c>
      <c r="G86" s="9" t="s">
        <v>20</v>
      </c>
    </row>
    <row r="87" spans="1:7" ht="15.75" x14ac:dyDescent="0.25">
      <c r="A87">
        <v>1835</v>
      </c>
      <c r="B87" s="15"/>
      <c r="C87" s="15"/>
      <c r="D87" s="15"/>
      <c r="E87" s="15"/>
    </row>
    <row r="88" spans="1:7" ht="15.75" x14ac:dyDescent="0.25">
      <c r="A88">
        <v>1836</v>
      </c>
      <c r="B88" s="15"/>
      <c r="C88" s="15"/>
      <c r="D88" s="15"/>
      <c r="E88" s="15"/>
    </row>
    <row r="89" spans="1:7" ht="15.75" x14ac:dyDescent="0.25">
      <c r="A89">
        <v>1837</v>
      </c>
      <c r="B89" s="15"/>
      <c r="C89" s="16">
        <f>FLOOR(F89/240,1)</f>
        <v>1</v>
      </c>
      <c r="D89">
        <f>FLOOR(MOD(F89,240)/12,1)</f>
        <v>19</v>
      </c>
      <c r="E89" s="16">
        <f>MOD(F89,12)</f>
        <v>0</v>
      </c>
      <c r="F89" s="9">
        <f>'Trans part prices'!F110+'Trans part prices'!F111</f>
        <v>468</v>
      </c>
      <c r="G89" s="9" t="s">
        <v>20</v>
      </c>
    </row>
    <row r="90" spans="1:7" ht="15.75" x14ac:dyDescent="0.25">
      <c r="A90">
        <v>1838</v>
      </c>
      <c r="B90" s="15"/>
      <c r="C90" s="15"/>
      <c r="D90" s="15"/>
      <c r="E90" s="15"/>
    </row>
    <row r="91" spans="1:7" ht="15.75" x14ac:dyDescent="0.25">
      <c r="A91">
        <v>1839</v>
      </c>
      <c r="B91" s="15"/>
      <c r="C91" s="15"/>
      <c r="D91" s="15"/>
      <c r="E91" s="15"/>
    </row>
    <row r="92" spans="1:7" ht="15.75" x14ac:dyDescent="0.25">
      <c r="A92">
        <v>1840</v>
      </c>
      <c r="B92" s="15"/>
      <c r="C92" s="15"/>
      <c r="D92" s="15"/>
      <c r="E92" s="15"/>
    </row>
    <row r="93" spans="1:7" ht="15.75" x14ac:dyDescent="0.25">
      <c r="A93">
        <v>1841</v>
      </c>
      <c r="B93" s="15"/>
      <c r="C93" s="15"/>
      <c r="D93" s="15"/>
      <c r="E93" s="15"/>
    </row>
    <row r="94" spans="1:7" ht="15.75" x14ac:dyDescent="0.25">
      <c r="A94">
        <v>1842</v>
      </c>
      <c r="B94" s="15"/>
      <c r="C94" s="15"/>
      <c r="D94" s="15"/>
      <c r="E94" s="15"/>
    </row>
    <row r="95" spans="1:7" ht="15.75" x14ac:dyDescent="0.25">
      <c r="A95">
        <v>1843</v>
      </c>
      <c r="B95" s="15"/>
      <c r="C95" s="15"/>
      <c r="D95" s="15"/>
      <c r="E95" s="15"/>
    </row>
    <row r="96" spans="1:7" ht="15.75" x14ac:dyDescent="0.25">
      <c r="A96">
        <v>1844</v>
      </c>
      <c r="B96" s="15"/>
      <c r="C96" s="15"/>
      <c r="D96" s="15"/>
      <c r="E96" s="15"/>
    </row>
    <row r="97" spans="1:7" ht="15.75" x14ac:dyDescent="0.25">
      <c r="A97">
        <v>1845</v>
      </c>
      <c r="B97" s="15"/>
      <c r="C97" s="15"/>
      <c r="D97" s="15"/>
      <c r="E97" s="15"/>
    </row>
    <row r="98" spans="1:7" ht="15.75" x14ac:dyDescent="0.25">
      <c r="A98">
        <v>1846</v>
      </c>
      <c r="B98" s="15"/>
      <c r="C98" s="15"/>
      <c r="D98" s="15"/>
      <c r="E98" s="15"/>
    </row>
    <row r="99" spans="1:7" ht="15.75" x14ac:dyDescent="0.25">
      <c r="A99">
        <v>1847</v>
      </c>
      <c r="B99" s="15"/>
      <c r="C99" s="15">
        <v>1</v>
      </c>
      <c r="D99" s="15">
        <v>2</v>
      </c>
      <c r="E99" s="15">
        <v>6</v>
      </c>
      <c r="G99" s="11" t="s">
        <v>121</v>
      </c>
    </row>
    <row r="100" spans="1:7" ht="15.75" x14ac:dyDescent="0.25">
      <c r="A100">
        <v>1848</v>
      </c>
      <c r="B100" s="15"/>
      <c r="C100" s="15">
        <v>1</v>
      </c>
      <c r="D100" s="15">
        <v>5</v>
      </c>
      <c r="E100" s="15">
        <v>6</v>
      </c>
      <c r="G100" s="11" t="s">
        <v>121</v>
      </c>
    </row>
    <row r="101" spans="1:7" ht="15.75" x14ac:dyDescent="0.25">
      <c r="A101">
        <v>1849</v>
      </c>
      <c r="B101" s="15"/>
      <c r="C101" s="15">
        <v>2</v>
      </c>
      <c r="D101" s="15">
        <v>8</v>
      </c>
      <c r="E101" s="15">
        <v>9</v>
      </c>
      <c r="G101" s="11" t="s">
        <v>121</v>
      </c>
    </row>
    <row r="102" spans="1:7" ht="15.75" x14ac:dyDescent="0.25">
      <c r="A102">
        <v>1850</v>
      </c>
      <c r="B102" s="15"/>
      <c r="C102" s="15">
        <v>3</v>
      </c>
      <c r="D102" s="15">
        <v>11</v>
      </c>
      <c r="E102" s="15">
        <v>3</v>
      </c>
      <c r="G102" s="11" t="s">
        <v>121</v>
      </c>
    </row>
    <row r="103" spans="1:7" ht="15.75" x14ac:dyDescent="0.25">
      <c r="A103">
        <v>1851</v>
      </c>
      <c r="B103" s="15"/>
      <c r="C103" s="15">
        <v>3</v>
      </c>
      <c r="D103" s="15">
        <v>15</v>
      </c>
      <c r="E103" s="15"/>
      <c r="G103" s="11" t="s">
        <v>121</v>
      </c>
    </row>
    <row r="104" spans="1:7" ht="15.75" x14ac:dyDescent="0.25">
      <c r="A104">
        <v>1852</v>
      </c>
      <c r="B104" s="15"/>
      <c r="C104" s="15">
        <v>2</v>
      </c>
      <c r="D104" s="15">
        <v>8</v>
      </c>
      <c r="E104" s="15">
        <v>9</v>
      </c>
      <c r="G104" s="11" t="s">
        <v>121</v>
      </c>
    </row>
    <row r="105" spans="1:7" ht="15.75" x14ac:dyDescent="0.25">
      <c r="A105">
        <v>1853</v>
      </c>
      <c r="B105" s="15"/>
      <c r="C105" s="15"/>
      <c r="D105" s="15"/>
      <c r="E105" s="15"/>
      <c r="G105" s="11" t="s">
        <v>121</v>
      </c>
    </row>
    <row r="106" spans="1:7" ht="15.75" x14ac:dyDescent="0.25">
      <c r="A106">
        <v>1854</v>
      </c>
      <c r="B106" s="15"/>
      <c r="C106" s="15">
        <v>1</v>
      </c>
      <c r="D106" s="15">
        <v>1</v>
      </c>
      <c r="E106" s="15"/>
      <c r="G106" s="11" t="s">
        <v>121</v>
      </c>
    </row>
    <row r="107" spans="1:7" ht="15.75" x14ac:dyDescent="0.25">
      <c r="A107">
        <v>1855</v>
      </c>
      <c r="B107" s="15"/>
      <c r="C107" s="15">
        <v>1</v>
      </c>
      <c r="D107" s="15">
        <v>11</v>
      </c>
      <c r="E107" s="15">
        <v>6</v>
      </c>
      <c r="G107" s="11" t="s">
        <v>121</v>
      </c>
    </row>
    <row r="108" spans="1:7" ht="15.75" x14ac:dyDescent="0.25">
      <c r="A108">
        <v>1856</v>
      </c>
      <c r="B108" s="15"/>
      <c r="C108" s="15">
        <v>3</v>
      </c>
      <c r="D108" s="15">
        <v>9</v>
      </c>
      <c r="E108" s="15">
        <v>6</v>
      </c>
      <c r="G108" s="11" t="s">
        <v>121</v>
      </c>
    </row>
    <row r="109" spans="1:7" ht="15.75" x14ac:dyDescent="0.25">
      <c r="A109">
        <v>1857</v>
      </c>
      <c r="B109" s="15"/>
      <c r="C109" s="15"/>
      <c r="D109" s="15"/>
      <c r="E109" s="15"/>
    </row>
    <row r="110" spans="1:7" ht="15.75" x14ac:dyDescent="0.25">
      <c r="A110">
        <v>1858</v>
      </c>
      <c r="B110" s="15"/>
      <c r="C110" s="15"/>
      <c r="D110" s="15"/>
      <c r="E110" s="15"/>
    </row>
    <row r="111" spans="1:7" ht="15.75" x14ac:dyDescent="0.25">
      <c r="A111">
        <v>1859</v>
      </c>
      <c r="B111" s="15"/>
      <c r="C111" s="15"/>
      <c r="D111" s="15"/>
      <c r="E111" s="15"/>
    </row>
    <row r="112" spans="1:7" ht="15.75" x14ac:dyDescent="0.25">
      <c r="A112">
        <v>1860</v>
      </c>
      <c r="B112" s="15"/>
      <c r="C112" s="15"/>
      <c r="D112" s="15"/>
      <c r="E112" s="15"/>
    </row>
    <row r="113" spans="1:7" ht="15.75" x14ac:dyDescent="0.25">
      <c r="A113">
        <v>1861</v>
      </c>
      <c r="B113" s="15"/>
      <c r="C113" s="15"/>
      <c r="D113" s="15"/>
      <c r="E113" s="15"/>
    </row>
    <row r="114" spans="1:7" ht="15.75" x14ac:dyDescent="0.25">
      <c r="A114">
        <v>1862</v>
      </c>
      <c r="B114" s="15"/>
      <c r="C114" s="15"/>
      <c r="D114" s="15"/>
      <c r="E114" s="15"/>
    </row>
    <row r="115" spans="1:7" ht="15.75" x14ac:dyDescent="0.25">
      <c r="A115">
        <v>1863</v>
      </c>
      <c r="B115" s="15"/>
      <c r="C115" s="16">
        <f t="shared" ref="C115:C123" si="3">FLOOR(F115/240,1)</f>
        <v>3</v>
      </c>
      <c r="D115">
        <f t="shared" ref="D115:D123" si="4">FLOOR(MOD(F115,240)/12,1)</f>
        <v>1</v>
      </c>
      <c r="E115" s="16">
        <f t="shared" ref="E115:E123" si="5">MOD(F115,12)</f>
        <v>6</v>
      </c>
      <c r="F115" s="9">
        <f>'Trans part prices'!F153+'Trans part prices'!F154</f>
        <v>738</v>
      </c>
      <c r="G115" s="9" t="s">
        <v>20</v>
      </c>
    </row>
    <row r="116" spans="1:7" ht="15.75" x14ac:dyDescent="0.25">
      <c r="A116">
        <v>1864</v>
      </c>
      <c r="B116" s="15"/>
      <c r="C116" s="16">
        <f t="shared" si="3"/>
        <v>1</v>
      </c>
      <c r="D116">
        <f t="shared" si="4"/>
        <v>18</v>
      </c>
      <c r="E116" s="16">
        <f t="shared" si="5"/>
        <v>6</v>
      </c>
      <c r="F116" s="9">
        <f>'Trans part prices'!F155+'Trans part prices'!F156</f>
        <v>462</v>
      </c>
      <c r="G116" s="9" t="s">
        <v>20</v>
      </c>
    </row>
    <row r="117" spans="1:7" ht="15.75" x14ac:dyDescent="0.25">
      <c r="A117">
        <v>1865</v>
      </c>
      <c r="B117" s="15"/>
      <c r="C117" s="16">
        <f t="shared" si="3"/>
        <v>4</v>
      </c>
      <c r="D117">
        <f t="shared" si="4"/>
        <v>7</v>
      </c>
      <c r="E117" s="16">
        <f t="shared" si="5"/>
        <v>0</v>
      </c>
      <c r="F117" s="9">
        <f>'Trans part prices'!F157+'Trans part prices'!F158</f>
        <v>1044</v>
      </c>
      <c r="G117" s="9" t="s">
        <v>20</v>
      </c>
    </row>
    <row r="118" spans="1:7" ht="15.75" x14ac:dyDescent="0.25">
      <c r="A118">
        <v>1866</v>
      </c>
      <c r="B118" s="15"/>
      <c r="C118" s="16">
        <f t="shared" si="3"/>
        <v>4</v>
      </c>
      <c r="D118">
        <f t="shared" si="4"/>
        <v>1</v>
      </c>
      <c r="E118" s="16">
        <f t="shared" si="5"/>
        <v>6</v>
      </c>
      <c r="F118" s="9">
        <f>'Trans part prices'!F159+'Trans part prices'!F160</f>
        <v>978</v>
      </c>
      <c r="G118" s="9" t="s">
        <v>20</v>
      </c>
    </row>
    <row r="119" spans="1:7" ht="15.75" x14ac:dyDescent="0.25">
      <c r="A119">
        <v>1867</v>
      </c>
      <c r="B119" s="15"/>
      <c r="C119" s="16">
        <f t="shared" si="3"/>
        <v>2</v>
      </c>
      <c r="D119">
        <f t="shared" si="4"/>
        <v>18</v>
      </c>
      <c r="E119" s="16">
        <f t="shared" si="5"/>
        <v>0</v>
      </c>
      <c r="F119" s="9">
        <f>'Trans part prices'!F161+'Trans part prices'!F162</f>
        <v>696</v>
      </c>
      <c r="G119" s="9" t="s">
        <v>20</v>
      </c>
    </row>
    <row r="120" spans="1:7" ht="15.75" x14ac:dyDescent="0.25">
      <c r="A120">
        <v>1868</v>
      </c>
      <c r="B120" s="15"/>
      <c r="C120" s="16">
        <f t="shared" si="3"/>
        <v>4</v>
      </c>
      <c r="D120">
        <f t="shared" si="4"/>
        <v>5</v>
      </c>
      <c r="E120" s="16">
        <f t="shared" si="5"/>
        <v>0</v>
      </c>
      <c r="F120" s="9">
        <f>'Trans part prices'!F163+'Trans part prices'!F164</f>
        <v>1020</v>
      </c>
      <c r="G120" s="9" t="s">
        <v>20</v>
      </c>
    </row>
    <row r="121" spans="1:7" ht="15.75" x14ac:dyDescent="0.25">
      <c r="A121">
        <v>1869</v>
      </c>
      <c r="B121" s="15"/>
      <c r="C121" s="16">
        <f t="shared" si="3"/>
        <v>5</v>
      </c>
      <c r="D121">
        <f t="shared" si="4"/>
        <v>13</v>
      </c>
      <c r="E121" s="16">
        <f t="shared" si="5"/>
        <v>0</v>
      </c>
      <c r="F121" s="9">
        <f>'Trans part prices'!F165+'Trans part prices'!F166</f>
        <v>1356</v>
      </c>
      <c r="G121" s="9" t="s">
        <v>20</v>
      </c>
    </row>
    <row r="122" spans="1:7" x14ac:dyDescent="0.25">
      <c r="A122">
        <v>1870</v>
      </c>
      <c r="B122" s="25">
        <v>160</v>
      </c>
      <c r="C122" s="16">
        <f t="shared" si="3"/>
        <v>3</v>
      </c>
      <c r="D122">
        <f t="shared" si="4"/>
        <v>8</v>
      </c>
      <c r="E122" s="16">
        <f t="shared" si="5"/>
        <v>0</v>
      </c>
      <c r="F122" s="9">
        <f>'Trans part prices'!F167+'Trans part prices'!F168</f>
        <v>816</v>
      </c>
      <c r="G122" s="9" t="s">
        <v>20</v>
      </c>
    </row>
    <row r="123" spans="1:7" x14ac:dyDescent="0.25">
      <c r="A123">
        <v>1871</v>
      </c>
      <c r="B123" s="25">
        <v>161</v>
      </c>
      <c r="C123" s="16">
        <f t="shared" si="3"/>
        <v>3</v>
      </c>
      <c r="D123">
        <f t="shared" si="4"/>
        <v>15</v>
      </c>
      <c r="E123" s="16">
        <f t="shared" si="5"/>
        <v>0</v>
      </c>
      <c r="F123" s="9">
        <f>'Trans part prices'!F169+'Trans part prices'!F170</f>
        <v>900</v>
      </c>
      <c r="G123" s="9" t="s">
        <v>20</v>
      </c>
    </row>
    <row r="124" spans="1:7" x14ac:dyDescent="0.25">
      <c r="A124">
        <v>1872</v>
      </c>
      <c r="B124" s="25">
        <v>162</v>
      </c>
      <c r="C124" s="16">
        <f t="shared" ref="C124:C128" si="6">FLOOR(F124/240,1)</f>
        <v>4</v>
      </c>
      <c r="D124">
        <f t="shared" ref="D124:D128" si="7">FLOOR(MOD(F124,240)/12,1)</f>
        <v>0</v>
      </c>
      <c r="E124" s="16">
        <f t="shared" ref="E124:E128" si="8">MOD(F124,12)</f>
        <v>0</v>
      </c>
      <c r="F124" s="9">
        <f>'Trans part prices'!F171+'Trans part prices'!F172</f>
        <v>960</v>
      </c>
      <c r="G124" s="9" t="s">
        <v>20</v>
      </c>
    </row>
    <row r="125" spans="1:7" x14ac:dyDescent="0.25">
      <c r="A125">
        <v>1873</v>
      </c>
      <c r="B125" s="25">
        <v>163</v>
      </c>
      <c r="C125" s="16">
        <f t="shared" si="6"/>
        <v>3</v>
      </c>
      <c r="D125">
        <f t="shared" si="7"/>
        <v>15</v>
      </c>
      <c r="E125" s="16">
        <f t="shared" si="8"/>
        <v>0</v>
      </c>
      <c r="F125" s="9">
        <f>'Trans part prices'!F173+'Trans part prices'!F174</f>
        <v>900</v>
      </c>
      <c r="G125" s="9" t="s">
        <v>20</v>
      </c>
    </row>
    <row r="126" spans="1:7" x14ac:dyDescent="0.25">
      <c r="A126">
        <v>1874</v>
      </c>
      <c r="B126" s="25">
        <v>164</v>
      </c>
      <c r="C126" s="16">
        <f t="shared" si="6"/>
        <v>5</v>
      </c>
      <c r="D126">
        <f t="shared" si="7"/>
        <v>8</v>
      </c>
      <c r="E126" s="16">
        <f t="shared" si="8"/>
        <v>0</v>
      </c>
      <c r="F126" s="9">
        <f>'Trans part prices'!F175+'Trans part prices'!F176</f>
        <v>1296</v>
      </c>
      <c r="G126" s="9" t="s">
        <v>20</v>
      </c>
    </row>
    <row r="127" spans="1:7" x14ac:dyDescent="0.25">
      <c r="A127">
        <v>1875</v>
      </c>
      <c r="B127" s="25">
        <v>165</v>
      </c>
      <c r="C127" s="16">
        <f t="shared" si="6"/>
        <v>6</v>
      </c>
      <c r="D127">
        <f t="shared" si="7"/>
        <v>0</v>
      </c>
      <c r="E127" s="16">
        <f t="shared" si="8"/>
        <v>0</v>
      </c>
      <c r="F127" s="9">
        <f>'Trans part prices'!F177+'Trans part prices'!F178</f>
        <v>1440</v>
      </c>
      <c r="G127" s="9" t="s">
        <v>20</v>
      </c>
    </row>
    <row r="128" spans="1:7" x14ac:dyDescent="0.25">
      <c r="A128" s="18">
        <v>1876</v>
      </c>
      <c r="B128" s="25">
        <v>166</v>
      </c>
      <c r="C128" s="16">
        <f t="shared" si="6"/>
        <v>4</v>
      </c>
      <c r="D128">
        <f t="shared" si="7"/>
        <v>16</v>
      </c>
      <c r="E128" s="16">
        <f t="shared" si="8"/>
        <v>0</v>
      </c>
      <c r="F128" s="9">
        <f>'Trans part prices'!F179+'Trans part prices'!F180</f>
        <v>1152</v>
      </c>
      <c r="G128" s="9" t="s">
        <v>20</v>
      </c>
    </row>
    <row r="129" spans="1:7" x14ac:dyDescent="0.25">
      <c r="A129">
        <v>1877</v>
      </c>
      <c r="B129" s="25">
        <v>167</v>
      </c>
      <c r="C129" s="16">
        <f t="shared" ref="C129:C134" si="9">FLOOR(F129/240,1)</f>
        <v>4</v>
      </c>
      <c r="D129">
        <f t="shared" ref="D129:D134" si="10">FLOOR(MOD(F129,240)/12,1)</f>
        <v>1</v>
      </c>
      <c r="E129" s="16">
        <f t="shared" ref="E129:E134" si="11">MOD(F129,12)</f>
        <v>0</v>
      </c>
      <c r="F129" s="9">
        <f>'Trans part prices'!F181+'Trans part prices'!F182</f>
        <v>972</v>
      </c>
      <c r="G129" s="9" t="s">
        <v>20</v>
      </c>
    </row>
    <row r="130" spans="1:7" x14ac:dyDescent="0.25">
      <c r="A130">
        <v>1879</v>
      </c>
      <c r="B130" s="25">
        <v>168</v>
      </c>
      <c r="C130" s="16">
        <f t="shared" si="9"/>
        <v>3</v>
      </c>
      <c r="D130">
        <f t="shared" si="10"/>
        <v>0</v>
      </c>
      <c r="E130" s="16">
        <f t="shared" si="11"/>
        <v>0</v>
      </c>
      <c r="F130" s="9">
        <f>'Trans part prices'!F183</f>
        <v>720</v>
      </c>
      <c r="G130" s="9" t="s">
        <v>20</v>
      </c>
    </row>
    <row r="131" spans="1:7" x14ac:dyDescent="0.25">
      <c r="A131">
        <v>1878</v>
      </c>
      <c r="B131" s="25">
        <v>169</v>
      </c>
      <c r="C131" s="16">
        <f t="shared" si="9"/>
        <v>4</v>
      </c>
      <c r="D131">
        <f t="shared" si="10"/>
        <v>16</v>
      </c>
      <c r="E131" s="16">
        <f t="shared" si="11"/>
        <v>0</v>
      </c>
      <c r="F131" s="9">
        <f>'Trans part prices'!F184+'Trans part prices'!F185</f>
        <v>1152</v>
      </c>
      <c r="G131" s="9" t="s">
        <v>20</v>
      </c>
    </row>
    <row r="132" spans="1:7" x14ac:dyDescent="0.25">
      <c r="A132">
        <v>1879</v>
      </c>
      <c r="B132" s="25">
        <v>170</v>
      </c>
      <c r="C132" s="16">
        <f t="shared" si="9"/>
        <v>3</v>
      </c>
      <c r="D132">
        <f t="shared" si="10"/>
        <v>2</v>
      </c>
      <c r="E132" s="16">
        <f t="shared" si="11"/>
        <v>0</v>
      </c>
      <c r="F132" s="9">
        <f>'Trans part prices'!F186+'Trans part prices'!F187</f>
        <v>744</v>
      </c>
      <c r="G132" s="9" t="s">
        <v>20</v>
      </c>
    </row>
    <row r="133" spans="1:7" x14ac:dyDescent="0.25">
      <c r="A133">
        <v>1880</v>
      </c>
      <c r="B133" s="25">
        <v>171</v>
      </c>
      <c r="C133" s="16">
        <f t="shared" si="9"/>
        <v>5</v>
      </c>
      <c r="D133">
        <f t="shared" si="10"/>
        <v>6</v>
      </c>
      <c r="E133" s="16">
        <f t="shared" si="11"/>
        <v>0</v>
      </c>
      <c r="F133" s="9">
        <f>'Trans part prices'!F188+'Trans part prices'!F189+'Trans part prices'!F190</f>
        <v>1272</v>
      </c>
      <c r="G133" s="9" t="s">
        <v>20</v>
      </c>
    </row>
    <row r="134" spans="1:7" x14ac:dyDescent="0.25">
      <c r="A134">
        <v>1881</v>
      </c>
      <c r="B134" s="25">
        <v>172</v>
      </c>
      <c r="C134" s="16">
        <f t="shared" si="9"/>
        <v>6</v>
      </c>
      <c r="D134">
        <f t="shared" si="10"/>
        <v>2</v>
      </c>
      <c r="E134" s="16">
        <f t="shared" si="11"/>
        <v>0</v>
      </c>
      <c r="F134" s="9">
        <f>'Trans part prices'!F191+'Trans part prices'!F192+'Trans part prices'!F193</f>
        <v>1464</v>
      </c>
      <c r="G134" s="9" t="s">
        <v>20</v>
      </c>
    </row>
    <row r="135" spans="1:7" x14ac:dyDescent="0.25">
      <c r="A135">
        <v>1882</v>
      </c>
      <c r="B135" s="25">
        <v>173</v>
      </c>
      <c r="C135" s="16">
        <f t="shared" ref="C135:C139" si="12">FLOOR(F135/240,1)</f>
        <v>7</v>
      </c>
      <c r="D135">
        <f t="shared" ref="D135:D139" si="13">FLOOR(MOD(F135,240)/12,1)</f>
        <v>4</v>
      </c>
      <c r="E135" s="16">
        <f t="shared" ref="E135:E139" si="14">MOD(F135,12)</f>
        <v>0</v>
      </c>
      <c r="F135" s="9">
        <f>SUM('Trans part prices'!F194:F197)</f>
        <v>1728</v>
      </c>
      <c r="G135" s="9" t="s">
        <v>20</v>
      </c>
    </row>
    <row r="136" spans="1:7" x14ac:dyDescent="0.25">
      <c r="A136">
        <v>1883</v>
      </c>
      <c r="B136" s="25">
        <v>174</v>
      </c>
      <c r="C136" s="16">
        <f t="shared" si="12"/>
        <v>5</v>
      </c>
      <c r="D136">
        <f t="shared" si="13"/>
        <v>12</v>
      </c>
      <c r="E136" s="16">
        <f t="shared" si="14"/>
        <v>0</v>
      </c>
      <c r="F136" s="9">
        <f>SUM('Trans part prices'!F198:F200)</f>
        <v>1344</v>
      </c>
      <c r="G136" s="9" t="s">
        <v>20</v>
      </c>
    </row>
    <row r="137" spans="1:7" x14ac:dyDescent="0.25">
      <c r="A137">
        <v>1884</v>
      </c>
      <c r="B137" s="25">
        <v>175</v>
      </c>
      <c r="C137" s="16">
        <f t="shared" si="12"/>
        <v>3</v>
      </c>
      <c r="D137">
        <f t="shared" si="13"/>
        <v>4</v>
      </c>
      <c r="E137" s="16">
        <f t="shared" si="14"/>
        <v>0</v>
      </c>
      <c r="F137" s="9">
        <f>SUM('Trans part prices'!F201:F202)</f>
        <v>768</v>
      </c>
      <c r="G137" s="9" t="s">
        <v>20</v>
      </c>
    </row>
    <row r="138" spans="1:7" x14ac:dyDescent="0.25">
      <c r="A138">
        <v>1885</v>
      </c>
      <c r="B138" s="25">
        <v>176</v>
      </c>
      <c r="C138" s="16">
        <f t="shared" si="12"/>
        <v>4</v>
      </c>
      <c r="D138">
        <f t="shared" si="13"/>
        <v>15</v>
      </c>
      <c r="E138" s="16">
        <f t="shared" si="14"/>
        <v>0</v>
      </c>
      <c r="F138" s="9">
        <f>SUM('Trans part prices'!F203:F204)</f>
        <v>1140</v>
      </c>
      <c r="G138" s="9" t="s">
        <v>20</v>
      </c>
    </row>
    <row r="139" spans="1:7" x14ac:dyDescent="0.25">
      <c r="A139">
        <v>1886</v>
      </c>
      <c r="B139" s="25">
        <v>177</v>
      </c>
      <c r="C139" s="16">
        <f t="shared" si="12"/>
        <v>3</v>
      </c>
      <c r="D139">
        <f t="shared" si="13"/>
        <v>3</v>
      </c>
      <c r="E139" s="16">
        <f t="shared" si="14"/>
        <v>0</v>
      </c>
      <c r="F139" s="9">
        <f>SUM('Trans part prices'!F205:F206)</f>
        <v>756</v>
      </c>
      <c r="G139" s="9" t="s">
        <v>20</v>
      </c>
    </row>
    <row r="140" spans="1:7" ht="15.75" x14ac:dyDescent="0.25">
      <c r="B140" s="15"/>
      <c r="C140" s="15"/>
      <c r="D140" s="15"/>
      <c r="E140" s="15"/>
    </row>
    <row r="152" spans="1:7" x14ac:dyDescent="0.25">
      <c r="A152" s="19"/>
    </row>
    <row r="155" spans="1:7" s="10" customFormat="1" x14ac:dyDescent="0.25">
      <c r="A155"/>
      <c r="B155" s="8"/>
      <c r="C155" s="8"/>
      <c r="D155" s="8"/>
      <c r="E155" s="8"/>
      <c r="F155" s="9"/>
      <c r="G155" s="9"/>
    </row>
    <row r="156" spans="1:7" s="10" customFormat="1" x14ac:dyDescent="0.25">
      <c r="A156"/>
      <c r="B156" s="8"/>
      <c r="C156" s="8"/>
      <c r="D156" s="8"/>
      <c r="E156" s="8"/>
      <c r="F156" s="9"/>
      <c r="G156" s="9"/>
    </row>
    <row r="157" spans="1:7" s="10" customFormat="1" x14ac:dyDescent="0.25">
      <c r="A157"/>
      <c r="B157" s="8"/>
      <c r="C157" s="8"/>
      <c r="D157" s="8"/>
      <c r="E157" s="8"/>
      <c r="F157" s="9"/>
      <c r="G157" s="9"/>
    </row>
    <row r="158" spans="1:7" s="10" customFormat="1" x14ac:dyDescent="0.25">
      <c r="A158"/>
      <c r="B158" s="8"/>
      <c r="C158" s="8"/>
      <c r="D158" s="8"/>
      <c r="E158" s="8"/>
      <c r="F158" s="9"/>
      <c r="G158" s="9"/>
    </row>
    <row r="159" spans="1:7" s="10" customFormat="1" x14ac:dyDescent="0.25">
      <c r="A159"/>
      <c r="B159" s="8"/>
      <c r="C159" s="8"/>
      <c r="D159" s="8"/>
      <c r="E159" s="8"/>
      <c r="F159" s="9"/>
      <c r="G159" s="9"/>
    </row>
    <row r="160" spans="1:7" s="10" customFormat="1" x14ac:dyDescent="0.25">
      <c r="A160"/>
      <c r="B160" s="8"/>
      <c r="C160" s="16"/>
      <c r="D160"/>
      <c r="E160" s="16"/>
      <c r="F160" s="9"/>
      <c r="G160" s="11"/>
    </row>
    <row r="161" spans="1:7" s="10" customFormat="1" x14ac:dyDescent="0.25">
      <c r="A161"/>
      <c r="B161" s="8"/>
      <c r="C161" s="16"/>
      <c r="D161"/>
      <c r="E161" s="16"/>
      <c r="F161" s="9"/>
      <c r="G161" s="11"/>
    </row>
    <row r="162" spans="1:7" s="10" customFormat="1" x14ac:dyDescent="0.25">
      <c r="A162"/>
      <c r="B162" s="8"/>
      <c r="C162" s="16"/>
      <c r="D162"/>
      <c r="E162" s="16"/>
      <c r="F162" s="9"/>
      <c r="G162" s="11"/>
    </row>
    <row r="163" spans="1:7" s="10" customFormat="1" x14ac:dyDescent="0.25">
      <c r="A163"/>
      <c r="B163" s="8"/>
      <c r="C163" s="16"/>
      <c r="D163"/>
      <c r="E163" s="16"/>
      <c r="F163" s="9"/>
      <c r="G163" s="11"/>
    </row>
    <row r="164" spans="1:7" s="10" customFormat="1" x14ac:dyDescent="0.25">
      <c r="A164"/>
      <c r="B164" s="8"/>
      <c r="C164" s="8"/>
      <c r="D164" s="8"/>
      <c r="E164" s="8"/>
      <c r="F164" s="9"/>
      <c r="G164" s="9"/>
    </row>
    <row r="165" spans="1:7" s="10" customFormat="1" x14ac:dyDescent="0.25">
      <c r="A165"/>
      <c r="B165" s="8"/>
      <c r="C165" s="8"/>
      <c r="D165" s="8"/>
      <c r="E165" s="8"/>
      <c r="F165" s="9"/>
      <c r="G165" s="9"/>
    </row>
    <row r="166" spans="1:7" s="10" customFormat="1" x14ac:dyDescent="0.25">
      <c r="A166"/>
      <c r="B166" s="8"/>
      <c r="C166" s="8"/>
      <c r="D166" s="8"/>
      <c r="E166" s="8"/>
      <c r="F166" s="9"/>
      <c r="G166" s="9"/>
    </row>
    <row r="167" spans="1:7" s="10" customFormat="1" x14ac:dyDescent="0.25">
      <c r="A167"/>
      <c r="B167" s="8"/>
      <c r="C167" s="8"/>
      <c r="D167" s="8"/>
      <c r="E167" s="8"/>
      <c r="F167" s="9"/>
      <c r="G167" s="9"/>
    </row>
    <row r="168" spans="1:7" s="10" customFormat="1" x14ac:dyDescent="0.25">
      <c r="A168"/>
      <c r="B168" s="8"/>
      <c r="C168" s="8"/>
      <c r="D168" s="8"/>
      <c r="E168" s="8"/>
      <c r="F168" s="9"/>
      <c r="G168" s="9"/>
    </row>
    <row r="169" spans="1:7" s="10" customFormat="1" x14ac:dyDescent="0.25">
      <c r="A169"/>
      <c r="B169" s="8"/>
      <c r="C169" s="8"/>
      <c r="D169" s="8"/>
      <c r="E169" s="8"/>
      <c r="F169" s="9"/>
      <c r="G169" s="9"/>
    </row>
    <row r="170" spans="1:7" s="10" customFormat="1" x14ac:dyDescent="0.25">
      <c r="A170"/>
      <c r="B170" s="8"/>
      <c r="C170" s="8"/>
      <c r="D170" s="8"/>
      <c r="E170" s="8"/>
      <c r="F170" s="9"/>
      <c r="G170" s="9"/>
    </row>
    <row r="171" spans="1:7" s="10" customFormat="1" x14ac:dyDescent="0.25">
      <c r="A171"/>
      <c r="B171" s="8"/>
      <c r="C171" s="8"/>
      <c r="D171" s="8"/>
      <c r="E171" s="8"/>
      <c r="F171" s="9"/>
      <c r="G171" s="9"/>
    </row>
    <row r="172" spans="1:7" s="10" customFormat="1" x14ac:dyDescent="0.25">
      <c r="A172"/>
      <c r="B172" s="8"/>
      <c r="C172" s="8"/>
      <c r="D172" s="8"/>
      <c r="E172" s="8"/>
      <c r="F172" s="9"/>
      <c r="G172" s="9"/>
    </row>
    <row r="173" spans="1:7" s="10" customFormat="1" x14ac:dyDescent="0.25">
      <c r="A173"/>
      <c r="B173" s="8"/>
      <c r="C173" s="8"/>
      <c r="D173" s="8"/>
      <c r="E173" s="8"/>
      <c r="F173" s="9"/>
      <c r="G173" s="9"/>
    </row>
    <row r="174" spans="1:7" s="10" customFormat="1" x14ac:dyDescent="0.25">
      <c r="A174"/>
      <c r="B174" s="8"/>
      <c r="C174" s="8"/>
      <c r="D174" s="8"/>
      <c r="E174" s="8"/>
      <c r="F174" s="9"/>
      <c r="G174" s="9"/>
    </row>
    <row r="175" spans="1:7" s="10" customFormat="1" x14ac:dyDescent="0.25">
      <c r="A175"/>
      <c r="B175" s="8"/>
      <c r="C175" s="8"/>
      <c r="D175" s="8"/>
      <c r="E175" s="8"/>
      <c r="F175" s="9"/>
      <c r="G175" s="9"/>
    </row>
    <row r="176" spans="1:7" s="10" customFormat="1" x14ac:dyDescent="0.25">
      <c r="A176"/>
      <c r="B176" s="8"/>
      <c r="C176" s="8"/>
      <c r="D176" s="8"/>
      <c r="E176" s="8"/>
      <c r="F176" s="9"/>
      <c r="G176" s="9"/>
    </row>
    <row r="177" spans="1:7" s="10" customFormat="1" x14ac:dyDescent="0.25">
      <c r="A177"/>
      <c r="B177" s="8"/>
      <c r="C177" s="8"/>
      <c r="D177" s="8"/>
      <c r="E177" s="8"/>
      <c r="F177" s="9"/>
      <c r="G177" s="9"/>
    </row>
    <row r="178" spans="1:7" s="10" customFormat="1" x14ac:dyDescent="0.25">
      <c r="A178"/>
      <c r="B178" s="8"/>
      <c r="C178" s="8"/>
      <c r="D178" s="8"/>
      <c r="E178" s="8"/>
      <c r="F178" s="9"/>
      <c r="G178" s="9"/>
    </row>
    <row r="179" spans="1:7" s="10" customFormat="1" x14ac:dyDescent="0.25">
      <c r="A179"/>
      <c r="B179" s="8"/>
      <c r="C179" s="8"/>
      <c r="D179" s="8"/>
      <c r="E179" s="8"/>
      <c r="F179" s="9"/>
      <c r="G179" s="9"/>
    </row>
    <row r="180" spans="1:7" s="10" customFormat="1" x14ac:dyDescent="0.25">
      <c r="A180"/>
      <c r="B180" s="8"/>
      <c r="C180" s="8"/>
      <c r="D180" s="8"/>
      <c r="E180" s="8"/>
      <c r="F180" s="9"/>
      <c r="G180" s="9"/>
    </row>
    <row r="181" spans="1:7" s="10" customFormat="1" x14ac:dyDescent="0.25">
      <c r="A181"/>
      <c r="B181" s="8"/>
      <c r="C181" s="8"/>
      <c r="D181" s="8"/>
      <c r="E181" s="8"/>
      <c r="F181" s="9"/>
      <c r="G181" s="9"/>
    </row>
    <row r="182" spans="1:7" s="10" customFormat="1" x14ac:dyDescent="0.25">
      <c r="A182"/>
      <c r="B182" s="8"/>
      <c r="C182" s="8"/>
      <c r="D182" s="8"/>
      <c r="E182" s="8"/>
      <c r="F182" s="9"/>
      <c r="G182" s="9"/>
    </row>
    <row r="183" spans="1:7" s="10" customFormat="1" x14ac:dyDescent="0.25">
      <c r="A183"/>
      <c r="B183" s="8"/>
      <c r="C183" s="8"/>
      <c r="D183" s="8"/>
      <c r="E183" s="8"/>
      <c r="F183" s="9"/>
      <c r="G183" s="9"/>
    </row>
    <row r="184" spans="1:7" s="10" customFormat="1" x14ac:dyDescent="0.25">
      <c r="A184"/>
      <c r="B184" s="8"/>
      <c r="C184" s="8"/>
      <c r="D184" s="8"/>
      <c r="E184" s="8"/>
      <c r="F184" s="9"/>
      <c r="G184" s="9"/>
    </row>
    <row r="185" spans="1:7" s="10" customFormat="1" x14ac:dyDescent="0.25">
      <c r="A185"/>
      <c r="B185" s="8"/>
      <c r="C185" s="8"/>
      <c r="D185" s="8"/>
      <c r="E185" s="8"/>
      <c r="F185" s="9"/>
      <c r="G185" s="9"/>
    </row>
    <row r="186" spans="1:7" s="10" customFormat="1" x14ac:dyDescent="0.25">
      <c r="A186"/>
      <c r="B186" s="8"/>
      <c r="C186" s="8"/>
      <c r="D186" s="8"/>
      <c r="E186" s="8"/>
      <c r="F186" s="9"/>
      <c r="G186" s="9"/>
    </row>
    <row r="187" spans="1:7" s="10" customFormat="1" x14ac:dyDescent="0.25">
      <c r="A187"/>
      <c r="B187" s="8"/>
      <c r="C187" s="8"/>
      <c r="D187" s="8"/>
      <c r="E187" s="8"/>
      <c r="F187" s="9"/>
      <c r="G187" s="9"/>
    </row>
    <row r="188" spans="1:7" s="10" customFormat="1" x14ac:dyDescent="0.25">
      <c r="A188"/>
      <c r="B188" s="8"/>
      <c r="C188" s="8"/>
      <c r="D188" s="8"/>
      <c r="E188" s="8"/>
      <c r="F188" s="9"/>
      <c r="G188" s="9"/>
    </row>
    <row r="189" spans="1:7" s="10" customFormat="1" x14ac:dyDescent="0.25">
      <c r="A189"/>
      <c r="B189" s="8"/>
      <c r="C189" s="8"/>
      <c r="D189" s="8"/>
      <c r="E189" s="8"/>
      <c r="F189" s="9"/>
      <c r="G189" s="9"/>
    </row>
    <row r="190" spans="1:7" s="10" customFormat="1" x14ac:dyDescent="0.25">
      <c r="A190"/>
      <c r="B190" s="8"/>
      <c r="C190" s="8"/>
      <c r="D190" s="8"/>
      <c r="E190" s="8"/>
      <c r="F190" s="9"/>
      <c r="G190" s="9"/>
    </row>
    <row r="191" spans="1:7" s="10" customFormat="1" x14ac:dyDescent="0.25">
      <c r="A191"/>
      <c r="B191" s="8"/>
      <c r="C191" s="8"/>
      <c r="D191" s="8"/>
      <c r="E191" s="8"/>
      <c r="F191" s="9"/>
      <c r="G191" s="9"/>
    </row>
    <row r="192" spans="1:7" s="10" customFormat="1" x14ac:dyDescent="0.25">
      <c r="A192"/>
      <c r="B192" s="8"/>
      <c r="C192" s="8"/>
      <c r="D192" s="8"/>
      <c r="E192" s="8"/>
      <c r="F192" s="9"/>
      <c r="G192" s="9"/>
    </row>
    <row r="193" spans="1:7" s="10" customFormat="1" x14ac:dyDescent="0.25">
      <c r="A193"/>
      <c r="B193" s="8"/>
      <c r="C193" s="8"/>
      <c r="D193" s="8"/>
      <c r="E193" s="8"/>
      <c r="F193" s="9"/>
      <c r="G193" s="9"/>
    </row>
    <row r="194" spans="1:7" s="10" customFormat="1" x14ac:dyDescent="0.25">
      <c r="A194"/>
      <c r="B194" s="8"/>
      <c r="C194" s="8"/>
      <c r="D194" s="8"/>
      <c r="E194" s="8"/>
      <c r="F194" s="9"/>
      <c r="G194" s="9"/>
    </row>
    <row r="195" spans="1:7" s="10" customFormat="1" x14ac:dyDescent="0.25">
      <c r="A195"/>
      <c r="B195" s="8"/>
      <c r="C195" s="8"/>
      <c r="D195" s="8"/>
      <c r="E195" s="8"/>
      <c r="F195" s="9"/>
      <c r="G195" s="9"/>
    </row>
    <row r="196" spans="1:7" s="10" customFormat="1" x14ac:dyDescent="0.25">
      <c r="A196"/>
      <c r="B196" s="8"/>
      <c r="C196" s="8"/>
      <c r="D196" s="8"/>
      <c r="E196" s="8"/>
      <c r="F196" s="9"/>
      <c r="G196" s="9"/>
    </row>
    <row r="197" spans="1:7" s="10" customFormat="1" x14ac:dyDescent="0.25">
      <c r="A197"/>
      <c r="B197" s="8"/>
      <c r="C197" s="8"/>
      <c r="D197" s="8"/>
      <c r="E197" s="8"/>
      <c r="F197" s="9"/>
      <c r="G197" s="9"/>
    </row>
    <row r="198" spans="1:7" s="10" customFormat="1" x14ac:dyDescent="0.25">
      <c r="A198"/>
      <c r="B198" s="8"/>
      <c r="C198" s="8"/>
      <c r="D198" s="8"/>
      <c r="E198" s="8"/>
      <c r="F198" s="9"/>
      <c r="G198" s="9"/>
    </row>
    <row r="199" spans="1:7" s="10" customFormat="1" x14ac:dyDescent="0.25">
      <c r="A199"/>
      <c r="B199" s="8"/>
      <c r="C199" s="8"/>
      <c r="D199" s="8"/>
      <c r="E199" s="8"/>
      <c r="F199" s="9"/>
      <c r="G199" s="9"/>
    </row>
    <row r="200" spans="1:7" s="10" customFormat="1" x14ac:dyDescent="0.25">
      <c r="A200"/>
      <c r="B200" s="8"/>
      <c r="C200" s="8"/>
      <c r="D200" s="8"/>
      <c r="E200" s="8"/>
      <c r="F200" s="9"/>
      <c r="G200" s="9"/>
    </row>
    <row r="201" spans="1:7" s="10" customFormat="1" x14ac:dyDescent="0.25">
      <c r="A201"/>
      <c r="B201" s="8"/>
      <c r="C201" s="8"/>
      <c r="D201" s="8"/>
      <c r="E201" s="8"/>
      <c r="F201" s="9"/>
      <c r="G201" s="9"/>
    </row>
    <row r="202" spans="1:7" s="10" customFormat="1" x14ac:dyDescent="0.25">
      <c r="A202"/>
      <c r="B202" s="8"/>
      <c r="C202" s="8"/>
      <c r="D202" s="8"/>
      <c r="E202" s="8"/>
      <c r="F202" s="9"/>
      <c r="G202" s="9"/>
    </row>
    <row r="203" spans="1:7" s="10" customFormat="1" x14ac:dyDescent="0.25">
      <c r="A203"/>
      <c r="B203" s="8"/>
      <c r="C203" s="8"/>
      <c r="D203" s="8"/>
      <c r="E203" s="8"/>
      <c r="F203" s="9"/>
      <c r="G203" s="9"/>
    </row>
    <row r="204" spans="1:7" s="10" customFormat="1" x14ac:dyDescent="0.25">
      <c r="A204"/>
      <c r="B204" s="8"/>
      <c r="C204" s="8"/>
      <c r="D204" s="8"/>
      <c r="E204" s="8"/>
      <c r="F204" s="9"/>
      <c r="G204" s="9"/>
    </row>
    <row r="205" spans="1:7" s="10" customFormat="1" x14ac:dyDescent="0.25">
      <c r="A205"/>
      <c r="B205" s="8"/>
      <c r="C205" s="8"/>
      <c r="D205" s="8"/>
      <c r="E205" s="8"/>
      <c r="F205" s="9"/>
      <c r="G205" s="9"/>
    </row>
    <row r="206" spans="1:7" s="10" customFormat="1" x14ac:dyDescent="0.25">
      <c r="A206"/>
      <c r="B206" s="8"/>
      <c r="C206" s="8"/>
      <c r="D206" s="8"/>
      <c r="E206" s="8"/>
      <c r="F206" s="9"/>
      <c r="G206" s="9"/>
    </row>
    <row r="207" spans="1:7" s="10" customFormat="1" x14ac:dyDescent="0.25">
      <c r="A207"/>
      <c r="B207" s="8"/>
      <c r="C207" s="8"/>
      <c r="D207" s="8"/>
      <c r="E207" s="8"/>
      <c r="F207" s="9"/>
      <c r="G207" s="9"/>
    </row>
    <row r="208" spans="1:7" s="10" customFormat="1" x14ac:dyDescent="0.25">
      <c r="A208"/>
      <c r="B208" s="8"/>
      <c r="C208" s="8"/>
      <c r="D208" s="8"/>
      <c r="E208" s="8"/>
      <c r="F208" s="9"/>
      <c r="G208" s="9"/>
    </row>
    <row r="209" spans="1:7" s="10" customFormat="1" x14ac:dyDescent="0.25">
      <c r="A209"/>
      <c r="B209" s="8"/>
      <c r="C209" s="8"/>
      <c r="D209" s="8"/>
      <c r="E209" s="8"/>
      <c r="F209" s="9"/>
      <c r="G209" s="9"/>
    </row>
    <row r="210" spans="1:7" s="10" customFormat="1" x14ac:dyDescent="0.25">
      <c r="A210"/>
      <c r="B210" s="8"/>
      <c r="C210" s="8"/>
      <c r="D210" s="8"/>
      <c r="E210" s="8"/>
      <c r="F210" s="9"/>
      <c r="G210" s="9"/>
    </row>
    <row r="211" spans="1:7" s="10" customFormat="1" x14ac:dyDescent="0.25">
      <c r="A211"/>
      <c r="B211" s="8"/>
      <c r="C211" s="8"/>
      <c r="D211" s="8"/>
      <c r="E211" s="8"/>
      <c r="F211" s="9"/>
      <c r="G211" s="9"/>
    </row>
    <row r="212" spans="1:7" s="10" customFormat="1" x14ac:dyDescent="0.25">
      <c r="A212"/>
      <c r="B212" s="8"/>
      <c r="C212" s="8"/>
      <c r="D212" s="8"/>
      <c r="E212" s="8"/>
      <c r="F212" s="9"/>
      <c r="G212" s="9"/>
    </row>
    <row r="213" spans="1:7" s="10" customFormat="1" x14ac:dyDescent="0.25">
      <c r="A213"/>
      <c r="B213" s="8"/>
      <c r="C213" s="8"/>
      <c r="D213" s="8"/>
      <c r="E213" s="8"/>
      <c r="F213" s="9"/>
      <c r="G213" s="9"/>
    </row>
    <row r="214" spans="1:7" s="10" customFormat="1" x14ac:dyDescent="0.25">
      <c r="A214"/>
      <c r="B214" s="8"/>
      <c r="C214" s="8"/>
      <c r="D214" s="8"/>
      <c r="E214" s="8"/>
      <c r="F214" s="9"/>
      <c r="G214" s="9"/>
    </row>
    <row r="215" spans="1:7" s="10" customFormat="1" x14ac:dyDescent="0.25">
      <c r="A215"/>
      <c r="B215" s="8"/>
      <c r="C215" s="8"/>
      <c r="D215" s="8"/>
      <c r="E215" s="8"/>
      <c r="F215" s="9"/>
      <c r="G215" s="9"/>
    </row>
    <row r="216" spans="1:7" s="10" customFormat="1" x14ac:dyDescent="0.25">
      <c r="A216"/>
      <c r="B216" s="8"/>
      <c r="C216" s="8"/>
      <c r="D216" s="8"/>
      <c r="E216" s="8"/>
      <c r="F216" s="9"/>
      <c r="G216" s="9"/>
    </row>
    <row r="217" spans="1:7" s="10" customFormat="1" x14ac:dyDescent="0.25">
      <c r="A217"/>
      <c r="B217" s="8"/>
      <c r="C217" s="8"/>
      <c r="D217" s="8"/>
      <c r="E217" s="8"/>
      <c r="F217" s="9"/>
      <c r="G217" s="9"/>
    </row>
    <row r="218" spans="1:7" s="10" customFormat="1" x14ac:dyDescent="0.25">
      <c r="A218"/>
      <c r="B218" s="8"/>
      <c r="C218" s="8"/>
      <c r="D218" s="8"/>
      <c r="E218" s="8"/>
      <c r="F218" s="9"/>
      <c r="G218" s="9"/>
    </row>
    <row r="219" spans="1:7" s="10" customFormat="1" x14ac:dyDescent="0.25">
      <c r="A219"/>
      <c r="B219" s="8"/>
      <c r="C219" s="8"/>
      <c r="D219" s="8"/>
      <c r="E219" s="8"/>
      <c r="F219" s="9"/>
      <c r="G219" s="9"/>
    </row>
    <row r="220" spans="1:7" s="10" customFormat="1" x14ac:dyDescent="0.25">
      <c r="A220"/>
      <c r="B220" s="8"/>
      <c r="C220" s="8"/>
      <c r="D220" s="8"/>
      <c r="E220" s="8"/>
      <c r="F220" s="9"/>
      <c r="G220" s="9"/>
    </row>
    <row r="221" spans="1:7" s="10" customFormat="1" x14ac:dyDescent="0.25">
      <c r="A221"/>
      <c r="B221" s="8"/>
      <c r="C221" s="8"/>
      <c r="D221" s="8"/>
      <c r="E221" s="8"/>
      <c r="F221" s="9"/>
      <c r="G221" s="9"/>
    </row>
    <row r="222" spans="1:7" s="10" customFormat="1" x14ac:dyDescent="0.25">
      <c r="A222"/>
      <c r="B222" s="8"/>
      <c r="C222" s="8"/>
      <c r="D222" s="8"/>
      <c r="E222" s="8"/>
      <c r="F222" s="9"/>
      <c r="G222" s="9"/>
    </row>
    <row r="223" spans="1:7" s="10" customFormat="1" x14ac:dyDescent="0.25">
      <c r="A223"/>
      <c r="B223" s="8"/>
      <c r="C223" s="8"/>
      <c r="D223" s="8"/>
      <c r="E223" s="8"/>
      <c r="F223" s="9"/>
      <c r="G223" s="9"/>
    </row>
    <row r="224" spans="1:7" s="10" customFormat="1" x14ac:dyDescent="0.25">
      <c r="A224"/>
      <c r="B224" s="8"/>
      <c r="C224" s="8"/>
      <c r="D224" s="8"/>
      <c r="E224" s="8"/>
      <c r="F224" s="9"/>
      <c r="G224" s="9"/>
    </row>
    <row r="225" spans="1:7" s="10" customFormat="1" x14ac:dyDescent="0.25">
      <c r="A225"/>
      <c r="B225" s="8"/>
      <c r="C225" s="8"/>
      <c r="D225" s="8"/>
      <c r="E225" s="8"/>
      <c r="F225" s="9"/>
      <c r="G225" s="9"/>
    </row>
    <row r="226" spans="1:7" s="10" customFormat="1" x14ac:dyDescent="0.25">
      <c r="A226"/>
      <c r="B226" s="8"/>
      <c r="C226" s="8"/>
      <c r="D226" s="8"/>
      <c r="E226" s="8"/>
      <c r="F226" s="9"/>
      <c r="G226" s="9"/>
    </row>
    <row r="227" spans="1:7" s="10" customFormat="1" x14ac:dyDescent="0.25">
      <c r="A227"/>
      <c r="B227" s="8"/>
      <c r="C227" s="8"/>
      <c r="D227" s="8"/>
      <c r="E227" s="8"/>
      <c r="F227" s="9"/>
      <c r="G227" s="9"/>
    </row>
    <row r="228" spans="1:7" s="10" customFormat="1" x14ac:dyDescent="0.25">
      <c r="A228"/>
      <c r="B228" s="8"/>
      <c r="C228" s="8"/>
      <c r="D228" s="8"/>
      <c r="E228" s="8"/>
      <c r="F228" s="9"/>
      <c r="G228" s="9"/>
    </row>
    <row r="229" spans="1:7" s="10" customFormat="1" x14ac:dyDescent="0.25">
      <c r="A229"/>
      <c r="B229" s="8"/>
      <c r="C229" s="8"/>
      <c r="D229" s="8"/>
      <c r="E229" s="8"/>
      <c r="F229" s="9"/>
      <c r="G229" s="9"/>
    </row>
    <row r="230" spans="1:7" s="10" customFormat="1" x14ac:dyDescent="0.25">
      <c r="A230"/>
      <c r="B230" s="8"/>
      <c r="C230" s="8"/>
      <c r="D230" s="8"/>
      <c r="E230" s="8"/>
      <c r="F230" s="9"/>
      <c r="G230" s="9"/>
    </row>
    <row r="231" spans="1:7" s="10" customFormat="1" x14ac:dyDescent="0.25">
      <c r="A231"/>
      <c r="B231" s="8"/>
      <c r="C231" s="8"/>
      <c r="D231" s="8"/>
      <c r="E231" s="8"/>
      <c r="F231" s="9"/>
      <c r="G231" s="9"/>
    </row>
    <row r="232" spans="1:7" s="10" customFormat="1" x14ac:dyDescent="0.25">
      <c r="A232"/>
      <c r="B232" s="8"/>
      <c r="C232" s="8"/>
      <c r="D232" s="8"/>
      <c r="E232" s="8"/>
      <c r="F232" s="9"/>
      <c r="G232" s="9"/>
    </row>
    <row r="233" spans="1:7" s="10" customFormat="1" x14ac:dyDescent="0.25">
      <c r="A233"/>
      <c r="B233" s="8"/>
      <c r="C233" s="8"/>
      <c r="D233" s="8"/>
      <c r="E233" s="8"/>
      <c r="F233" s="9"/>
      <c r="G233" s="9"/>
    </row>
    <row r="234" spans="1:7" s="10" customFormat="1" x14ac:dyDescent="0.25">
      <c r="A234"/>
      <c r="B234" s="8"/>
      <c r="C234" s="8"/>
      <c r="D234" s="8"/>
      <c r="E234" s="8"/>
      <c r="F234" s="9"/>
      <c r="G234" s="9"/>
    </row>
    <row r="235" spans="1:7" s="10" customFormat="1" x14ac:dyDescent="0.25">
      <c r="A235"/>
      <c r="B235" s="8"/>
      <c r="C235" s="8"/>
      <c r="D235" s="8"/>
      <c r="E235" s="8"/>
      <c r="F235" s="9"/>
      <c r="G235" s="9"/>
    </row>
    <row r="236" spans="1:7" s="10" customFormat="1" x14ac:dyDescent="0.25">
      <c r="A236"/>
      <c r="B236" s="8"/>
      <c r="C236" s="8"/>
      <c r="D236" s="8"/>
      <c r="E236" s="8"/>
      <c r="F236" s="9"/>
      <c r="G236" s="9"/>
    </row>
    <row r="237" spans="1:7" s="10" customFormat="1" x14ac:dyDescent="0.25">
      <c r="A237"/>
      <c r="B237" s="8"/>
      <c r="C237" s="8"/>
      <c r="D237" s="8"/>
      <c r="E237" s="8"/>
      <c r="F237" s="9"/>
      <c r="G237" s="9"/>
    </row>
    <row r="238" spans="1:7" s="10" customFormat="1" x14ac:dyDescent="0.25">
      <c r="A238"/>
      <c r="B238" s="8"/>
      <c r="C238" s="8"/>
      <c r="D238" s="8"/>
      <c r="E238" s="8"/>
      <c r="F238" s="9"/>
      <c r="G238" s="9"/>
    </row>
    <row r="239" spans="1:7" s="10" customFormat="1" x14ac:dyDescent="0.25">
      <c r="A239"/>
      <c r="B239" s="8"/>
      <c r="C239" s="8"/>
      <c r="D239" s="8"/>
      <c r="E239" s="8"/>
      <c r="F239" s="9"/>
      <c r="G239" s="9"/>
    </row>
    <row r="240" spans="1:7" s="10" customFormat="1" x14ac:dyDescent="0.25">
      <c r="A240"/>
      <c r="B240" s="8"/>
      <c r="C240" s="8"/>
      <c r="D240" s="8"/>
      <c r="E240" s="8"/>
      <c r="F240" s="9"/>
      <c r="G240" s="9"/>
    </row>
    <row r="241" spans="1:7" s="10" customFormat="1" x14ac:dyDescent="0.25">
      <c r="A241"/>
      <c r="B241" s="8"/>
      <c r="C241" s="8"/>
      <c r="D241" s="8"/>
      <c r="E241" s="8"/>
      <c r="F241" s="9"/>
      <c r="G241" s="9"/>
    </row>
    <row r="242" spans="1:7" s="10" customFormat="1" x14ac:dyDescent="0.25">
      <c r="A242"/>
      <c r="B242" s="8"/>
      <c r="C242" s="8"/>
      <c r="D242" s="8"/>
      <c r="E242" s="8"/>
      <c r="F242" s="9"/>
      <c r="G242" s="9"/>
    </row>
    <row r="243" spans="1:7" s="10" customFormat="1" x14ac:dyDescent="0.25">
      <c r="A243"/>
      <c r="B243" s="8"/>
      <c r="C243" s="8"/>
      <c r="D243" s="8"/>
      <c r="E243" s="8"/>
      <c r="F243" s="9"/>
      <c r="G243" s="9"/>
    </row>
    <row r="244" spans="1:7" s="10" customFormat="1" x14ac:dyDescent="0.25">
      <c r="A244"/>
      <c r="B244" s="8"/>
      <c r="C244" s="8"/>
      <c r="D244" s="8"/>
      <c r="E244" s="8"/>
      <c r="F244" s="9"/>
      <c r="G244" s="9"/>
    </row>
    <row r="245" spans="1:7" s="10" customFormat="1" x14ac:dyDescent="0.25">
      <c r="A245"/>
      <c r="B245" s="8"/>
      <c r="C245" s="8"/>
      <c r="D245" s="8"/>
      <c r="E245" s="8"/>
      <c r="F245" s="9"/>
      <c r="G245" s="9"/>
    </row>
    <row r="246" spans="1:7" s="10" customFormat="1" x14ac:dyDescent="0.25">
      <c r="A246"/>
      <c r="B246" s="8"/>
      <c r="C246" s="8"/>
      <c r="D246" s="8"/>
      <c r="E246" s="8"/>
      <c r="F246" s="9"/>
      <c r="G246" s="9"/>
    </row>
    <row r="247" spans="1:7" s="10" customFormat="1" x14ac:dyDescent="0.25">
      <c r="A247"/>
      <c r="B247" s="8"/>
      <c r="C247" s="8"/>
      <c r="D247" s="8"/>
      <c r="E247" s="8"/>
      <c r="F247" s="9"/>
      <c r="G247" s="9"/>
    </row>
    <row r="248" spans="1:7" s="10" customFormat="1" x14ac:dyDescent="0.25">
      <c r="A248"/>
      <c r="B248" s="8"/>
      <c r="C248" s="8"/>
      <c r="D248" s="8"/>
      <c r="E248" s="8"/>
      <c r="F248" s="9"/>
      <c r="G248" s="9"/>
    </row>
    <row r="249" spans="1:7" s="10" customFormat="1" x14ac:dyDescent="0.25">
      <c r="A249"/>
      <c r="B249" s="8"/>
      <c r="C249" s="8"/>
      <c r="D249" s="8"/>
      <c r="E249" s="8"/>
      <c r="F249" s="9"/>
      <c r="G249" s="9"/>
    </row>
    <row r="250" spans="1:7" s="10" customFormat="1" x14ac:dyDescent="0.25">
      <c r="A250"/>
      <c r="B250" s="8"/>
      <c r="C250" s="8"/>
      <c r="D250" s="8"/>
      <c r="E250" s="8"/>
      <c r="F250" s="9"/>
      <c r="G250" s="9"/>
    </row>
    <row r="251" spans="1:7" s="10" customFormat="1" x14ac:dyDescent="0.25">
      <c r="A251"/>
      <c r="B251" s="8"/>
      <c r="C251" s="8"/>
      <c r="D251" s="8"/>
      <c r="E251" s="8"/>
      <c r="F251" s="9"/>
      <c r="G251" s="9"/>
    </row>
    <row r="252" spans="1:7" s="10" customFormat="1" x14ac:dyDescent="0.25">
      <c r="A252"/>
      <c r="B252" s="8"/>
      <c r="C252" s="8"/>
      <c r="D252" s="8"/>
      <c r="E252" s="8"/>
      <c r="F252" s="9"/>
      <c r="G252" s="9"/>
    </row>
    <row r="253" spans="1:7" s="10" customFormat="1" x14ac:dyDescent="0.25">
      <c r="A253"/>
      <c r="B253" s="8"/>
      <c r="C253" s="8"/>
      <c r="D253" s="8"/>
      <c r="E253" s="8"/>
      <c r="F253" s="9"/>
      <c r="G253" s="9"/>
    </row>
    <row r="254" spans="1:7" s="10" customFormat="1" x14ac:dyDescent="0.25">
      <c r="A254"/>
      <c r="B254" s="8"/>
      <c r="C254" s="8"/>
      <c r="D254" s="8"/>
      <c r="E254" s="8"/>
      <c r="F254" s="9"/>
      <c r="G254" s="9"/>
    </row>
    <row r="255" spans="1:7" s="10" customFormat="1" x14ac:dyDescent="0.25">
      <c r="A255"/>
      <c r="B255" s="8"/>
      <c r="C255" s="8"/>
      <c r="D255" s="8"/>
      <c r="E255" s="8"/>
      <c r="F255" s="9"/>
      <c r="G255" s="9"/>
    </row>
    <row r="256" spans="1:7" s="10" customFormat="1" x14ac:dyDescent="0.25">
      <c r="A256"/>
      <c r="B256" s="8"/>
      <c r="C256" s="8"/>
      <c r="D256" s="8"/>
      <c r="E256" s="8"/>
      <c r="F256" s="9"/>
      <c r="G256" s="9"/>
    </row>
    <row r="257" spans="1:7" s="10" customFormat="1" x14ac:dyDescent="0.25">
      <c r="A257"/>
      <c r="B257" s="8"/>
      <c r="C257" s="8"/>
      <c r="D257" s="8"/>
      <c r="E257" s="8"/>
      <c r="F257" s="9"/>
      <c r="G257" s="9"/>
    </row>
    <row r="258" spans="1:7" s="10" customFormat="1" x14ac:dyDescent="0.25">
      <c r="A258"/>
      <c r="B258" s="8"/>
      <c r="C258" s="8"/>
      <c r="D258" s="8"/>
      <c r="E258" s="8"/>
      <c r="F258" s="9"/>
      <c r="G258" s="9"/>
    </row>
    <row r="259" spans="1:7" s="10" customFormat="1" x14ac:dyDescent="0.25">
      <c r="A259"/>
      <c r="B259" s="8"/>
      <c r="C259" s="8"/>
      <c r="D259" s="8"/>
      <c r="E259" s="8"/>
      <c r="F259" s="9"/>
      <c r="G259" s="9"/>
    </row>
    <row r="260" spans="1:7" s="10" customFormat="1" x14ac:dyDescent="0.25">
      <c r="A260"/>
      <c r="B260" s="8"/>
      <c r="C260" s="8"/>
      <c r="D260" s="8"/>
      <c r="E260" s="8"/>
      <c r="F260" s="9"/>
      <c r="G260" s="9"/>
    </row>
    <row r="261" spans="1:7" s="10" customFormat="1" x14ac:dyDescent="0.25">
      <c r="A261"/>
      <c r="B261" s="8"/>
      <c r="C261" s="8"/>
      <c r="D261" s="8"/>
      <c r="E261" s="8"/>
      <c r="F261" s="9"/>
      <c r="G261" s="9"/>
    </row>
    <row r="262" spans="1:7" s="10" customFormat="1" x14ac:dyDescent="0.25">
      <c r="A262"/>
      <c r="B262" s="8"/>
      <c r="C262" s="8"/>
      <c r="D262" s="8"/>
      <c r="E262" s="8"/>
      <c r="F262" s="9"/>
      <c r="G262" s="9"/>
    </row>
    <row r="263" spans="1:7" s="10" customFormat="1" x14ac:dyDescent="0.25">
      <c r="A263"/>
      <c r="B263" s="8"/>
      <c r="C263" s="8"/>
      <c r="D263" s="8"/>
      <c r="E263" s="8"/>
      <c r="F263" s="9"/>
      <c r="G263" s="9"/>
    </row>
    <row r="264" spans="1:7" s="10" customFormat="1" x14ac:dyDescent="0.25">
      <c r="A264"/>
      <c r="B264" s="8"/>
      <c r="C264" s="8"/>
      <c r="D264" s="8"/>
      <c r="E264" s="8"/>
      <c r="F264" s="9"/>
      <c r="G264" s="9"/>
    </row>
    <row r="265" spans="1:7" s="10" customFormat="1" x14ac:dyDescent="0.25">
      <c r="A265"/>
      <c r="B265" s="8"/>
      <c r="C265" s="8"/>
      <c r="D265" s="8"/>
      <c r="E265" s="8"/>
      <c r="F265" s="9"/>
      <c r="G265" s="9"/>
    </row>
    <row r="266" spans="1:7" s="10" customFormat="1" x14ac:dyDescent="0.25">
      <c r="A266"/>
      <c r="B266" s="8"/>
      <c r="C266" s="8"/>
      <c r="D266" s="8"/>
      <c r="E266" s="8"/>
      <c r="F266" s="9"/>
      <c r="G266" s="9"/>
    </row>
    <row r="267" spans="1:7" s="10" customFormat="1" x14ac:dyDescent="0.25">
      <c r="A267"/>
      <c r="B267" s="8"/>
      <c r="C267" s="8"/>
      <c r="D267" s="8"/>
      <c r="E267" s="8"/>
      <c r="F267" s="9"/>
      <c r="G267" s="9"/>
    </row>
    <row r="268" spans="1:7" s="10" customFormat="1" x14ac:dyDescent="0.25">
      <c r="A268"/>
      <c r="B268" s="8"/>
      <c r="C268" s="8"/>
      <c r="D268" s="8"/>
      <c r="E268" s="8"/>
      <c r="F268" s="9"/>
      <c r="G268" s="9"/>
    </row>
    <row r="269" spans="1:7" s="10" customFormat="1" x14ac:dyDescent="0.25">
      <c r="A269"/>
      <c r="B269" s="8"/>
      <c r="C269" s="8"/>
      <c r="D269" s="8"/>
      <c r="E269" s="8"/>
      <c r="F269" s="9"/>
      <c r="G269" s="9"/>
    </row>
    <row r="270" spans="1:7" s="10" customFormat="1" x14ac:dyDescent="0.25">
      <c r="A270"/>
      <c r="B270" s="8"/>
      <c r="C270" s="8"/>
      <c r="D270" s="8"/>
      <c r="E270" s="8"/>
      <c r="F270" s="9"/>
      <c r="G270" s="9"/>
    </row>
    <row r="271" spans="1:7" s="10" customFormat="1" x14ac:dyDescent="0.25">
      <c r="A271"/>
      <c r="B271" s="8"/>
      <c r="C271" s="8"/>
      <c r="D271" s="8"/>
      <c r="E271" s="8"/>
      <c r="F271" s="9"/>
      <c r="G271" s="9"/>
    </row>
    <row r="272" spans="1:7" s="10" customFormat="1" x14ac:dyDescent="0.25">
      <c r="A272"/>
      <c r="B272" s="8"/>
      <c r="C272" s="8"/>
      <c r="D272" s="8"/>
      <c r="E272" s="8"/>
      <c r="F272" s="9"/>
      <c r="G272" s="9"/>
    </row>
    <row r="273" spans="1:7" s="10" customFormat="1" x14ac:dyDescent="0.25">
      <c r="A273"/>
      <c r="B273" s="8"/>
      <c r="C273" s="8"/>
      <c r="D273" s="8"/>
      <c r="E273" s="8"/>
      <c r="F273" s="9"/>
      <c r="G273" s="9"/>
    </row>
    <row r="274" spans="1:7" s="10" customFormat="1" x14ac:dyDescent="0.25">
      <c r="A274"/>
      <c r="B274" s="8"/>
      <c r="C274" s="8"/>
      <c r="D274" s="8"/>
      <c r="E274" s="8"/>
      <c r="F274" s="9"/>
      <c r="G274" s="9"/>
    </row>
    <row r="275" spans="1:7" s="10" customFormat="1" x14ac:dyDescent="0.25">
      <c r="A275"/>
      <c r="B275" s="8"/>
      <c r="C275" s="8"/>
      <c r="D275" s="8"/>
      <c r="E275" s="8"/>
      <c r="F275" s="9"/>
      <c r="G275" s="9"/>
    </row>
    <row r="276" spans="1:7" s="10" customFormat="1" x14ac:dyDescent="0.25">
      <c r="A276"/>
      <c r="B276" s="8"/>
      <c r="C276" s="8"/>
      <c r="D276" s="8"/>
      <c r="E276" s="8"/>
      <c r="F276" s="9"/>
      <c r="G276" s="9"/>
    </row>
    <row r="277" spans="1:7" s="10" customFormat="1" x14ac:dyDescent="0.25">
      <c r="A277"/>
      <c r="B277" s="8"/>
      <c r="C277" s="8"/>
      <c r="D277" s="8"/>
      <c r="E277" s="8"/>
      <c r="F277" s="9"/>
      <c r="G277" s="9"/>
    </row>
    <row r="278" spans="1:7" s="10" customFormat="1" x14ac:dyDescent="0.25">
      <c r="A278"/>
      <c r="B278" s="8"/>
      <c r="C278" s="8"/>
      <c r="D278" s="8"/>
      <c r="E278" s="8"/>
      <c r="F278" s="9"/>
      <c r="G278" s="9"/>
    </row>
    <row r="279" spans="1:7" s="10" customFormat="1" x14ac:dyDescent="0.25">
      <c r="A279"/>
      <c r="B279" s="8"/>
      <c r="C279" s="8"/>
      <c r="D279" s="8"/>
      <c r="E279" s="8"/>
      <c r="F279" s="9"/>
      <c r="G279" s="9"/>
    </row>
    <row r="280" spans="1:7" s="10" customFormat="1" x14ac:dyDescent="0.25">
      <c r="A280"/>
      <c r="B280" s="8"/>
      <c r="C280" s="8"/>
      <c r="D280" s="8"/>
      <c r="E280" s="8"/>
      <c r="F280" s="9"/>
      <c r="G280" s="9"/>
    </row>
    <row r="281" spans="1:7" s="10" customFormat="1" x14ac:dyDescent="0.25">
      <c r="A281"/>
      <c r="B281" s="8"/>
      <c r="C281" s="8"/>
      <c r="D281" s="8"/>
      <c r="E281" s="8"/>
      <c r="F281" s="9"/>
      <c r="G281" s="9"/>
    </row>
    <row r="282" spans="1:7" s="10" customFormat="1" x14ac:dyDescent="0.25">
      <c r="A282"/>
      <c r="B282" s="8"/>
      <c r="C282" s="8"/>
      <c r="D282" s="8"/>
      <c r="E282" s="8"/>
      <c r="F282" s="9"/>
      <c r="G282" s="9"/>
    </row>
    <row r="283" spans="1:7" s="10" customFormat="1" x14ac:dyDescent="0.25">
      <c r="A283"/>
      <c r="B283" s="8"/>
      <c r="C283" s="8"/>
      <c r="D283" s="8"/>
      <c r="E283" s="8"/>
      <c r="F283" s="9"/>
      <c r="G283" s="9"/>
    </row>
    <row r="284" spans="1:7" s="10" customFormat="1" x14ac:dyDescent="0.25">
      <c r="A284"/>
      <c r="B284" s="8"/>
      <c r="C284" s="8"/>
      <c r="D284" s="8"/>
      <c r="E284" s="8"/>
      <c r="F284" s="9"/>
      <c r="G284" s="9"/>
    </row>
    <row r="285" spans="1:7" s="10" customFormat="1" x14ac:dyDescent="0.25">
      <c r="A285"/>
      <c r="B285" s="8"/>
      <c r="C285" s="8"/>
      <c r="D285" s="8"/>
      <c r="E285" s="8"/>
      <c r="F285" s="9"/>
      <c r="G285" s="9"/>
    </row>
    <row r="286" spans="1:7" s="10" customFormat="1" x14ac:dyDescent="0.25">
      <c r="A286"/>
      <c r="B286" s="8"/>
      <c r="C286" s="8"/>
      <c r="D286" s="8"/>
      <c r="E286" s="8"/>
      <c r="F286" s="9"/>
      <c r="G286" s="9"/>
    </row>
    <row r="287" spans="1:7" s="10" customFormat="1" x14ac:dyDescent="0.25">
      <c r="A287"/>
      <c r="B287" s="8"/>
      <c r="C287" s="8"/>
      <c r="D287" s="8"/>
      <c r="E287" s="8"/>
      <c r="F287" s="9"/>
      <c r="G287" s="9"/>
    </row>
    <row r="288" spans="1:7" s="10" customFormat="1" x14ac:dyDescent="0.25">
      <c r="A288"/>
      <c r="B288" s="8"/>
      <c r="C288" s="8"/>
      <c r="D288" s="8"/>
      <c r="E288" s="8"/>
      <c r="F288" s="9"/>
      <c r="G288" s="9"/>
    </row>
    <row r="289" spans="1:7" s="10" customFormat="1" x14ac:dyDescent="0.25">
      <c r="A289"/>
      <c r="B289" s="8"/>
      <c r="C289" s="8"/>
      <c r="D289" s="8"/>
      <c r="E289" s="8"/>
      <c r="F289" s="9"/>
      <c r="G289" s="9"/>
    </row>
    <row r="290" spans="1:7" s="10" customFormat="1" x14ac:dyDescent="0.25">
      <c r="A290"/>
      <c r="B290" s="8"/>
      <c r="C290" s="8"/>
      <c r="D290" s="8"/>
      <c r="E290" s="8"/>
      <c r="F290" s="9"/>
      <c r="G290" s="9"/>
    </row>
    <row r="291" spans="1:7" s="10" customFormat="1" x14ac:dyDescent="0.25">
      <c r="A291"/>
      <c r="B291" s="8"/>
      <c r="C291" s="8"/>
      <c r="D291" s="8"/>
      <c r="E291" s="8"/>
      <c r="F291" s="9"/>
      <c r="G291" s="9"/>
    </row>
    <row r="292" spans="1:7" s="10" customFormat="1" x14ac:dyDescent="0.25">
      <c r="A292"/>
      <c r="B292" s="8"/>
      <c r="C292" s="8"/>
      <c r="D292" s="8"/>
      <c r="E292" s="8"/>
      <c r="F292" s="9"/>
      <c r="G292" s="9"/>
    </row>
    <row r="293" spans="1:7" s="10" customFormat="1" x14ac:dyDescent="0.25">
      <c r="A293"/>
      <c r="B293" s="8"/>
      <c r="C293" s="8"/>
      <c r="D293" s="8"/>
      <c r="E293" s="8"/>
      <c r="F293" s="9"/>
      <c r="G293" s="9"/>
    </row>
    <row r="294" spans="1:7" s="10" customFormat="1" x14ac:dyDescent="0.25">
      <c r="A294"/>
      <c r="B294" s="8"/>
      <c r="C294" s="8"/>
      <c r="D294" s="8"/>
      <c r="E294" s="8"/>
      <c r="F294" s="9"/>
      <c r="G294" s="9"/>
    </row>
    <row r="295" spans="1:7" s="10" customFormat="1" x14ac:dyDescent="0.25">
      <c r="A295"/>
      <c r="B295" s="8"/>
      <c r="C295" s="8"/>
      <c r="D295" s="8"/>
      <c r="E295" s="8"/>
      <c r="F295" s="9"/>
      <c r="G295" s="9"/>
    </row>
    <row r="296" spans="1:7" s="10" customFormat="1" x14ac:dyDescent="0.25">
      <c r="A296"/>
      <c r="B296" s="8"/>
      <c r="C296" s="8"/>
      <c r="D296" s="8"/>
      <c r="E296" s="8"/>
      <c r="F296" s="9"/>
      <c r="G296" s="9"/>
    </row>
    <row r="297" spans="1:7" s="10" customFormat="1" x14ac:dyDescent="0.25">
      <c r="A297"/>
      <c r="B297" s="8"/>
      <c r="C297" s="8"/>
      <c r="D297" s="8"/>
      <c r="E297" s="8"/>
      <c r="F297" s="9"/>
      <c r="G297" s="9"/>
    </row>
    <row r="298" spans="1:7" s="10" customFormat="1" x14ac:dyDescent="0.25">
      <c r="A298"/>
      <c r="B298" s="8"/>
      <c r="C298" s="8"/>
      <c r="D298" s="8"/>
      <c r="E298" s="8"/>
      <c r="F298" s="9"/>
      <c r="G298" s="9"/>
    </row>
    <row r="299" spans="1:7" s="10" customFormat="1" x14ac:dyDescent="0.25">
      <c r="A299"/>
      <c r="B299" s="8"/>
      <c r="C299" s="8"/>
      <c r="D299" s="8"/>
      <c r="E299" s="8"/>
      <c r="F299" s="9"/>
      <c r="G299"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10" customWidth="1"/>
    <col min="2" max="2" width="9" style="8" customWidth="1"/>
    <col min="3" max="3" width="5.42578125" style="8" customWidth="1"/>
    <col min="4" max="4" width="3.140625" style="8" customWidth="1"/>
    <col min="5" max="5" width="5.7109375" style="8" customWidth="1"/>
    <col min="6" max="6" width="16.140625" style="9" bestFit="1" customWidth="1"/>
    <col min="7" max="7" width="16.140625" style="9" customWidth="1"/>
    <col min="8" max="8" width="7" style="8" customWidth="1"/>
    <col min="9" max="9" width="3.140625" style="8" customWidth="1"/>
    <col min="10" max="10" width="5.7109375" style="8" customWidth="1"/>
    <col min="11" max="11" width="16.140625" style="9" bestFit="1" customWidth="1"/>
    <col min="12" max="12" width="14.140625" style="10" customWidth="1"/>
    <col min="13" max="13" width="16.140625" style="9" customWidth="1"/>
    <col min="14" max="14" width="13.7109375" style="11" customWidth="1"/>
    <col min="15" max="15" width="9.42578125" customWidth="1"/>
  </cols>
  <sheetData>
    <row r="1" spans="1:14" s="7" customFormat="1" ht="30" x14ac:dyDescent="0.25">
      <c r="A1" s="1" t="s">
        <v>0</v>
      </c>
      <c r="B1" s="2" t="s">
        <v>1</v>
      </c>
      <c r="C1" s="3" t="s">
        <v>2</v>
      </c>
      <c r="D1" s="3" t="s">
        <v>3</v>
      </c>
      <c r="E1" s="3" t="s">
        <v>4</v>
      </c>
      <c r="F1" s="4" t="s">
        <v>108</v>
      </c>
      <c r="G1" s="4" t="s">
        <v>6</v>
      </c>
      <c r="H1" s="22" t="s">
        <v>2</v>
      </c>
      <c r="I1" s="22" t="s">
        <v>3</v>
      </c>
      <c r="J1" s="22" t="s">
        <v>4</v>
      </c>
      <c r="K1" s="23" t="s">
        <v>96</v>
      </c>
      <c r="L1" s="24" t="s">
        <v>6</v>
      </c>
      <c r="M1" s="7" t="s">
        <v>119</v>
      </c>
      <c r="N1" s="7" t="s">
        <v>120</v>
      </c>
    </row>
    <row r="2" spans="1:14" x14ac:dyDescent="0.25">
      <c r="A2">
        <v>1887</v>
      </c>
      <c r="B2" s="8" t="s">
        <v>58</v>
      </c>
      <c r="C2" s="8">
        <v>1</v>
      </c>
      <c r="D2" s="8">
        <v>3</v>
      </c>
      <c r="F2" s="9">
        <f>((240*C2)+(12*D2)+E2)/240</f>
        <v>1.1499999999999999</v>
      </c>
      <c r="G2" s="11" t="s">
        <v>56</v>
      </c>
      <c r="K2" s="9">
        <f>F2</f>
        <v>1.1499999999999999</v>
      </c>
    </row>
    <row r="3" spans="1:14" x14ac:dyDescent="0.25">
      <c r="A3">
        <v>1888</v>
      </c>
      <c r="B3" s="8" t="s">
        <v>59</v>
      </c>
      <c r="C3" s="8">
        <v>1</v>
      </c>
      <c r="D3" s="8">
        <v>10</v>
      </c>
      <c r="F3" s="9">
        <f t="shared" ref="F3:F4" si="0">((240*C3)+(12*D3)+E3)/240</f>
        <v>1.5</v>
      </c>
      <c r="G3" s="11" t="s">
        <v>56</v>
      </c>
      <c r="K3" s="9">
        <f t="shared" ref="K3:K4" si="1">F3</f>
        <v>1.5</v>
      </c>
    </row>
    <row r="4" spans="1:14" x14ac:dyDescent="0.25">
      <c r="A4">
        <v>1889</v>
      </c>
      <c r="B4" s="8" t="s">
        <v>60</v>
      </c>
      <c r="C4" s="8">
        <v>1</v>
      </c>
      <c r="D4" s="8">
        <v>18</v>
      </c>
      <c r="F4" s="9">
        <f t="shared" si="0"/>
        <v>1.9</v>
      </c>
      <c r="G4" s="11" t="s">
        <v>56</v>
      </c>
      <c r="K4" s="9">
        <f t="shared" si="1"/>
        <v>1.9</v>
      </c>
    </row>
    <row r="5" spans="1:14" x14ac:dyDescent="0.25">
      <c r="A5">
        <v>1890</v>
      </c>
    </row>
    <row r="6" spans="1:14" x14ac:dyDescent="0.25">
      <c r="A6">
        <v>1891</v>
      </c>
    </row>
    <row r="7" spans="1:14" x14ac:dyDescent="0.25">
      <c r="A7">
        <v>1892</v>
      </c>
    </row>
    <row r="8" spans="1:14" x14ac:dyDescent="0.25">
      <c r="A8">
        <v>1893</v>
      </c>
    </row>
    <row r="9" spans="1:14" x14ac:dyDescent="0.25">
      <c r="A9">
        <v>1894</v>
      </c>
    </row>
    <row r="10" spans="1:14" x14ac:dyDescent="0.25">
      <c r="A10">
        <v>1895</v>
      </c>
    </row>
    <row r="11" spans="1:14" x14ac:dyDescent="0.25">
      <c r="A11">
        <v>1896</v>
      </c>
    </row>
    <row r="12" spans="1:14" x14ac:dyDescent="0.25">
      <c r="A12">
        <v>1897</v>
      </c>
    </row>
    <row r="13" spans="1:14" x14ac:dyDescent="0.25">
      <c r="A13" s="19">
        <v>1898</v>
      </c>
    </row>
    <row r="14" spans="1:14" x14ac:dyDescent="0.25">
      <c r="A14">
        <v>1899</v>
      </c>
    </row>
    <row r="15" spans="1:14" x14ac:dyDescent="0.25">
      <c r="A15">
        <v>1900</v>
      </c>
      <c r="B15" s="8" t="s">
        <v>70</v>
      </c>
      <c r="D15" s="8">
        <v>27</v>
      </c>
      <c r="F15" s="9">
        <f t="shared" ref="F15:F16" si="2">((240*C15)+(12*D15)+E15)/240</f>
        <v>1.35</v>
      </c>
      <c r="G15" s="14" t="s">
        <v>72</v>
      </c>
    </row>
    <row r="16" spans="1:14" s="10" customFormat="1" x14ac:dyDescent="0.25">
      <c r="A16">
        <v>1901</v>
      </c>
      <c r="B16" s="8" t="s">
        <v>71</v>
      </c>
      <c r="C16" s="8"/>
      <c r="D16" s="8">
        <v>31</v>
      </c>
      <c r="E16" s="8"/>
      <c r="F16" s="9">
        <f t="shared" si="2"/>
        <v>1.55</v>
      </c>
      <c r="G16" s="14" t="s">
        <v>72</v>
      </c>
      <c r="H16" s="8"/>
      <c r="I16" s="8"/>
      <c r="J16" s="8"/>
      <c r="K16" s="9"/>
    </row>
    <row r="17" spans="1:11" s="10" customFormat="1" x14ac:dyDescent="0.25">
      <c r="A17">
        <v>1901</v>
      </c>
      <c r="B17" s="8" t="s">
        <v>73</v>
      </c>
      <c r="C17" s="8"/>
      <c r="D17" s="8"/>
      <c r="E17" s="8"/>
      <c r="F17" s="9" t="s">
        <v>75</v>
      </c>
      <c r="G17" s="14" t="s">
        <v>72</v>
      </c>
      <c r="H17" s="8"/>
      <c r="I17" s="8"/>
      <c r="J17" s="8"/>
      <c r="K17" s="9"/>
    </row>
    <row r="18" spans="1:11" s="10" customFormat="1" x14ac:dyDescent="0.25">
      <c r="A18">
        <v>1902</v>
      </c>
      <c r="B18" s="8" t="s">
        <v>74</v>
      </c>
      <c r="C18" s="8"/>
      <c r="D18" s="8"/>
      <c r="E18" s="8"/>
      <c r="F18" s="9" t="s">
        <v>75</v>
      </c>
      <c r="G18" s="14" t="s">
        <v>72</v>
      </c>
      <c r="H18" s="8"/>
      <c r="I18" s="8"/>
      <c r="J18" s="8"/>
      <c r="K18" s="9"/>
    </row>
    <row r="19" spans="1:11" s="10" customFormat="1" x14ac:dyDescent="0.25">
      <c r="A19">
        <v>1902</v>
      </c>
      <c r="B19" s="8" t="s">
        <v>76</v>
      </c>
      <c r="C19" s="8"/>
      <c r="D19" s="8"/>
      <c r="E19" s="8"/>
      <c r="F19" s="9" t="s">
        <v>75</v>
      </c>
      <c r="G19" s="14" t="s">
        <v>72</v>
      </c>
      <c r="H19" s="8"/>
      <c r="I19" s="8"/>
      <c r="J19" s="8"/>
      <c r="K19" s="9"/>
    </row>
    <row r="20" spans="1:11" s="10" customFormat="1" x14ac:dyDescent="0.25">
      <c r="A20">
        <v>1903</v>
      </c>
      <c r="B20" s="8" t="s">
        <v>77</v>
      </c>
      <c r="C20" s="8"/>
      <c r="D20" s="8"/>
      <c r="E20" s="8"/>
      <c r="F20" s="9" t="s">
        <v>75</v>
      </c>
      <c r="G20" s="14" t="s">
        <v>72</v>
      </c>
      <c r="H20" s="8"/>
      <c r="I20" s="8"/>
      <c r="J20" s="8"/>
      <c r="K20" s="9"/>
    </row>
    <row r="21" spans="1:11" s="10" customFormat="1" x14ac:dyDescent="0.25">
      <c r="A21">
        <v>1903</v>
      </c>
      <c r="B21" s="8" t="s">
        <v>78</v>
      </c>
      <c r="C21" s="8"/>
      <c r="D21" s="8"/>
      <c r="E21" s="8"/>
      <c r="F21" s="9" t="s">
        <v>75</v>
      </c>
      <c r="G21" s="14" t="s">
        <v>72</v>
      </c>
      <c r="H21" s="8"/>
      <c r="I21" s="8"/>
      <c r="J21" s="8"/>
      <c r="K21" s="9"/>
    </row>
    <row r="22" spans="1:11" s="10" customFormat="1" x14ac:dyDescent="0.25">
      <c r="A22">
        <v>1904</v>
      </c>
      <c r="B22" s="8" t="s">
        <v>79</v>
      </c>
      <c r="C22" s="8"/>
      <c r="D22" s="8"/>
      <c r="E22" s="8"/>
      <c r="F22" s="9" t="s">
        <v>75</v>
      </c>
      <c r="G22" s="14" t="s">
        <v>72</v>
      </c>
      <c r="H22" s="8"/>
      <c r="I22" s="8"/>
      <c r="J22" s="8"/>
      <c r="K22" s="9"/>
    </row>
    <row r="23" spans="1:11" s="10" customFormat="1" x14ac:dyDescent="0.25">
      <c r="A23">
        <v>1904</v>
      </c>
      <c r="B23" s="8" t="s">
        <v>80</v>
      </c>
      <c r="C23" s="8"/>
      <c r="D23" s="8"/>
      <c r="E23" s="8"/>
      <c r="F23" s="9" t="s">
        <v>75</v>
      </c>
      <c r="G23" s="14" t="s">
        <v>72</v>
      </c>
      <c r="H23" s="8"/>
      <c r="I23" s="8"/>
      <c r="J23" s="8"/>
      <c r="K23" s="9"/>
    </row>
    <row r="24" spans="1:11" s="10" customFormat="1" x14ac:dyDescent="0.25">
      <c r="A24">
        <v>1905</v>
      </c>
      <c r="B24" s="8"/>
      <c r="C24" s="8"/>
      <c r="D24" s="8"/>
      <c r="E24" s="8"/>
      <c r="F24" s="9"/>
      <c r="G24" s="9"/>
      <c r="H24" s="8"/>
      <c r="I24" s="8"/>
      <c r="J24" s="8"/>
      <c r="K24" s="9"/>
    </row>
    <row r="25" spans="1:11" s="10" customFormat="1" x14ac:dyDescent="0.25">
      <c r="A25">
        <v>1908</v>
      </c>
      <c r="B25" s="8" t="s">
        <v>82</v>
      </c>
      <c r="C25" s="16">
        <v>1</v>
      </c>
      <c r="D25">
        <v>13</v>
      </c>
      <c r="E25" s="16">
        <v>6</v>
      </c>
      <c r="F25" s="9">
        <f t="shared" ref="F25:F29" si="3">((240*C25)+(12*D25)+E25)/240</f>
        <v>1.675</v>
      </c>
      <c r="G25" s="14" t="s">
        <v>84</v>
      </c>
      <c r="H25" s="16"/>
      <c r="I25"/>
      <c r="J25" s="16"/>
      <c r="K25" s="9"/>
    </row>
    <row r="26" spans="1:11" s="10" customFormat="1" x14ac:dyDescent="0.25">
      <c r="A26">
        <v>1908</v>
      </c>
      <c r="B26" s="8" t="s">
        <v>83</v>
      </c>
      <c r="C26" s="16">
        <v>1</v>
      </c>
      <c r="D26">
        <v>18</v>
      </c>
      <c r="E26" s="16">
        <v>6</v>
      </c>
      <c r="F26" s="9">
        <f t="shared" si="3"/>
        <v>1.925</v>
      </c>
      <c r="G26" s="14" t="s">
        <v>84</v>
      </c>
      <c r="H26" s="16"/>
      <c r="I26"/>
      <c r="J26" s="16"/>
      <c r="K26" s="9"/>
    </row>
    <row r="27" spans="1:11" s="10" customFormat="1" x14ac:dyDescent="0.25">
      <c r="A27">
        <v>1908</v>
      </c>
      <c r="B27" s="8"/>
      <c r="C27" s="16">
        <v>2</v>
      </c>
      <c r="D27">
        <v>1</v>
      </c>
      <c r="E27" s="16">
        <v>0</v>
      </c>
      <c r="F27" s="9">
        <f t="shared" si="3"/>
        <v>2.0499999999999998</v>
      </c>
      <c r="G27" s="20" t="s">
        <v>37</v>
      </c>
      <c r="H27" s="16"/>
      <c r="I27"/>
      <c r="J27" s="16"/>
      <c r="K27" s="9"/>
    </row>
    <row r="28" spans="1:11" s="10" customFormat="1" x14ac:dyDescent="0.25">
      <c r="A28">
        <v>1908</v>
      </c>
      <c r="B28" s="8"/>
      <c r="C28" s="16">
        <v>1</v>
      </c>
      <c r="D28">
        <v>6</v>
      </c>
      <c r="E28" s="16">
        <v>0</v>
      </c>
      <c r="F28" s="9">
        <f t="shared" si="3"/>
        <v>1.3</v>
      </c>
      <c r="G28" s="20" t="s">
        <v>37</v>
      </c>
      <c r="H28" s="16"/>
      <c r="I28"/>
      <c r="J28" s="16"/>
      <c r="K28" s="9"/>
    </row>
    <row r="29" spans="1:11" s="10" customFormat="1" x14ac:dyDescent="0.25">
      <c r="A29">
        <v>1909</v>
      </c>
      <c r="B29" s="8" t="s">
        <v>85</v>
      </c>
      <c r="C29" s="8"/>
      <c r="D29" s="8">
        <v>33</v>
      </c>
      <c r="E29" s="8"/>
      <c r="F29" s="9">
        <f t="shared" si="3"/>
        <v>1.65</v>
      </c>
      <c r="G29" s="14" t="s">
        <v>84</v>
      </c>
      <c r="H29" s="8"/>
      <c r="I29" s="8"/>
      <c r="J29" s="8"/>
      <c r="K29" s="9"/>
    </row>
    <row r="30" spans="1:11" s="10" customFormat="1" x14ac:dyDescent="0.25">
      <c r="A30">
        <v>1910</v>
      </c>
      <c r="B30" s="8"/>
      <c r="C30" s="8"/>
      <c r="D30" s="8"/>
      <c r="E30" s="8"/>
      <c r="F30" s="9"/>
      <c r="G30" s="9"/>
      <c r="H30" s="8"/>
      <c r="I30" s="8"/>
      <c r="J30" s="8"/>
      <c r="K30" s="9"/>
    </row>
    <row r="31" spans="1:11" s="10" customFormat="1" x14ac:dyDescent="0.25">
      <c r="A31">
        <v>1911</v>
      </c>
      <c r="B31" s="8"/>
      <c r="C31" s="8"/>
      <c r="D31" s="8"/>
      <c r="E31" s="8"/>
      <c r="F31" s="9"/>
      <c r="G31" s="9"/>
      <c r="H31" s="8"/>
      <c r="I31" s="8"/>
      <c r="J31" s="8"/>
      <c r="K31" s="9"/>
    </row>
    <row r="32" spans="1:11" s="10" customFormat="1" x14ac:dyDescent="0.25">
      <c r="A32">
        <v>1912</v>
      </c>
      <c r="B32" s="8"/>
      <c r="C32" s="8"/>
      <c r="D32" s="8"/>
      <c r="E32" s="8"/>
      <c r="F32" s="9"/>
      <c r="G32" s="9"/>
      <c r="H32" s="8"/>
      <c r="I32" s="8"/>
      <c r="J32" s="8"/>
      <c r="K32" s="9"/>
    </row>
    <row r="33" spans="1:11" s="10" customFormat="1" x14ac:dyDescent="0.25">
      <c r="A33">
        <v>1913</v>
      </c>
      <c r="B33" s="8"/>
      <c r="C33" s="8"/>
      <c r="D33" s="8"/>
      <c r="E33" s="8"/>
      <c r="F33" s="9"/>
      <c r="G33" s="9"/>
      <c r="H33" s="8"/>
      <c r="I33" s="8"/>
      <c r="J33" s="8"/>
      <c r="K33" s="9"/>
    </row>
    <row r="34" spans="1:11" s="10" customFormat="1" x14ac:dyDescent="0.25">
      <c r="A34">
        <v>1914</v>
      </c>
      <c r="B34" s="8"/>
      <c r="C34" s="8"/>
      <c r="D34" s="8"/>
      <c r="E34" s="8"/>
      <c r="F34" s="9"/>
      <c r="G34" s="9"/>
      <c r="H34" s="8"/>
      <c r="I34" s="8"/>
      <c r="J34" s="8"/>
      <c r="K34" s="9"/>
    </row>
    <row r="35" spans="1:11" s="10" customFormat="1" x14ac:dyDescent="0.25">
      <c r="A35">
        <v>1915</v>
      </c>
      <c r="B35" s="8"/>
      <c r="C35" s="8"/>
      <c r="D35" s="8"/>
      <c r="E35" s="8"/>
      <c r="F35" s="9"/>
      <c r="G35" s="9"/>
      <c r="H35" s="8"/>
      <c r="I35" s="8"/>
      <c r="J35" s="8"/>
      <c r="K35" s="9"/>
    </row>
    <row r="36" spans="1:11" s="10" customFormat="1" x14ac:dyDescent="0.25">
      <c r="A36">
        <v>1916</v>
      </c>
      <c r="B36" s="8"/>
      <c r="C36" s="8"/>
      <c r="D36" s="8"/>
      <c r="E36" s="8"/>
      <c r="F36" s="9"/>
      <c r="G36" s="9"/>
      <c r="H36" s="8"/>
      <c r="I36" s="8"/>
      <c r="J36" s="8"/>
      <c r="K36" s="9"/>
    </row>
    <row r="37" spans="1:11" s="10" customFormat="1" x14ac:dyDescent="0.25">
      <c r="A37">
        <v>1917</v>
      </c>
      <c r="B37" s="8"/>
      <c r="C37" s="8"/>
      <c r="D37" s="8"/>
      <c r="E37" s="8"/>
      <c r="F37" s="9"/>
      <c r="G37" s="9"/>
      <c r="H37" s="8"/>
      <c r="I37" s="8"/>
      <c r="J37" s="8"/>
      <c r="K37" s="9"/>
    </row>
    <row r="38" spans="1:11" s="10" customFormat="1" x14ac:dyDescent="0.25">
      <c r="A38">
        <v>1918</v>
      </c>
      <c r="B38" s="8"/>
      <c r="C38" s="8"/>
      <c r="D38" s="8"/>
      <c r="E38" s="8"/>
      <c r="F38" s="9"/>
      <c r="G38" s="9"/>
      <c r="H38" s="8"/>
      <c r="I38" s="8"/>
      <c r="J38" s="8"/>
      <c r="K38" s="9"/>
    </row>
    <row r="39" spans="1:11" s="10" customFormat="1" x14ac:dyDescent="0.25">
      <c r="A39">
        <v>1919</v>
      </c>
      <c r="B39" s="8"/>
      <c r="C39" s="8"/>
      <c r="D39" s="8"/>
      <c r="E39" s="8"/>
      <c r="F39" s="9"/>
      <c r="G39" s="9"/>
      <c r="H39" s="8"/>
      <c r="I39" s="8"/>
      <c r="J39" s="8"/>
      <c r="K39" s="9"/>
    </row>
    <row r="40" spans="1:11" s="10" customFormat="1" x14ac:dyDescent="0.25">
      <c r="A40">
        <v>1920</v>
      </c>
      <c r="B40" s="8"/>
      <c r="C40" s="8"/>
      <c r="D40" s="8"/>
      <c r="E40" s="8"/>
      <c r="F40" s="9"/>
      <c r="G40" s="9"/>
      <c r="H40" s="8"/>
      <c r="I40" s="8"/>
      <c r="J40" s="8"/>
      <c r="K40" s="9"/>
    </row>
    <row r="41" spans="1:11" s="10" customFormat="1" x14ac:dyDescent="0.25">
      <c r="A41">
        <v>1921</v>
      </c>
      <c r="B41" s="8"/>
      <c r="C41" s="8"/>
      <c r="D41" s="8"/>
      <c r="E41" s="8"/>
      <c r="F41" s="9"/>
      <c r="G41" s="9"/>
      <c r="H41" s="8"/>
      <c r="I41" s="8"/>
      <c r="J41" s="8"/>
      <c r="K41" s="9"/>
    </row>
    <row r="42" spans="1:11" s="10" customFormat="1" x14ac:dyDescent="0.25">
      <c r="A42">
        <v>1922</v>
      </c>
      <c r="B42" s="8"/>
      <c r="C42" s="8"/>
      <c r="D42" s="8"/>
      <c r="E42" s="8"/>
      <c r="F42" s="9"/>
      <c r="G42" s="9"/>
      <c r="H42" s="8"/>
      <c r="I42" s="8"/>
      <c r="J42" s="8"/>
      <c r="K42" s="9"/>
    </row>
    <row r="43" spans="1:11" s="10" customFormat="1" x14ac:dyDescent="0.25">
      <c r="A43">
        <v>1923</v>
      </c>
      <c r="B43" s="8"/>
      <c r="C43" s="8"/>
      <c r="D43" s="8"/>
      <c r="E43" s="8"/>
      <c r="F43" s="9"/>
      <c r="G43" s="9"/>
      <c r="H43" s="8"/>
      <c r="I43" s="8"/>
      <c r="J43" s="8"/>
      <c r="K43" s="9"/>
    </row>
    <row r="44" spans="1:11" s="10" customFormat="1" x14ac:dyDescent="0.25">
      <c r="A44">
        <v>1924</v>
      </c>
      <c r="B44" s="8"/>
      <c r="C44" s="8"/>
      <c r="D44" s="8"/>
      <c r="E44" s="8"/>
      <c r="F44" s="9"/>
      <c r="G44" s="9"/>
      <c r="H44" s="8"/>
      <c r="I44" s="8"/>
      <c r="J44" s="8"/>
      <c r="K44" s="9"/>
    </row>
    <row r="45" spans="1:11" s="10" customFormat="1" x14ac:dyDescent="0.25">
      <c r="A45">
        <v>1925</v>
      </c>
      <c r="B45" s="8"/>
      <c r="C45" s="8"/>
      <c r="D45" s="8"/>
      <c r="E45" s="8"/>
      <c r="F45" s="9"/>
      <c r="G45" s="9"/>
      <c r="H45" s="8"/>
      <c r="I45" s="8"/>
      <c r="J45" s="8"/>
      <c r="K45" s="9"/>
    </row>
    <row r="46" spans="1:11" s="10" customFormat="1" x14ac:dyDescent="0.25">
      <c r="A46">
        <v>1926</v>
      </c>
      <c r="B46" s="8"/>
      <c r="C46" s="8"/>
      <c r="D46" s="8"/>
      <c r="E46" s="8"/>
      <c r="F46" s="9"/>
      <c r="G46" s="9"/>
      <c r="H46" s="8"/>
      <c r="I46" s="8"/>
      <c r="J46" s="8"/>
      <c r="K46" s="9"/>
    </row>
    <row r="47" spans="1:11" s="10" customFormat="1" x14ac:dyDescent="0.25">
      <c r="A47">
        <v>1927</v>
      </c>
      <c r="B47" s="8"/>
      <c r="C47" s="8"/>
      <c r="D47" s="8"/>
      <c r="E47" s="8"/>
      <c r="F47" s="9"/>
      <c r="G47" s="9"/>
      <c r="H47" s="8"/>
      <c r="I47" s="8"/>
      <c r="J47" s="8"/>
      <c r="K47" s="9"/>
    </row>
    <row r="48" spans="1:11" s="10" customFormat="1" x14ac:dyDescent="0.25">
      <c r="A48">
        <v>1928</v>
      </c>
      <c r="B48" s="8"/>
      <c r="C48" s="8"/>
      <c r="D48" s="8"/>
      <c r="E48" s="8"/>
      <c r="F48" s="9"/>
      <c r="G48" s="9"/>
      <c r="H48" s="8"/>
      <c r="I48" s="8"/>
      <c r="J48" s="8"/>
      <c r="K48" s="9"/>
    </row>
    <row r="49" spans="1:11" s="10" customFormat="1" x14ac:dyDescent="0.25">
      <c r="A49">
        <v>1929</v>
      </c>
      <c r="B49" s="8" t="s">
        <v>69</v>
      </c>
      <c r="C49" s="8">
        <v>2</v>
      </c>
      <c r="D49" s="8">
        <v>11</v>
      </c>
      <c r="E49" s="8"/>
      <c r="F49" s="9">
        <f t="shared" ref="F49" si="4">((240*C49)+(12*D49)+E49)/240</f>
        <v>2.5499999999999998</v>
      </c>
      <c r="G49" s="14" t="s">
        <v>68</v>
      </c>
      <c r="H49" s="8"/>
      <c r="I49" s="8"/>
      <c r="J49" s="8"/>
      <c r="K49" s="9"/>
    </row>
    <row r="50" spans="1:11" s="10" customFormat="1" x14ac:dyDescent="0.25">
      <c r="A50">
        <v>1930</v>
      </c>
      <c r="B50" s="8"/>
      <c r="C50" s="8" t="s">
        <v>66</v>
      </c>
      <c r="D50" s="8"/>
      <c r="E50" s="8"/>
      <c r="F50" s="9"/>
      <c r="G50" s="14" t="s">
        <v>53</v>
      </c>
      <c r="H50" s="8"/>
      <c r="I50" s="8"/>
      <c r="J50" s="8"/>
      <c r="K50" s="9"/>
    </row>
    <row r="51" spans="1:11" s="10" customFormat="1" x14ac:dyDescent="0.25">
      <c r="A51">
        <v>1931</v>
      </c>
      <c r="B51" s="8"/>
      <c r="C51" s="8"/>
      <c r="D51" s="8"/>
      <c r="E51" s="8"/>
      <c r="F51" s="9"/>
      <c r="G51" s="9"/>
      <c r="H51" s="8"/>
      <c r="I51" s="8"/>
      <c r="J51" s="8"/>
      <c r="K51" s="9"/>
    </row>
    <row r="52" spans="1:11" s="10" customFormat="1" x14ac:dyDescent="0.25">
      <c r="A52">
        <v>1932</v>
      </c>
      <c r="B52" s="8"/>
      <c r="C52" s="8"/>
      <c r="D52" s="8"/>
      <c r="E52" s="8"/>
      <c r="F52" s="9"/>
      <c r="G52" s="9" t="s">
        <v>41</v>
      </c>
      <c r="H52" s="8"/>
      <c r="I52" s="8"/>
      <c r="J52" s="8"/>
      <c r="K52" s="9"/>
    </row>
    <row r="53" spans="1:11" s="10" customFormat="1" x14ac:dyDescent="0.25">
      <c r="A53">
        <v>1933</v>
      </c>
      <c r="B53" s="8"/>
      <c r="C53" s="8"/>
      <c r="D53" s="8"/>
      <c r="E53" s="8"/>
      <c r="F53" s="9"/>
      <c r="G53" s="9"/>
      <c r="H53" s="8"/>
      <c r="I53" s="8"/>
      <c r="J53" s="8"/>
      <c r="K53" s="9"/>
    </row>
    <row r="54" spans="1:11" s="10" customFormat="1" x14ac:dyDescent="0.25">
      <c r="A54">
        <v>1934</v>
      </c>
      <c r="B54" s="8"/>
      <c r="C54" s="8"/>
      <c r="D54" s="8"/>
      <c r="E54" s="8"/>
      <c r="F54" s="9"/>
      <c r="G54" s="9"/>
      <c r="H54" s="8"/>
      <c r="I54" s="8"/>
      <c r="J54" s="8"/>
      <c r="K54" s="9"/>
    </row>
    <row r="55" spans="1:11" s="10" customFormat="1" x14ac:dyDescent="0.25">
      <c r="A55">
        <v>1935</v>
      </c>
      <c r="B55" s="8"/>
      <c r="C55" s="8"/>
      <c r="D55" s="8"/>
      <c r="E55" s="8"/>
      <c r="F55" s="9"/>
      <c r="G55" s="9"/>
      <c r="H55" s="8"/>
      <c r="I55" s="8"/>
      <c r="J55" s="8"/>
      <c r="K55" s="9"/>
    </row>
    <row r="56" spans="1:11" s="10" customFormat="1" x14ac:dyDescent="0.25">
      <c r="A56">
        <v>1936</v>
      </c>
      <c r="B56" s="8"/>
      <c r="C56" s="8"/>
      <c r="D56" s="8"/>
      <c r="E56" s="8"/>
      <c r="F56" s="9"/>
      <c r="G56" s="9"/>
      <c r="H56" s="8"/>
      <c r="I56" s="8"/>
      <c r="J56" s="8"/>
      <c r="K56" s="9"/>
    </row>
    <row r="57" spans="1:11" s="10" customFormat="1" x14ac:dyDescent="0.25">
      <c r="A57">
        <v>1937</v>
      </c>
      <c r="B57" s="8"/>
      <c r="C57" s="8"/>
      <c r="D57" s="8"/>
      <c r="E57" s="8"/>
      <c r="F57" s="9"/>
      <c r="G57" s="9"/>
      <c r="H57" s="8"/>
      <c r="I57" s="8"/>
      <c r="J57" s="8"/>
      <c r="K57" s="9"/>
    </row>
    <row r="58" spans="1:11" s="10" customFormat="1" x14ac:dyDescent="0.25">
      <c r="A58">
        <v>1938</v>
      </c>
      <c r="B58" s="8"/>
      <c r="C58" s="8"/>
      <c r="D58" s="8"/>
      <c r="E58" s="8"/>
      <c r="F58" s="9"/>
      <c r="G58" s="9"/>
      <c r="H58" s="8"/>
      <c r="I58" s="8"/>
      <c r="J58" s="8"/>
      <c r="K58" s="9"/>
    </row>
    <row r="59" spans="1:11" s="10" customFormat="1" x14ac:dyDescent="0.25">
      <c r="A59">
        <v>1939</v>
      </c>
      <c r="B59" s="8"/>
      <c r="C59" s="8"/>
      <c r="D59" s="8"/>
      <c r="E59" s="8"/>
      <c r="F59" s="9"/>
      <c r="G59" s="9"/>
      <c r="H59" s="8"/>
      <c r="I59" s="8"/>
      <c r="J59" s="8"/>
      <c r="K59" s="9"/>
    </row>
    <row r="60" spans="1:11" s="10" customFormat="1" x14ac:dyDescent="0.25">
      <c r="A60">
        <v>1940</v>
      </c>
      <c r="B60" s="8"/>
      <c r="C60" s="8"/>
      <c r="D60" s="8"/>
      <c r="E60" s="8"/>
      <c r="F60" s="9"/>
      <c r="G60" s="9"/>
      <c r="H60" s="8"/>
      <c r="I60" s="8"/>
      <c r="J60" s="8"/>
      <c r="K60" s="9"/>
    </row>
    <row r="61" spans="1:11" s="10" customFormat="1" x14ac:dyDescent="0.25">
      <c r="A61">
        <v>1941</v>
      </c>
      <c r="B61" s="8"/>
      <c r="C61" s="8"/>
      <c r="D61" s="8"/>
      <c r="E61" s="8"/>
      <c r="F61" s="9"/>
      <c r="G61" s="9"/>
      <c r="H61" s="8"/>
      <c r="I61" s="8"/>
      <c r="J61" s="8"/>
      <c r="K61" s="9"/>
    </row>
    <row r="62" spans="1:11" s="10" customFormat="1" x14ac:dyDescent="0.25">
      <c r="A62">
        <v>1942</v>
      </c>
      <c r="B62" s="8"/>
      <c r="C62" s="8"/>
      <c r="D62" s="8"/>
      <c r="E62" s="8"/>
      <c r="F62" s="9"/>
      <c r="G62" s="9"/>
      <c r="H62" s="8"/>
      <c r="I62" s="8"/>
      <c r="J62" s="8"/>
      <c r="K62" s="9"/>
    </row>
    <row r="63" spans="1:11" s="10" customFormat="1" x14ac:dyDescent="0.25">
      <c r="A63">
        <v>1943</v>
      </c>
      <c r="B63" s="8"/>
      <c r="C63" s="8"/>
      <c r="D63" s="8"/>
      <c r="E63" s="8"/>
      <c r="F63" s="9"/>
      <c r="G63" s="9"/>
      <c r="H63" s="8"/>
      <c r="I63" s="8"/>
      <c r="J63" s="8"/>
      <c r="K63" s="9"/>
    </row>
    <row r="64" spans="1:11" s="10" customFormat="1" x14ac:dyDescent="0.25">
      <c r="A64">
        <v>1944</v>
      </c>
      <c r="B64" s="8"/>
      <c r="C64" s="8"/>
      <c r="D64" s="8"/>
      <c r="E64" s="8"/>
      <c r="F64" s="9"/>
      <c r="G64" s="9"/>
      <c r="H64" s="8"/>
      <c r="I64" s="8"/>
      <c r="J64" s="8"/>
      <c r="K64" s="9"/>
    </row>
    <row r="65" spans="1:12" s="10" customFormat="1" x14ac:dyDescent="0.25">
      <c r="A65">
        <v>1945</v>
      </c>
      <c r="B65" s="8"/>
      <c r="C65" s="8"/>
      <c r="D65" s="8"/>
      <c r="E65" s="8"/>
      <c r="F65" s="9"/>
      <c r="G65" s="9"/>
      <c r="H65" s="8"/>
      <c r="I65" s="8"/>
      <c r="J65" s="8"/>
      <c r="K65" s="9"/>
    </row>
    <row r="66" spans="1:12" s="10" customFormat="1" x14ac:dyDescent="0.25">
      <c r="A66">
        <v>1946</v>
      </c>
      <c r="B66" s="8"/>
      <c r="C66" s="8"/>
      <c r="D66" s="8"/>
      <c r="E66" s="8"/>
      <c r="F66" s="9"/>
      <c r="G66" s="9"/>
      <c r="H66" s="8"/>
      <c r="I66" s="8"/>
      <c r="J66" s="8"/>
      <c r="K66" s="9"/>
    </row>
    <row r="67" spans="1:12" s="10" customFormat="1" x14ac:dyDescent="0.25">
      <c r="A67">
        <v>1947</v>
      </c>
      <c r="B67" s="8"/>
      <c r="C67" s="8"/>
      <c r="D67" s="8"/>
      <c r="E67" s="8"/>
      <c r="F67" s="9"/>
      <c r="G67" s="9"/>
      <c r="H67" s="8">
        <v>2</v>
      </c>
      <c r="I67" s="8">
        <v>11</v>
      </c>
      <c r="J67" s="8">
        <v>6</v>
      </c>
      <c r="K67" s="29">
        <f t="shared" ref="K67" si="5">((240*H67)+(12*I67)+J67)/240</f>
        <v>2.5750000000000002</v>
      </c>
      <c r="L67" t="s">
        <v>95</v>
      </c>
    </row>
    <row r="68" spans="1:12" s="10" customFormat="1" x14ac:dyDescent="0.25">
      <c r="A68">
        <v>1948</v>
      </c>
      <c r="B68" s="8"/>
      <c r="C68" s="8"/>
      <c r="D68" s="8"/>
      <c r="E68" s="8"/>
      <c r="F68" s="9"/>
      <c r="G68" t="s">
        <v>52</v>
      </c>
      <c r="H68" s="8"/>
      <c r="I68" s="8"/>
      <c r="J68" s="8"/>
      <c r="K68" s="9"/>
    </row>
    <row r="69" spans="1:12" s="10" customFormat="1" x14ac:dyDescent="0.25">
      <c r="A69">
        <v>1949</v>
      </c>
      <c r="B69" s="8"/>
      <c r="C69" s="8"/>
      <c r="D69" s="8"/>
      <c r="E69" s="8"/>
      <c r="F69" s="9"/>
      <c r="G69" s="9"/>
      <c r="H69" s="8"/>
      <c r="I69" s="8"/>
      <c r="J69" s="8"/>
      <c r="K69" s="9"/>
    </row>
    <row r="70" spans="1:12" s="10" customFormat="1" x14ac:dyDescent="0.25">
      <c r="A70">
        <v>1950</v>
      </c>
      <c r="B70" s="8"/>
      <c r="C70" s="8"/>
      <c r="D70" s="8"/>
      <c r="E70" s="8"/>
      <c r="F70" s="9"/>
      <c r="G70" s="9"/>
      <c r="H70" s="8"/>
      <c r="I70" s="8"/>
      <c r="J70" s="8"/>
      <c r="K70" s="9"/>
    </row>
    <row r="71" spans="1:12" s="10" customFormat="1" x14ac:dyDescent="0.25">
      <c r="A71">
        <v>1951</v>
      </c>
      <c r="B71" s="8"/>
      <c r="C71" s="8"/>
      <c r="D71" s="8"/>
      <c r="E71" s="8"/>
      <c r="F71" s="9"/>
      <c r="G71" s="9"/>
      <c r="H71" s="8"/>
      <c r="I71" s="8"/>
      <c r="J71" s="8"/>
      <c r="K71" s="9"/>
    </row>
    <row r="72" spans="1:12" s="10" customFormat="1" x14ac:dyDescent="0.25">
      <c r="A72">
        <v>1952</v>
      </c>
      <c r="B72" s="8"/>
      <c r="C72" s="8"/>
      <c r="D72" s="8"/>
      <c r="E72" s="8"/>
      <c r="F72" s="9"/>
      <c r="G72" s="9"/>
      <c r="H72" s="8"/>
      <c r="I72" s="8"/>
      <c r="J72" s="8"/>
      <c r="K72" s="9"/>
    </row>
    <row r="73" spans="1:12" s="10" customFormat="1" x14ac:dyDescent="0.25">
      <c r="A73">
        <v>1953</v>
      </c>
      <c r="B73" s="8"/>
      <c r="C73" s="8"/>
      <c r="D73" s="8"/>
      <c r="E73" s="8"/>
      <c r="F73" s="9"/>
      <c r="G73" s="9"/>
      <c r="H73" s="8">
        <v>4</v>
      </c>
      <c r="I73" s="8">
        <v>7</v>
      </c>
      <c r="J73" s="8">
        <v>6</v>
      </c>
      <c r="K73" s="29">
        <f t="shared" ref="K73" si="6">((240*H73)+(12*I73)+J73)/240</f>
        <v>4.375</v>
      </c>
      <c r="L73" s="21" t="s">
        <v>107</v>
      </c>
    </row>
    <row r="74" spans="1:12" s="10" customFormat="1" x14ac:dyDescent="0.25">
      <c r="A74">
        <v>1954</v>
      </c>
      <c r="B74" s="8" t="s">
        <v>38</v>
      </c>
      <c r="C74" s="8">
        <v>4</v>
      </c>
      <c r="D74" s="8">
        <v>7</v>
      </c>
      <c r="E74" s="8">
        <v>6</v>
      </c>
      <c r="F74" s="9">
        <f>((240*C74)+(12*D74)+E74)/240</f>
        <v>4.375</v>
      </c>
      <c r="G74" s="9" t="s">
        <v>39</v>
      </c>
      <c r="H74" s="8"/>
      <c r="I74" s="8"/>
      <c r="J74" s="8"/>
      <c r="K74" s="32">
        <f>F74</f>
        <v>4.375</v>
      </c>
      <c r="L74" s="21" t="s">
        <v>102</v>
      </c>
    </row>
    <row r="75" spans="1:12" s="10" customFormat="1" x14ac:dyDescent="0.25">
      <c r="A75">
        <v>1955</v>
      </c>
      <c r="B75" s="8"/>
      <c r="C75" s="8"/>
      <c r="D75" s="8"/>
      <c r="E75" s="8"/>
      <c r="F75" s="9"/>
      <c r="G75" s="9"/>
      <c r="H75" s="8"/>
      <c r="I75" s="8"/>
      <c r="J75" s="8"/>
      <c r="K75" s="9"/>
    </row>
    <row r="76" spans="1:12" s="10" customFormat="1" x14ac:dyDescent="0.25">
      <c r="A76">
        <v>1956</v>
      </c>
      <c r="B76" s="8"/>
      <c r="C76" s="8"/>
      <c r="D76" s="8"/>
      <c r="E76" s="8"/>
      <c r="F76" s="9"/>
      <c r="H76" s="8"/>
      <c r="I76" s="8"/>
      <c r="J76" s="8"/>
      <c r="K76" s="9"/>
      <c r="L76" s="14" t="s">
        <v>42</v>
      </c>
    </row>
    <row r="77" spans="1:12" s="10" customFormat="1" x14ac:dyDescent="0.25">
      <c r="A77">
        <v>1957</v>
      </c>
      <c r="B77" s="8"/>
      <c r="C77" s="8"/>
      <c r="D77" s="8"/>
      <c r="E77" s="8"/>
      <c r="F77" s="9"/>
      <c r="G77" s="8"/>
      <c r="H77" s="8">
        <v>9</v>
      </c>
      <c r="I77" s="8">
        <v>17</v>
      </c>
      <c r="J77" s="8"/>
      <c r="K77" s="29">
        <f t="shared" ref="K77" si="7">((240*H77)+(12*I77)+J77)/240</f>
        <v>9.85</v>
      </c>
      <c r="L77" s="14" t="s">
        <v>98</v>
      </c>
    </row>
    <row r="78" spans="1:12" s="10" customFormat="1" x14ac:dyDescent="0.25">
      <c r="A78">
        <v>1958</v>
      </c>
      <c r="B78" s="8"/>
      <c r="C78" s="8"/>
      <c r="D78" s="8"/>
      <c r="E78" s="8"/>
      <c r="F78" s="9"/>
      <c r="G78" s="9"/>
      <c r="H78" s="8"/>
      <c r="I78" s="8"/>
      <c r="J78" s="8"/>
      <c r="K78" s="9"/>
    </row>
    <row r="79" spans="1:12" s="10" customFormat="1" x14ac:dyDescent="0.25">
      <c r="A79">
        <v>1959</v>
      </c>
      <c r="B79" s="8"/>
      <c r="C79" s="8"/>
      <c r="D79" s="8"/>
      <c r="E79" s="8"/>
      <c r="F79" s="9"/>
      <c r="G79" s="9"/>
      <c r="H79" s="8"/>
      <c r="I79" s="8"/>
      <c r="J79" s="8"/>
      <c r="K79" s="9"/>
    </row>
    <row r="80" spans="1:12" s="10" customFormat="1" x14ac:dyDescent="0.25">
      <c r="A80">
        <v>1960</v>
      </c>
      <c r="B80" s="8"/>
      <c r="C80" s="8"/>
      <c r="D80" s="8"/>
      <c r="E80" s="8"/>
      <c r="F80" s="9"/>
      <c r="G80" s="9"/>
      <c r="H80" s="8"/>
      <c r="I80" s="8"/>
      <c r="J80" s="8"/>
      <c r="K80" s="9"/>
    </row>
    <row r="81" spans="1:12" s="10" customFormat="1" x14ac:dyDescent="0.25">
      <c r="A81">
        <v>1961</v>
      </c>
      <c r="B81" s="8" t="s">
        <v>38</v>
      </c>
      <c r="C81" s="8">
        <v>9</v>
      </c>
      <c r="D81" s="8">
        <v>9</v>
      </c>
      <c r="E81" s="8"/>
      <c r="F81" s="9">
        <f t="shared" ref="F81:F82" si="8">((240*C81)+(12*D81)+E81)/240</f>
        <v>9.4499999999999993</v>
      </c>
      <c r="G81" s="9"/>
      <c r="H81" s="8">
        <v>10</v>
      </c>
      <c r="I81" s="8">
        <v>17</v>
      </c>
      <c r="J81" s="8">
        <v>6</v>
      </c>
      <c r="K81" s="29">
        <f t="shared" ref="K81:K82" si="9">((240*H81)+(12*I81)+J81)/240</f>
        <v>10.875</v>
      </c>
      <c r="L81" s="21" t="s">
        <v>43</v>
      </c>
    </row>
    <row r="82" spans="1:12" s="10" customFormat="1" x14ac:dyDescent="0.25">
      <c r="A82">
        <v>1962</v>
      </c>
      <c r="B82" s="8" t="s">
        <v>38</v>
      </c>
      <c r="C82" s="8">
        <v>11</v>
      </c>
      <c r="D82" s="8">
        <v>17</v>
      </c>
      <c r="E82" s="8">
        <v>6</v>
      </c>
      <c r="F82" s="9">
        <f t="shared" si="8"/>
        <v>11.875</v>
      </c>
      <c r="G82" s="9"/>
      <c r="H82" s="8">
        <v>13</v>
      </c>
      <c r="I82" s="8">
        <v>13</v>
      </c>
      <c r="J82" s="8"/>
      <c r="K82" s="29">
        <f t="shared" si="9"/>
        <v>13.65</v>
      </c>
      <c r="L82" s="21" t="s">
        <v>94</v>
      </c>
    </row>
    <row r="83" spans="1:12" s="10" customFormat="1" x14ac:dyDescent="0.25">
      <c r="A83">
        <v>1963</v>
      </c>
      <c r="B83" s="8"/>
      <c r="C83" s="8"/>
      <c r="D83" s="8"/>
      <c r="E83" s="8"/>
      <c r="F83" s="9">
        <v>11.875</v>
      </c>
      <c r="G83" s="9"/>
      <c r="H83" s="8"/>
      <c r="I83" s="8"/>
      <c r="J83" s="8"/>
      <c r="K83" s="9"/>
      <c r="L83" t="s">
        <v>109</v>
      </c>
    </row>
    <row r="84" spans="1:12" s="10" customFormat="1" x14ac:dyDescent="0.25">
      <c r="A84">
        <v>1964</v>
      </c>
      <c r="B84" s="8"/>
      <c r="C84" s="8"/>
      <c r="D84" s="8"/>
      <c r="E84" s="8"/>
      <c r="F84" s="9"/>
      <c r="G84" s="9"/>
      <c r="H84" s="8"/>
      <c r="I84" s="8"/>
      <c r="J84" s="8"/>
      <c r="K84" s="9"/>
    </row>
    <row r="85" spans="1:12" s="10" customFormat="1" x14ac:dyDescent="0.25">
      <c r="A85">
        <v>1965</v>
      </c>
      <c r="B85" s="8"/>
      <c r="C85" s="8"/>
      <c r="D85" s="8"/>
      <c r="E85" s="8"/>
      <c r="F85" s="9"/>
      <c r="G85" s="9"/>
      <c r="H85" s="8"/>
      <c r="I85" s="8"/>
      <c r="J85" s="8"/>
      <c r="K85" s="9"/>
    </row>
    <row r="86" spans="1:12" s="10" customFormat="1" x14ac:dyDescent="0.25">
      <c r="A86">
        <v>1966</v>
      </c>
      <c r="F86" s="9"/>
      <c r="G86" t="s">
        <v>50</v>
      </c>
    </row>
    <row r="87" spans="1:12" s="10" customFormat="1" x14ac:dyDescent="0.25">
      <c r="A87">
        <v>1967</v>
      </c>
      <c r="B87" s="8" t="s">
        <v>47</v>
      </c>
      <c r="C87" s="8">
        <v>11</v>
      </c>
      <c r="D87" s="8">
        <v>17</v>
      </c>
      <c r="E87" s="8">
        <v>6</v>
      </c>
      <c r="F87" s="9">
        <f>((240*C87)+(12*D87)+E87)/240</f>
        <v>11.875</v>
      </c>
      <c r="G87" s="10" t="s">
        <v>49</v>
      </c>
      <c r="H87" s="8">
        <v>19</v>
      </c>
      <c r="I87" s="8">
        <v>13</v>
      </c>
      <c r="J87" s="8">
        <v>9</v>
      </c>
      <c r="K87" s="29">
        <f t="shared" ref="K87:K88" si="10">((240*H87)+(12*I87)+J87)/240</f>
        <v>19.6875</v>
      </c>
      <c r="L87" s="21" t="s">
        <v>45</v>
      </c>
    </row>
    <row r="88" spans="1:12" s="10" customFormat="1" x14ac:dyDescent="0.25">
      <c r="A88">
        <v>1968</v>
      </c>
      <c r="B88" s="8" t="s">
        <v>48</v>
      </c>
      <c r="C88" s="8">
        <v>14</v>
      </c>
      <c r="D88" s="8">
        <v>5</v>
      </c>
      <c r="E88" s="8"/>
      <c r="F88" s="9">
        <f>((240*C88)+(12*D88)+E88)/240</f>
        <v>14.25</v>
      </c>
      <c r="G88" s="9" t="s">
        <v>51</v>
      </c>
      <c r="H88" s="8">
        <v>21</v>
      </c>
      <c r="I88" s="8">
        <v>7</v>
      </c>
      <c r="J88" s="8">
        <v>6</v>
      </c>
      <c r="K88" s="29">
        <f t="shared" si="10"/>
        <v>21.375</v>
      </c>
      <c r="L88" s="21" t="s">
        <v>46</v>
      </c>
    </row>
    <row r="89" spans="1:12" s="10" customFormat="1" x14ac:dyDescent="0.25">
      <c r="A89">
        <v>1969</v>
      </c>
      <c r="B89" s="8"/>
      <c r="C89" s="8"/>
      <c r="D89" s="8"/>
      <c r="E89" s="8"/>
      <c r="F89" s="9"/>
      <c r="G89" s="9"/>
      <c r="H89" s="8"/>
      <c r="I89" s="8"/>
      <c r="J89" s="8"/>
      <c r="K89" s="9"/>
    </row>
    <row r="90" spans="1:12" s="10" customFormat="1" x14ac:dyDescent="0.25">
      <c r="A90">
        <v>1970</v>
      </c>
      <c r="B90" s="8"/>
      <c r="C90" s="8">
        <v>14</v>
      </c>
      <c r="D90" s="8">
        <v>5</v>
      </c>
      <c r="E90" s="8"/>
      <c r="F90" s="9">
        <f>((240*C90)+(12*D90)+E90)/240</f>
        <v>14.25</v>
      </c>
      <c r="G90" s="9"/>
      <c r="H90" s="8" t="s">
        <v>105</v>
      </c>
      <c r="I90" s="8"/>
      <c r="J90" s="8"/>
      <c r="K90" s="29"/>
      <c r="L90" s="21" t="s">
        <v>103</v>
      </c>
    </row>
    <row r="91" spans="1:12" s="10" customFormat="1" x14ac:dyDescent="0.25">
      <c r="A91">
        <v>1971</v>
      </c>
      <c r="B91" s="8"/>
      <c r="C91" s="8"/>
      <c r="D91" s="8"/>
      <c r="E91" s="8"/>
      <c r="F91" s="9"/>
      <c r="G91" s="9"/>
      <c r="H91" s="8"/>
      <c r="I91" s="8"/>
      <c r="J91" s="8"/>
      <c r="K91" s="9"/>
    </row>
    <row r="92" spans="1:12" s="10" customFormat="1" x14ac:dyDescent="0.25">
      <c r="A92">
        <v>1972</v>
      </c>
      <c r="B92" s="8"/>
      <c r="C92" s="8"/>
      <c r="D92" s="8"/>
      <c r="E92" s="8"/>
      <c r="F92" s="9"/>
      <c r="G92" s="9"/>
      <c r="H92" s="8"/>
      <c r="I92" s="8"/>
      <c r="J92" s="8"/>
      <c r="K92" s="9"/>
    </row>
    <row r="93" spans="1:12" s="10" customFormat="1" x14ac:dyDescent="0.25">
      <c r="A93">
        <v>1973</v>
      </c>
      <c r="B93" s="8"/>
      <c r="C93" s="8"/>
      <c r="D93" s="8"/>
      <c r="E93" s="8"/>
      <c r="F93" s="9">
        <v>19</v>
      </c>
      <c r="G93" t="s">
        <v>109</v>
      </c>
      <c r="H93" s="8"/>
      <c r="I93" s="8"/>
      <c r="J93" s="8"/>
      <c r="K93" s="9"/>
    </row>
    <row r="94" spans="1:12" s="10" customFormat="1" x14ac:dyDescent="0.25">
      <c r="A94">
        <v>1974</v>
      </c>
      <c r="B94" s="8"/>
      <c r="C94" s="8"/>
      <c r="D94" s="8"/>
      <c r="E94" s="8"/>
      <c r="F94" s="9">
        <v>19</v>
      </c>
      <c r="G94" s="34" t="s">
        <v>113</v>
      </c>
      <c r="H94" s="8"/>
      <c r="I94" s="8"/>
      <c r="J94" s="8"/>
      <c r="K94" s="9"/>
    </row>
    <row r="95" spans="1:12" s="10" customFormat="1" x14ac:dyDescent="0.25">
      <c r="A95">
        <v>1975</v>
      </c>
      <c r="B95" s="8"/>
      <c r="C95" s="8"/>
      <c r="D95" s="8"/>
      <c r="E95" s="8"/>
      <c r="F95" s="9">
        <v>22.8</v>
      </c>
      <c r="G95" s="34" t="s">
        <v>113</v>
      </c>
      <c r="H95" s="8"/>
      <c r="I95" s="8"/>
      <c r="J95" s="8"/>
      <c r="K95" s="9"/>
    </row>
    <row r="96" spans="1:12" s="10" customFormat="1" x14ac:dyDescent="0.25">
      <c r="A96">
        <v>1976</v>
      </c>
      <c r="B96" s="8"/>
      <c r="C96" s="8"/>
      <c r="D96" s="8"/>
      <c r="E96" s="8"/>
      <c r="F96" s="9">
        <v>29.6</v>
      </c>
      <c r="G96" s="34" t="s">
        <v>113</v>
      </c>
      <c r="H96" s="8"/>
      <c r="I96" s="8"/>
      <c r="J96" s="8"/>
      <c r="K96" s="9"/>
    </row>
    <row r="97" spans="1:12" s="10" customFormat="1" x14ac:dyDescent="0.25">
      <c r="A97">
        <v>1977</v>
      </c>
      <c r="C97" s="8"/>
      <c r="D97" s="8"/>
      <c r="E97" s="8"/>
      <c r="F97" s="8">
        <v>32.6</v>
      </c>
      <c r="G97" s="34" t="s">
        <v>113</v>
      </c>
      <c r="H97" s="28">
        <v>130.4</v>
      </c>
      <c r="I97" s="8"/>
      <c r="J97" s="8"/>
      <c r="K97" s="33">
        <f>H97</f>
        <v>130.4</v>
      </c>
      <c r="L97" t="s">
        <v>90</v>
      </c>
    </row>
    <row r="98" spans="1:12" s="10" customFormat="1" x14ac:dyDescent="0.25">
      <c r="A98">
        <v>1978</v>
      </c>
      <c r="B98" s="8"/>
      <c r="C98" s="8"/>
      <c r="D98" s="8"/>
      <c r="E98" s="8"/>
      <c r="F98" s="9">
        <v>35.9</v>
      </c>
      <c r="G98" s="34" t="s">
        <v>113</v>
      </c>
      <c r="H98" s="8"/>
      <c r="I98" s="8"/>
      <c r="J98" s="8"/>
      <c r="K98" s="9"/>
    </row>
    <row r="99" spans="1:12" s="10" customFormat="1" x14ac:dyDescent="0.25">
      <c r="A99">
        <v>1979</v>
      </c>
      <c r="B99" s="8"/>
      <c r="C99" s="8"/>
      <c r="D99" s="8"/>
      <c r="E99" s="8"/>
      <c r="F99" s="9">
        <v>39.5</v>
      </c>
      <c r="G99" s="34" t="s">
        <v>113</v>
      </c>
      <c r="H99" s="8"/>
      <c r="I99" s="8"/>
      <c r="J99" s="8"/>
      <c r="K99" s="9"/>
    </row>
    <row r="100" spans="1:12" s="10" customFormat="1" x14ac:dyDescent="0.25">
      <c r="A100">
        <v>1980</v>
      </c>
      <c r="B100" s="8"/>
      <c r="C100" s="8"/>
      <c r="D100" s="8"/>
      <c r="E100" s="8"/>
      <c r="F100" s="9">
        <v>47.4</v>
      </c>
      <c r="G100" s="34" t="s">
        <v>113</v>
      </c>
      <c r="H100" s="8"/>
      <c r="I100" s="8"/>
      <c r="J100" s="8"/>
      <c r="K100" s="9"/>
    </row>
    <row r="101" spans="1:12" s="10" customFormat="1" x14ac:dyDescent="0.25">
      <c r="A101">
        <v>1981</v>
      </c>
      <c r="B101" s="8"/>
      <c r="C101" s="8"/>
      <c r="D101" s="8"/>
      <c r="E101" s="8"/>
      <c r="F101" s="9">
        <v>57</v>
      </c>
      <c r="G101" s="34" t="s">
        <v>113</v>
      </c>
      <c r="H101" s="8"/>
      <c r="I101" s="8"/>
      <c r="J101" s="8"/>
      <c r="K101" s="9"/>
    </row>
    <row r="102" spans="1:12" s="10" customFormat="1" x14ac:dyDescent="0.25">
      <c r="A102">
        <v>1982</v>
      </c>
      <c r="B102" s="8"/>
      <c r="C102" s="8"/>
      <c r="D102" s="8"/>
      <c r="E102" s="8"/>
      <c r="F102" s="9">
        <v>64</v>
      </c>
      <c r="G102" s="34" t="s">
        <v>113</v>
      </c>
      <c r="H102" s="8"/>
      <c r="I102" s="8"/>
      <c r="J102" s="8"/>
      <c r="K102" s="9"/>
    </row>
    <row r="103" spans="1:12" s="10" customFormat="1" x14ac:dyDescent="0.25">
      <c r="A103">
        <v>1983</v>
      </c>
      <c r="B103" s="8"/>
      <c r="C103" s="8"/>
      <c r="D103" s="8"/>
      <c r="E103" s="8"/>
      <c r="F103" s="9">
        <v>70</v>
      </c>
      <c r="G103" s="34" t="s">
        <v>113</v>
      </c>
      <c r="H103" s="8"/>
      <c r="I103" s="8"/>
      <c r="J103" s="8"/>
      <c r="K103" s="9"/>
    </row>
    <row r="104" spans="1:12" s="10" customFormat="1" x14ac:dyDescent="0.25">
      <c r="A104">
        <v>1984</v>
      </c>
      <c r="B104" s="8"/>
      <c r="C104" s="8"/>
      <c r="D104" s="8"/>
      <c r="E104" s="8"/>
      <c r="F104" s="9">
        <v>75</v>
      </c>
      <c r="G104" s="34" t="s">
        <v>113</v>
      </c>
      <c r="H104" s="8"/>
      <c r="I104" s="8"/>
      <c r="J104" s="8"/>
      <c r="K104" s="9"/>
    </row>
    <row r="105" spans="1:12" s="10" customFormat="1" x14ac:dyDescent="0.25">
      <c r="A105">
        <v>1985</v>
      </c>
      <c r="B105" s="8"/>
      <c r="C105" s="8"/>
      <c r="D105" s="8"/>
      <c r="E105" s="8"/>
      <c r="F105" s="9">
        <v>79</v>
      </c>
      <c r="G105" s="34" t="s">
        <v>113</v>
      </c>
      <c r="H105" s="8"/>
      <c r="I105" s="8"/>
      <c r="J105" s="8"/>
      <c r="K105" s="9"/>
    </row>
    <row r="106" spans="1:12" s="10" customFormat="1" x14ac:dyDescent="0.25">
      <c r="A106">
        <v>1986</v>
      </c>
      <c r="B106" s="8"/>
      <c r="C106" s="8"/>
      <c r="D106" s="8"/>
      <c r="E106" s="8"/>
      <c r="F106" s="9">
        <v>83</v>
      </c>
      <c r="G106" s="34" t="s">
        <v>113</v>
      </c>
      <c r="H106" s="8"/>
      <c r="I106" s="8"/>
      <c r="J106" s="8"/>
      <c r="K106" s="9">
        <v>261</v>
      </c>
      <c r="L106" s="34" t="s">
        <v>114</v>
      </c>
    </row>
    <row r="107" spans="1:12" s="10" customFormat="1" x14ac:dyDescent="0.25">
      <c r="A107">
        <v>1987</v>
      </c>
      <c r="B107" s="8"/>
      <c r="C107" s="8"/>
      <c r="D107" s="8"/>
      <c r="E107" s="8"/>
      <c r="F107" s="9"/>
      <c r="G107" s="9"/>
      <c r="H107" s="8"/>
      <c r="I107" s="8"/>
      <c r="J107" s="8"/>
      <c r="K107" s="9"/>
    </row>
    <row r="108" spans="1:12" s="10" customFormat="1" x14ac:dyDescent="0.25">
      <c r="A108">
        <v>1988</v>
      </c>
      <c r="B108" s="8"/>
      <c r="C108" s="8"/>
      <c r="D108" s="8"/>
      <c r="E108" s="8"/>
      <c r="F108" s="9"/>
      <c r="G108" s="9"/>
      <c r="H108" s="8"/>
      <c r="I108" s="8"/>
      <c r="J108" s="8"/>
      <c r="K108" s="9">
        <v>276</v>
      </c>
      <c r="L108" s="10" t="s">
        <v>115</v>
      </c>
    </row>
    <row r="109" spans="1:12" s="10" customFormat="1" x14ac:dyDescent="0.25">
      <c r="A109">
        <v>1989</v>
      </c>
      <c r="B109" s="8"/>
      <c r="C109" s="8"/>
      <c r="D109" s="8"/>
      <c r="E109" s="8"/>
      <c r="F109" s="9"/>
      <c r="G109" s="9"/>
      <c r="H109" s="8"/>
      <c r="I109" s="8"/>
      <c r="J109" s="8"/>
      <c r="K109" s="9">
        <v>288</v>
      </c>
      <c r="L109" s="10" t="s">
        <v>115</v>
      </c>
    </row>
    <row r="110" spans="1:12" s="10" customFormat="1" x14ac:dyDescent="0.25">
      <c r="A110">
        <v>1990</v>
      </c>
      <c r="B110" s="8"/>
      <c r="C110" s="8"/>
      <c r="D110" s="8"/>
      <c r="E110" s="8"/>
      <c r="F110" s="9"/>
      <c r="G110" s="9"/>
      <c r="H110" s="8"/>
      <c r="I110" s="8"/>
      <c r="J110" s="8"/>
      <c r="K110" s="9"/>
    </row>
    <row r="111" spans="1:12" s="10" customFormat="1" x14ac:dyDescent="0.25">
      <c r="A111">
        <v>1991</v>
      </c>
      <c r="B111" s="8"/>
      <c r="C111" s="8"/>
      <c r="D111" s="8"/>
      <c r="E111" s="8"/>
      <c r="F111" s="9"/>
      <c r="G111" s="9"/>
      <c r="H111" s="8"/>
      <c r="I111" s="8"/>
      <c r="J111" s="8"/>
      <c r="K111" s="9"/>
    </row>
    <row r="112" spans="1:12" s="10" customFormat="1" x14ac:dyDescent="0.25">
      <c r="A112">
        <v>1992</v>
      </c>
      <c r="B112" s="8"/>
      <c r="C112" s="8"/>
      <c r="D112" s="8"/>
      <c r="E112" s="8"/>
      <c r="F112" s="9"/>
      <c r="G112" s="9"/>
      <c r="H112" s="8"/>
      <c r="I112" s="8"/>
      <c r="J112" s="8"/>
      <c r="K112" s="9"/>
    </row>
    <row r="113" spans="1:14" s="10" customFormat="1" x14ac:dyDescent="0.25">
      <c r="A113">
        <v>1993</v>
      </c>
      <c r="B113" s="8"/>
      <c r="C113" s="8"/>
      <c r="D113" s="8"/>
      <c r="E113" s="8"/>
      <c r="F113" s="9"/>
      <c r="G113" s="9"/>
      <c r="H113" s="8"/>
      <c r="I113" s="8"/>
      <c r="J113" s="8"/>
      <c r="K113" s="9"/>
    </row>
    <row r="114" spans="1:14" s="10" customFormat="1" x14ac:dyDescent="0.25">
      <c r="A114">
        <v>1994</v>
      </c>
      <c r="B114" s="8"/>
      <c r="C114" s="8"/>
      <c r="D114" s="8"/>
      <c r="E114" s="8"/>
      <c r="F114" s="9"/>
      <c r="G114" s="9"/>
      <c r="H114" s="8"/>
      <c r="I114" s="8"/>
      <c r="J114" s="8"/>
      <c r="K114" s="9"/>
    </row>
    <row r="115" spans="1:14" s="10" customFormat="1" x14ac:dyDescent="0.25">
      <c r="A115">
        <v>1995</v>
      </c>
      <c r="B115" s="8"/>
      <c r="C115" s="8"/>
      <c r="D115" s="8"/>
      <c r="E115" s="8"/>
      <c r="F115" s="9"/>
      <c r="G115" s="9"/>
      <c r="H115" s="8"/>
      <c r="I115" s="8"/>
      <c r="J115" s="8"/>
      <c r="K115" s="9"/>
    </row>
    <row r="116" spans="1:14" s="10" customFormat="1" x14ac:dyDescent="0.25">
      <c r="A116">
        <v>1996</v>
      </c>
      <c r="B116" s="8"/>
      <c r="C116" s="8"/>
      <c r="D116" s="8"/>
      <c r="E116" s="8"/>
      <c r="F116" s="9"/>
      <c r="G116" s="9"/>
      <c r="H116" s="8"/>
      <c r="I116" s="8"/>
      <c r="J116" s="8"/>
      <c r="K116" s="9"/>
    </row>
    <row r="117" spans="1:14" s="10" customFormat="1" x14ac:dyDescent="0.25">
      <c r="A117">
        <v>1997</v>
      </c>
      <c r="B117" s="8"/>
      <c r="C117" s="8"/>
      <c r="D117" s="8"/>
      <c r="E117" s="8"/>
      <c r="F117" s="9"/>
      <c r="G117" s="9"/>
      <c r="H117" s="8"/>
      <c r="I117" s="8"/>
      <c r="J117" s="8"/>
      <c r="K117" s="9">
        <v>560</v>
      </c>
      <c r="L117" t="s">
        <v>118</v>
      </c>
      <c r="M117" s="10">
        <v>2980</v>
      </c>
      <c r="N117" s="35">
        <f>K117/M117</f>
        <v>0.18791946308724833</v>
      </c>
    </row>
    <row r="118" spans="1:14" s="10" customFormat="1" x14ac:dyDescent="0.25">
      <c r="A118">
        <v>1998</v>
      </c>
      <c r="B118" s="8"/>
      <c r="C118" s="8"/>
      <c r="D118" s="8"/>
      <c r="E118" s="8"/>
      <c r="F118" s="9"/>
      <c r="G118" s="9"/>
      <c r="H118" s="8"/>
      <c r="I118" s="8"/>
      <c r="J118" s="8"/>
      <c r="K118" s="9"/>
    </row>
    <row r="119" spans="1:14" s="10" customFormat="1" x14ac:dyDescent="0.25">
      <c r="A119">
        <v>1999</v>
      </c>
      <c r="B119" s="8"/>
      <c r="C119" s="8"/>
      <c r="D119" s="8"/>
      <c r="E119" s="8"/>
      <c r="F119" s="9"/>
      <c r="G119" s="9"/>
      <c r="H119" s="8"/>
      <c r="I119" s="8"/>
      <c r="J119" s="8"/>
      <c r="K119" s="9"/>
    </row>
    <row r="120" spans="1:14" s="10" customFormat="1" x14ac:dyDescent="0.25">
      <c r="A120">
        <v>2000</v>
      </c>
      <c r="B120" s="8"/>
      <c r="C120" s="8"/>
      <c r="D120" s="8"/>
      <c r="E120" s="8"/>
      <c r="F120" s="9"/>
      <c r="G120" s="9"/>
      <c r="H120" s="8"/>
      <c r="I120" s="8"/>
      <c r="J120" s="8"/>
      <c r="K120" s="9">
        <v>749</v>
      </c>
      <c r="L120" s="21" t="s">
        <v>111</v>
      </c>
    </row>
    <row r="121" spans="1:14" s="10" customFormat="1" x14ac:dyDescent="0.25">
      <c r="A121">
        <v>2001</v>
      </c>
      <c r="B121" s="8"/>
      <c r="C121" s="8"/>
      <c r="D121" s="8"/>
      <c r="E121" s="8"/>
      <c r="F121" s="9"/>
      <c r="G121" s="9"/>
      <c r="H121" s="8"/>
      <c r="I121" s="8"/>
      <c r="J121" s="8"/>
      <c r="K121" s="9"/>
    </row>
    <row r="122" spans="1:14" s="10" customFormat="1" x14ac:dyDescent="0.25">
      <c r="A122">
        <v>2002</v>
      </c>
      <c r="B122" s="8"/>
      <c r="C122" s="8"/>
      <c r="D122" s="8"/>
      <c r="E122" s="8"/>
      <c r="F122" s="9"/>
      <c r="G122" s="9"/>
      <c r="H122" s="8"/>
      <c r="I122" s="8"/>
      <c r="J122" s="8"/>
      <c r="K122" s="9"/>
    </row>
    <row r="123" spans="1:14" s="10" customFormat="1" x14ac:dyDescent="0.25">
      <c r="A123">
        <v>2003</v>
      </c>
      <c r="B123" s="8"/>
      <c r="C123" s="8"/>
      <c r="D123" s="8"/>
      <c r="E123" s="8"/>
      <c r="F123" s="9"/>
      <c r="G123" s="9"/>
      <c r="H123" s="8"/>
      <c r="I123" s="8"/>
      <c r="J123" s="8"/>
      <c r="K123" s="9"/>
    </row>
    <row r="124" spans="1:14" s="10" customFormat="1" x14ac:dyDescent="0.25">
      <c r="A124">
        <v>2004</v>
      </c>
      <c r="B124" s="8"/>
      <c r="C124" s="8"/>
      <c r="D124" s="8"/>
      <c r="E124" s="8"/>
      <c r="F124" s="9"/>
      <c r="G124" s="9"/>
      <c r="H124" s="8"/>
      <c r="I124" s="8"/>
      <c r="J124" s="8"/>
      <c r="K124" s="9"/>
    </row>
    <row r="125" spans="1:14" s="10" customFormat="1" x14ac:dyDescent="0.25">
      <c r="A125">
        <v>2005</v>
      </c>
      <c r="B125" s="8"/>
      <c r="C125" s="8"/>
      <c r="D125" s="8"/>
      <c r="E125" s="8"/>
      <c r="F125" s="9"/>
      <c r="G125" s="9"/>
      <c r="H125" s="8"/>
      <c r="I125" s="8"/>
      <c r="J125" s="8"/>
      <c r="K125" s="9"/>
    </row>
    <row r="126" spans="1:14" s="10" customFormat="1" x14ac:dyDescent="0.25">
      <c r="A126">
        <v>2006</v>
      </c>
      <c r="B126" s="8"/>
      <c r="C126" s="8"/>
      <c r="D126" s="8"/>
      <c r="E126" s="8"/>
      <c r="F126" s="9"/>
      <c r="G126" s="9"/>
      <c r="H126" s="8"/>
      <c r="I126" s="8"/>
      <c r="J126" s="8"/>
      <c r="K126" s="9"/>
    </row>
    <row r="127" spans="1:14" s="10" customFormat="1" x14ac:dyDescent="0.25">
      <c r="A127">
        <v>2007</v>
      </c>
      <c r="B127" s="8"/>
      <c r="C127" s="8"/>
      <c r="D127" s="8"/>
      <c r="E127" s="8"/>
      <c r="F127" s="9"/>
      <c r="G127" s="9"/>
      <c r="H127" s="8"/>
      <c r="I127" s="8"/>
      <c r="J127" s="8"/>
      <c r="K127" s="9"/>
    </row>
    <row r="128" spans="1:14" s="10" customFormat="1" x14ac:dyDescent="0.25">
      <c r="A128">
        <v>2008</v>
      </c>
      <c r="B128" s="8"/>
      <c r="C128" s="8"/>
      <c r="D128" s="8"/>
      <c r="E128" s="8"/>
      <c r="F128" s="9"/>
      <c r="G128" s="9"/>
      <c r="H128" s="8"/>
      <c r="I128" s="8"/>
      <c r="J128" s="8"/>
      <c r="K128" s="9"/>
    </row>
    <row r="129" spans="1:12" s="10" customFormat="1" x14ac:dyDescent="0.25">
      <c r="A129">
        <v>2009</v>
      </c>
      <c r="B129" s="8"/>
      <c r="C129" s="8"/>
      <c r="D129" s="8"/>
      <c r="E129" s="8"/>
      <c r="F129" s="9"/>
      <c r="G129" s="9"/>
      <c r="H129" s="8"/>
      <c r="I129" s="8"/>
      <c r="J129" s="8"/>
      <c r="K129" s="9"/>
    </row>
    <row r="130" spans="1:12" s="10" customFormat="1" x14ac:dyDescent="0.25">
      <c r="A130">
        <v>2010</v>
      </c>
      <c r="B130" s="8"/>
      <c r="C130" s="8"/>
      <c r="D130" s="8"/>
      <c r="E130" s="8"/>
      <c r="F130" s="9"/>
      <c r="G130" s="9"/>
      <c r="H130" s="8"/>
      <c r="I130" s="8"/>
      <c r="J130" s="8"/>
      <c r="K130" s="9">
        <v>1801</v>
      </c>
      <c r="L130" s="21" t="s">
        <v>112</v>
      </c>
    </row>
    <row r="131" spans="1:12" s="10" customFormat="1" x14ac:dyDescent="0.25">
      <c r="A131">
        <v>2011</v>
      </c>
      <c r="B131" s="8"/>
      <c r="C131" s="8"/>
      <c r="D131" s="8"/>
      <c r="E131" s="8"/>
      <c r="F131" s="9"/>
      <c r="G131" s="9"/>
      <c r="H131" s="8"/>
      <c r="I131" s="8"/>
      <c r="J131" s="8"/>
      <c r="K131" s="9"/>
    </row>
    <row r="132" spans="1:12" s="10" customFormat="1" x14ac:dyDescent="0.25">
      <c r="A132">
        <v>2012</v>
      </c>
      <c r="B132" s="8"/>
      <c r="C132" s="8"/>
      <c r="D132" s="8"/>
      <c r="E132" s="8"/>
      <c r="F132" s="9"/>
      <c r="G132" s="9"/>
      <c r="H132" s="8"/>
      <c r="I132" s="8"/>
      <c r="J132" s="8"/>
      <c r="K132" s="9"/>
    </row>
    <row r="133" spans="1:12" s="10" customFormat="1" x14ac:dyDescent="0.25">
      <c r="A133">
        <v>2013</v>
      </c>
      <c r="B133" s="8"/>
      <c r="C133" s="8"/>
      <c r="D133" s="8"/>
      <c r="E133" s="8"/>
      <c r="F133" s="9"/>
      <c r="G133" s="9"/>
      <c r="H133" s="8"/>
      <c r="I133" s="8"/>
      <c r="J133" s="8"/>
      <c r="K133" s="9"/>
    </row>
    <row r="134" spans="1:12" s="10" customFormat="1" x14ac:dyDescent="0.25">
      <c r="A134">
        <v>2014</v>
      </c>
      <c r="B134" s="8"/>
      <c r="C134" s="8"/>
      <c r="D134" s="8"/>
      <c r="E134" s="8"/>
      <c r="F134" s="9"/>
      <c r="G134" s="9"/>
      <c r="H134" s="8"/>
      <c r="I134" s="8"/>
      <c r="J134" s="8"/>
      <c r="K134" s="9"/>
    </row>
    <row r="135" spans="1:12" s="10" customFormat="1" x14ac:dyDescent="0.25">
      <c r="A135">
        <v>2015</v>
      </c>
      <c r="B135" s="8"/>
      <c r="C135" s="8"/>
      <c r="D135" s="8"/>
      <c r="E135" s="8"/>
      <c r="F135" s="9"/>
      <c r="G135" s="9"/>
      <c r="H135" s="8"/>
      <c r="I135" s="8"/>
      <c r="J135" s="8"/>
      <c r="K135" s="9"/>
    </row>
    <row r="136" spans="1:12" s="10" customFormat="1" x14ac:dyDescent="0.25">
      <c r="A136"/>
      <c r="B136" s="8"/>
      <c r="C136" s="8"/>
      <c r="D136" s="8"/>
      <c r="E136" s="8"/>
      <c r="F136" s="9"/>
      <c r="G136" s="9"/>
      <c r="H136" s="8"/>
      <c r="I136" s="8"/>
      <c r="J136" s="8"/>
      <c r="K136" s="9"/>
    </row>
    <row r="137" spans="1:12" s="10" customFormat="1" x14ac:dyDescent="0.25">
      <c r="A137"/>
      <c r="B137" s="8"/>
      <c r="C137" s="8"/>
      <c r="D137" s="8"/>
      <c r="E137" s="8"/>
      <c r="F137" s="9"/>
      <c r="G137" s="9"/>
      <c r="H137" s="8"/>
      <c r="I137" s="8"/>
      <c r="J137" s="8"/>
      <c r="K137" s="9"/>
    </row>
    <row r="138" spans="1:12" s="10" customFormat="1" x14ac:dyDescent="0.25">
      <c r="A138"/>
      <c r="B138" s="8"/>
      <c r="C138" s="8"/>
      <c r="D138" s="8"/>
      <c r="E138" s="8"/>
      <c r="F138" s="9"/>
      <c r="G138" s="9"/>
      <c r="H138" s="8"/>
      <c r="I138" s="8"/>
      <c r="J138" s="8"/>
      <c r="K138" s="9"/>
    </row>
    <row r="139" spans="1:12" s="10" customFormat="1" x14ac:dyDescent="0.25">
      <c r="A139"/>
      <c r="B139" s="8"/>
      <c r="C139" s="8"/>
      <c r="D139" s="8"/>
      <c r="E139" s="8"/>
      <c r="F139" s="9"/>
      <c r="G139" s="9"/>
      <c r="H139" s="8"/>
      <c r="I139" s="8"/>
      <c r="J139" s="8"/>
      <c r="K139" s="9"/>
    </row>
    <row r="140" spans="1:12" s="10" customFormat="1" x14ac:dyDescent="0.25">
      <c r="A140"/>
      <c r="B140" s="8"/>
      <c r="C140" s="8"/>
      <c r="D140" s="8"/>
      <c r="E140" s="8"/>
      <c r="F140" s="9"/>
      <c r="G140" s="9"/>
      <c r="H140" s="8"/>
      <c r="I140" s="8"/>
      <c r="J140" s="8"/>
      <c r="K140" s="9"/>
    </row>
    <row r="141" spans="1:12" s="10" customFormat="1" x14ac:dyDescent="0.25">
      <c r="A141"/>
      <c r="B141" s="8"/>
      <c r="C141" s="8"/>
      <c r="D141" s="8"/>
      <c r="E141" s="8"/>
      <c r="F141" s="9"/>
      <c r="G141" s="9"/>
      <c r="H141" s="8"/>
      <c r="I141" s="8"/>
      <c r="J141" s="8"/>
      <c r="K141" s="9"/>
    </row>
    <row r="142" spans="1:12" s="10" customFormat="1" x14ac:dyDescent="0.25">
      <c r="A142"/>
      <c r="B142" s="8"/>
      <c r="C142" s="8"/>
      <c r="D142" s="8"/>
      <c r="E142" s="8"/>
      <c r="F142" s="9"/>
      <c r="G142" s="9"/>
      <c r="H142" s="8"/>
      <c r="I142" s="8"/>
      <c r="J142" s="8"/>
      <c r="K142" s="9"/>
    </row>
    <row r="143" spans="1:12" s="10" customFormat="1" x14ac:dyDescent="0.25">
      <c r="A143"/>
      <c r="B143" s="8"/>
      <c r="C143" s="8"/>
      <c r="D143" s="8"/>
      <c r="E143" s="8"/>
      <c r="F143" s="9"/>
      <c r="G143" s="9"/>
      <c r="H143" s="8"/>
      <c r="I143" s="8"/>
      <c r="J143" s="8"/>
      <c r="K143" s="9"/>
    </row>
    <row r="144" spans="1:12" s="10" customFormat="1" x14ac:dyDescent="0.25">
      <c r="A144"/>
      <c r="B144" s="8"/>
      <c r="C144" s="8"/>
      <c r="D144" s="8"/>
      <c r="E144" s="8"/>
      <c r="F144" s="9"/>
      <c r="G144" s="9"/>
      <c r="H144" s="8"/>
      <c r="I144" s="8"/>
      <c r="J144" s="8"/>
      <c r="K144" s="9"/>
    </row>
    <row r="145" spans="1:11" s="10" customFormat="1" x14ac:dyDescent="0.25">
      <c r="A145"/>
      <c r="B145" s="8"/>
      <c r="C145" s="8"/>
      <c r="D145" s="8"/>
      <c r="E145" s="8"/>
      <c r="F145" s="9"/>
      <c r="G145" s="9"/>
      <c r="H145" s="8"/>
      <c r="I145" s="8"/>
      <c r="J145" s="8"/>
      <c r="K145" s="9"/>
    </row>
    <row r="146" spans="1:11" s="10" customFormat="1" x14ac:dyDescent="0.25">
      <c r="A146"/>
      <c r="B146" s="8"/>
      <c r="C146" s="8"/>
      <c r="D146" s="8"/>
      <c r="E146" s="8"/>
      <c r="F146" s="9"/>
      <c r="G146" s="9"/>
      <c r="H146" s="8"/>
      <c r="I146" s="8"/>
      <c r="J146" s="8"/>
      <c r="K146" s="9"/>
    </row>
    <row r="147" spans="1:11" s="10" customFormat="1" x14ac:dyDescent="0.25">
      <c r="A147"/>
      <c r="B147" s="8"/>
      <c r="C147" s="8"/>
      <c r="D147" s="8"/>
      <c r="E147" s="8"/>
      <c r="F147" s="9"/>
      <c r="G147" s="9"/>
      <c r="H147" s="8"/>
      <c r="I147" s="8"/>
      <c r="J147" s="8"/>
      <c r="K147" s="9"/>
    </row>
    <row r="148" spans="1:11" s="10" customFormat="1" x14ac:dyDescent="0.25">
      <c r="A148"/>
      <c r="B148" s="8"/>
      <c r="C148" s="8"/>
      <c r="D148" s="8"/>
      <c r="E148" s="8"/>
      <c r="F148" s="9"/>
      <c r="G148" s="9"/>
      <c r="H148" s="8"/>
      <c r="I148" s="8"/>
      <c r="J148" s="8"/>
      <c r="K148" s="9"/>
    </row>
    <row r="149" spans="1:11" s="10" customFormat="1" x14ac:dyDescent="0.25">
      <c r="A149"/>
      <c r="B149" s="8"/>
      <c r="C149" s="8"/>
      <c r="D149" s="8"/>
      <c r="E149" s="8"/>
      <c r="F149" s="9"/>
      <c r="G149" s="9"/>
      <c r="H149" s="8"/>
      <c r="I149" s="8"/>
      <c r="J149" s="8"/>
      <c r="K149" s="9"/>
    </row>
    <row r="150" spans="1:11" s="10" customFormat="1" x14ac:dyDescent="0.25">
      <c r="A150"/>
      <c r="B150" s="8"/>
      <c r="C150" s="8"/>
      <c r="D150" s="8"/>
      <c r="E150" s="8"/>
      <c r="F150" s="9"/>
      <c r="G150" s="9"/>
      <c r="H150" s="8"/>
      <c r="I150" s="8"/>
      <c r="J150" s="8"/>
      <c r="K150" s="9"/>
    </row>
    <row r="151" spans="1:11" s="10" customFormat="1" x14ac:dyDescent="0.25">
      <c r="A151"/>
      <c r="B151" s="8"/>
      <c r="C151" s="8"/>
      <c r="D151" s="8"/>
      <c r="E151" s="8"/>
      <c r="F151" s="9"/>
      <c r="G151" s="9"/>
      <c r="H151" s="8"/>
      <c r="I151" s="8"/>
      <c r="J151" s="8"/>
      <c r="K151" s="9"/>
    </row>
    <row r="152" spans="1:11" s="10" customFormat="1" x14ac:dyDescent="0.25">
      <c r="A152"/>
      <c r="B152" s="8"/>
      <c r="C152" s="8"/>
      <c r="D152" s="8"/>
      <c r="E152" s="8"/>
      <c r="F152" s="9"/>
      <c r="G152" s="9"/>
      <c r="H152" s="8"/>
      <c r="I152" s="8"/>
      <c r="J152" s="8"/>
      <c r="K152" s="9"/>
    </row>
    <row r="153" spans="1:11" s="10" customFormat="1" x14ac:dyDescent="0.25">
      <c r="A153"/>
      <c r="B153" s="8"/>
      <c r="C153" s="8"/>
      <c r="D153" s="8"/>
      <c r="E153" s="8"/>
      <c r="F153" s="9"/>
      <c r="G153" s="9"/>
      <c r="H153" s="8"/>
      <c r="I153" s="8"/>
      <c r="J153" s="8"/>
      <c r="K153" s="9"/>
    </row>
    <row r="154" spans="1:11" s="10" customFormat="1" x14ac:dyDescent="0.25">
      <c r="A154"/>
      <c r="B154" s="8"/>
      <c r="C154" s="8"/>
      <c r="D154" s="8"/>
      <c r="E154" s="8"/>
      <c r="F154" s="9"/>
      <c r="G154" s="9"/>
      <c r="H154" s="8"/>
      <c r="I154" s="8"/>
      <c r="J154" s="8"/>
      <c r="K154" s="9"/>
    </row>
    <row r="155" spans="1:11" s="10" customFormat="1" x14ac:dyDescent="0.25">
      <c r="A155"/>
      <c r="B155" s="8"/>
      <c r="C155" s="8"/>
      <c r="D155" s="8"/>
      <c r="E155" s="8"/>
      <c r="F155" s="9"/>
      <c r="G155" s="9"/>
      <c r="H155" s="8"/>
      <c r="I155" s="8"/>
      <c r="J155" s="8"/>
      <c r="K155" s="9"/>
    </row>
    <row r="156" spans="1:11" s="10" customFormat="1" x14ac:dyDescent="0.25">
      <c r="A156"/>
      <c r="B156" s="8"/>
      <c r="C156" s="8"/>
      <c r="D156" s="8"/>
      <c r="E156" s="8"/>
      <c r="F156" s="9"/>
      <c r="G156" s="9"/>
      <c r="H156" s="8"/>
      <c r="I156" s="8"/>
      <c r="J156" s="8"/>
      <c r="K156" s="9"/>
    </row>
    <row r="157" spans="1:11" s="10" customFormat="1" x14ac:dyDescent="0.25">
      <c r="A157"/>
      <c r="B157" s="8"/>
      <c r="C157" s="8"/>
      <c r="D157" s="8"/>
      <c r="E157" s="8"/>
      <c r="F157" s="9"/>
      <c r="G157" s="9"/>
      <c r="H157" s="8"/>
      <c r="I157" s="8"/>
      <c r="J157" s="8"/>
      <c r="K157" s="9"/>
    </row>
    <row r="158" spans="1:11" s="10" customFormat="1" x14ac:dyDescent="0.25">
      <c r="A158"/>
      <c r="B158" s="8"/>
      <c r="C158" s="8"/>
      <c r="D158" s="8"/>
      <c r="E158" s="8"/>
      <c r="F158" s="9"/>
      <c r="G158" s="9"/>
      <c r="H158" s="8"/>
      <c r="I158" s="8"/>
      <c r="J158" s="8"/>
      <c r="K158" s="9"/>
    </row>
    <row r="159" spans="1:11" s="10" customFormat="1" x14ac:dyDescent="0.25">
      <c r="A159"/>
      <c r="B159" s="8"/>
      <c r="C159" s="8"/>
      <c r="D159" s="8"/>
      <c r="E159" s="8"/>
      <c r="F159" s="9"/>
      <c r="G159" s="9"/>
      <c r="H159" s="8"/>
      <c r="I159" s="8"/>
      <c r="J159" s="8"/>
      <c r="K159" s="9"/>
    </row>
    <row r="160" spans="1:11" s="10" customFormat="1" x14ac:dyDescent="0.25">
      <c r="A160"/>
      <c r="B160" s="8"/>
      <c r="C160" s="8"/>
      <c r="D160" s="8"/>
      <c r="E160" s="8"/>
      <c r="F160" s="9"/>
      <c r="G160" s="9"/>
      <c r="H160" s="8"/>
      <c r="I160" s="8"/>
      <c r="J160" s="8"/>
      <c r="K160" s="9"/>
    </row>
    <row r="161" spans="1:11" s="10" customFormat="1" x14ac:dyDescent="0.25">
      <c r="A161"/>
      <c r="B161" s="8"/>
      <c r="C161" s="8"/>
      <c r="D161" s="8"/>
      <c r="E161" s="8"/>
      <c r="F161" s="9"/>
      <c r="G161" s="9"/>
      <c r="H161" s="8"/>
      <c r="I161" s="8"/>
      <c r="J161" s="8"/>
      <c r="K161" s="9"/>
    </row>
    <row r="162" spans="1:11" s="10" customFormat="1" x14ac:dyDescent="0.25">
      <c r="A162"/>
      <c r="B162" s="8"/>
      <c r="C162" s="8"/>
      <c r="D162" s="8"/>
      <c r="E162" s="8"/>
      <c r="F162" s="9"/>
      <c r="G162" s="9"/>
      <c r="H162" s="8"/>
      <c r="I162" s="8"/>
      <c r="J162" s="8"/>
      <c r="K162" s="9"/>
    </row>
    <row r="163" spans="1:11" s="10" customFormat="1" x14ac:dyDescent="0.25">
      <c r="A163"/>
      <c r="B163" s="8"/>
      <c r="C163" s="8"/>
      <c r="D163" s="8"/>
      <c r="E163" s="8"/>
      <c r="F163" s="9"/>
      <c r="G163" s="9"/>
      <c r="H163" s="8"/>
      <c r="I163" s="8"/>
      <c r="J163" s="8"/>
      <c r="K163"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1"/>
  <sheetViews>
    <sheetView workbookViewId="0">
      <pane xSplit="1" ySplit="1" topLeftCell="B2" activePane="bottomRight" state="frozen"/>
      <selection pane="topRight" activeCell="B1" sqref="B1"/>
      <selection pane="bottomLeft" activeCell="A2" sqref="A2"/>
      <selection pane="bottomRight" activeCell="D25" sqref="D25"/>
    </sheetView>
  </sheetViews>
  <sheetFormatPr defaultRowHeight="15" x14ac:dyDescent="0.25"/>
  <cols>
    <col min="3" max="3" width="5.42578125" customWidth="1"/>
    <col min="4" max="5" width="4" customWidth="1"/>
    <col min="6" max="6" width="12" customWidth="1"/>
    <col min="8" max="8" width="7.5703125" style="8" customWidth="1"/>
    <col min="9" max="9" width="3.140625" style="8" customWidth="1"/>
    <col min="10" max="10" width="5.7109375" style="8" customWidth="1"/>
    <col min="11" max="11" width="13.85546875" style="9" customWidth="1"/>
    <col min="12" max="12" width="14.140625" style="10" customWidth="1"/>
    <col min="13" max="13" width="12.140625" customWidth="1"/>
    <col min="14" max="14" width="15" customWidth="1"/>
  </cols>
  <sheetData>
    <row r="1" spans="1:14" ht="45" x14ac:dyDescent="0.25">
      <c r="A1" s="1" t="s">
        <v>0</v>
      </c>
      <c r="B1" s="2" t="s">
        <v>1</v>
      </c>
      <c r="C1" s="3" t="s">
        <v>2</v>
      </c>
      <c r="D1" s="3" t="s">
        <v>3</v>
      </c>
      <c r="E1" s="3" t="s">
        <v>4</v>
      </c>
      <c r="F1" s="4" t="s">
        <v>108</v>
      </c>
      <c r="G1" s="4" t="s">
        <v>6</v>
      </c>
      <c r="H1" s="22" t="s">
        <v>2</v>
      </c>
      <c r="I1" s="22" t="s">
        <v>3</v>
      </c>
      <c r="J1" s="22" t="s">
        <v>4</v>
      </c>
      <c r="K1" s="23" t="s">
        <v>97</v>
      </c>
      <c r="L1" s="24" t="s">
        <v>6</v>
      </c>
      <c r="M1" s="23" t="s">
        <v>119</v>
      </c>
      <c r="N1" s="23" t="s">
        <v>120</v>
      </c>
    </row>
    <row r="2" spans="1:14" x14ac:dyDescent="0.25">
      <c r="A2">
        <v>1887</v>
      </c>
      <c r="B2" s="8" t="s">
        <v>61</v>
      </c>
      <c r="C2" s="8">
        <v>1</v>
      </c>
      <c r="D2" s="8">
        <v>16</v>
      </c>
      <c r="E2" s="8"/>
      <c r="F2" s="9">
        <f>((240*C2)+(12*D2)+E2)/240</f>
        <v>1.8</v>
      </c>
      <c r="G2" s="11" t="s">
        <v>56</v>
      </c>
      <c r="K2" s="30">
        <f>F2</f>
        <v>1.8</v>
      </c>
    </row>
    <row r="3" spans="1:14" x14ac:dyDescent="0.25">
      <c r="A3">
        <v>1888</v>
      </c>
      <c r="B3" s="8" t="s">
        <v>62</v>
      </c>
      <c r="C3" s="8">
        <v>2</v>
      </c>
      <c r="D3" s="8">
        <v>17</v>
      </c>
      <c r="E3" s="8">
        <v>6</v>
      </c>
      <c r="F3" s="9">
        <f t="shared" ref="F3:F4" si="0">((240*C3)+(12*D3)+E3)/240</f>
        <v>2.875</v>
      </c>
      <c r="G3" s="11" t="s">
        <v>56</v>
      </c>
      <c r="K3" s="30">
        <f t="shared" ref="K3:K4" si="1">F3</f>
        <v>2.875</v>
      </c>
    </row>
    <row r="4" spans="1:14" x14ac:dyDescent="0.25">
      <c r="A4">
        <v>1889</v>
      </c>
      <c r="B4" s="8" t="s">
        <v>63</v>
      </c>
      <c r="C4" s="8">
        <v>1</v>
      </c>
      <c r="D4" s="8">
        <v>14</v>
      </c>
      <c r="E4" s="8"/>
      <c r="F4" s="9">
        <f t="shared" si="0"/>
        <v>1.7</v>
      </c>
      <c r="G4" s="11" t="s">
        <v>56</v>
      </c>
      <c r="K4" s="30">
        <f t="shared" si="1"/>
        <v>1.7</v>
      </c>
    </row>
    <row r="5" spans="1:14" x14ac:dyDescent="0.25">
      <c r="A5">
        <v>1890</v>
      </c>
      <c r="B5" s="8"/>
      <c r="C5" s="8"/>
      <c r="D5" s="8"/>
      <c r="E5" s="8"/>
      <c r="F5" s="9"/>
      <c r="G5" s="9"/>
    </row>
    <row r="6" spans="1:14" x14ac:dyDescent="0.25">
      <c r="A6">
        <v>1891</v>
      </c>
      <c r="B6" s="8"/>
      <c r="C6" s="8"/>
      <c r="D6" s="8"/>
      <c r="E6" s="8"/>
      <c r="F6" s="9"/>
      <c r="G6" s="9"/>
    </row>
    <row r="7" spans="1:14" x14ac:dyDescent="0.25">
      <c r="A7">
        <v>1892</v>
      </c>
      <c r="B7" s="8"/>
      <c r="C7" s="8"/>
      <c r="D7" s="8"/>
      <c r="E7" s="8"/>
      <c r="F7" s="9"/>
      <c r="G7" s="9"/>
    </row>
    <row r="8" spans="1:14" x14ac:dyDescent="0.25">
      <c r="A8">
        <v>1893</v>
      </c>
      <c r="B8" s="8"/>
      <c r="C8" s="8"/>
      <c r="D8" s="8"/>
      <c r="E8" s="8"/>
      <c r="F8" s="9"/>
      <c r="G8" s="9"/>
    </row>
    <row r="9" spans="1:14" x14ac:dyDescent="0.25">
      <c r="A9">
        <v>1894</v>
      </c>
      <c r="B9" s="8"/>
      <c r="C9" s="8"/>
      <c r="D9" s="8"/>
      <c r="E9" s="8"/>
      <c r="F9" s="9"/>
      <c r="G9" s="9"/>
    </row>
    <row r="10" spans="1:14" x14ac:dyDescent="0.25">
      <c r="A10">
        <v>1895</v>
      </c>
      <c r="B10" s="8"/>
      <c r="C10" s="8"/>
      <c r="D10" s="8"/>
      <c r="E10" s="8"/>
      <c r="F10" s="9"/>
      <c r="G10" s="9"/>
    </row>
    <row r="11" spans="1:14" x14ac:dyDescent="0.25">
      <c r="A11">
        <v>1896</v>
      </c>
      <c r="B11" s="8"/>
      <c r="C11" s="8"/>
      <c r="D11" s="8"/>
      <c r="E11" s="8"/>
      <c r="F11" s="9"/>
      <c r="G11" s="9"/>
    </row>
    <row r="12" spans="1:14" x14ac:dyDescent="0.25">
      <c r="A12">
        <v>1897</v>
      </c>
      <c r="B12" s="8"/>
      <c r="C12" s="8"/>
      <c r="D12" s="8"/>
      <c r="E12" s="8"/>
      <c r="F12" s="9"/>
      <c r="G12" s="9"/>
    </row>
    <row r="13" spans="1:14" x14ac:dyDescent="0.25">
      <c r="A13" s="19">
        <v>1898</v>
      </c>
      <c r="B13" s="8"/>
      <c r="C13" s="8"/>
      <c r="D13" s="8"/>
      <c r="E13" s="8"/>
      <c r="F13" s="9"/>
      <c r="G13" s="9"/>
    </row>
    <row r="14" spans="1:14" x14ac:dyDescent="0.25">
      <c r="A14">
        <v>1899</v>
      </c>
      <c r="B14" s="8"/>
      <c r="C14" s="8"/>
      <c r="D14" s="8"/>
      <c r="E14" s="8"/>
      <c r="F14" s="9"/>
      <c r="G14" s="9"/>
    </row>
    <row r="15" spans="1:14" x14ac:dyDescent="0.25">
      <c r="A15">
        <v>1900</v>
      </c>
      <c r="B15" s="8"/>
      <c r="C15" s="8"/>
      <c r="D15" s="8"/>
      <c r="E15" s="8"/>
      <c r="F15" s="9"/>
      <c r="G15" s="9"/>
    </row>
    <row r="16" spans="1:14" x14ac:dyDescent="0.25">
      <c r="A16">
        <v>1901</v>
      </c>
      <c r="B16" s="8"/>
      <c r="C16" s="8"/>
      <c r="D16" s="8"/>
      <c r="E16" s="8"/>
      <c r="F16" s="9"/>
      <c r="G16" s="9"/>
    </row>
    <row r="17" spans="1:11" x14ac:dyDescent="0.25">
      <c r="A17">
        <v>1902</v>
      </c>
      <c r="B17" s="8"/>
      <c r="C17" s="8"/>
      <c r="D17" s="8"/>
      <c r="E17" s="8"/>
      <c r="F17" s="9"/>
      <c r="G17" s="9"/>
    </row>
    <row r="18" spans="1:11" x14ac:dyDescent="0.25">
      <c r="A18">
        <v>1903</v>
      </c>
      <c r="B18" s="8"/>
      <c r="C18" s="8"/>
      <c r="D18" s="8"/>
      <c r="E18" s="8"/>
      <c r="F18" s="9"/>
      <c r="G18" s="9"/>
    </row>
    <row r="19" spans="1:11" x14ac:dyDescent="0.25">
      <c r="A19">
        <v>1904</v>
      </c>
      <c r="B19" s="8"/>
      <c r="C19" s="8"/>
      <c r="D19" s="8"/>
      <c r="E19" s="8"/>
      <c r="F19" s="9"/>
      <c r="G19" s="9"/>
    </row>
    <row r="20" spans="1:11" x14ac:dyDescent="0.25">
      <c r="A20">
        <v>1905</v>
      </c>
      <c r="B20" s="8" t="s">
        <v>81</v>
      </c>
      <c r="C20" s="8"/>
      <c r="D20" s="8"/>
      <c r="E20" s="8"/>
      <c r="F20" s="9" t="s">
        <v>75</v>
      </c>
      <c r="G20" s="14" t="s">
        <v>72</v>
      </c>
    </row>
    <row r="21" spans="1:11" x14ac:dyDescent="0.25">
      <c r="A21">
        <v>1906</v>
      </c>
      <c r="B21" s="8"/>
      <c r="C21" s="26">
        <v>1</v>
      </c>
      <c r="D21" s="27">
        <v>13</v>
      </c>
      <c r="E21" s="26">
        <v>6</v>
      </c>
      <c r="F21" s="9">
        <f t="shared" ref="F21:F25" si="2">((240*C21)+(12*D21)+E21)/240</f>
        <v>1.675</v>
      </c>
      <c r="G21" s="20" t="s">
        <v>37</v>
      </c>
      <c r="H21" s="16"/>
      <c r="I21"/>
      <c r="J21" s="16"/>
      <c r="K21" s="30">
        <f>F21</f>
        <v>1.675</v>
      </c>
    </row>
    <row r="22" spans="1:11" x14ac:dyDescent="0.25">
      <c r="A22">
        <v>1907</v>
      </c>
      <c r="B22" s="8"/>
      <c r="C22" s="26">
        <v>1</v>
      </c>
      <c r="D22" s="27">
        <v>18</v>
      </c>
      <c r="E22" s="26">
        <v>6</v>
      </c>
      <c r="F22" s="9">
        <f t="shared" si="2"/>
        <v>1.925</v>
      </c>
      <c r="G22" s="20" t="s">
        <v>37</v>
      </c>
      <c r="H22" s="16"/>
      <c r="I22"/>
      <c r="J22" s="16"/>
      <c r="K22" s="30">
        <f t="shared" ref="K22:K25" si="3">F22</f>
        <v>1.925</v>
      </c>
    </row>
    <row r="23" spans="1:11" x14ac:dyDescent="0.25">
      <c r="A23">
        <v>1908</v>
      </c>
      <c r="B23" s="8" t="s">
        <v>87</v>
      </c>
      <c r="C23" s="26"/>
      <c r="D23" s="27">
        <v>41</v>
      </c>
      <c r="E23" s="26"/>
      <c r="F23" s="9">
        <f t="shared" si="2"/>
        <v>2.0499999999999998</v>
      </c>
      <c r="G23" s="14" t="s">
        <v>84</v>
      </c>
      <c r="H23" s="16"/>
      <c r="I23"/>
      <c r="J23" s="16"/>
      <c r="K23" s="30">
        <f t="shared" si="3"/>
        <v>2.0499999999999998</v>
      </c>
    </row>
    <row r="24" spans="1:11" x14ac:dyDescent="0.25">
      <c r="A24">
        <v>1908</v>
      </c>
      <c r="B24" s="8" t="s">
        <v>88</v>
      </c>
      <c r="C24" s="26"/>
      <c r="D24" s="27">
        <v>36</v>
      </c>
      <c r="E24" s="26"/>
      <c r="F24" s="9">
        <f t="shared" si="2"/>
        <v>1.8</v>
      </c>
      <c r="G24" s="14" t="s">
        <v>84</v>
      </c>
      <c r="H24" s="16"/>
      <c r="I24"/>
      <c r="J24" s="16"/>
      <c r="K24" s="30">
        <f t="shared" si="3"/>
        <v>1.8</v>
      </c>
    </row>
    <row r="25" spans="1:11" x14ac:dyDescent="0.25">
      <c r="A25">
        <v>1909</v>
      </c>
      <c r="B25" s="8" t="s">
        <v>86</v>
      </c>
      <c r="C25" s="8"/>
      <c r="D25" s="8">
        <v>45</v>
      </c>
      <c r="E25" s="8">
        <v>6</v>
      </c>
      <c r="F25" s="9">
        <f t="shared" si="2"/>
        <v>2.2749999999999999</v>
      </c>
      <c r="G25" s="14" t="s">
        <v>84</v>
      </c>
      <c r="K25" s="30">
        <f t="shared" si="3"/>
        <v>2.2749999999999999</v>
      </c>
    </row>
    <row r="26" spans="1:11" x14ac:dyDescent="0.25">
      <c r="A26">
        <v>1910</v>
      </c>
      <c r="B26" s="8"/>
      <c r="C26" s="8"/>
      <c r="D26" s="8"/>
      <c r="E26" s="8"/>
      <c r="F26" s="9"/>
      <c r="G26" s="9"/>
    </row>
    <row r="27" spans="1:11" x14ac:dyDescent="0.25">
      <c r="A27">
        <v>1911</v>
      </c>
      <c r="B27" s="8"/>
      <c r="C27" s="8"/>
      <c r="D27" s="8"/>
      <c r="E27" s="8"/>
      <c r="F27" s="9"/>
      <c r="G27" s="9"/>
    </row>
    <row r="28" spans="1:11" x14ac:dyDescent="0.25">
      <c r="A28">
        <v>1912</v>
      </c>
      <c r="B28" s="8"/>
      <c r="C28" s="8"/>
      <c r="D28" s="8"/>
      <c r="E28" s="8"/>
      <c r="F28" s="9"/>
      <c r="G28" s="9"/>
    </row>
    <row r="29" spans="1:11" x14ac:dyDescent="0.25">
      <c r="A29">
        <v>1913</v>
      </c>
      <c r="B29" s="8"/>
      <c r="C29" s="8"/>
      <c r="D29" s="8"/>
      <c r="E29" s="8"/>
      <c r="F29" s="9"/>
      <c r="G29" s="9"/>
    </row>
    <row r="30" spans="1:11" x14ac:dyDescent="0.25">
      <c r="A30">
        <v>1914</v>
      </c>
      <c r="B30" s="8"/>
      <c r="C30" s="8"/>
      <c r="D30" s="8"/>
      <c r="E30" s="8"/>
      <c r="F30" s="9"/>
      <c r="G30" s="9"/>
    </row>
    <row r="31" spans="1:11" x14ac:dyDescent="0.25">
      <c r="A31">
        <v>1915</v>
      </c>
      <c r="B31" s="8"/>
      <c r="C31" s="8"/>
      <c r="D31" s="8"/>
      <c r="E31" s="8"/>
      <c r="F31" s="9"/>
      <c r="G31" s="9"/>
    </row>
    <row r="32" spans="1:11" x14ac:dyDescent="0.25">
      <c r="A32">
        <v>1916</v>
      </c>
      <c r="B32" s="8"/>
      <c r="C32" s="8"/>
      <c r="D32" s="8"/>
      <c r="E32" s="8"/>
      <c r="F32" s="9"/>
      <c r="G32" s="9"/>
    </row>
    <row r="33" spans="1:7" x14ac:dyDescent="0.25">
      <c r="A33">
        <v>1917</v>
      </c>
      <c r="B33" s="8"/>
      <c r="C33" s="8"/>
      <c r="D33" s="8"/>
      <c r="E33" s="8"/>
      <c r="F33" s="9"/>
      <c r="G33" s="9"/>
    </row>
    <row r="34" spans="1:7" x14ac:dyDescent="0.25">
      <c r="A34">
        <v>1918</v>
      </c>
      <c r="B34" s="8"/>
      <c r="C34" s="8"/>
      <c r="D34" s="8"/>
      <c r="E34" s="8"/>
      <c r="F34" s="9"/>
      <c r="G34" s="9"/>
    </row>
    <row r="35" spans="1:7" x14ac:dyDescent="0.25">
      <c r="A35">
        <v>1919</v>
      </c>
      <c r="B35" s="8"/>
      <c r="C35" s="8"/>
      <c r="D35" s="8"/>
      <c r="E35" s="8"/>
      <c r="F35" s="9"/>
      <c r="G35" s="9"/>
    </row>
    <row r="36" spans="1:7" x14ac:dyDescent="0.25">
      <c r="A36">
        <v>1920</v>
      </c>
      <c r="B36" s="8"/>
      <c r="C36" s="8"/>
      <c r="D36" s="8"/>
      <c r="E36" s="8"/>
      <c r="F36" s="9"/>
      <c r="G36" s="9"/>
    </row>
    <row r="37" spans="1:7" x14ac:dyDescent="0.25">
      <c r="A37">
        <v>1921</v>
      </c>
      <c r="B37" s="8"/>
      <c r="C37" s="8"/>
      <c r="D37" s="8"/>
      <c r="E37" s="8"/>
      <c r="F37" s="9"/>
      <c r="G37" s="9"/>
    </row>
    <row r="38" spans="1:7" x14ac:dyDescent="0.25">
      <c r="A38">
        <v>1922</v>
      </c>
      <c r="B38" s="8"/>
      <c r="C38" s="8"/>
      <c r="D38" s="8"/>
      <c r="E38" s="8"/>
      <c r="F38" s="9"/>
      <c r="G38" s="9"/>
    </row>
    <row r="39" spans="1:7" x14ac:dyDescent="0.25">
      <c r="A39">
        <v>1923</v>
      </c>
      <c r="B39" s="8"/>
      <c r="C39" s="8"/>
      <c r="D39" s="8"/>
      <c r="E39" s="8"/>
      <c r="F39" s="9"/>
      <c r="G39" s="9"/>
    </row>
    <row r="40" spans="1:7" x14ac:dyDescent="0.25">
      <c r="A40">
        <v>1924</v>
      </c>
      <c r="B40" s="8"/>
      <c r="C40" s="8"/>
      <c r="D40" s="8"/>
      <c r="E40" s="8"/>
      <c r="F40" s="9"/>
      <c r="G40" s="9"/>
    </row>
    <row r="41" spans="1:7" x14ac:dyDescent="0.25">
      <c r="A41">
        <v>1925</v>
      </c>
      <c r="B41" s="8"/>
      <c r="C41" s="8"/>
      <c r="D41" s="8"/>
      <c r="E41" s="8"/>
      <c r="F41" s="9"/>
      <c r="G41" s="9"/>
    </row>
    <row r="42" spans="1:7" x14ac:dyDescent="0.25">
      <c r="A42">
        <v>1926</v>
      </c>
      <c r="B42" s="8"/>
      <c r="C42" s="8"/>
      <c r="D42" s="8"/>
      <c r="E42" s="8"/>
      <c r="F42" s="9"/>
      <c r="G42" s="9"/>
    </row>
    <row r="43" spans="1:7" x14ac:dyDescent="0.25">
      <c r="A43">
        <v>1927</v>
      </c>
      <c r="B43" s="8"/>
      <c r="C43" s="8"/>
      <c r="D43" s="8"/>
      <c r="E43" s="8"/>
      <c r="F43" s="9"/>
      <c r="G43" s="9"/>
    </row>
    <row r="44" spans="1:7" x14ac:dyDescent="0.25">
      <c r="A44">
        <v>1928</v>
      </c>
      <c r="B44" s="8"/>
      <c r="C44" s="8"/>
      <c r="D44" s="8"/>
      <c r="E44" s="8"/>
      <c r="F44" s="9"/>
      <c r="G44" s="9"/>
    </row>
    <row r="45" spans="1:7" x14ac:dyDescent="0.25">
      <c r="A45">
        <v>1929</v>
      </c>
      <c r="B45" s="8" t="s">
        <v>67</v>
      </c>
      <c r="C45" s="8">
        <v>3</v>
      </c>
      <c r="D45" s="8">
        <v>2</v>
      </c>
      <c r="E45" s="8"/>
      <c r="F45" s="9">
        <f t="shared" ref="F45" si="4">((240*C45)+(12*D45)+E45)/240</f>
        <v>3.1</v>
      </c>
      <c r="G45" s="14" t="s">
        <v>68</v>
      </c>
    </row>
    <row r="46" spans="1:7" x14ac:dyDescent="0.25">
      <c r="A46">
        <v>1930</v>
      </c>
      <c r="B46" s="8"/>
      <c r="C46" s="8"/>
      <c r="D46" s="8" t="s">
        <v>66</v>
      </c>
      <c r="E46" s="8"/>
      <c r="F46" s="9"/>
      <c r="G46" s="14" t="s">
        <v>53</v>
      </c>
    </row>
    <row r="47" spans="1:7" x14ac:dyDescent="0.25">
      <c r="A47">
        <v>1931</v>
      </c>
      <c r="B47" s="8"/>
      <c r="C47" s="8"/>
      <c r="D47" s="8"/>
      <c r="E47" s="8"/>
      <c r="F47" s="9"/>
      <c r="G47" s="9"/>
    </row>
    <row r="48" spans="1:7" x14ac:dyDescent="0.25">
      <c r="A48">
        <v>1932</v>
      </c>
      <c r="B48" s="8"/>
      <c r="C48" s="8"/>
      <c r="D48" s="8"/>
      <c r="E48" s="8"/>
      <c r="F48" s="9"/>
      <c r="G48" s="9" t="s">
        <v>41</v>
      </c>
    </row>
    <row r="49" spans="1:12" x14ac:dyDescent="0.25">
      <c r="A49">
        <v>1933</v>
      </c>
      <c r="B49" s="8"/>
      <c r="C49" s="8"/>
      <c r="D49" s="8"/>
      <c r="E49" s="8"/>
      <c r="F49" s="9"/>
      <c r="G49" s="9"/>
    </row>
    <row r="50" spans="1:12" x14ac:dyDescent="0.25">
      <c r="A50">
        <v>1934</v>
      </c>
      <c r="B50" s="8"/>
      <c r="C50" s="8"/>
      <c r="D50" s="8"/>
      <c r="E50" s="8"/>
      <c r="F50" s="9"/>
      <c r="G50" s="9"/>
    </row>
    <row r="51" spans="1:12" x14ac:dyDescent="0.25">
      <c r="A51">
        <v>1935</v>
      </c>
      <c r="B51" s="8"/>
      <c r="C51" s="8"/>
      <c r="D51" s="8"/>
      <c r="E51" s="8"/>
      <c r="F51" s="9"/>
      <c r="G51" s="9"/>
    </row>
    <row r="52" spans="1:12" x14ac:dyDescent="0.25">
      <c r="A52">
        <v>1936</v>
      </c>
      <c r="B52" s="8"/>
      <c r="C52" s="8"/>
      <c r="D52" s="8"/>
      <c r="E52" s="8"/>
      <c r="F52" s="9"/>
      <c r="G52" s="9"/>
    </row>
    <row r="53" spans="1:12" x14ac:dyDescent="0.25">
      <c r="A53">
        <v>1937</v>
      </c>
      <c r="B53" s="8"/>
      <c r="C53" s="8"/>
      <c r="D53" s="8"/>
      <c r="E53" s="8"/>
      <c r="F53" s="9"/>
      <c r="G53" s="9"/>
    </row>
    <row r="54" spans="1:12" x14ac:dyDescent="0.25">
      <c r="A54">
        <v>1938</v>
      </c>
      <c r="B54" s="8"/>
      <c r="C54" s="8"/>
      <c r="D54" s="8"/>
      <c r="E54" s="8"/>
      <c r="F54" s="9"/>
      <c r="G54" s="9"/>
    </row>
    <row r="55" spans="1:12" x14ac:dyDescent="0.25">
      <c r="A55">
        <v>1939</v>
      </c>
      <c r="B55" s="8"/>
      <c r="C55" s="8"/>
      <c r="D55" s="8"/>
      <c r="E55" s="8"/>
      <c r="F55" s="9"/>
      <c r="G55" s="9"/>
    </row>
    <row r="56" spans="1:12" x14ac:dyDescent="0.25">
      <c r="A56">
        <v>1940</v>
      </c>
      <c r="B56" s="8"/>
      <c r="C56" s="8"/>
      <c r="D56" s="8"/>
      <c r="E56" s="8"/>
      <c r="F56" s="9"/>
      <c r="G56" s="9"/>
    </row>
    <row r="57" spans="1:12" x14ac:dyDescent="0.25">
      <c r="A57">
        <v>1941</v>
      </c>
      <c r="B57" s="8"/>
      <c r="C57" s="8"/>
      <c r="D57" s="8"/>
      <c r="E57" s="8"/>
      <c r="F57" s="9"/>
      <c r="G57" s="9"/>
    </row>
    <row r="58" spans="1:12" x14ac:dyDescent="0.25">
      <c r="A58">
        <v>1942</v>
      </c>
      <c r="B58" s="8"/>
      <c r="C58" s="8"/>
      <c r="D58" s="8"/>
      <c r="E58" s="8"/>
      <c r="F58" s="9"/>
      <c r="G58" s="9"/>
    </row>
    <row r="59" spans="1:12" x14ac:dyDescent="0.25">
      <c r="A59">
        <v>1943</v>
      </c>
      <c r="B59" s="8"/>
      <c r="C59" s="8"/>
      <c r="D59" s="8"/>
      <c r="E59" s="8"/>
      <c r="F59" s="9"/>
      <c r="G59" s="9"/>
    </row>
    <row r="60" spans="1:12" x14ac:dyDescent="0.25">
      <c r="A60">
        <v>1944</v>
      </c>
      <c r="B60" s="8"/>
      <c r="C60" s="8"/>
      <c r="D60" s="8"/>
      <c r="E60" s="8"/>
      <c r="F60" s="9"/>
      <c r="G60" s="9"/>
    </row>
    <row r="61" spans="1:12" x14ac:dyDescent="0.25">
      <c r="A61">
        <v>1945</v>
      </c>
      <c r="B61" s="8"/>
      <c r="C61" s="8"/>
      <c r="D61" s="8"/>
      <c r="E61" s="8"/>
      <c r="F61" s="9"/>
      <c r="G61" s="9"/>
    </row>
    <row r="62" spans="1:12" x14ac:dyDescent="0.25">
      <c r="A62">
        <v>1946</v>
      </c>
      <c r="B62" s="8"/>
      <c r="C62" s="8"/>
      <c r="D62" s="8"/>
      <c r="E62" s="8"/>
      <c r="F62" s="9"/>
      <c r="G62" s="9"/>
    </row>
    <row r="63" spans="1:12" x14ac:dyDescent="0.25">
      <c r="A63">
        <v>1947</v>
      </c>
      <c r="B63" s="8"/>
      <c r="C63" s="8"/>
      <c r="D63" s="8"/>
      <c r="E63" s="8"/>
      <c r="F63" s="9"/>
      <c r="G63" s="9"/>
      <c r="H63" s="8">
        <v>4</v>
      </c>
      <c r="I63" s="8">
        <v>10</v>
      </c>
      <c r="J63" s="8">
        <v>6</v>
      </c>
      <c r="K63" s="29">
        <f t="shared" ref="K63" si="5">((240*H63)+(12*I63)+J63)/240</f>
        <v>4.5250000000000004</v>
      </c>
      <c r="L63" t="s">
        <v>95</v>
      </c>
    </row>
    <row r="64" spans="1:12" x14ac:dyDescent="0.25">
      <c r="A64">
        <v>1948</v>
      </c>
      <c r="B64" s="8"/>
      <c r="C64" s="8"/>
      <c r="D64" s="8"/>
      <c r="E64" s="8"/>
      <c r="F64" s="9"/>
      <c r="G64" t="s">
        <v>52</v>
      </c>
    </row>
    <row r="65" spans="1:12" x14ac:dyDescent="0.25">
      <c r="A65">
        <v>1949</v>
      </c>
      <c r="B65" s="8"/>
      <c r="C65" s="8"/>
      <c r="D65" s="8"/>
      <c r="E65" s="8"/>
      <c r="F65" s="9"/>
      <c r="G65" s="9"/>
    </row>
    <row r="66" spans="1:12" x14ac:dyDescent="0.25">
      <c r="A66">
        <v>1950</v>
      </c>
      <c r="B66" s="8"/>
      <c r="C66" s="8"/>
      <c r="D66" s="8"/>
      <c r="E66" s="8"/>
      <c r="F66" s="9"/>
      <c r="G66" s="9"/>
    </row>
    <row r="67" spans="1:12" x14ac:dyDescent="0.25">
      <c r="A67">
        <v>1951</v>
      </c>
      <c r="B67" s="8"/>
      <c r="C67" s="8"/>
      <c r="D67" s="8"/>
      <c r="E67" s="8"/>
      <c r="F67" s="9"/>
      <c r="G67" s="9"/>
    </row>
    <row r="68" spans="1:12" x14ac:dyDescent="0.25">
      <c r="A68">
        <v>1952</v>
      </c>
      <c r="B68" s="8"/>
      <c r="C68" s="8"/>
      <c r="D68" s="8"/>
      <c r="E68" s="8"/>
      <c r="F68" s="9"/>
      <c r="G68" s="9"/>
    </row>
    <row r="69" spans="1:12" x14ac:dyDescent="0.25">
      <c r="A69">
        <v>1953</v>
      </c>
      <c r="B69" s="8"/>
      <c r="C69" s="8"/>
      <c r="D69" s="8"/>
      <c r="E69" s="8"/>
      <c r="F69" s="9"/>
      <c r="G69" s="9"/>
      <c r="H69" s="8">
        <v>2</v>
      </c>
      <c r="I69" s="8">
        <v>16</v>
      </c>
      <c r="J69" s="8">
        <v>3</v>
      </c>
      <c r="K69" s="29">
        <f t="shared" ref="K69" si="6">((240*H69)+(12*I69)+J69)/240</f>
        <v>2.8125</v>
      </c>
      <c r="L69" s="21" t="s">
        <v>106</v>
      </c>
    </row>
    <row r="70" spans="1:12" x14ac:dyDescent="0.25">
      <c r="A70">
        <v>1954</v>
      </c>
      <c r="B70" s="8" t="s">
        <v>40</v>
      </c>
      <c r="C70" s="8">
        <v>2</v>
      </c>
      <c r="D70" s="8">
        <v>6</v>
      </c>
      <c r="E70" s="8">
        <v>13</v>
      </c>
      <c r="F70" s="30">
        <f t="shared" ref="F70" si="7">((240*C70)+(12*D70)+E70)/240</f>
        <v>2.3541666666666665</v>
      </c>
      <c r="G70" s="9" t="s">
        <v>39</v>
      </c>
      <c r="H70" s="31" t="s">
        <v>105</v>
      </c>
      <c r="K70" s="30"/>
      <c r="L70" s="21" t="s">
        <v>101</v>
      </c>
    </row>
    <row r="71" spans="1:12" x14ac:dyDescent="0.25">
      <c r="A71">
        <v>1955</v>
      </c>
      <c r="B71" s="8"/>
      <c r="C71" s="8"/>
      <c r="D71" s="8"/>
      <c r="E71" s="8"/>
      <c r="F71" s="9"/>
      <c r="G71" s="9"/>
    </row>
    <row r="72" spans="1:12" x14ac:dyDescent="0.25">
      <c r="A72">
        <v>1956</v>
      </c>
      <c r="B72" s="8"/>
      <c r="C72" s="8"/>
      <c r="D72" s="8"/>
      <c r="E72" s="8"/>
      <c r="F72" s="9"/>
      <c r="L72" s="21" t="s">
        <v>100</v>
      </c>
    </row>
    <row r="73" spans="1:12" x14ac:dyDescent="0.25">
      <c r="A73">
        <v>1957</v>
      </c>
      <c r="B73" s="8"/>
      <c r="C73" s="8"/>
      <c r="D73" s="8"/>
      <c r="E73" s="8"/>
      <c r="F73" s="9"/>
      <c r="G73" s="9"/>
      <c r="H73" s="8">
        <v>9</v>
      </c>
      <c r="I73" s="8">
        <v>17</v>
      </c>
      <c r="K73" s="29">
        <f t="shared" ref="K73" si="8">((240*H73)+(12*I73)+J73)/240</f>
        <v>9.85</v>
      </c>
      <c r="L73" s="14" t="s">
        <v>99</v>
      </c>
    </row>
    <row r="74" spans="1:12" x14ac:dyDescent="0.25">
      <c r="A74">
        <v>1958</v>
      </c>
      <c r="B74" s="8"/>
      <c r="C74" s="8"/>
      <c r="D74" s="8"/>
      <c r="E74" s="8"/>
      <c r="F74" s="9"/>
      <c r="G74" s="9"/>
    </row>
    <row r="75" spans="1:12" x14ac:dyDescent="0.25">
      <c r="A75">
        <v>1959</v>
      </c>
      <c r="B75" s="8"/>
      <c r="C75" s="8"/>
      <c r="D75" s="8"/>
      <c r="E75" s="8"/>
      <c r="F75" s="9"/>
      <c r="G75" s="9"/>
    </row>
    <row r="76" spans="1:12" x14ac:dyDescent="0.25">
      <c r="A76">
        <v>1960</v>
      </c>
      <c r="B76" s="8"/>
      <c r="C76" s="8"/>
      <c r="D76" s="8"/>
      <c r="E76" s="8"/>
      <c r="F76" s="9"/>
      <c r="G76" s="9"/>
    </row>
    <row r="77" spans="1:12" x14ac:dyDescent="0.25">
      <c r="A77">
        <v>1961</v>
      </c>
      <c r="B77" s="8" t="s">
        <v>40</v>
      </c>
      <c r="C77" s="8">
        <v>9</v>
      </c>
      <c r="D77" s="8">
        <v>9</v>
      </c>
      <c r="E77" s="8"/>
      <c r="F77" s="30">
        <f t="shared" ref="F77:F78" si="9">((240*C77)+(12*D77)+E77)/240</f>
        <v>9.4499999999999993</v>
      </c>
      <c r="G77" s="9"/>
      <c r="H77" s="8">
        <v>14</v>
      </c>
      <c r="I77" s="8">
        <v>3</v>
      </c>
      <c r="J77" s="8">
        <v>6</v>
      </c>
      <c r="K77" s="29">
        <f t="shared" ref="K77:K78" si="10">((240*H77)+(12*I77)+J77)/240</f>
        <v>14.175000000000001</v>
      </c>
      <c r="L77" s="21" t="s">
        <v>43</v>
      </c>
    </row>
    <row r="78" spans="1:12" x14ac:dyDescent="0.25">
      <c r="A78">
        <v>1962</v>
      </c>
      <c r="B78" s="8" t="s">
        <v>40</v>
      </c>
      <c r="C78" s="8">
        <v>11</v>
      </c>
      <c r="D78" s="8">
        <v>17</v>
      </c>
      <c r="E78" s="8">
        <v>6</v>
      </c>
      <c r="F78" s="30">
        <f t="shared" si="9"/>
        <v>11.875</v>
      </c>
      <c r="G78" s="9"/>
      <c r="H78" s="8">
        <v>17</v>
      </c>
      <c r="I78" s="8">
        <v>6</v>
      </c>
      <c r="K78" s="29">
        <f t="shared" si="10"/>
        <v>17.3</v>
      </c>
      <c r="L78" s="21" t="s">
        <v>93</v>
      </c>
    </row>
    <row r="79" spans="1:12" x14ac:dyDescent="0.25">
      <c r="A79">
        <v>1963</v>
      </c>
      <c r="B79" s="8"/>
      <c r="C79" s="8"/>
      <c r="D79" s="8"/>
      <c r="E79" s="8"/>
      <c r="F79" s="9"/>
      <c r="G79" s="9"/>
    </row>
    <row r="80" spans="1:12" x14ac:dyDescent="0.25">
      <c r="A80">
        <v>1964</v>
      </c>
      <c r="B80" s="8"/>
      <c r="C80" s="8"/>
      <c r="D80" s="8"/>
      <c r="E80" s="8"/>
      <c r="F80" s="9"/>
      <c r="G80" s="9"/>
    </row>
    <row r="81" spans="1:12" x14ac:dyDescent="0.25">
      <c r="A81">
        <v>1965</v>
      </c>
      <c r="B81" s="8"/>
      <c r="C81" s="8"/>
      <c r="D81" s="8"/>
      <c r="E81" s="8"/>
      <c r="F81" s="9"/>
      <c r="G81" s="9"/>
    </row>
    <row r="82" spans="1:12" x14ac:dyDescent="0.25">
      <c r="A82">
        <v>1966</v>
      </c>
      <c r="F82" s="9"/>
      <c r="G82" t="s">
        <v>50</v>
      </c>
    </row>
    <row r="83" spans="1:12" x14ac:dyDescent="0.25">
      <c r="A83">
        <v>1967</v>
      </c>
      <c r="B83" s="8" t="s">
        <v>44</v>
      </c>
      <c r="C83" s="8">
        <v>11</v>
      </c>
      <c r="D83" s="8">
        <v>17</v>
      </c>
      <c r="E83" s="8">
        <v>6</v>
      </c>
      <c r="F83" s="30">
        <f t="shared" ref="F83:F86" si="11">((240*C83)+(12*D83)+E83)/240</f>
        <v>11.875</v>
      </c>
      <c r="G83" s="9" t="s">
        <v>49</v>
      </c>
      <c r="H83" s="8">
        <v>18</v>
      </c>
      <c r="I83" s="8">
        <v>18</v>
      </c>
      <c r="J83" s="8">
        <v>6</v>
      </c>
      <c r="K83" s="29">
        <f t="shared" ref="K83:K84" si="12">((240*H83)+(12*I83)+J83)/240</f>
        <v>18.925000000000001</v>
      </c>
      <c r="L83" s="21" t="s">
        <v>45</v>
      </c>
    </row>
    <row r="84" spans="1:12" x14ac:dyDescent="0.25">
      <c r="A84">
        <v>1968</v>
      </c>
      <c r="B84" s="8"/>
      <c r="C84" s="8">
        <v>14</v>
      </c>
      <c r="D84" s="8">
        <v>5</v>
      </c>
      <c r="E84" s="8"/>
      <c r="F84" s="30">
        <f t="shared" si="11"/>
        <v>14.25</v>
      </c>
      <c r="G84" s="14" t="s">
        <v>110</v>
      </c>
      <c r="H84" s="8">
        <v>21</v>
      </c>
      <c r="I84" s="8">
        <v>7</v>
      </c>
      <c r="J84" s="8">
        <v>6</v>
      </c>
      <c r="K84" s="29">
        <f t="shared" si="12"/>
        <v>21.375</v>
      </c>
      <c r="L84" s="21" t="s">
        <v>46</v>
      </c>
    </row>
    <row r="85" spans="1:12" x14ac:dyDescent="0.25">
      <c r="A85">
        <v>1969</v>
      </c>
      <c r="B85" s="8"/>
      <c r="C85" s="8"/>
      <c r="D85" s="8"/>
      <c r="E85" s="8"/>
      <c r="F85" s="30">
        <f t="shared" si="11"/>
        <v>0</v>
      </c>
      <c r="G85" s="9"/>
    </row>
    <row r="86" spans="1:12" x14ac:dyDescent="0.25">
      <c r="A86">
        <v>1970</v>
      </c>
      <c r="B86" s="8"/>
      <c r="C86" s="8">
        <v>14</v>
      </c>
      <c r="D86" s="8">
        <v>5</v>
      </c>
      <c r="E86" s="8"/>
      <c r="F86" s="30">
        <f t="shared" si="11"/>
        <v>14.25</v>
      </c>
      <c r="G86" s="9"/>
      <c r="H86" s="8" t="s">
        <v>105</v>
      </c>
      <c r="K86" s="29"/>
      <c r="L86" s="21" t="s">
        <v>104</v>
      </c>
    </row>
    <row r="87" spans="1:12" x14ac:dyDescent="0.25">
      <c r="A87">
        <v>1971</v>
      </c>
      <c r="B87" s="8"/>
      <c r="C87" s="8"/>
      <c r="D87" s="8"/>
      <c r="E87" s="8"/>
      <c r="F87" s="9"/>
      <c r="G87" s="9"/>
    </row>
    <row r="88" spans="1:12" x14ac:dyDescent="0.25">
      <c r="A88">
        <v>1972</v>
      </c>
      <c r="B88" s="8"/>
      <c r="D88" s="8"/>
      <c r="E88" s="8"/>
      <c r="F88" s="8">
        <f>H88/2</f>
        <v>14.25</v>
      </c>
      <c r="G88" s="9"/>
      <c r="H88" s="8">
        <v>28.5</v>
      </c>
      <c r="K88" s="30">
        <f>H88</f>
        <v>28.5</v>
      </c>
      <c r="L88" s="21" t="s">
        <v>91</v>
      </c>
    </row>
    <row r="89" spans="1:12" x14ac:dyDescent="0.25">
      <c r="A89">
        <v>1973</v>
      </c>
      <c r="B89" s="8"/>
      <c r="D89" s="8"/>
      <c r="E89" s="8"/>
      <c r="F89" s="8">
        <f>H89/2</f>
        <v>19</v>
      </c>
      <c r="G89" s="9"/>
      <c r="H89" s="8">
        <v>38</v>
      </c>
      <c r="K89" s="30">
        <f t="shared" ref="K89:K93" si="13">H89</f>
        <v>38</v>
      </c>
      <c r="L89" s="21" t="s">
        <v>91</v>
      </c>
    </row>
    <row r="90" spans="1:12" x14ac:dyDescent="0.25">
      <c r="A90">
        <v>1974</v>
      </c>
      <c r="B90" s="8"/>
      <c r="D90" s="8"/>
      <c r="E90" s="8"/>
      <c r="F90" s="8">
        <f>H90/2</f>
        <v>19</v>
      </c>
      <c r="G90" s="9"/>
      <c r="H90" s="8">
        <v>38</v>
      </c>
      <c r="K90" s="30">
        <f t="shared" si="13"/>
        <v>38</v>
      </c>
      <c r="L90" s="21" t="s">
        <v>91</v>
      </c>
    </row>
    <row r="91" spans="1:12" x14ac:dyDescent="0.25">
      <c r="A91">
        <v>1975</v>
      </c>
      <c r="B91" s="8"/>
      <c r="D91" s="8"/>
      <c r="E91" s="8"/>
      <c r="F91" s="8">
        <f>H91/3</f>
        <v>22.8</v>
      </c>
      <c r="G91" s="9"/>
      <c r="H91" s="8">
        <v>68.400000000000006</v>
      </c>
      <c r="K91" s="30">
        <f t="shared" si="13"/>
        <v>68.400000000000006</v>
      </c>
      <c r="L91" s="21" t="s">
        <v>92</v>
      </c>
    </row>
    <row r="92" spans="1:12" x14ac:dyDescent="0.25">
      <c r="A92">
        <v>1976</v>
      </c>
      <c r="B92" s="8"/>
      <c r="D92" s="8"/>
      <c r="E92" s="8"/>
      <c r="F92" s="8">
        <f>H92/3</f>
        <v>29.599999999999998</v>
      </c>
      <c r="G92" s="9"/>
      <c r="H92" s="8">
        <v>88.8</v>
      </c>
      <c r="K92" s="30">
        <f t="shared" si="13"/>
        <v>88.8</v>
      </c>
      <c r="L92" s="21" t="s">
        <v>92</v>
      </c>
    </row>
    <row r="93" spans="1:12" x14ac:dyDescent="0.25">
      <c r="A93">
        <v>1977</v>
      </c>
      <c r="B93" t="s">
        <v>89</v>
      </c>
      <c r="D93" s="8"/>
      <c r="E93" s="8"/>
      <c r="F93" s="8">
        <v>32.6</v>
      </c>
      <c r="G93" s="9"/>
      <c r="H93" s="8">
        <v>130.4</v>
      </c>
      <c r="K93" s="30">
        <f t="shared" si="13"/>
        <v>130.4</v>
      </c>
      <c r="L93" t="s">
        <v>90</v>
      </c>
    </row>
    <row r="94" spans="1:12" x14ac:dyDescent="0.25">
      <c r="A94">
        <v>1978</v>
      </c>
      <c r="B94" s="8"/>
      <c r="C94" s="8"/>
      <c r="D94" s="8"/>
      <c r="E94" s="8"/>
      <c r="F94" s="9">
        <v>35.9</v>
      </c>
      <c r="G94" s="34" t="s">
        <v>113</v>
      </c>
    </row>
    <row r="95" spans="1:12" x14ac:dyDescent="0.25">
      <c r="A95">
        <v>1979</v>
      </c>
      <c r="B95" s="8"/>
      <c r="C95" s="8"/>
      <c r="D95" s="8"/>
      <c r="E95" s="8"/>
      <c r="F95" s="9">
        <v>39.5</v>
      </c>
      <c r="G95" s="34" t="s">
        <v>113</v>
      </c>
    </row>
    <row r="96" spans="1:12" x14ac:dyDescent="0.25">
      <c r="A96">
        <v>1980</v>
      </c>
      <c r="B96" s="8"/>
      <c r="C96" s="8"/>
      <c r="D96" s="8"/>
      <c r="E96" s="8"/>
      <c r="F96" s="9">
        <v>47.4</v>
      </c>
      <c r="G96" s="34" t="s">
        <v>113</v>
      </c>
    </row>
    <row r="97" spans="1:12" x14ac:dyDescent="0.25">
      <c r="A97">
        <v>1981</v>
      </c>
      <c r="B97" s="8"/>
      <c r="C97" s="8"/>
      <c r="D97" s="8"/>
      <c r="E97" s="8"/>
      <c r="F97" s="9">
        <v>57</v>
      </c>
      <c r="G97" s="34" t="s">
        <v>113</v>
      </c>
    </row>
    <row r="98" spans="1:12" x14ac:dyDescent="0.25">
      <c r="A98">
        <v>1982</v>
      </c>
      <c r="B98" s="8"/>
      <c r="C98" s="8"/>
      <c r="D98" s="8"/>
      <c r="E98" s="8"/>
      <c r="F98" s="9">
        <v>64</v>
      </c>
      <c r="G98" s="34" t="s">
        <v>113</v>
      </c>
    </row>
    <row r="99" spans="1:12" x14ac:dyDescent="0.25">
      <c r="A99">
        <v>1983</v>
      </c>
      <c r="B99" s="8"/>
      <c r="C99" s="8"/>
      <c r="D99" s="8"/>
      <c r="E99" s="8"/>
      <c r="F99" s="9">
        <v>70</v>
      </c>
      <c r="G99" s="34" t="s">
        <v>113</v>
      </c>
    </row>
    <row r="100" spans="1:12" x14ac:dyDescent="0.25">
      <c r="A100">
        <v>1984</v>
      </c>
      <c r="B100" s="8"/>
      <c r="C100" s="8"/>
      <c r="D100" s="8"/>
      <c r="E100" s="8"/>
      <c r="F100" s="9">
        <v>75</v>
      </c>
      <c r="G100" s="34" t="s">
        <v>113</v>
      </c>
    </row>
    <row r="101" spans="1:12" x14ac:dyDescent="0.25">
      <c r="A101">
        <v>1985</v>
      </c>
      <c r="B101" s="8"/>
      <c r="C101" s="8"/>
      <c r="D101" s="8"/>
      <c r="E101" s="8"/>
      <c r="F101" s="9">
        <v>79</v>
      </c>
      <c r="G101" s="34" t="s">
        <v>113</v>
      </c>
    </row>
    <row r="102" spans="1:12" x14ac:dyDescent="0.25">
      <c r="A102">
        <v>1986</v>
      </c>
      <c r="B102" s="8"/>
      <c r="C102" s="8"/>
      <c r="D102" s="8"/>
      <c r="E102" s="8"/>
      <c r="F102" s="9">
        <v>83</v>
      </c>
      <c r="G102" s="34" t="s">
        <v>113</v>
      </c>
      <c r="K102" s="9">
        <v>348</v>
      </c>
      <c r="L102" s="34" t="s">
        <v>114</v>
      </c>
    </row>
    <row r="103" spans="1:12" x14ac:dyDescent="0.25">
      <c r="A103">
        <v>1987</v>
      </c>
      <c r="B103" s="8"/>
      <c r="C103" s="8"/>
      <c r="D103" s="8"/>
      <c r="E103" s="8"/>
    </row>
    <row r="104" spans="1:12" x14ac:dyDescent="0.25">
      <c r="A104">
        <v>1988</v>
      </c>
      <c r="B104" s="8"/>
      <c r="C104" s="8"/>
      <c r="D104" s="8"/>
      <c r="E104" s="8"/>
      <c r="K104" s="9">
        <v>368</v>
      </c>
      <c r="L104" s="21" t="s">
        <v>115</v>
      </c>
    </row>
    <row r="105" spans="1:12" x14ac:dyDescent="0.25">
      <c r="A105">
        <v>1989</v>
      </c>
      <c r="B105" s="8"/>
      <c r="C105" s="8"/>
      <c r="D105" s="8"/>
      <c r="E105" s="8"/>
      <c r="K105" s="9">
        <v>384</v>
      </c>
      <c r="L105" s="21" t="s">
        <v>115</v>
      </c>
    </row>
    <row r="106" spans="1:12" x14ac:dyDescent="0.25">
      <c r="A106">
        <v>1990</v>
      </c>
      <c r="B106" s="8"/>
      <c r="C106" s="8"/>
      <c r="D106" s="8"/>
      <c r="E106" s="8"/>
    </row>
    <row r="107" spans="1:12" x14ac:dyDescent="0.25">
      <c r="A107">
        <v>1991</v>
      </c>
      <c r="B107" s="8"/>
      <c r="C107" s="8"/>
      <c r="D107" s="8"/>
      <c r="E107" s="8"/>
    </row>
    <row r="108" spans="1:12" x14ac:dyDescent="0.25">
      <c r="A108">
        <v>1992</v>
      </c>
      <c r="B108" s="8"/>
      <c r="C108" s="8"/>
      <c r="D108" s="8"/>
      <c r="E108" s="8"/>
      <c r="F108" s="9"/>
      <c r="G108" s="9"/>
    </row>
    <row r="109" spans="1:12" x14ac:dyDescent="0.25">
      <c r="A109">
        <v>1993</v>
      </c>
      <c r="B109" s="8"/>
      <c r="C109" s="8"/>
      <c r="D109" s="8"/>
      <c r="E109" s="8"/>
      <c r="F109" s="9"/>
      <c r="G109" s="9"/>
    </row>
    <row r="110" spans="1:12" x14ac:dyDescent="0.25">
      <c r="A110">
        <v>1994</v>
      </c>
      <c r="B110" s="8"/>
      <c r="C110" s="8"/>
      <c r="D110" s="8"/>
      <c r="E110" s="8"/>
      <c r="F110" s="9"/>
      <c r="G110" s="9"/>
    </row>
    <row r="111" spans="1:12" x14ac:dyDescent="0.25">
      <c r="A111">
        <v>1995</v>
      </c>
      <c r="B111" s="8"/>
      <c r="C111" s="8"/>
      <c r="D111" s="8"/>
      <c r="E111" s="8"/>
      <c r="F111" s="9"/>
      <c r="G111" s="9"/>
    </row>
    <row r="112" spans="1:12" x14ac:dyDescent="0.25">
      <c r="A112">
        <v>1996</v>
      </c>
      <c r="B112" s="8"/>
      <c r="C112" s="8"/>
      <c r="D112" s="8"/>
      <c r="E112" s="8"/>
      <c r="F112" s="9"/>
      <c r="G112" s="9"/>
    </row>
    <row r="113" spans="1:14" x14ac:dyDescent="0.25">
      <c r="A113">
        <v>1997</v>
      </c>
      <c r="B113" s="8"/>
      <c r="C113" s="8"/>
      <c r="D113" s="8"/>
      <c r="E113" s="8"/>
      <c r="F113" s="9"/>
      <c r="G113" s="9"/>
      <c r="K113" s="9">
        <v>654</v>
      </c>
      <c r="L113" t="s">
        <v>118</v>
      </c>
      <c r="M113">
        <v>1770</v>
      </c>
      <c r="N113" s="36">
        <f>K113/M113</f>
        <v>0.36949152542372882</v>
      </c>
    </row>
    <row r="114" spans="1:14" x14ac:dyDescent="0.25">
      <c r="A114">
        <v>1998</v>
      </c>
      <c r="B114" s="8"/>
      <c r="C114" s="8"/>
      <c r="D114" s="8"/>
      <c r="E114" s="8"/>
      <c r="F114" s="9"/>
      <c r="G114" s="9"/>
    </row>
    <row r="115" spans="1:14" x14ac:dyDescent="0.25">
      <c r="A115">
        <v>1999</v>
      </c>
      <c r="B115" s="8"/>
      <c r="C115" s="8"/>
      <c r="D115" s="8"/>
      <c r="E115" s="8"/>
      <c r="F115" s="9"/>
      <c r="G115" s="9"/>
    </row>
    <row r="116" spans="1:14" x14ac:dyDescent="0.25">
      <c r="A116">
        <v>2000</v>
      </c>
      <c r="B116" s="8"/>
      <c r="C116" s="8"/>
      <c r="D116" s="8"/>
      <c r="E116" s="8"/>
      <c r="F116" s="9"/>
      <c r="G116" s="9"/>
      <c r="K116" s="9">
        <v>866</v>
      </c>
      <c r="L116" s="21" t="s">
        <v>111</v>
      </c>
    </row>
    <row r="117" spans="1:14" x14ac:dyDescent="0.25">
      <c r="A117">
        <v>2001</v>
      </c>
      <c r="B117" s="8"/>
      <c r="C117" s="8"/>
      <c r="D117" s="8"/>
      <c r="E117" s="8"/>
      <c r="F117" s="9"/>
      <c r="G117" s="9"/>
    </row>
    <row r="118" spans="1:14" x14ac:dyDescent="0.25">
      <c r="A118">
        <v>2002</v>
      </c>
      <c r="B118" s="8"/>
      <c r="C118" s="8"/>
      <c r="D118" s="8"/>
      <c r="E118" s="8"/>
      <c r="F118" s="9"/>
      <c r="G118" s="9"/>
    </row>
    <row r="119" spans="1:14" x14ac:dyDescent="0.25">
      <c r="A119">
        <v>2003</v>
      </c>
      <c r="B119" s="8"/>
      <c r="C119" s="8"/>
      <c r="D119" s="8"/>
      <c r="E119" s="8"/>
      <c r="F119" s="9"/>
      <c r="G119" s="9"/>
    </row>
    <row r="120" spans="1:14" x14ac:dyDescent="0.25">
      <c r="A120">
        <v>2004</v>
      </c>
      <c r="B120" s="8"/>
      <c r="C120" s="8"/>
      <c r="D120" s="8"/>
      <c r="E120" s="8"/>
      <c r="F120" s="9"/>
      <c r="G120" s="9"/>
    </row>
    <row r="121" spans="1:14" x14ac:dyDescent="0.25">
      <c r="A121">
        <v>2005</v>
      </c>
      <c r="B121" s="8"/>
      <c r="C121" s="8"/>
      <c r="D121" s="8"/>
      <c r="E121" s="8"/>
      <c r="F121" s="9"/>
      <c r="G121" s="9"/>
    </row>
    <row r="122" spans="1:14" x14ac:dyDescent="0.25">
      <c r="A122">
        <v>2006</v>
      </c>
      <c r="B122" s="8"/>
      <c r="C122" s="8"/>
      <c r="D122" s="8"/>
      <c r="E122" s="8"/>
      <c r="F122" s="9"/>
      <c r="G122" s="9"/>
    </row>
    <row r="123" spans="1:14" x14ac:dyDescent="0.25">
      <c r="A123">
        <v>2007</v>
      </c>
      <c r="B123" s="8"/>
      <c r="C123" s="8"/>
      <c r="D123" s="8"/>
      <c r="E123" s="8"/>
      <c r="F123" s="9"/>
      <c r="G123" s="9"/>
    </row>
    <row r="124" spans="1:14" x14ac:dyDescent="0.25">
      <c r="A124">
        <v>2008</v>
      </c>
      <c r="B124" s="8"/>
      <c r="C124" s="8"/>
      <c r="D124" s="8"/>
      <c r="E124" s="8"/>
      <c r="F124" s="9"/>
      <c r="G124" s="9"/>
    </row>
    <row r="125" spans="1:14" x14ac:dyDescent="0.25">
      <c r="A125">
        <v>2009</v>
      </c>
      <c r="B125" s="8"/>
      <c r="C125" s="8"/>
      <c r="D125" s="8"/>
      <c r="E125" s="8"/>
      <c r="F125" s="9"/>
      <c r="G125" s="9"/>
    </row>
    <row r="126" spans="1:14" x14ac:dyDescent="0.25">
      <c r="A126">
        <v>2010</v>
      </c>
      <c r="B126" s="8"/>
      <c r="C126" s="8"/>
      <c r="D126" s="8"/>
      <c r="E126" s="8"/>
      <c r="F126" s="9"/>
      <c r="G126" s="9"/>
      <c r="K126" s="9">
        <v>2145</v>
      </c>
      <c r="L126" s="21" t="s">
        <v>112</v>
      </c>
    </row>
    <row r="127" spans="1:14" x14ac:dyDescent="0.25">
      <c r="A127">
        <v>2011</v>
      </c>
      <c r="B127" s="8"/>
      <c r="C127" s="8"/>
      <c r="D127" s="8"/>
      <c r="E127" s="8"/>
      <c r="F127" s="9"/>
      <c r="G127" s="9"/>
    </row>
    <row r="128" spans="1:14" x14ac:dyDescent="0.25">
      <c r="A128">
        <v>2012</v>
      </c>
      <c r="B128" s="8"/>
      <c r="C128" s="8"/>
      <c r="D128" s="8"/>
      <c r="E128" s="8"/>
      <c r="F128" s="9"/>
      <c r="G128" s="9"/>
    </row>
    <row r="129" spans="1:7" x14ac:dyDescent="0.25">
      <c r="A129">
        <v>2013</v>
      </c>
      <c r="B129" s="8"/>
      <c r="C129" s="8"/>
      <c r="D129" s="8"/>
      <c r="E129" s="8"/>
      <c r="F129" s="9"/>
      <c r="G129" s="9"/>
    </row>
    <row r="130" spans="1:7" x14ac:dyDescent="0.25">
      <c r="A130">
        <v>2014</v>
      </c>
      <c r="B130" s="8"/>
      <c r="C130" s="8"/>
      <c r="D130" s="8"/>
      <c r="E130" s="8"/>
      <c r="F130" s="9"/>
      <c r="G130" s="9"/>
    </row>
    <row r="131" spans="1:7" x14ac:dyDescent="0.25">
      <c r="A131">
        <v>2015</v>
      </c>
      <c r="B131" s="8"/>
      <c r="C131" s="8"/>
      <c r="D131" s="8"/>
      <c r="E131" s="8"/>
      <c r="F131" s="9"/>
      <c r="G131"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Trans part prices</vt:lpstr>
      <vt:lpstr>Trans equivalent annual prices</vt:lpstr>
      <vt:lpstr>TransA</vt:lpstr>
      <vt:lpstr>TransB</vt:lpstr>
    </vt:vector>
  </TitlesOfParts>
  <Company>University of St Andrews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Fyfe</dc:creator>
  <cp:lastModifiedBy>Aileen Fyfe</cp:lastModifiedBy>
  <dcterms:created xsi:type="dcterms:W3CDTF">2017-12-13T14:52:31Z</dcterms:created>
  <dcterms:modified xsi:type="dcterms:W3CDTF">2022-09-30T16:25:42Z</dcterms:modified>
</cp:coreProperties>
</file>