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468706_kcl_ac_uk/Documents/MaDiH_Project Docs/Journal Article/"/>
    </mc:Choice>
  </mc:AlternateContent>
  <xr:revisionPtr revIDLastSave="167" documentId="8_{C93F3E94-029B-4AD9-AE95-A5A9127A7876}" xr6:coauthVersionLast="47" xr6:coauthVersionMax="47" xr10:uidLastSave="{B17E4D56-F21D-4B69-9B17-B872DA9D7F78}"/>
  <bookViews>
    <workbookView xWindow="-110" yWindow="-110" windowWidth="19420" windowHeight="10420" xr2:uid="{E9F40862-5D7A-4B8E-9D4C-2997AFDEA043}"/>
  </bookViews>
  <sheets>
    <sheet name="Metadata" sheetId="4" r:id="rId1"/>
    <sheet name="Overview" sheetId="8" r:id="rId2"/>
    <sheet name="Organisations" sheetId="9" r:id="rId3"/>
    <sheet name="Formats" sheetId="6" r:id="rId4"/>
    <sheet name="Accessibility" sheetId="5" r:id="rId5"/>
    <sheet name="Figures" sheetId="10" r:id="rId6"/>
  </sheets>
  <definedNames>
    <definedName name="_xlchart.v1.0" hidden="1">Overview!$A$4:$A$6</definedName>
    <definedName name="_xlchart.v1.1" hidden="1">Overview!$B$3</definedName>
    <definedName name="_xlchart.v1.2" hidden="1">Overview!$B$4:$B$6</definedName>
    <definedName name="_xlchart.v1.3" hidden="1">Overview!$C$3</definedName>
    <definedName name="_xlchart.v1.4" hidden="1">Overview!$C$4:$C$6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C12" i="5"/>
  <c r="C10" i="5"/>
  <c r="C9" i="5"/>
  <c r="C8" i="5"/>
  <c r="C9" i="6"/>
  <c r="B22" i="8"/>
  <c r="C20" i="8"/>
  <c r="C19" i="8"/>
  <c r="C18" i="8"/>
  <c r="C17" i="8"/>
  <c r="C16" i="8"/>
  <c r="C15" i="8"/>
  <c r="C14" i="8"/>
  <c r="C136" i="8"/>
  <c r="C135" i="8"/>
  <c r="C134" i="8"/>
  <c r="C22" i="8" l="1"/>
  <c r="C138" i="8"/>
  <c r="G13" i="6"/>
  <c r="G16" i="6"/>
  <c r="B8" i="6"/>
  <c r="G14" i="6"/>
  <c r="G15" i="6"/>
  <c r="G19" i="6"/>
  <c r="G18" i="6"/>
  <c r="G20" i="6"/>
  <c r="G17" i="6"/>
  <c r="G21" i="6"/>
  <c r="B49" i="6"/>
  <c r="C27" i="6"/>
  <c r="C18" i="6"/>
  <c r="C22" i="6"/>
  <c r="C16" i="6"/>
  <c r="C25" i="6"/>
  <c r="C43" i="6"/>
  <c r="C37" i="6"/>
  <c r="C8" i="6"/>
  <c r="B9" i="6"/>
  <c r="C6" i="6"/>
  <c r="C5" i="6"/>
  <c r="C4" i="6"/>
  <c r="C28" i="6"/>
  <c r="C29" i="6"/>
  <c r="C30" i="6"/>
  <c r="C31" i="6"/>
  <c r="C32" i="6"/>
  <c r="C19" i="6"/>
  <c r="C13" i="6"/>
  <c r="C33" i="6"/>
  <c r="C23" i="6"/>
  <c r="C34" i="6"/>
  <c r="C20" i="6"/>
  <c r="C35" i="6"/>
  <c r="C15" i="6"/>
  <c r="C36" i="6"/>
  <c r="C17" i="6"/>
  <c r="C38" i="6"/>
  <c r="C39" i="6"/>
  <c r="C14" i="6"/>
  <c r="C40" i="6"/>
  <c r="C41" i="6"/>
  <c r="C42" i="6"/>
  <c r="C44" i="6"/>
  <c r="C45" i="6"/>
  <c r="C24" i="6"/>
  <c r="C46" i="6"/>
  <c r="C21" i="6"/>
  <c r="C47" i="6"/>
  <c r="C26" i="6"/>
  <c r="C6" i="5"/>
  <c r="C5" i="5"/>
  <c r="C4" i="5"/>
  <c r="D6" i="8"/>
  <c r="U8" i="9"/>
  <c r="J59" i="9"/>
  <c r="J58" i="9"/>
  <c r="J41" i="9"/>
  <c r="O32" i="9"/>
  <c r="O31" i="9"/>
  <c r="O46" i="9"/>
  <c r="J75" i="9"/>
  <c r="O17" i="9"/>
  <c r="O16" i="9"/>
  <c r="V12" i="9"/>
  <c r="U10" i="9" s="1"/>
  <c r="D90" i="9"/>
  <c r="B8" i="8"/>
  <c r="D91" i="9"/>
  <c r="O45" i="9"/>
  <c r="J74" i="9"/>
  <c r="J40" i="9"/>
  <c r="D4" i="8"/>
  <c r="D5" i="8"/>
  <c r="O54" i="9"/>
  <c r="O53" i="9"/>
  <c r="C5" i="8" l="1"/>
  <c r="C9" i="8"/>
  <c r="G23" i="6"/>
  <c r="F23" i="6"/>
  <c r="C49" i="6"/>
  <c r="C6" i="8"/>
  <c r="C4" i="8"/>
  <c r="O59" i="9"/>
  <c r="O58" i="9"/>
  <c r="U4" i="9"/>
  <c r="U5" i="9"/>
  <c r="U6" i="9"/>
  <c r="U7" i="9"/>
  <c r="U9" i="9"/>
  <c r="C8" i="8" l="1"/>
  <c r="U12" i="9"/>
</calcChain>
</file>

<file path=xl/sharedStrings.xml><?xml version="1.0" encoding="utf-8"?>
<sst xmlns="http://schemas.openxmlformats.org/spreadsheetml/2006/main" count="524" uniqueCount="365">
  <si>
    <t>Search String</t>
  </si>
  <si>
    <t>Total</t>
  </si>
  <si>
    <t>Copyright @MaDiH project (CC-NC-SA license)</t>
  </si>
  <si>
    <t>vocab_madih_kdl_time_periods:("Roman" OR "Roman Early" OR "Roman Late")</t>
  </si>
  <si>
    <t>vocab_madih_kdl_time_periods:("Nabataean" OR "Nabataean Early" OR "Nabataean Middle" OR "Nabataean Late")</t>
  </si>
  <si>
    <t>Nabataean Middle</t>
  </si>
  <si>
    <t>Nabataean Late</t>
  </si>
  <si>
    <t>Nabataean Early</t>
  </si>
  <si>
    <t>Nabataean (-100, 400)</t>
  </si>
  <si>
    <t>Roman (-50, 400)</t>
  </si>
  <si>
    <t>Roman Early (-50, 200)</t>
  </si>
  <si>
    <t>Roman Late (200, 400)</t>
  </si>
  <si>
    <t>online</t>
  </si>
  <si>
    <t>private</t>
  </si>
  <si>
    <t>public</t>
  </si>
  <si>
    <t>outside Jordan</t>
  </si>
  <si>
    <t>inside Jordan</t>
  </si>
  <si>
    <t>offline</t>
  </si>
  <si>
    <t>digital</t>
  </si>
  <si>
    <t>analogue</t>
  </si>
  <si>
    <t>pre-1750</t>
  </si>
  <si>
    <t>post-1750</t>
  </si>
  <si>
    <t>English</t>
  </si>
  <si>
    <t>Arabic</t>
  </si>
  <si>
    <t>Jordan</t>
  </si>
  <si>
    <t>French</t>
  </si>
  <si>
    <t>France</t>
  </si>
  <si>
    <t>HTML</t>
  </si>
  <si>
    <t>PDF</t>
  </si>
  <si>
    <t>JPEG</t>
  </si>
  <si>
    <t>HTML/JPEG</t>
  </si>
  <si>
    <t>HTML/JPEG/TXT</t>
  </si>
  <si>
    <t>ARCHES</t>
  </si>
  <si>
    <t>ARK</t>
  </si>
  <si>
    <t>FMI</t>
  </si>
  <si>
    <t>TXT</t>
  </si>
  <si>
    <t>XML</t>
  </si>
  <si>
    <t>Digital formats</t>
  </si>
  <si>
    <t>Germany</t>
  </si>
  <si>
    <t>CSV</t>
  </si>
  <si>
    <t>JSON</t>
  </si>
  <si>
    <t>PHP</t>
  </si>
  <si>
    <t>U3D</t>
  </si>
  <si>
    <t>Netherlands</t>
  </si>
  <si>
    <t>German</t>
  </si>
  <si>
    <t>Dutch</t>
  </si>
  <si>
    <t>Italy</t>
  </si>
  <si>
    <t>%</t>
  </si>
  <si>
    <t>Total MaDiH datasets</t>
  </si>
  <si>
    <t>online+offline</t>
  </si>
  <si>
    <t>Denmark</t>
  </si>
  <si>
    <t>English+Arabic</t>
  </si>
  <si>
    <t>HTML/PDF</t>
  </si>
  <si>
    <t>XLS</t>
  </si>
  <si>
    <t>digital+analogue</t>
  </si>
  <si>
    <t>Web formats</t>
  </si>
  <si>
    <t>Text formats</t>
  </si>
  <si>
    <t>Image format</t>
  </si>
  <si>
    <t>Audiovisual formats</t>
  </si>
  <si>
    <t>Database formats</t>
  </si>
  <si>
    <t>Table formats</t>
  </si>
  <si>
    <t>Map formats</t>
  </si>
  <si>
    <t>Images</t>
  </si>
  <si>
    <t>Text</t>
  </si>
  <si>
    <t>Text Other</t>
  </si>
  <si>
    <t>Map</t>
  </si>
  <si>
    <t>Tables</t>
  </si>
  <si>
    <t>Other</t>
  </si>
  <si>
    <t>Structured graphics-model</t>
  </si>
  <si>
    <t>Photogrammetric model</t>
  </si>
  <si>
    <t>Virtual reality</t>
  </si>
  <si>
    <t>Section Drawing</t>
  </si>
  <si>
    <t>Oral History Transcript</t>
  </si>
  <si>
    <t>Archived data</t>
  </si>
  <si>
    <t>Audiovisual data</t>
  </si>
  <si>
    <t>Recording</t>
  </si>
  <si>
    <t>3D models</t>
  </si>
  <si>
    <t>Aerial photograph</t>
  </si>
  <si>
    <t>Satellite image</t>
  </si>
  <si>
    <t>Artefact drawing</t>
  </si>
  <si>
    <t>Video</t>
  </si>
  <si>
    <t>Scientific and statistical data formats</t>
  </si>
  <si>
    <t>Plan or sketch</t>
  </si>
  <si>
    <t>Report</t>
  </si>
  <si>
    <t>Article</t>
  </si>
  <si>
    <t>Essay</t>
  </si>
  <si>
    <t>Book</t>
  </si>
  <si>
    <t>Photograph </t>
  </si>
  <si>
    <t>Databases</t>
  </si>
  <si>
    <t>Periodical </t>
  </si>
  <si>
    <t>Technical report</t>
  </si>
  <si>
    <t>Manuscript</t>
  </si>
  <si>
    <t>Newspaper</t>
  </si>
  <si>
    <t>Autobiography</t>
  </si>
  <si>
    <t>Legal article</t>
  </si>
  <si>
    <t>Letter</t>
  </si>
  <si>
    <t>All links accessed by 23 March 2021</t>
  </si>
  <si>
    <t>Cultural periods</t>
  </si>
  <si>
    <t>vocab_madih_kdl_time_periods:("Nabataean" AND "Roman")</t>
  </si>
  <si>
    <t>Early Petra Project</t>
  </si>
  <si>
    <t>La Sierra University</t>
  </si>
  <si>
    <t>National Museum of Scotland</t>
  </si>
  <si>
    <t>The Department of Antiquities</t>
  </si>
  <si>
    <t>The French Institute of the Near East (Ifpo)</t>
  </si>
  <si>
    <t>The Council for British Research in the Levant</t>
  </si>
  <si>
    <t>University of Reading </t>
  </si>
  <si>
    <t>New York University </t>
  </si>
  <si>
    <t>Andrews University </t>
  </si>
  <si>
    <t>Brigham Young University</t>
  </si>
  <si>
    <t>Direktion Landesarchäologie Mainz</t>
  </si>
  <si>
    <t>Monumenta Orientalia </t>
  </si>
  <si>
    <t>The American Center of Oriental Research</t>
  </si>
  <si>
    <t>The Danish-German Jerash Northwest Quarter Project</t>
  </si>
  <si>
    <t>The Nabataean Centre for Archaeological Studies, Al-Hussein bin Talal University</t>
  </si>
  <si>
    <t>The University of Jordan</t>
  </si>
  <si>
    <t>The Zamani Project </t>
  </si>
  <si>
    <t>University of Oxford </t>
  </si>
  <si>
    <t>Yarmouk University </t>
  </si>
  <si>
    <t>East Carolina University</t>
  </si>
  <si>
    <t xml:space="preserve">Geo-Archaeological Information Applications Lab (GAIA Lab) </t>
  </si>
  <si>
    <t>Jordan Multimedia</t>
  </si>
  <si>
    <t>Pelagios Commons</t>
  </si>
  <si>
    <t>American Numismatic Society</t>
  </si>
  <si>
    <t xml:space="preserve">Ancient World Mapping Center, University of North Carolina </t>
  </si>
  <si>
    <t>Archiqoo</t>
  </si>
  <si>
    <t>Ashmolean Museum, Oxford</t>
  </si>
  <si>
    <t>Ataruz Project Consortium</t>
  </si>
  <si>
    <t xml:space="preserve">Bait Al Anbat, The Arab Forum for Cultural Interaction </t>
  </si>
  <si>
    <t>Boston University</t>
  </si>
  <si>
    <t>Central Bank of Jordan</t>
  </si>
  <si>
    <t>Creighton University, Omaha Nebraska</t>
  </si>
  <si>
    <t>Deutsches Archäologisches Institut</t>
  </si>
  <si>
    <t>Deutsches Bergbau-Museum Bochum</t>
  </si>
  <si>
    <t>Dhiban Excavation and Development Project</t>
  </si>
  <si>
    <t>Digital Library of the Middle East</t>
  </si>
  <si>
    <t>Electronic Tools and Ancient Near East Archives (ETANA)</t>
  </si>
  <si>
    <t>Fundacja Popularyza Nauki im. Euklidesa</t>
  </si>
  <si>
    <t>Harvard University</t>
  </si>
  <si>
    <t>German Protestant Institute of Archaeology in the Holy Land (GPIA)</t>
  </si>
  <si>
    <t>Heidelberg Academy of Sciences and Humanities</t>
  </si>
  <si>
    <t xml:space="preserve">Institute of Archaeology of the Jagiellonian University </t>
  </si>
  <si>
    <t xml:space="preserve">Institute of Archaeology, University College London (UCL) </t>
  </si>
  <si>
    <t xml:space="preserve">International Council on Monuments and Sites (ICOMOS) </t>
  </si>
  <si>
    <t>Michael D. Gunther</t>
  </si>
  <si>
    <t>United Nations Educational, Scientific and Cultural Organization (UNESCO)</t>
  </si>
  <si>
    <t>Umm el-Jimal Project</t>
  </si>
  <si>
    <t>The Jordan Ahli Bank</t>
  </si>
  <si>
    <t>Persée</t>
  </si>
  <si>
    <t>Rijksmuseum van Oudheden</t>
  </si>
  <si>
    <t>San Diego State University (SDSU)</t>
  </si>
  <si>
    <t>The Jordan Tourism Board</t>
  </si>
  <si>
    <t>The University of Sydney</t>
  </si>
  <si>
    <t>The Oriental Institute of the University of Chicago</t>
  </si>
  <si>
    <t>Petra Development &amp; Tourism Region Authority (PDTRA)</t>
  </si>
  <si>
    <t>The Royal Aal Al-Bayt Institute for Islamic Thought</t>
  </si>
  <si>
    <t>The Megalithic Portal</t>
  </si>
  <si>
    <t>The Center of Studies and Community Development, Al-Hussein bin Talal University</t>
  </si>
  <si>
    <t>The French Archives Administration</t>
  </si>
  <si>
    <t>Wikimedia Foundation, Inc.</t>
  </si>
  <si>
    <t>University of Waterloo, Canada</t>
  </si>
  <si>
    <t>University of Helsinki</t>
  </si>
  <si>
    <t>The George Washington University</t>
  </si>
  <si>
    <t>University of Pennsylvania Museum of Archaeology and Anthropology</t>
  </si>
  <si>
    <t>Royal Ontario Museum</t>
  </si>
  <si>
    <t>The British Museum</t>
  </si>
  <si>
    <t>Rijksdienst voor het Cultureel Erfgoed</t>
  </si>
  <si>
    <t>The Khalili Research Centre (KRC)</t>
  </si>
  <si>
    <t>University of Paris 1 – Panthéon Sorbonne</t>
  </si>
  <si>
    <t>Total number of datasets</t>
  </si>
  <si>
    <t>Total number of organisations</t>
  </si>
  <si>
    <t>University of Tennessee-Knoxville</t>
  </si>
  <si>
    <t>University Leiden </t>
  </si>
  <si>
    <t>Society/Institutes/Centres</t>
  </si>
  <si>
    <t>APAAME (Aerial Photographic Archive for Archaeology in the Middle East)</t>
  </si>
  <si>
    <t>Universities and Departments</t>
  </si>
  <si>
    <t>Durham University, UK</t>
  </si>
  <si>
    <t>Joukowsky Institute for Archaeology &amp; the Ancient World, Brown University</t>
  </si>
  <si>
    <t>Private Individuals/Institutions</t>
  </si>
  <si>
    <t>EAMENA Project</t>
  </si>
  <si>
    <t>Institutional bodies</t>
  </si>
  <si>
    <t>Projects</t>
  </si>
  <si>
    <t>Museums</t>
  </si>
  <si>
    <t>Organisation groups:</t>
  </si>
  <si>
    <t>Totals by groups</t>
  </si>
  <si>
    <t>% of all datasets</t>
  </si>
  <si>
    <t>vocab_madih_kdl_time_periods:("Nabataean" NOT "Roman")</t>
  </si>
  <si>
    <t>vocab_madih_kdl_time_periods:("Roman" NOT "Nabataean")</t>
  </si>
  <si>
    <t>Roman/Nabataean period organisations:</t>
  </si>
  <si>
    <t>Deutscher Verein zur Erforschung Palästinas</t>
  </si>
  <si>
    <t>Balu’a Regional Archaeological Project</t>
  </si>
  <si>
    <t>Lawrence Berkeley National Laboratory (LBNL)</t>
  </si>
  <si>
    <t>Scuola Normale Superiore di Pisa</t>
  </si>
  <si>
    <t>The Association for the Understanding of Ancient Cultures</t>
  </si>
  <si>
    <t>The Metropolitan Museum of Art</t>
  </si>
  <si>
    <t>Westfälische Wilhelms Universität Münster</t>
  </si>
  <si>
    <t>The Jordan Museum</t>
  </si>
  <si>
    <t>Staatlichen Museen zu Berlin</t>
  </si>
  <si>
    <t>Università degli Studi di Siena</t>
  </si>
  <si>
    <t>Geo-Archaeological Information Applications Lab (GAIA Lab), Arizona State University</t>
  </si>
  <si>
    <t>Lawrence Berkeley National Laboratory (LBNL), University of California</t>
  </si>
  <si>
    <t>Scuola Normale Superiore di Pisa (University)</t>
  </si>
  <si>
    <t>Deutscher Verein zur Erforschung Palästinas (Society)</t>
  </si>
  <si>
    <t>Fundacja Popularyza Nauki im. Euklidesa (Society)</t>
  </si>
  <si>
    <t>vocab_madih_kdl_time_periods:("Nabataean" OR "Roman")</t>
  </si>
  <si>
    <t>United Kingdom</t>
  </si>
  <si>
    <t>Number</t>
  </si>
  <si>
    <t>South Jordan</t>
  </si>
  <si>
    <t>North Jordan</t>
  </si>
  <si>
    <t>Central Jordan</t>
  </si>
  <si>
    <t>South Africa</t>
  </si>
  <si>
    <t>Unknown</t>
  </si>
  <si>
    <t>ACCDB/PDF</t>
  </si>
  <si>
    <t>MDB/SHP/SQL/PDF/DOC</t>
  </si>
  <si>
    <t>MP4/WMA/JPEG/PDF</t>
  </si>
  <si>
    <t>PHP/JPEG</t>
  </si>
  <si>
    <t>TIFF/JPEG/LZW</t>
  </si>
  <si>
    <t>Data Type</t>
  </si>
  <si>
    <t>Total N&amp;R datasets</t>
  </si>
  <si>
    <t>Nabataean AND Roman</t>
  </si>
  <si>
    <t>Total digital datasets</t>
  </si>
  <si>
    <t>QGIS/PDF</t>
  </si>
  <si>
    <t>DOC</t>
  </si>
  <si>
    <t>HTML/MP4</t>
  </si>
  <si>
    <t>ADLIB</t>
  </si>
  <si>
    <t>Unspecified</t>
  </si>
  <si>
    <t>FMP</t>
  </si>
  <si>
    <t>HTML/XML/PDF</t>
  </si>
  <si>
    <t>HTML/KML/XLS/RSS</t>
  </si>
  <si>
    <t>ACCDB</t>
  </si>
  <si>
    <t>HTML/CSV</t>
  </si>
  <si>
    <t>HTML/MP4/OPUS/PHP</t>
  </si>
  <si>
    <t>PDF/CSV/ODS</t>
  </si>
  <si>
    <t>PDF/TIFF/SVG</t>
  </si>
  <si>
    <t>Analogue</t>
  </si>
  <si>
    <t>Provenance of the records (Region)</t>
  </si>
  <si>
    <t>All 3 areas</t>
  </si>
  <si>
    <t>Athar and turath</t>
  </si>
  <si>
    <t>UNESCO Cultural Heritage types:</t>
  </si>
  <si>
    <t>Formats (general)</t>
  </si>
  <si>
    <t>South&amp;Central Jordan</t>
  </si>
  <si>
    <t>North&amp;Central Jordan</t>
  </si>
  <si>
    <t>South&amp;North Jordan</t>
  </si>
  <si>
    <t>Madaba</t>
  </si>
  <si>
    <t>Shobak</t>
  </si>
  <si>
    <t>Ajloun/Ajlun</t>
  </si>
  <si>
    <t>Al Qastal</t>
  </si>
  <si>
    <t>Ayn Ghazal</t>
  </si>
  <si>
    <t>Petra/Al-Batra</t>
  </si>
  <si>
    <t>Iraq Al Amir</t>
  </si>
  <si>
    <t>Mar Elias</t>
  </si>
  <si>
    <t>Mshatta</t>
  </si>
  <si>
    <t>Rihab</t>
  </si>
  <si>
    <t>Saad</t>
  </si>
  <si>
    <t>Tell Damiyah</t>
  </si>
  <si>
    <t>Tell Jawa</t>
  </si>
  <si>
    <t>Umm Hadder</t>
  </si>
  <si>
    <t>Ad-Deir</t>
  </si>
  <si>
    <t>Barqa</t>
  </si>
  <si>
    <t>Balqa/Al-Balqa</t>
  </si>
  <si>
    <t>Karak/Al-Karak</t>
  </si>
  <si>
    <t>Beidha/Badia/Bayda</t>
  </si>
  <si>
    <t>Umm Sayhun</t>
  </si>
  <si>
    <t>Wadi Baqa</t>
  </si>
  <si>
    <t>Jabal Harun</t>
  </si>
  <si>
    <t>Bir Madhkur</t>
  </si>
  <si>
    <t>Dhiban</t>
  </si>
  <si>
    <t>Qasr Tuba</t>
  </si>
  <si>
    <t>Deir Ain Abata</t>
  </si>
  <si>
    <t>Jawa</t>
  </si>
  <si>
    <t>Jebel Umm Khesheisha</t>
  </si>
  <si>
    <t>Qasr Kharana</t>
  </si>
  <si>
    <t>Tell Umm Hamad</t>
  </si>
  <si>
    <t>Al-Jubayha</t>
  </si>
  <si>
    <t>Jerash/Jarash/Gerasa</t>
  </si>
  <si>
    <t>Khirbet Ader</t>
  </si>
  <si>
    <t>Kilwa</t>
  </si>
  <si>
    <t>Teleilat Ghassul/Tulaylat al-Ghassul</t>
  </si>
  <si>
    <t>Udhruh</t>
  </si>
  <si>
    <t>Wadi Musa</t>
  </si>
  <si>
    <t>Wadi Rum</t>
  </si>
  <si>
    <t>Ayn Gharandal</t>
  </si>
  <si>
    <t>As-Salt</t>
  </si>
  <si>
    <t>Balua/Khirbat al-Balua/Wadi Balua</t>
  </si>
  <si>
    <t>Qumran</t>
  </si>
  <si>
    <t>Wadi Farasa</t>
  </si>
  <si>
    <t>Buseirah</t>
  </si>
  <si>
    <t>Dhuweila</t>
  </si>
  <si>
    <t>At-Tafilah/At-Tafileh/Tafilah</t>
  </si>
  <si>
    <t>Wadi Hasa</t>
  </si>
  <si>
    <t>Hauran/Hawran</t>
  </si>
  <si>
    <t>Faysalliyyah</t>
  </si>
  <si>
    <t>Hammamat Afra</t>
  </si>
  <si>
    <t>Munqata</t>
  </si>
  <si>
    <t>Wadi Fidan</t>
  </si>
  <si>
    <t>Khirbat Ataruz</t>
  </si>
  <si>
    <t>Qasr Al-Hallabat</t>
  </si>
  <si>
    <t>Jebel Qurma</t>
  </si>
  <si>
    <t>Kfeir Abu Sarbut</t>
  </si>
  <si>
    <t>Mount Nebo</t>
  </si>
  <si>
    <t>Tall Jallul</t>
  </si>
  <si>
    <t>Tall Hisban/Husban</t>
  </si>
  <si>
    <t>Qasr Al-Mushatta/ Mschatta</t>
  </si>
  <si>
    <t>Qasr Ed-Deir</t>
  </si>
  <si>
    <t>Qusa El-Hamra</t>
  </si>
  <si>
    <t>Ras Al-Silaysil</t>
  </si>
  <si>
    <t>Tall Al-Umayri</t>
  </si>
  <si>
    <t>Um Er Raqaba</t>
  </si>
  <si>
    <t>Umm Al-Surab</t>
  </si>
  <si>
    <t>Umm Al-Walid</t>
  </si>
  <si>
    <t>Umm As-Surab</t>
  </si>
  <si>
    <t>Khirbet Al-Wawi</t>
  </si>
  <si>
    <t>Khirbet El-Medeiyneh</t>
  </si>
  <si>
    <t>Khirbat Az-Zeiraqun</t>
  </si>
  <si>
    <t>Hayyan Al-Mushref</t>
  </si>
  <si>
    <t>Harrat Al-Shamah</t>
  </si>
  <si>
    <t>Hajr Al-Mansub</t>
  </si>
  <si>
    <t>Chirbat Et-Tannur</t>
  </si>
  <si>
    <t>Bab Edh-Dhra</t>
  </si>
  <si>
    <t>At-Tuwana/Tuwaneh</t>
  </si>
  <si>
    <t>Bab As-Siq</t>
  </si>
  <si>
    <t>Umm El-Jimal</t>
  </si>
  <si>
    <t>Umm Al-Biyara</t>
  </si>
  <si>
    <t>Khirbat Al-Mukhayyat</t>
  </si>
  <si>
    <t>Amman/ Philadelphia</t>
  </si>
  <si>
    <t>Feinan district</t>
  </si>
  <si>
    <t>Beit Ras/Bayt Ras/Capitolias/Dion</t>
  </si>
  <si>
    <t>Qualibah/Abila</t>
  </si>
  <si>
    <t>Tabaqat Fahl/Pella</t>
  </si>
  <si>
    <t>Tell Deir Alla/Pella</t>
  </si>
  <si>
    <t>Tell es-Saidiyeh/Zarethan</t>
  </si>
  <si>
    <t>Al-Murayghat</t>
  </si>
  <si>
    <t>Khirbet ed-Dharih/Chirbat Et-Darih</t>
  </si>
  <si>
    <t>Ghour es-Safi</t>
  </si>
  <si>
    <t>Sela/As Sala</t>
  </si>
  <si>
    <t>Umm Qais/Qeis/Gadara</t>
  </si>
  <si>
    <t>Place Name</t>
  </si>
  <si>
    <t>Provenance of the records (Site)</t>
  </si>
  <si>
    <t>Cultural periods (Sub-periods)</t>
  </si>
  <si>
    <t>pre-1750 AND post-1750</t>
  </si>
  <si>
    <t>% of N&amp;R datasets</t>
  </si>
  <si>
    <t>Accessibility (general)</t>
  </si>
  <si>
    <t>Dataset language(s)</t>
  </si>
  <si>
    <t>Dataset locations</t>
  </si>
  <si>
    <t>partially public</t>
  </si>
  <si>
    <t>Switzerland</t>
  </si>
  <si>
    <t>Canada</t>
  </si>
  <si>
    <t>Lebanon</t>
  </si>
  <si>
    <t>Finland</t>
  </si>
  <si>
    <t>Poland</t>
  </si>
  <si>
    <t>United States of America</t>
  </si>
  <si>
    <t>Polish</t>
  </si>
  <si>
    <t>Finnish</t>
  </si>
  <si>
    <t>Online</t>
  </si>
  <si>
    <t>Public</t>
  </si>
  <si>
    <t>Digital</t>
  </si>
  <si>
    <t>Cite as: Esposito, Alessandra (2021), Nabataean and Roman Periods Datasets Analysis from the MaDiH (مديح) Catalogue.</t>
  </si>
  <si>
    <t>Tangible / Movable / Finds and Objects</t>
  </si>
  <si>
    <t>Tangible / Immovable / Archaeological Site</t>
  </si>
  <si>
    <t>Tangible / Movable / Monument</t>
  </si>
  <si>
    <t>Intangible / Habits and science related to human development</t>
  </si>
  <si>
    <t>Tangible / Historical Building</t>
  </si>
  <si>
    <t>Intangible / Oral Traditions and Expressions</t>
  </si>
  <si>
    <t>Data analysis spreadsheets associated with Esposito A. forthcoming, Digital assets for the study of Jordanian heritage in the Nabataean and Roman periods. The data from the MaDiH (مديح) project.</t>
  </si>
  <si>
    <t>Analysis spreadsheets by Alessandra Esposito</t>
  </si>
  <si>
    <t>Data entry on MaDiH (مديح) CKAN catalogue done by Alessandra Esposito and Shatha Mubaideen, checked (and some entry) by Pascal Flohr.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</si>
</sst>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i/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0" fillId="0" borderId="1" xfId="0" applyBorder="1"/>
    <xf numFmtId="0" fontId="6" fillId="0" borderId="1" xfId="0" applyFont="1" applyBorder="1"/>
    <xf numFmtId="9" fontId="2" fillId="0" borderId="1" xfId="1" applyFont="1" applyBorder="1"/>
    <xf numFmtId="0" fontId="0" fillId="0" borderId="2" xfId="0" applyBorder="1"/>
    <xf numFmtId="9" fontId="2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6" fillId="0" borderId="0" xfId="0" applyFont="1"/>
    <xf numFmtId="0" fontId="0" fillId="0" borderId="1" xfId="0" applyFill="1" applyBorder="1"/>
    <xf numFmtId="0" fontId="0" fillId="0" borderId="8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9" fontId="0" fillId="0" borderId="1" xfId="1" applyFont="1" applyBorder="1"/>
    <xf numFmtId="9" fontId="0" fillId="0" borderId="3" xfId="1" applyFont="1" applyBorder="1"/>
    <xf numFmtId="0" fontId="6" fillId="0" borderId="11" xfId="0" applyFont="1" applyBorder="1"/>
    <xf numFmtId="9" fontId="0" fillId="0" borderId="0" xfId="1" applyFont="1" applyBorder="1"/>
    <xf numFmtId="9" fontId="0" fillId="0" borderId="9" xfId="1" applyFont="1" applyBorder="1"/>
    <xf numFmtId="9" fontId="0" fillId="0" borderId="0" xfId="1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right"/>
    </xf>
    <xf numFmtId="9" fontId="0" fillId="0" borderId="1" xfId="0" applyNumberFormat="1" applyBorder="1"/>
    <xf numFmtId="0" fontId="0" fillId="0" borderId="0" xfId="0" applyNumberFormat="1" applyAlignment="1">
      <alignment horizontal="right"/>
    </xf>
    <xf numFmtId="0" fontId="2" fillId="0" borderId="12" xfId="0" applyFont="1" applyBorder="1"/>
    <xf numFmtId="0" fontId="0" fillId="0" borderId="10" xfId="0" applyBorder="1"/>
    <xf numFmtId="0" fontId="2" fillId="0" borderId="13" xfId="0" applyFont="1" applyBorder="1"/>
    <xf numFmtId="0" fontId="0" fillId="0" borderId="13" xfId="0" applyBorder="1"/>
    <xf numFmtId="0" fontId="2" fillId="0" borderId="0" xfId="0" applyFont="1" applyBorder="1"/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2" fillId="0" borderId="11" xfId="0" applyFont="1" applyBorder="1"/>
    <xf numFmtId="0" fontId="0" fillId="0" borderId="15" xfId="0" applyBorder="1"/>
    <xf numFmtId="0" fontId="2" fillId="0" borderId="13" xfId="0" applyFont="1" applyFill="1" applyBorder="1"/>
    <xf numFmtId="0" fontId="0" fillId="0" borderId="9" xfId="0" applyBorder="1"/>
    <xf numFmtId="0" fontId="2" fillId="0" borderId="12" xfId="0" applyFont="1" applyFill="1" applyBorder="1"/>
    <xf numFmtId="0" fontId="0" fillId="0" borderId="2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15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8" xfId="0" applyFont="1" applyBorder="1"/>
    <xf numFmtId="0" fontId="6" fillId="0" borderId="14" xfId="0" applyFont="1" applyBorder="1"/>
    <xf numFmtId="0" fontId="6" fillId="0" borderId="3" xfId="0" applyNumberFormat="1" applyFont="1" applyBorder="1" applyAlignment="1">
      <alignment horizontal="right"/>
    </xf>
    <xf numFmtId="0" fontId="6" fillId="0" borderId="11" xfId="0" applyFont="1" applyFill="1" applyBorder="1"/>
    <xf numFmtId="0" fontId="6" fillId="0" borderId="15" xfId="0" applyFont="1" applyBorder="1" applyAlignment="1">
      <alignment horizontal="right"/>
    </xf>
    <xf numFmtId="0" fontId="0" fillId="0" borderId="5" xfId="0" applyBorder="1"/>
    <xf numFmtId="9" fontId="0" fillId="0" borderId="2" xfId="1" applyFont="1" applyBorder="1"/>
    <xf numFmtId="0" fontId="0" fillId="0" borderId="4" xfId="0" applyBorder="1" applyAlignment="1">
      <alignment horizontal="right"/>
    </xf>
    <xf numFmtId="0" fontId="5" fillId="0" borderId="0" xfId="2" applyBorder="1" applyAlignment="1"/>
    <xf numFmtId="0" fontId="13" fillId="0" borderId="0" xfId="0" applyFont="1" applyBorder="1"/>
    <xf numFmtId="0" fontId="13" fillId="0" borderId="14" xfId="0" applyFont="1" applyBorder="1"/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0" borderId="7" xfId="0" applyFont="1" applyBorder="1"/>
    <xf numFmtId="0" fontId="0" fillId="0" borderId="7" xfId="0" applyFill="1" applyBorder="1"/>
    <xf numFmtId="0" fontId="0" fillId="0" borderId="9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right"/>
    </xf>
    <xf numFmtId="0" fontId="7" fillId="0" borderId="0" xfId="0" applyFont="1"/>
    <xf numFmtId="0" fontId="0" fillId="0" borderId="16" xfId="0" applyBorder="1"/>
    <xf numFmtId="0" fontId="6" fillId="0" borderId="17" xfId="0" applyFont="1" applyBorder="1"/>
    <xf numFmtId="0" fontId="6" fillId="0" borderId="19" xfId="0" applyFont="1" applyBorder="1"/>
    <xf numFmtId="0" fontId="6" fillId="4" borderId="17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2" xfId="0" applyFont="1" applyBorder="1"/>
    <xf numFmtId="0" fontId="14" fillId="0" borderId="23" xfId="2" applyFont="1" applyBorder="1" applyAlignment="1"/>
    <xf numFmtId="0" fontId="13" fillId="0" borderId="15" xfId="0" applyFont="1" applyBorder="1"/>
    <xf numFmtId="0" fontId="2" fillId="0" borderId="15" xfId="0" applyFont="1" applyBorder="1" applyAlignment="1">
      <alignment horizontal="right" vertical="center"/>
    </xf>
    <xf numFmtId="9" fontId="6" fillId="0" borderId="1" xfId="0" applyNumberFormat="1" applyFont="1" applyFill="1" applyBorder="1"/>
    <xf numFmtId="0" fontId="6" fillId="0" borderId="5" xfId="0" applyFont="1" applyFill="1" applyBorder="1"/>
    <xf numFmtId="0" fontId="0" fillId="0" borderId="6" xfId="0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/>
    <xf numFmtId="0" fontId="0" fillId="0" borderId="13" xfId="0" applyFill="1" applyBorder="1"/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/>
    <xf numFmtId="9" fontId="0" fillId="0" borderId="13" xfId="1" applyFont="1" applyBorder="1"/>
    <xf numFmtId="9" fontId="6" fillId="0" borderId="1" xfId="0" applyNumberFormat="1" applyFont="1" applyBorder="1"/>
    <xf numFmtId="0" fontId="2" fillId="0" borderId="1" xfId="0" applyFont="1" applyFill="1" applyBorder="1"/>
    <xf numFmtId="0" fontId="3" fillId="0" borderId="0" xfId="0" applyFont="1" applyFill="1" applyBorder="1"/>
    <xf numFmtId="9" fontId="0" fillId="0" borderId="1" xfId="1" applyFont="1" applyFill="1" applyBorder="1"/>
    <xf numFmtId="9" fontId="0" fillId="0" borderId="0" xfId="1" applyFont="1" applyFill="1" applyBorder="1"/>
    <xf numFmtId="0" fontId="0" fillId="0" borderId="1" xfId="1" applyNumberFormat="1" applyFont="1" applyBorder="1"/>
    <xf numFmtId="0" fontId="6" fillId="8" borderId="3" xfId="0" applyFont="1" applyFill="1" applyBorder="1"/>
    <xf numFmtId="0" fontId="6" fillId="8" borderId="3" xfId="0" applyFont="1" applyFill="1" applyBorder="1" applyAlignment="1">
      <alignment horizontal="right"/>
    </xf>
    <xf numFmtId="0" fontId="6" fillId="8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4" borderId="8" xfId="0" applyFont="1" applyFill="1" applyBorder="1"/>
    <xf numFmtId="0" fontId="0" fillId="0" borderId="24" xfId="0" applyBorder="1"/>
    <xf numFmtId="9" fontId="0" fillId="0" borderId="1" xfId="0" applyNumberForma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1" applyNumberFormat="1" applyFont="1"/>
    <xf numFmtId="0" fontId="2" fillId="0" borderId="3" xfId="0" applyFont="1" applyFill="1" applyBorder="1" applyAlignment="1">
      <alignment horizontal="right"/>
    </xf>
    <xf numFmtId="9" fontId="0" fillId="0" borderId="3" xfId="1" applyFont="1" applyFill="1" applyBorder="1"/>
    <xf numFmtId="0" fontId="0" fillId="0" borderId="22" xfId="0" applyFill="1" applyBorder="1"/>
    <xf numFmtId="9" fontId="0" fillId="0" borderId="22" xfId="1" applyFont="1" applyBorder="1"/>
    <xf numFmtId="0" fontId="0" fillId="0" borderId="3" xfId="0" applyFill="1" applyBorder="1"/>
    <xf numFmtId="0" fontId="6" fillId="8" borderId="8" xfId="0" applyFont="1" applyFill="1" applyBorder="1"/>
    <xf numFmtId="0" fontId="0" fillId="8" borderId="4" xfId="0" applyFill="1" applyBorder="1"/>
    <xf numFmtId="0" fontId="0" fillId="8" borderId="5" xfId="0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9" fontId="2" fillId="0" borderId="22" xfId="1" applyFont="1" applyFill="1" applyBorder="1"/>
    <xf numFmtId="0" fontId="3" fillId="10" borderId="3" xfId="0" applyFont="1" applyFill="1" applyBorder="1"/>
    <xf numFmtId="0" fontId="3" fillId="10" borderId="25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5" fillId="0" borderId="0" xfId="2" applyFill="1" applyBorder="1" applyAlignment="1"/>
    <xf numFmtId="0" fontId="6" fillId="10" borderId="3" xfId="0" applyFont="1" applyFill="1" applyBorder="1"/>
    <xf numFmtId="0" fontId="0" fillId="0" borderId="13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6" fillId="10" borderId="5" xfId="0" applyFont="1" applyFill="1" applyBorder="1"/>
    <xf numFmtId="0" fontId="0" fillId="0" borderId="26" xfId="0" applyBorder="1"/>
    <xf numFmtId="0" fontId="0" fillId="0" borderId="27" xfId="0" applyBorder="1"/>
    <xf numFmtId="0" fontId="2" fillId="0" borderId="5" xfId="0" applyFont="1" applyBorder="1"/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8" xfId="0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9" fillId="0" borderId="3" xfId="2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left" shrinkToFit="1"/>
    </xf>
    <xf numFmtId="0" fontId="16" fillId="9" borderId="8" xfId="0" applyFont="1" applyFill="1" applyBorder="1" applyAlignment="1">
      <alignment horizontal="left"/>
    </xf>
    <xf numFmtId="0" fontId="16" fillId="9" borderId="4" xfId="0" applyFont="1" applyFill="1" applyBorder="1" applyAlignment="1">
      <alignment horizontal="left"/>
    </xf>
    <xf numFmtId="0" fontId="16" fillId="9" borderId="5" xfId="0" applyFont="1" applyFill="1" applyBorder="1" applyAlignment="1">
      <alignment horizontal="left"/>
    </xf>
    <xf numFmtId="0" fontId="0" fillId="0" borderId="8" xfId="0" applyFill="1" applyBorder="1"/>
    <xf numFmtId="0" fontId="6" fillId="0" borderId="13" xfId="0" applyFont="1" applyFill="1" applyBorder="1"/>
    <xf numFmtId="9" fontId="0" fillId="0" borderId="13" xfId="1" applyFont="1" applyFill="1" applyBorder="1"/>
    <xf numFmtId="0" fontId="6" fillId="8" borderId="11" xfId="0" applyFont="1" applyFill="1" applyBorder="1"/>
    <xf numFmtId="0" fontId="6" fillId="0" borderId="13" xfId="0" applyFont="1" applyFill="1" applyBorder="1" applyAlignment="1">
      <alignment horizontal="center"/>
    </xf>
    <xf numFmtId="0" fontId="12" fillId="11" borderId="8" xfId="0" applyFont="1" applyFill="1" applyBorder="1"/>
    <xf numFmtId="0" fontId="0" fillId="11" borderId="4" xfId="0" applyFill="1" applyBorder="1"/>
    <xf numFmtId="0" fontId="0" fillId="11" borderId="5" xfId="0" applyNumberFormat="1" applyFill="1" applyBorder="1" applyAlignment="1">
      <alignment horizontal="right"/>
    </xf>
    <xf numFmtId="0" fontId="12" fillId="6" borderId="8" xfId="0" applyFont="1" applyFill="1" applyBorder="1"/>
    <xf numFmtId="0" fontId="0" fillId="6" borderId="4" xfId="0" applyFill="1" applyBorder="1"/>
    <xf numFmtId="0" fontId="0" fillId="6" borderId="4" xfId="0" applyFill="1" applyBorder="1" applyAlignment="1">
      <alignment horizontal="right"/>
    </xf>
    <xf numFmtId="0" fontId="0" fillId="6" borderId="5" xfId="0" applyFill="1" applyBorder="1"/>
    <xf numFmtId="0" fontId="12" fillId="3" borderId="8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6" fillId="10" borderId="8" xfId="0" applyFont="1" applyFill="1" applyBorder="1"/>
    <xf numFmtId="0" fontId="0" fillId="0" borderId="28" xfId="0" applyBorder="1"/>
    <xf numFmtId="0" fontId="6" fillId="0" borderId="13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left"/>
    </xf>
    <xf numFmtId="0" fontId="16" fillId="12" borderId="8" xfId="0" applyFont="1" applyFill="1" applyBorder="1" applyAlignment="1">
      <alignment horizontal="left"/>
    </xf>
    <xf numFmtId="0" fontId="16" fillId="12" borderId="4" xfId="0" applyFont="1" applyFill="1" applyBorder="1" applyAlignment="1">
      <alignment horizontal="left"/>
    </xf>
    <xf numFmtId="0" fontId="16" fillId="12" borderId="5" xfId="0" applyFont="1" applyFill="1" applyBorder="1" applyAlignment="1">
      <alignment horizontal="left"/>
    </xf>
    <xf numFmtId="0" fontId="16" fillId="13" borderId="8" xfId="0" applyFont="1" applyFill="1" applyBorder="1" applyAlignment="1">
      <alignment horizontal="left"/>
    </xf>
    <xf numFmtId="0" fontId="16" fillId="13" borderId="4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24" xfId="0" applyFont="1" applyFill="1" applyBorder="1"/>
    <xf numFmtId="0" fontId="6" fillId="0" borderId="8" xfId="0" applyFont="1" applyFill="1" applyBorder="1"/>
    <xf numFmtId="0" fontId="6" fillId="0" borderId="11" xfId="0" applyFont="1" applyFill="1" applyBorder="1" applyAlignment="1">
      <alignment horizontal="left"/>
    </xf>
    <xf numFmtId="0" fontId="15" fillId="0" borderId="8" xfId="0" applyFont="1" applyFill="1" applyBorder="1"/>
    <xf numFmtId="0" fontId="15" fillId="0" borderId="1" xfId="0" applyFont="1" applyFill="1" applyBorder="1"/>
    <xf numFmtId="0" fontId="6" fillId="0" borderId="9" xfId="0" applyFont="1" applyFill="1" applyBorder="1"/>
    <xf numFmtId="0" fontId="2" fillId="0" borderId="9" xfId="0" applyFont="1" applyFill="1" applyBorder="1"/>
    <xf numFmtId="0" fontId="6" fillId="0" borderId="4" xfId="0" applyFont="1" applyFill="1" applyBorder="1"/>
    <xf numFmtId="9" fontId="6" fillId="0" borderId="1" xfId="1" applyFont="1" applyFill="1" applyBorder="1"/>
    <xf numFmtId="0" fontId="0" fillId="0" borderId="1" xfId="1" applyNumberFormat="1" applyFont="1" applyFill="1" applyBorder="1"/>
    <xf numFmtId="0" fontId="0" fillId="0" borderId="1" xfId="0" applyNumberFormat="1" applyFill="1" applyBorder="1"/>
    <xf numFmtId="0" fontId="0" fillId="0" borderId="1" xfId="0" applyNumberFormat="1" applyBorder="1"/>
    <xf numFmtId="0" fontId="6" fillId="4" borderId="0" xfId="0" applyFont="1" applyFill="1" applyBorder="1"/>
    <xf numFmtId="0" fontId="6" fillId="10" borderId="11" xfId="0" applyFont="1" applyFill="1" applyBorder="1"/>
    <xf numFmtId="0" fontId="2" fillId="0" borderId="8" xfId="0" applyFont="1" applyFill="1" applyBorder="1" applyAlignment="1">
      <alignment horizontal="right"/>
    </xf>
    <xf numFmtId="0" fontId="10" fillId="0" borderId="13" xfId="0" applyFont="1" applyFill="1" applyBorder="1"/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2" fillId="9" borderId="1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6" fillId="5" borderId="5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7" borderId="8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2" fillId="7" borderId="5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14" borderId="1" xfId="0" applyFont="1" applyFill="1" applyBorder="1" applyAlignment="1">
      <alignment horizontal="left"/>
    </xf>
    <xf numFmtId="0" fontId="12" fillId="15" borderId="8" xfId="0" applyFont="1" applyFill="1" applyBorder="1" applyAlignment="1">
      <alignment horizontal="left"/>
    </xf>
    <xf numFmtId="0" fontId="12" fillId="15" borderId="5" xfId="0" applyFont="1" applyFill="1" applyBorder="1" applyAlignment="1">
      <alignment horizontal="left"/>
    </xf>
    <xf numFmtId="0" fontId="12" fillId="15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9" fontId="2" fillId="0" borderId="0" xfId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1">
    <dxf>
      <fill>
        <patternFill>
          <bgColor rgb="FFB85410"/>
        </patternFill>
      </fill>
    </dxf>
  </dxfs>
  <tableStyles count="0" defaultTableStyle="TableStyleMedium2" defaultPivotStyle="PivotStyleLight16"/>
  <colors>
    <mruColors>
      <color rgb="FFB85410"/>
      <color rgb="FFA44C10"/>
      <color rgb="FF9645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Cultural periods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Overview!$C$3</c:f>
              <c:strCache>
                <c:ptCount val="1"/>
                <c:pt idx="0">
                  <c:v>% of N&amp;R datasets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</c:spPr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DA-4852-9ECD-76A3D77C14E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DA-4852-9ECD-76A3D77C14EA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DA-4852-9ECD-76A3D77C14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Overview!$A$4:$A$6</c:f>
              <c:strCache>
                <c:ptCount val="3"/>
                <c:pt idx="0">
                  <c:v>Nabataean (-100, 400)</c:v>
                </c:pt>
                <c:pt idx="1">
                  <c:v>Roman (-50, 400)</c:v>
                </c:pt>
                <c:pt idx="2">
                  <c:v>Nabataean AND Roman</c:v>
                </c:pt>
              </c:strCache>
            </c:strRef>
          </c:cat>
          <c:val>
            <c:numRef>
              <c:f>Overview!$C$4:$C$6</c:f>
              <c:numCache>
                <c:formatCode>0%</c:formatCode>
                <c:ptCount val="3"/>
                <c:pt idx="0">
                  <c:v>9.7744360902255634E-2</c:v>
                </c:pt>
                <c:pt idx="1">
                  <c:v>0.30827067669172931</c:v>
                </c:pt>
                <c:pt idx="2">
                  <c:v>0.59398496240601506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DA-4852-9ECD-76A3D77C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Overview!$B$3</c15:sqref>
                        </c15:formulaRef>
                      </c:ext>
                    </c:extLst>
                    <c:strCache>
                      <c:ptCount val="1"/>
                      <c:pt idx="0">
                        <c:v>Number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66DA-4852-9ECD-76A3D77C14E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6DA-4852-9ECD-76A3D77C14E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6DA-4852-9ECD-76A3D77C14EA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Overview!$A$4:$A$6</c15:sqref>
                        </c15:formulaRef>
                      </c:ext>
                    </c:extLst>
                    <c:strCache>
                      <c:ptCount val="3"/>
                      <c:pt idx="0">
                        <c:v>Nabataean (-100, 400)</c:v>
                      </c:pt>
                      <c:pt idx="1">
                        <c:v>Roman (-50, 400)</c:v>
                      </c:pt>
                      <c:pt idx="2">
                        <c:v>Nabataean AND Roman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Overview!$B$4:$B$6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13</c:v>
                      </c:pt>
                      <c:pt idx="1">
                        <c:v>41</c:v>
                      </c:pt>
                      <c:pt idx="2">
                        <c:v>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66DA-4852-9ECD-76A3D77C14E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Figures!$AQ$6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13-4971-A514-6CACD30D24C2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13-4971-A514-6CACD30D2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Figures!$AP$7:$AP$8</c:f>
              <c:strCache>
                <c:ptCount val="2"/>
                <c:pt idx="0">
                  <c:v>inside Jordan</c:v>
                </c:pt>
                <c:pt idx="1">
                  <c:v>outside Jordan</c:v>
                </c:pt>
              </c:strCache>
            </c:strRef>
          </c:cat>
          <c:val>
            <c:numRef>
              <c:f>Figures!$AQ$7:$AQ$8</c:f>
              <c:numCache>
                <c:formatCode>0%</c:formatCode>
                <c:ptCount val="2"/>
                <c:pt idx="0">
                  <c:v>0.26315789473684209</c:v>
                </c:pt>
                <c:pt idx="1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3-4971-A514-6CACD30D24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Dataset language(s)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Accessibility!$B$18:$B$19</c:f>
              <c:strCache>
                <c:ptCount val="2"/>
                <c:pt idx="0">
                  <c:v>Dataset language(s)</c:v>
                </c:pt>
                <c:pt idx="1">
                  <c:v>Number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Accessibility!$A$20:$A$28</c:f>
              <c:strCache>
                <c:ptCount val="9"/>
                <c:pt idx="0">
                  <c:v>English</c:v>
                </c:pt>
                <c:pt idx="1">
                  <c:v>Arabic</c:v>
                </c:pt>
                <c:pt idx="2">
                  <c:v>English+Arabic</c:v>
                </c:pt>
                <c:pt idx="3">
                  <c:v>German</c:v>
                </c:pt>
                <c:pt idx="4">
                  <c:v>French</c:v>
                </c:pt>
                <c:pt idx="5">
                  <c:v>Dutch</c:v>
                </c:pt>
                <c:pt idx="6">
                  <c:v>Polish</c:v>
                </c:pt>
                <c:pt idx="7">
                  <c:v>Finnish</c:v>
                </c:pt>
                <c:pt idx="8">
                  <c:v>Unknown</c:v>
                </c:pt>
              </c:strCache>
            </c:strRef>
          </c:cat>
          <c:val>
            <c:numRef>
              <c:f>Accessibility!$B$20:$B$28</c:f>
              <c:numCache>
                <c:formatCode>General</c:formatCode>
                <c:ptCount val="9"/>
                <c:pt idx="0">
                  <c:v>104</c:v>
                </c:pt>
                <c:pt idx="1">
                  <c:v>36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6-4581-A18D-E563B30A0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8478352"/>
        <c:axId val="1418483760"/>
      </c:barChart>
      <c:catAx>
        <c:axId val="14184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483760"/>
        <c:crosses val="autoZero"/>
        <c:auto val="1"/>
        <c:lblAlgn val="ctr"/>
        <c:lblOffset val="100"/>
        <c:noMultiLvlLbl val="0"/>
      </c:catAx>
      <c:valAx>
        <c:axId val="14184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47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UNESCO Cultural Heritage types: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Overview!$B$123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Overview!$A$124:$A$129</c:f>
              <c:strCache>
                <c:ptCount val="6"/>
                <c:pt idx="0">
                  <c:v>Tangible / Immovable / Archaeological Site</c:v>
                </c:pt>
                <c:pt idx="1">
                  <c:v>Tangible / Movable / Finds and Objects</c:v>
                </c:pt>
                <c:pt idx="2">
                  <c:v>Tangible / Movable / Monument</c:v>
                </c:pt>
                <c:pt idx="3">
                  <c:v>Intangible / Habits and science related to human development</c:v>
                </c:pt>
                <c:pt idx="4">
                  <c:v>Tangible / Historical Building</c:v>
                </c:pt>
                <c:pt idx="5">
                  <c:v>Intangible / Oral Traditions and Expressions</c:v>
                </c:pt>
              </c:strCache>
            </c:strRef>
          </c:cat>
          <c:val>
            <c:numRef>
              <c:f>Overview!$B$124:$B$129</c:f>
              <c:numCache>
                <c:formatCode>General</c:formatCode>
                <c:ptCount val="6"/>
                <c:pt idx="0">
                  <c:v>90</c:v>
                </c:pt>
                <c:pt idx="1">
                  <c:v>47</c:v>
                </c:pt>
                <c:pt idx="2">
                  <c:v>35</c:v>
                </c:pt>
                <c:pt idx="3">
                  <c:v>27</c:v>
                </c:pt>
                <c:pt idx="4">
                  <c:v>18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C-4C94-B4AA-E84F5708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021296"/>
        <c:axId val="433022544"/>
      </c:barChart>
      <c:catAx>
        <c:axId val="4330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022544"/>
        <c:crosses val="autoZero"/>
        <c:auto val="1"/>
        <c:lblAlgn val="ctr"/>
        <c:lblOffset val="100"/>
        <c:noMultiLvlLbl val="0"/>
      </c:catAx>
      <c:valAx>
        <c:axId val="4330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302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Provenance of the records (Region)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Overview!$B$13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Overview!$A$14:$A$20</c:f>
              <c:strCache>
                <c:ptCount val="7"/>
                <c:pt idx="0">
                  <c:v>All 3 areas</c:v>
                </c:pt>
                <c:pt idx="1">
                  <c:v>South Jordan</c:v>
                </c:pt>
                <c:pt idx="2">
                  <c:v>North Jordan</c:v>
                </c:pt>
                <c:pt idx="3">
                  <c:v>Central Jordan</c:v>
                </c:pt>
                <c:pt idx="4">
                  <c:v>South&amp;Central Jordan</c:v>
                </c:pt>
                <c:pt idx="5">
                  <c:v>North&amp;Central Jordan</c:v>
                </c:pt>
                <c:pt idx="6">
                  <c:v>South&amp;North Jordan</c:v>
                </c:pt>
              </c:strCache>
            </c:strRef>
          </c:cat>
          <c:val>
            <c:numRef>
              <c:f>Overview!$B$14:$B$20</c:f>
              <c:numCache>
                <c:formatCode>General</c:formatCode>
                <c:ptCount val="7"/>
                <c:pt idx="0">
                  <c:v>56</c:v>
                </c:pt>
                <c:pt idx="1">
                  <c:v>38</c:v>
                </c:pt>
                <c:pt idx="2">
                  <c:v>17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B-445D-9425-0E7F98E7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6241216"/>
        <c:axId val="966241632"/>
      </c:barChart>
      <c:lineChart>
        <c:grouping val="standard"/>
        <c:varyColors val="0"/>
        <c:ser>
          <c:idx val="1"/>
          <c:order val="1"/>
          <c:tx>
            <c:strRef>
              <c:f>Overview!$C$13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Overview!$A$14:$A$20</c:f>
              <c:strCache>
                <c:ptCount val="7"/>
                <c:pt idx="0">
                  <c:v>All 3 areas</c:v>
                </c:pt>
                <c:pt idx="1">
                  <c:v>South Jordan</c:v>
                </c:pt>
                <c:pt idx="2">
                  <c:v>North Jordan</c:v>
                </c:pt>
                <c:pt idx="3">
                  <c:v>Central Jordan</c:v>
                </c:pt>
                <c:pt idx="4">
                  <c:v>South&amp;Central Jordan</c:v>
                </c:pt>
                <c:pt idx="5">
                  <c:v>North&amp;Central Jordan</c:v>
                </c:pt>
                <c:pt idx="6">
                  <c:v>South&amp;North Jordan</c:v>
                </c:pt>
              </c:strCache>
            </c:strRef>
          </c:cat>
          <c:val>
            <c:numRef>
              <c:f>Overview!$C$14:$C$20</c:f>
              <c:numCache>
                <c:formatCode>0%</c:formatCode>
                <c:ptCount val="7"/>
                <c:pt idx="0">
                  <c:v>0.42105263157894735</c:v>
                </c:pt>
                <c:pt idx="1">
                  <c:v>0.2857142857142857</c:v>
                </c:pt>
                <c:pt idx="2">
                  <c:v>0.12781954887218044</c:v>
                </c:pt>
                <c:pt idx="3">
                  <c:v>7.5187969924812026E-2</c:v>
                </c:pt>
                <c:pt idx="4">
                  <c:v>5.2631578947368418E-2</c:v>
                </c:pt>
                <c:pt idx="5">
                  <c:v>3.007518796992481E-2</c:v>
                </c:pt>
                <c:pt idx="6">
                  <c:v>7.5187969924812026E-3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B-445D-9425-0E7F98E7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243296"/>
        <c:axId val="966242880"/>
      </c:lineChart>
      <c:catAx>
        <c:axId val="9662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6241632"/>
        <c:crosses val="autoZero"/>
        <c:auto val="1"/>
        <c:lblAlgn val="ctr"/>
        <c:lblOffset val="100"/>
        <c:noMultiLvlLbl val="0"/>
      </c:catAx>
      <c:valAx>
        <c:axId val="9662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6241216"/>
        <c:crosses val="autoZero"/>
        <c:crossBetween val="between"/>
      </c:valAx>
      <c:valAx>
        <c:axId val="9662428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6243296"/>
        <c:crosses val="max"/>
        <c:crossBetween val="between"/>
      </c:valAx>
      <c:catAx>
        <c:axId val="96624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624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Roman/Nabataean period organisation</a:t>
            </a:r>
            <a:r>
              <a:rPr lang="en-GB" baseline="0"/>
              <a:t> groups</a:t>
            </a:r>
            <a:endParaRPr lang="en-GB"/>
          </a:p>
        </c:rich>
      </c:tx>
      <c:layout>
        <c:manualLayout>
          <c:xMode val="edge"/>
          <c:yMode val="edge"/>
          <c:x val="0.237681728880157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74316438001755"/>
          <c:y val="6.1479571124525505E-2"/>
          <c:w val="0.95931576514100791"/>
          <c:h val="0.7142827561779691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3">
                <a:tint val="6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plosion val="4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9-4D66-BEB7-0A70F3A54B11}"/>
              </c:ext>
            </c:extLst>
          </c:dPt>
          <c:dPt>
            <c:idx val="1"/>
            <c:invertIfNegative val="0"/>
            <c:bubble3D val="0"/>
            <c:explosion val="3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9-4D66-BEB7-0A70F3A54B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9-4D66-BEB7-0A70F3A54B1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9-4D66-BEB7-0A70F3A54B1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9-4D66-BEB7-0A70F3A54B1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9-4D66-BEB7-0A70F3A54B1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9-4D66-BEB7-0A70F3A54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Organisations!$R$4:$R$10</c:f>
              <c:strCache>
                <c:ptCount val="7"/>
                <c:pt idx="0">
                  <c:v>Universities and Departments</c:v>
                </c:pt>
                <c:pt idx="1">
                  <c:v>Society/Institutes/Centres</c:v>
                </c:pt>
                <c:pt idx="2">
                  <c:v>Institutional bodies</c:v>
                </c:pt>
                <c:pt idx="3">
                  <c:v>Museums</c:v>
                </c:pt>
                <c:pt idx="4">
                  <c:v>Private Individuals/Institutions</c:v>
                </c:pt>
                <c:pt idx="5">
                  <c:v>Projects</c:v>
                </c:pt>
                <c:pt idx="6">
                  <c:v>Other</c:v>
                </c:pt>
              </c:strCache>
            </c:strRef>
          </c:cat>
          <c:val>
            <c:numRef>
              <c:f>Organisations!$U$4:$U$10</c:f>
              <c:numCache>
                <c:formatCode>0%</c:formatCode>
                <c:ptCount val="7"/>
                <c:pt idx="0">
                  <c:v>0.4</c:v>
                </c:pt>
                <c:pt idx="1">
                  <c:v>0.14117647058823529</c:v>
                </c:pt>
                <c:pt idx="2">
                  <c:v>0.11764705882352941</c:v>
                </c:pt>
                <c:pt idx="3">
                  <c:v>0.11764705882352941</c:v>
                </c:pt>
                <c:pt idx="4">
                  <c:v>0.10588235294117647</c:v>
                </c:pt>
                <c:pt idx="5">
                  <c:v>9.4117647058823528E-2</c:v>
                </c:pt>
                <c:pt idx="6">
                  <c:v>2.3529411764705882E-2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F9-4D66-BEB7-0A70F3A5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9427376"/>
        <c:axId val="519424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3">
                      <a:shade val="65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F-20F9-4D66-BEB7-0A70F3A54B11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0-20F9-4D66-BEB7-0A70F3A54B11}"/>
                    </c:ext>
                  </c:extLst>
                </c:dPt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1-20F9-4D66-BEB7-0A70F3A54B11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2-20F9-4D66-BEB7-0A70F3A54B11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3-20F9-4D66-BEB7-0A70F3A54B11}"/>
                    </c:ext>
                  </c:extLst>
                </c:dPt>
                <c:dPt>
                  <c:idx val="5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4-20F9-4D66-BEB7-0A70F3A54B11}"/>
                    </c:ext>
                  </c:extLst>
                </c:dPt>
                <c:dPt>
                  <c:idx val="6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5-20F9-4D66-BEB7-0A70F3A54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Organisations!$R$4:$R$10</c15:sqref>
                        </c15:formulaRef>
                      </c:ext>
                    </c:extLst>
                    <c:strCache>
                      <c:ptCount val="7"/>
                      <c:pt idx="0">
                        <c:v>Universities and Departments</c:v>
                      </c:pt>
                      <c:pt idx="1">
                        <c:v>Society/Institutes/Centres</c:v>
                      </c:pt>
                      <c:pt idx="2">
                        <c:v>Institutional bodies</c:v>
                      </c:pt>
                      <c:pt idx="3">
                        <c:v>Museums</c:v>
                      </c:pt>
                      <c:pt idx="4">
                        <c:v>Private Individuals/Institutions</c:v>
                      </c:pt>
                      <c:pt idx="5">
                        <c:v>Projects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Organisations!$S$4:$S$10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20F9-4D66-BEB7-0A70F3A54B1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3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20F9-4D66-BEB7-0A70F3A54B11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20F9-4D66-BEB7-0A70F3A54B11}"/>
                    </c:ext>
                  </c:extLst>
                </c:dPt>
                <c:dPt>
                  <c:idx val="2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20F9-4D66-BEB7-0A70F3A54B11}"/>
                    </c:ext>
                  </c:extLst>
                </c:dPt>
                <c:dPt>
                  <c:idx val="3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20F9-4D66-BEB7-0A70F3A54B11}"/>
                    </c:ext>
                  </c:extLst>
                </c:dPt>
                <c:dPt>
                  <c:idx val="4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20F9-4D66-BEB7-0A70F3A54B11}"/>
                    </c:ext>
                  </c:extLst>
                </c:dPt>
                <c:dPt>
                  <c:idx val="5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20F9-4D66-BEB7-0A70F3A54B11}"/>
                    </c:ext>
                  </c:extLst>
                </c:dPt>
                <c:dPt>
                  <c:idx val="6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0F9-4D66-BEB7-0A70F3A54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Organisations!$R$4:$R$10</c15:sqref>
                        </c15:formulaRef>
                      </c:ext>
                    </c:extLst>
                    <c:strCache>
                      <c:ptCount val="7"/>
                      <c:pt idx="0">
                        <c:v>Universities and Departments</c:v>
                      </c:pt>
                      <c:pt idx="1">
                        <c:v>Society/Institutes/Centres</c:v>
                      </c:pt>
                      <c:pt idx="2">
                        <c:v>Institutional bodies</c:v>
                      </c:pt>
                      <c:pt idx="3">
                        <c:v>Museums</c:v>
                      </c:pt>
                      <c:pt idx="4">
                        <c:v>Private Individuals/Institutions</c:v>
                      </c:pt>
                      <c:pt idx="5">
                        <c:v>Projects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Organisations!$T$4:$T$10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20F9-4D66-BEB7-0A70F3A54B11}"/>
                  </c:ext>
                </c:extLst>
              </c15:ser>
            </c15:filteredBarSeries>
          </c:ext>
        </c:extLst>
      </c:barChart>
      <c:catAx>
        <c:axId val="51942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9424464"/>
        <c:crosses val="autoZero"/>
        <c:auto val="1"/>
        <c:lblAlgn val="ctr"/>
        <c:lblOffset val="100"/>
        <c:noMultiLvlLbl val="0"/>
      </c:catAx>
      <c:valAx>
        <c:axId val="5194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942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Formats (general)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Formats!$C$3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D-4F92-ABB3-C86B9D412B7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3D-4F92-ABB3-C86B9D412B77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3D-4F92-ABB3-C86B9D412B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Formats!$A$4:$A$6</c:f>
              <c:strCache>
                <c:ptCount val="3"/>
                <c:pt idx="0">
                  <c:v>digital</c:v>
                </c:pt>
                <c:pt idx="1">
                  <c:v>digital+analogue</c:v>
                </c:pt>
                <c:pt idx="2">
                  <c:v>analogue</c:v>
                </c:pt>
              </c:strCache>
            </c:strRef>
          </c:cat>
          <c:val>
            <c:numRef>
              <c:f>Formats!$C$4:$C$6</c:f>
              <c:numCache>
                <c:formatCode>0%</c:formatCode>
                <c:ptCount val="3"/>
                <c:pt idx="0">
                  <c:v>0.81203007518796988</c:v>
                </c:pt>
                <c:pt idx="1">
                  <c:v>0.14285714285714285</c:v>
                </c:pt>
                <c:pt idx="2">
                  <c:v>4.5112781954887216E-2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3D-4F92-ABB3-C86B9D412B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Formats!$B$3</c15:sqref>
                        </c15:formulaRef>
                      </c:ext>
                    </c:extLst>
                    <c:strCache>
                      <c:ptCount val="1"/>
                      <c:pt idx="0">
                        <c:v>Number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C3D-4F92-ABB3-C86B9D412B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EC3D-4F92-ABB3-C86B9D412B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EC3D-4F92-ABB3-C86B9D412B7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Formats!$A$4:$A$6</c15:sqref>
                        </c15:formulaRef>
                      </c:ext>
                    </c:extLst>
                    <c:strCache>
                      <c:ptCount val="3"/>
                      <c:pt idx="0">
                        <c:v>digital</c:v>
                      </c:pt>
                      <c:pt idx="1">
                        <c:v>digital+analogue</c:v>
                      </c:pt>
                      <c:pt idx="2">
                        <c:v>analogue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Formats!$B$4:$B$6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108</c:v>
                      </c:pt>
                      <c:pt idx="1">
                        <c:v>19</c:v>
                      </c:pt>
                      <c:pt idx="2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EC3D-4F92-ABB3-C86B9D412B7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401390075507421E-2"/>
          <c:y val="0.89421910700468799"/>
          <c:w val="0.5149098298196596"/>
          <c:h val="7.8035228255427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Digital formats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Formats!$G$12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68-4DB8-88D9-FEC3FA1606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68-4DB8-88D9-FEC3FA1606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68-4DB8-88D9-FEC3FA1606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68-4DB8-88D9-FEC3FA1606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68-4DB8-88D9-FEC3FA1606E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68-4DB8-88D9-FEC3FA1606E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68-4DB8-88D9-FEC3FA1606E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68-4DB8-88D9-FEC3FA1606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Formats!$E$13:$E$20</c:f>
              <c:strCache>
                <c:ptCount val="8"/>
                <c:pt idx="0">
                  <c:v>Web formats</c:v>
                </c:pt>
                <c:pt idx="1">
                  <c:v>Text formats</c:v>
                </c:pt>
                <c:pt idx="2">
                  <c:v>Image format</c:v>
                </c:pt>
                <c:pt idx="3">
                  <c:v>Database formats</c:v>
                </c:pt>
                <c:pt idx="4">
                  <c:v>Unspecified</c:v>
                </c:pt>
                <c:pt idx="5">
                  <c:v>Table formats</c:v>
                </c:pt>
                <c:pt idx="6">
                  <c:v>Audiovisual formats</c:v>
                </c:pt>
                <c:pt idx="7">
                  <c:v>Map formats</c:v>
                </c:pt>
              </c:strCache>
            </c:strRef>
          </c:cat>
          <c:val>
            <c:numRef>
              <c:f>Formats!$G$13:$G$20</c:f>
              <c:numCache>
                <c:formatCode>0%</c:formatCode>
                <c:ptCount val="8"/>
                <c:pt idx="0">
                  <c:v>0.45112781954887216</c:v>
                </c:pt>
                <c:pt idx="1">
                  <c:v>0.16541353383458646</c:v>
                </c:pt>
                <c:pt idx="2">
                  <c:v>0.12781954887218044</c:v>
                </c:pt>
                <c:pt idx="3">
                  <c:v>8.2706766917293228E-2</c:v>
                </c:pt>
                <c:pt idx="4">
                  <c:v>6.0150375939849621E-2</c:v>
                </c:pt>
                <c:pt idx="5">
                  <c:v>4.5112781954887216E-2</c:v>
                </c:pt>
                <c:pt idx="6">
                  <c:v>3.7593984962406013E-2</c:v>
                </c:pt>
                <c:pt idx="7">
                  <c:v>2.2556390977443608E-2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68-4DB8-88D9-FEC3FA160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7694384"/>
        <c:axId val="1967696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Formats!$F$12</c15:sqref>
                        </c15:formulaRef>
                      </c:ext>
                    </c:extLst>
                    <c:strCache>
                      <c:ptCount val="1"/>
                      <c:pt idx="0">
                        <c:v>Number</c:v>
                      </c:pt>
                    </c:strCache>
                  </c:strRef>
                </c:tx>
                <c:spPr>
                  <a:solidFill>
                    <a:schemeClr val="accent3">
                      <a:shade val="76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1-7B68-4DB8-88D9-FEC3FA1606EE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2-7B68-4DB8-88D9-FEC3FA1606EE}"/>
                    </c:ext>
                  </c:extLst>
                </c:dPt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3-7B68-4DB8-88D9-FEC3FA1606EE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4-7B68-4DB8-88D9-FEC3FA1606EE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5-7B68-4DB8-88D9-FEC3FA1606EE}"/>
                    </c:ext>
                  </c:extLst>
                </c:dPt>
                <c:dPt>
                  <c:idx val="5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6-7B68-4DB8-88D9-FEC3FA1606EE}"/>
                    </c:ext>
                  </c:extLst>
                </c:dPt>
                <c:dPt>
                  <c:idx val="6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7-7B68-4DB8-88D9-FEC3FA1606EE}"/>
                    </c:ext>
                  </c:extLst>
                </c:dPt>
                <c:dPt>
                  <c:idx val="7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8-7B68-4DB8-88D9-FEC3FA1606E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Formats!$E$13:$E$20</c15:sqref>
                        </c15:formulaRef>
                      </c:ext>
                    </c:extLst>
                    <c:strCache>
                      <c:ptCount val="8"/>
                      <c:pt idx="0">
                        <c:v>Web formats</c:v>
                      </c:pt>
                      <c:pt idx="1">
                        <c:v>Text formats</c:v>
                      </c:pt>
                      <c:pt idx="2">
                        <c:v>Image format</c:v>
                      </c:pt>
                      <c:pt idx="3">
                        <c:v>Database formats</c:v>
                      </c:pt>
                      <c:pt idx="4">
                        <c:v>Unspecified</c:v>
                      </c:pt>
                      <c:pt idx="5">
                        <c:v>Table formats</c:v>
                      </c:pt>
                      <c:pt idx="6">
                        <c:v>Audiovisual formats</c:v>
                      </c:pt>
                      <c:pt idx="7">
                        <c:v>Map formats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Formats!$F$13:$F$20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60</c:v>
                      </c:pt>
                      <c:pt idx="1">
                        <c:v>22</c:v>
                      </c:pt>
                      <c:pt idx="2">
                        <c:v>17</c:v>
                      </c:pt>
                      <c:pt idx="3">
                        <c:v>11</c:v>
                      </c:pt>
                      <c:pt idx="4">
                        <c:v>8</c:v>
                      </c:pt>
                      <c:pt idx="5">
                        <c:v>6</c:v>
                      </c:pt>
                      <c:pt idx="6">
                        <c:v>5</c:v>
                      </c:pt>
                      <c:pt idx="7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7B68-4DB8-88D9-FEC3FA1606EE}"/>
                  </c:ext>
                </c:extLst>
              </c15:ser>
            </c15:filteredBarSeries>
          </c:ext>
        </c:extLst>
      </c:barChart>
      <c:catAx>
        <c:axId val="196769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7696048"/>
        <c:crosses val="autoZero"/>
        <c:auto val="1"/>
        <c:lblAlgn val="ctr"/>
        <c:lblOffset val="100"/>
        <c:noMultiLvlLbl val="0"/>
      </c:catAx>
      <c:valAx>
        <c:axId val="19676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769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>
                <a:latin typeface="Arial" panose="020B0604020202020204" pitchFamily="34" charset="0"/>
                <a:cs typeface="Arial" panose="020B0604020202020204" pitchFamily="34" charset="0"/>
              </a:rPr>
              <a:t>Data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33602401090642E-2"/>
          <c:y val="9.0762589580200337E-2"/>
          <c:w val="0.92166424896921362"/>
          <c:h val="0.69987836263971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Formats!$L$12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Formats!$K$13:$K$42</c:f>
              <c:strCache>
                <c:ptCount val="30"/>
                <c:pt idx="0">
                  <c:v>Photograph </c:v>
                </c:pt>
                <c:pt idx="1">
                  <c:v>Databases</c:v>
                </c:pt>
                <c:pt idx="2">
                  <c:v>Text Other</c:v>
                </c:pt>
                <c:pt idx="3">
                  <c:v>Map</c:v>
                </c:pt>
                <c:pt idx="4">
                  <c:v>Report</c:v>
                </c:pt>
                <c:pt idx="5">
                  <c:v>Article</c:v>
                </c:pt>
                <c:pt idx="6">
                  <c:v>Essay</c:v>
                </c:pt>
                <c:pt idx="7">
                  <c:v>Book</c:v>
                </c:pt>
                <c:pt idx="8">
                  <c:v>Tables</c:v>
                </c:pt>
                <c:pt idx="9">
                  <c:v>Plan or sketch</c:v>
                </c:pt>
                <c:pt idx="10">
                  <c:v>Periodical </c:v>
                </c:pt>
                <c:pt idx="11">
                  <c:v>Scientific and statistical data formats</c:v>
                </c:pt>
                <c:pt idx="12">
                  <c:v>Video</c:v>
                </c:pt>
                <c:pt idx="13">
                  <c:v>Artefact drawing</c:v>
                </c:pt>
                <c:pt idx="14">
                  <c:v>Technical report</c:v>
                </c:pt>
                <c:pt idx="15">
                  <c:v>Satellite image</c:v>
                </c:pt>
                <c:pt idx="16">
                  <c:v>Aerial photograph</c:v>
                </c:pt>
                <c:pt idx="17">
                  <c:v>3D models</c:v>
                </c:pt>
                <c:pt idx="18">
                  <c:v>Manuscript</c:v>
                </c:pt>
                <c:pt idx="19">
                  <c:v>Newspaper</c:v>
                </c:pt>
                <c:pt idx="20">
                  <c:v>Recording</c:v>
                </c:pt>
                <c:pt idx="21">
                  <c:v>Autobiography</c:v>
                </c:pt>
                <c:pt idx="22">
                  <c:v>Legal article</c:v>
                </c:pt>
                <c:pt idx="23">
                  <c:v>Letter</c:v>
                </c:pt>
                <c:pt idx="24">
                  <c:v>Photogrammetric model</c:v>
                </c:pt>
                <c:pt idx="25">
                  <c:v>Virtual reality</c:v>
                </c:pt>
                <c:pt idx="26">
                  <c:v>Oral History Transcript</c:v>
                </c:pt>
                <c:pt idx="27">
                  <c:v>Section Drawing</c:v>
                </c:pt>
                <c:pt idx="28">
                  <c:v>Archived data</c:v>
                </c:pt>
                <c:pt idx="29">
                  <c:v>Other</c:v>
                </c:pt>
              </c:strCache>
            </c:strRef>
          </c:cat>
          <c:val>
            <c:numRef>
              <c:f>Formats!$L$13:$L$42</c:f>
              <c:numCache>
                <c:formatCode>General</c:formatCode>
                <c:ptCount val="30"/>
                <c:pt idx="0">
                  <c:v>66</c:v>
                </c:pt>
                <c:pt idx="1">
                  <c:v>56</c:v>
                </c:pt>
                <c:pt idx="2">
                  <c:v>45</c:v>
                </c:pt>
                <c:pt idx="3">
                  <c:v>32</c:v>
                </c:pt>
                <c:pt idx="4">
                  <c:v>31</c:v>
                </c:pt>
                <c:pt idx="5">
                  <c:v>25</c:v>
                </c:pt>
                <c:pt idx="6">
                  <c:v>21</c:v>
                </c:pt>
                <c:pt idx="7">
                  <c:v>18</c:v>
                </c:pt>
                <c:pt idx="8">
                  <c:v>14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A-4A30-B0BE-66E852B2C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7024208"/>
        <c:axId val="1917021296"/>
      </c:barChart>
      <c:catAx>
        <c:axId val="19170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021296"/>
        <c:crosses val="autoZero"/>
        <c:auto val="1"/>
        <c:lblAlgn val="ctr"/>
        <c:lblOffset val="100"/>
        <c:noMultiLvlLbl val="0"/>
      </c:catAx>
      <c:valAx>
        <c:axId val="19170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02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Accessibility tags: general</a:t>
            </a:r>
          </a:p>
        </c:rich>
      </c:tx>
      <c:layout>
        <c:manualLayout>
          <c:xMode val="edge"/>
          <c:yMode val="edge"/>
          <c:x val="7.8297009630005063E-2"/>
          <c:y val="3.3140016570008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823295592865903E-2"/>
          <c:y val="0.17450541134719386"/>
          <c:w val="0.35520136009354636"/>
          <c:h val="0.53374888306516899"/>
        </c:manualLayout>
      </c:layout>
      <c:pieChart>
        <c:varyColors val="1"/>
        <c:ser>
          <c:idx val="1"/>
          <c:order val="1"/>
          <c:tx>
            <c:strRef>
              <c:f>Accessibility!$C$3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A5-4123-B586-75909A9B54C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A5-4123-B586-75909A9B54CE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A5-4123-B586-75909A9B54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Accessibility!$A$4:$A$6</c:f>
              <c:strCache>
                <c:ptCount val="3"/>
                <c:pt idx="0">
                  <c:v>online</c:v>
                </c:pt>
                <c:pt idx="1">
                  <c:v>offline</c:v>
                </c:pt>
                <c:pt idx="2">
                  <c:v>online+offline</c:v>
                </c:pt>
              </c:strCache>
            </c:strRef>
          </c:cat>
          <c:val>
            <c:numRef>
              <c:f>Accessibility!$C$4:$C$6</c:f>
              <c:numCache>
                <c:formatCode>0%</c:formatCode>
                <c:ptCount val="3"/>
                <c:pt idx="0">
                  <c:v>0.73684210526315785</c:v>
                </c:pt>
                <c:pt idx="1">
                  <c:v>0.25563909774436089</c:v>
                </c:pt>
                <c:pt idx="2">
                  <c:v>7.5187969924812026E-3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A5-4123-B586-75909A9B54C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Accessibility!$B$3</c15:sqref>
                        </c15:formulaRef>
                      </c:ext>
                    </c:extLst>
                    <c:strCache>
                      <c:ptCount val="1"/>
                      <c:pt idx="0">
                        <c:v>Number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F9A5-4123-B586-75909A9B54C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F9A5-4123-B586-75909A9B54C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F9A5-4123-B586-75909A9B54C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Accessibility!$A$4:$A$6</c15:sqref>
                        </c15:formulaRef>
                      </c:ext>
                    </c:extLst>
                    <c:strCache>
                      <c:ptCount val="3"/>
                      <c:pt idx="0">
                        <c:v>online</c:v>
                      </c:pt>
                      <c:pt idx="1">
                        <c:v>offline</c:v>
                      </c:pt>
                      <c:pt idx="2">
                        <c:v>online+offline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Accessibility!$B$4:$B$6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98</c:v>
                      </c:pt>
                      <c:pt idx="1">
                        <c:v>34</c:v>
                      </c:pt>
                      <c:pt idx="2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F9A5-4123-B586-75909A9B54C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2389183105786E-2"/>
          <c:y val="0.78712835305335493"/>
          <c:w val="0.30877699334719499"/>
          <c:h val="5.5924169379407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28-49E3-B713-93FD4DB7E0D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28-49E3-B713-93FD4DB7E0D8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28-49E3-B713-93FD4DB7E0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Accessibility!$A$8:$A$10</c:f>
              <c:strCache>
                <c:ptCount val="3"/>
                <c:pt idx="0">
                  <c:v>public</c:v>
                </c:pt>
                <c:pt idx="1">
                  <c:v>private</c:v>
                </c:pt>
                <c:pt idx="2">
                  <c:v>partially public</c:v>
                </c:pt>
              </c:strCache>
            </c:strRef>
          </c:cat>
          <c:val>
            <c:numRef>
              <c:f>Accessibility!$C$8:$C$10</c:f>
              <c:numCache>
                <c:formatCode>0%</c:formatCode>
                <c:ptCount val="3"/>
                <c:pt idx="0">
                  <c:v>0.53383458646616544</c:v>
                </c:pt>
                <c:pt idx="1">
                  <c:v>0.27067669172932329</c:v>
                </c:pt>
                <c:pt idx="2">
                  <c:v>0.19548872180451127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28-49E3-B713-93FD4DB7E0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3">
                        <a:shade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9A28-49E3-B713-93FD4DB7E0D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9A28-49E3-B713-93FD4DB7E0D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>
                        <a:tint val="65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9A28-49E3-B713-93FD4DB7E0D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Accessibility!$A$8:$A$10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private</c:v>
                      </c:pt>
                      <c:pt idx="2">
                        <c:v>partially public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Accessibility!$B$8:$B$10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71</c:v>
                      </c:pt>
                      <c:pt idx="1">
                        <c:v>36</c:v>
                      </c:pt>
                      <c:pt idx="2">
                        <c:v>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9A28-49E3-B713-93FD4DB7E0D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12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8D1097-7E3F-4BD8-AA36-2DFA18429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19456</xdr:colOff>
      <xdr:row>51</xdr:row>
      <xdr:rowOff>101600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D3D9150-1C87-4306-BB28-886AE1A9AC7C}"/>
            </a:ext>
          </a:extLst>
        </xdr:cNvPr>
        <xdr:cNvGrpSpPr/>
      </xdr:nvGrpSpPr>
      <xdr:grpSpPr>
        <a:xfrm>
          <a:off x="609600" y="2393950"/>
          <a:ext cx="7334656" cy="5816600"/>
          <a:chOff x="11677650" y="4756150"/>
          <a:chExt cx="7835900" cy="581660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6A7A540-9005-4A38-A207-571D7C05C77C}"/>
              </a:ext>
            </a:extLst>
          </xdr:cNvPr>
          <xdr:cNvSpPr/>
        </xdr:nvSpPr>
        <xdr:spPr>
          <a:xfrm>
            <a:off x="11677650" y="4756150"/>
            <a:ext cx="7835900" cy="5816600"/>
          </a:xfrm>
          <a:prstGeom prst="rect">
            <a:avLst/>
          </a:prstGeom>
          <a:solidFill>
            <a:schemeClr val="bg1"/>
          </a:solidFill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66A136E-DCD2-4D24-A7A0-F7B3C1E538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53850" y="4805722"/>
            <a:ext cx="5079818" cy="573527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12700</xdr:colOff>
      <xdr:row>53</xdr:row>
      <xdr:rowOff>19050</xdr:rowOff>
    </xdr:from>
    <xdr:to>
      <xdr:col>11</xdr:col>
      <xdr:colOff>206375</xdr:colOff>
      <xdr:row>74</xdr:row>
      <xdr:rowOff>53975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36BDFE-E8B7-41D9-AFD5-E7891AD1B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260350</xdr:colOff>
      <xdr:row>29</xdr:row>
      <xdr:rowOff>19050</xdr:rowOff>
    </xdr:from>
    <xdr:to>
      <xdr:col>12</xdr:col>
      <xdr:colOff>565150</xdr:colOff>
      <xdr:row>51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70ADD8-3576-4A29-882C-4C804A915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</xdr:row>
      <xdr:rowOff>19050</xdr:rowOff>
    </xdr:from>
    <xdr:to>
      <xdr:col>25</xdr:col>
      <xdr:colOff>368300</xdr:colOff>
      <xdr:row>33</xdr:row>
      <xdr:rowOff>69850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78F95EA-E4BE-4BEA-B143-38E5C60A6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12700</xdr:colOff>
      <xdr:row>1</xdr:row>
      <xdr:rowOff>6350</xdr:rowOff>
    </xdr:from>
    <xdr:to>
      <xdr:col>35</xdr:col>
      <xdr:colOff>76200</xdr:colOff>
      <xdr:row>18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C704AA4-EAA2-46F9-B7EA-047493F05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12700</xdr:colOff>
      <xdr:row>22</xdr:row>
      <xdr:rowOff>19050</xdr:rowOff>
    </xdr:from>
    <xdr:to>
      <xdr:col>36</xdr:col>
      <xdr:colOff>19050</xdr:colOff>
      <xdr:row>43</xdr:row>
      <xdr:rowOff>139700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F1FDA59-DB8A-47D5-B9E4-50FD83D4E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0</xdr:colOff>
      <xdr:row>47</xdr:row>
      <xdr:rowOff>12700</xdr:rowOff>
    </xdr:from>
    <xdr:to>
      <xdr:col>37</xdr:col>
      <xdr:colOff>593726</xdr:colOff>
      <xdr:row>78</xdr:row>
      <xdr:rowOff>3176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81A22FD-BCEF-4D65-9AC2-0A6E0171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603250</xdr:colOff>
      <xdr:row>1</xdr:row>
      <xdr:rowOff>6350</xdr:rowOff>
    </xdr:from>
    <xdr:to>
      <xdr:col>49</xdr:col>
      <xdr:colOff>161925</xdr:colOff>
      <xdr:row>25</xdr:row>
      <xdr:rowOff>15875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757668A-504A-4B18-A1C4-3B30CD1E4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479425</xdr:colOff>
      <xdr:row>1</xdr:row>
      <xdr:rowOff>9526</xdr:rowOff>
    </xdr:from>
    <xdr:to>
      <xdr:col>49</xdr:col>
      <xdr:colOff>434975</xdr:colOff>
      <xdr:row>12</xdr:row>
      <xdr:rowOff>111125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1EEE95-FF93-4FA0-8C35-81C168DBB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469900</xdr:colOff>
      <xdr:row>13</xdr:row>
      <xdr:rowOff>63500</xdr:rowOff>
    </xdr:from>
    <xdr:to>
      <xdr:col>49</xdr:col>
      <xdr:colOff>415925</xdr:colOff>
      <xdr:row>25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5B8DBFC-CA38-48DA-80DE-A6B11DD47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0</xdr:colOff>
      <xdr:row>29</xdr:row>
      <xdr:rowOff>0</xdr:rowOff>
    </xdr:from>
    <xdr:to>
      <xdr:col>46</xdr:col>
      <xdr:colOff>304800</xdr:colOff>
      <xdr:row>46</xdr:row>
      <xdr:rowOff>117475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031648F-CD6B-4A25-AC69-7CF53EC1E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BAD8-31B7-47BF-A2F2-1BAA7060402B}">
  <dimension ref="A2:E10"/>
  <sheetViews>
    <sheetView tabSelected="1" workbookViewId="0">
      <selection activeCell="A13" sqref="A13"/>
    </sheetView>
  </sheetViews>
  <sheetFormatPr defaultRowHeight="12.5" x14ac:dyDescent="0.25"/>
  <cols>
    <col min="1" max="1" width="111.1796875" style="212" bestFit="1" customWidth="1"/>
  </cols>
  <sheetData>
    <row r="2" spans="1:5" ht="25" x14ac:dyDescent="0.25">
      <c r="A2" s="211" t="s">
        <v>362</v>
      </c>
    </row>
    <row r="3" spans="1:5" x14ac:dyDescent="0.25">
      <c r="A3" s="212" t="s">
        <v>96</v>
      </c>
    </row>
    <row r="5" spans="1:5" s="24" customFormat="1" x14ac:dyDescent="0.25">
      <c r="A5" s="197" t="s">
        <v>363</v>
      </c>
      <c r="B5" s="197"/>
      <c r="C5" s="197"/>
      <c r="D5" s="197"/>
      <c r="E5" s="197"/>
    </row>
    <row r="6" spans="1:5" x14ac:dyDescent="0.25">
      <c r="A6" s="213" t="s">
        <v>364</v>
      </c>
    </row>
    <row r="8" spans="1:5" x14ac:dyDescent="0.25">
      <c r="A8" s="214" t="s">
        <v>2</v>
      </c>
    </row>
    <row r="9" spans="1:5" x14ac:dyDescent="0.25">
      <c r="A9" s="213" t="s">
        <v>355</v>
      </c>
    </row>
    <row r="10" spans="1:5" x14ac:dyDescent="0.25">
      <c r="A10" s="215"/>
    </row>
  </sheetData>
  <mergeCells count="1"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05A8-2705-4C19-86C3-81B98ECCBAC8}">
  <dimension ref="A2:X138"/>
  <sheetViews>
    <sheetView workbookViewId="0">
      <selection activeCell="A122" sqref="A122"/>
    </sheetView>
  </sheetViews>
  <sheetFormatPr defaultRowHeight="12.5" x14ac:dyDescent="0.25"/>
  <cols>
    <col min="1" max="1" width="21.90625" customWidth="1"/>
    <col min="2" max="2" width="10.6328125" customWidth="1"/>
    <col min="3" max="3" width="11.08984375" customWidth="1"/>
    <col min="4" max="4" width="11.1796875" customWidth="1"/>
    <col min="5" max="5" width="15.6328125" style="10" customWidth="1"/>
    <col min="6" max="6" width="12.1796875" customWidth="1"/>
    <col min="7" max="7" width="30" customWidth="1"/>
    <col min="8" max="8" width="11.90625" customWidth="1"/>
    <col min="9" max="9" width="14.26953125" customWidth="1"/>
    <col min="10" max="10" width="20" customWidth="1"/>
  </cols>
  <sheetData>
    <row r="2" spans="1:24" ht="14" x14ac:dyDescent="0.3">
      <c r="A2" s="198" t="s">
        <v>97</v>
      </c>
      <c r="B2" s="198"/>
      <c r="C2" s="198"/>
      <c r="D2" s="198"/>
      <c r="E2" s="198"/>
      <c r="G2" s="137" t="s">
        <v>337</v>
      </c>
      <c r="H2" s="137"/>
      <c r="I2" s="137"/>
      <c r="J2" s="143"/>
      <c r="K2" s="143"/>
      <c r="W2" s="196"/>
      <c r="X2" s="15"/>
    </row>
    <row r="3" spans="1:24" ht="13" x14ac:dyDescent="0.3">
      <c r="A3" s="71"/>
      <c r="B3" s="134" t="s">
        <v>205</v>
      </c>
      <c r="C3" s="129" t="s">
        <v>339</v>
      </c>
      <c r="D3" s="129" t="s">
        <v>184</v>
      </c>
      <c r="E3" s="130" t="s">
        <v>0</v>
      </c>
      <c r="G3" s="71"/>
      <c r="H3" s="134" t="s">
        <v>205</v>
      </c>
      <c r="I3" s="138" t="s">
        <v>0</v>
      </c>
      <c r="J3" s="144"/>
      <c r="K3" s="144"/>
      <c r="W3" s="15"/>
      <c r="X3" s="112"/>
    </row>
    <row r="4" spans="1:24" ht="13" x14ac:dyDescent="0.3">
      <c r="A4" s="72" t="s">
        <v>8</v>
      </c>
      <c r="B4" s="2">
        <v>13</v>
      </c>
      <c r="C4" s="18">
        <f>B4/B8</f>
        <v>9.7744360902255634E-2</v>
      </c>
      <c r="D4" s="4">
        <f>B4/B9</f>
        <v>3.9877300613496931E-2</v>
      </c>
      <c r="E4" s="145" t="s">
        <v>185</v>
      </c>
      <c r="F4" s="1"/>
      <c r="G4" s="74" t="s">
        <v>8</v>
      </c>
      <c r="H4" s="108">
        <v>92</v>
      </c>
      <c r="I4" s="148" t="s">
        <v>4</v>
      </c>
      <c r="J4" s="131"/>
      <c r="K4" s="133"/>
      <c r="W4" s="92"/>
      <c r="X4" s="100"/>
    </row>
    <row r="5" spans="1:24" ht="13" x14ac:dyDescent="0.3">
      <c r="A5" s="73" t="s">
        <v>9</v>
      </c>
      <c r="B5" s="5">
        <v>41</v>
      </c>
      <c r="C5" s="58">
        <f>B5/B8</f>
        <v>0.30827067669172931</v>
      </c>
      <c r="D5" s="6">
        <f>B5/B9</f>
        <v>0.12576687116564417</v>
      </c>
      <c r="E5" s="146" t="s">
        <v>186</v>
      </c>
      <c r="G5" s="125" t="s">
        <v>7</v>
      </c>
      <c r="H5" s="13">
        <v>0</v>
      </c>
      <c r="I5" s="149"/>
      <c r="J5" s="131"/>
      <c r="K5" s="131"/>
      <c r="W5" s="92"/>
      <c r="X5" s="100"/>
    </row>
    <row r="6" spans="1:24" ht="13" x14ac:dyDescent="0.3">
      <c r="A6" s="72" t="s">
        <v>218</v>
      </c>
      <c r="B6" s="2">
        <v>79</v>
      </c>
      <c r="C6" s="18">
        <f>B6/B8</f>
        <v>0.59398496240601506</v>
      </c>
      <c r="D6" s="28">
        <f>B6/B9</f>
        <v>0.24233128834355827</v>
      </c>
      <c r="E6" s="147" t="s">
        <v>98</v>
      </c>
      <c r="F6" s="1"/>
      <c r="G6" s="126" t="s">
        <v>5</v>
      </c>
      <c r="H6" s="13">
        <v>0</v>
      </c>
      <c r="I6" s="150"/>
      <c r="J6" s="131"/>
      <c r="K6" s="131"/>
      <c r="W6" s="92"/>
      <c r="X6" s="100"/>
    </row>
    <row r="7" spans="1:24" ht="13" x14ac:dyDescent="0.3">
      <c r="A7" s="73"/>
      <c r="B7" s="5"/>
      <c r="C7" s="5"/>
      <c r="D7" s="6"/>
      <c r="E7" s="147"/>
      <c r="G7" s="126" t="s">
        <v>6</v>
      </c>
      <c r="H7" s="13">
        <v>0</v>
      </c>
      <c r="I7" s="150"/>
      <c r="J7" s="131"/>
      <c r="K7" s="131"/>
      <c r="W7" s="92"/>
      <c r="X7" s="100"/>
    </row>
    <row r="8" spans="1:24" s="1" customFormat="1" ht="13" x14ac:dyDescent="0.3">
      <c r="A8" s="72" t="s">
        <v>217</v>
      </c>
      <c r="B8" s="3">
        <f>SUM(B4:B6)</f>
        <v>133</v>
      </c>
      <c r="C8" s="96">
        <f>SUM(C4:C6)</f>
        <v>1</v>
      </c>
      <c r="D8" s="2"/>
      <c r="E8" s="145" t="s">
        <v>203</v>
      </c>
      <c r="G8" s="9"/>
      <c r="H8" s="13"/>
      <c r="I8" s="150"/>
      <c r="J8" s="131"/>
      <c r="K8" s="131"/>
      <c r="W8" s="92"/>
      <c r="X8" s="216"/>
    </row>
    <row r="9" spans="1:24" ht="13.5" thickBot="1" x14ac:dyDescent="0.35">
      <c r="A9" s="75" t="s">
        <v>48</v>
      </c>
      <c r="B9" s="76">
        <v>326</v>
      </c>
      <c r="C9" s="128">
        <f>B8/B9</f>
        <v>0.40797546012269936</v>
      </c>
      <c r="D9" s="77"/>
      <c r="E9" s="78"/>
      <c r="G9" s="74" t="s">
        <v>9</v>
      </c>
      <c r="H9" s="108">
        <v>120</v>
      </c>
      <c r="I9" s="151" t="s">
        <v>3</v>
      </c>
      <c r="J9" s="131"/>
      <c r="K9" s="132"/>
      <c r="W9" s="92"/>
      <c r="X9" s="100"/>
    </row>
    <row r="10" spans="1:24" x14ac:dyDescent="0.25">
      <c r="D10" s="16"/>
      <c r="E10" s="60"/>
      <c r="G10" s="126" t="s">
        <v>10</v>
      </c>
      <c r="H10" s="13">
        <v>4</v>
      </c>
      <c r="I10" s="150"/>
      <c r="J10" s="131"/>
      <c r="K10" s="131"/>
      <c r="W10" s="92"/>
      <c r="X10" s="100"/>
    </row>
    <row r="11" spans="1:24" ht="13" thickBot="1" x14ac:dyDescent="0.3">
      <c r="B11" s="15"/>
      <c r="C11" s="15"/>
      <c r="G11" s="127" t="s">
        <v>11</v>
      </c>
      <c r="H11" s="109">
        <v>4</v>
      </c>
      <c r="I11" s="150"/>
      <c r="J11" s="131"/>
      <c r="K11" s="131"/>
      <c r="W11" s="15"/>
      <c r="X11" s="100"/>
    </row>
    <row r="12" spans="1:24" ht="14" x14ac:dyDescent="0.3">
      <c r="A12" s="174" t="s">
        <v>234</v>
      </c>
      <c r="B12" s="175"/>
      <c r="C12" s="176"/>
      <c r="W12" s="14"/>
      <c r="X12" s="100"/>
    </row>
    <row r="13" spans="1:24" ht="13" x14ac:dyDescent="0.3">
      <c r="A13" s="15"/>
      <c r="B13" s="102" t="s">
        <v>205</v>
      </c>
      <c r="C13" s="103" t="s">
        <v>47</v>
      </c>
      <c r="E13"/>
    </row>
    <row r="14" spans="1:24" x14ac:dyDescent="0.25">
      <c r="A14" s="97" t="s">
        <v>235</v>
      </c>
      <c r="B14" s="2">
        <v>56</v>
      </c>
      <c r="C14" s="18">
        <f t="shared" ref="C14:C20" si="0">B14/133</f>
        <v>0.42105263157894735</v>
      </c>
    </row>
    <row r="15" spans="1:24" x14ac:dyDescent="0.25">
      <c r="A15" s="97" t="s">
        <v>206</v>
      </c>
      <c r="B15" s="2">
        <v>38</v>
      </c>
      <c r="C15" s="18">
        <f t="shared" si="0"/>
        <v>0.2857142857142857</v>
      </c>
    </row>
    <row r="16" spans="1:24" x14ac:dyDescent="0.25">
      <c r="A16" s="97" t="s">
        <v>207</v>
      </c>
      <c r="B16" s="2">
        <v>17</v>
      </c>
      <c r="C16" s="18">
        <f t="shared" si="0"/>
        <v>0.12781954887218044</v>
      </c>
    </row>
    <row r="17" spans="1:7" x14ac:dyDescent="0.25">
      <c r="A17" s="97" t="s">
        <v>208</v>
      </c>
      <c r="B17" s="2">
        <v>10</v>
      </c>
      <c r="C17" s="18">
        <f t="shared" si="0"/>
        <v>7.5187969924812026E-2</v>
      </c>
    </row>
    <row r="18" spans="1:7" x14ac:dyDescent="0.25">
      <c r="A18" s="97" t="s">
        <v>239</v>
      </c>
      <c r="B18" s="12">
        <v>7</v>
      </c>
      <c r="C18" s="18">
        <f t="shared" si="0"/>
        <v>5.2631578947368418E-2</v>
      </c>
    </row>
    <row r="19" spans="1:7" x14ac:dyDescent="0.25">
      <c r="A19" s="97" t="s">
        <v>240</v>
      </c>
      <c r="B19" s="2">
        <v>4</v>
      </c>
      <c r="C19" s="18">
        <f t="shared" si="0"/>
        <v>3.007518796992481E-2</v>
      </c>
    </row>
    <row r="20" spans="1:7" x14ac:dyDescent="0.25">
      <c r="A20" s="97" t="s">
        <v>241</v>
      </c>
      <c r="B20" s="2">
        <v>1</v>
      </c>
      <c r="C20" s="18">
        <f t="shared" si="0"/>
        <v>7.5187969924812026E-3</v>
      </c>
    </row>
    <row r="21" spans="1:7" x14ac:dyDescent="0.25">
      <c r="G21" s="15"/>
    </row>
    <row r="22" spans="1:7" ht="13" x14ac:dyDescent="0.3">
      <c r="A22" s="3" t="s">
        <v>217</v>
      </c>
      <c r="B22" s="2">
        <f>SUM(B14:B20)</f>
        <v>133</v>
      </c>
      <c r="C22" s="28">
        <f>SUM(C14:C20)</f>
        <v>1</v>
      </c>
      <c r="G22" s="15"/>
    </row>
    <row r="23" spans="1:7" x14ac:dyDescent="0.25">
      <c r="A23" s="105"/>
      <c r="B23" s="16"/>
      <c r="C23" s="16"/>
    </row>
    <row r="24" spans="1:7" x14ac:dyDescent="0.25">
      <c r="A24" s="105"/>
      <c r="B24" s="16"/>
      <c r="C24" s="16"/>
    </row>
    <row r="25" spans="1:7" ht="14" x14ac:dyDescent="0.3">
      <c r="A25" s="199" t="s">
        <v>336</v>
      </c>
      <c r="B25" s="200"/>
      <c r="C25" s="173"/>
    </row>
    <row r="26" spans="1:7" ht="13" x14ac:dyDescent="0.3">
      <c r="A26" s="139" t="s">
        <v>335</v>
      </c>
      <c r="B26" s="170" t="s">
        <v>205</v>
      </c>
      <c r="C26" s="172"/>
    </row>
    <row r="27" spans="1:7" ht="13" thickBot="1" x14ac:dyDescent="0.3">
      <c r="A27" s="140" t="s">
        <v>247</v>
      </c>
      <c r="B27" s="109">
        <v>38</v>
      </c>
      <c r="C27" s="157"/>
    </row>
    <row r="28" spans="1:7" x14ac:dyDescent="0.25">
      <c r="A28" s="141" t="s">
        <v>323</v>
      </c>
      <c r="B28" s="171">
        <v>13</v>
      </c>
      <c r="C28" s="157"/>
    </row>
    <row r="29" spans="1:7" ht="13" thickBot="1" x14ac:dyDescent="0.3">
      <c r="A29" s="140" t="s">
        <v>273</v>
      </c>
      <c r="B29" s="109">
        <v>13</v>
      </c>
      <c r="C29" s="157"/>
    </row>
    <row r="30" spans="1:7" x14ac:dyDescent="0.25">
      <c r="A30" s="141" t="s">
        <v>259</v>
      </c>
      <c r="B30" s="171">
        <v>8</v>
      </c>
      <c r="C30" s="157"/>
    </row>
    <row r="31" spans="1:7" x14ac:dyDescent="0.25">
      <c r="A31" s="57" t="s">
        <v>242</v>
      </c>
      <c r="B31" s="13">
        <v>8</v>
      </c>
      <c r="C31" s="157"/>
    </row>
    <row r="32" spans="1:7" ht="13" thickBot="1" x14ac:dyDescent="0.3">
      <c r="A32" s="140" t="s">
        <v>324</v>
      </c>
      <c r="B32" s="109">
        <v>6</v>
      </c>
      <c r="C32" s="157"/>
    </row>
    <row r="33" spans="1:3" x14ac:dyDescent="0.25">
      <c r="A33" s="141" t="s">
        <v>258</v>
      </c>
      <c r="B33" s="171">
        <v>5</v>
      </c>
      <c r="C33" s="157"/>
    </row>
    <row r="34" spans="1:3" x14ac:dyDescent="0.25">
      <c r="A34" s="57" t="s">
        <v>244</v>
      </c>
      <c r="B34" s="13">
        <v>4</v>
      </c>
      <c r="C34" s="157"/>
    </row>
    <row r="35" spans="1:3" x14ac:dyDescent="0.25">
      <c r="A35" s="57" t="s">
        <v>287</v>
      </c>
      <c r="B35" s="13">
        <v>4</v>
      </c>
      <c r="C35" s="157"/>
    </row>
    <row r="36" spans="1:3" x14ac:dyDescent="0.25">
      <c r="A36" s="57" t="s">
        <v>325</v>
      </c>
      <c r="B36" s="13">
        <v>4</v>
      </c>
      <c r="C36" s="157"/>
    </row>
    <row r="37" spans="1:3" x14ac:dyDescent="0.25">
      <c r="A37" s="57" t="s">
        <v>265</v>
      </c>
      <c r="B37" s="13">
        <v>4</v>
      </c>
      <c r="C37" s="157"/>
    </row>
    <row r="38" spans="1:3" x14ac:dyDescent="0.25">
      <c r="A38" s="142" t="s">
        <v>334</v>
      </c>
      <c r="B38" s="13">
        <v>4</v>
      </c>
      <c r="C38" s="157"/>
    </row>
    <row r="39" spans="1:3" x14ac:dyDescent="0.25">
      <c r="A39" s="57" t="s">
        <v>260</v>
      </c>
      <c r="B39" s="13">
        <v>3</v>
      </c>
      <c r="C39" s="157"/>
    </row>
    <row r="40" spans="1:3" ht="13" thickBot="1" x14ac:dyDescent="0.3">
      <c r="A40" s="140" t="s">
        <v>326</v>
      </c>
      <c r="B40" s="109">
        <v>3</v>
      </c>
      <c r="C40" s="157"/>
    </row>
    <row r="41" spans="1:3" x14ac:dyDescent="0.25">
      <c r="A41" s="141" t="s">
        <v>264</v>
      </c>
      <c r="B41" s="171">
        <v>2</v>
      </c>
      <c r="C41" s="157"/>
    </row>
    <row r="42" spans="1:3" x14ac:dyDescent="0.25">
      <c r="A42" s="57" t="s">
        <v>285</v>
      </c>
      <c r="B42" s="13">
        <v>2</v>
      </c>
      <c r="C42" s="157"/>
    </row>
    <row r="43" spans="1:3" x14ac:dyDescent="0.25">
      <c r="A43" s="57" t="s">
        <v>332</v>
      </c>
      <c r="B43" s="13">
        <v>2</v>
      </c>
      <c r="C43" s="157"/>
    </row>
    <row r="44" spans="1:3" x14ac:dyDescent="0.25">
      <c r="A44" s="57" t="s">
        <v>248</v>
      </c>
      <c r="B44" s="13">
        <v>2</v>
      </c>
      <c r="C44" s="157"/>
    </row>
    <row r="45" spans="1:3" x14ac:dyDescent="0.25">
      <c r="A45" s="57" t="s">
        <v>268</v>
      </c>
      <c r="B45" s="13">
        <v>2</v>
      </c>
      <c r="C45" s="157"/>
    </row>
    <row r="46" spans="1:3" x14ac:dyDescent="0.25">
      <c r="A46" s="57" t="s">
        <v>322</v>
      </c>
      <c r="B46" s="13">
        <v>2</v>
      </c>
      <c r="C46" s="157"/>
    </row>
    <row r="47" spans="1:3" x14ac:dyDescent="0.25">
      <c r="A47" s="57" t="s">
        <v>327</v>
      </c>
      <c r="B47" s="13">
        <v>2</v>
      </c>
      <c r="C47" s="157"/>
    </row>
    <row r="48" spans="1:3" x14ac:dyDescent="0.25">
      <c r="A48" s="57" t="s">
        <v>305</v>
      </c>
      <c r="B48" s="13">
        <v>2</v>
      </c>
      <c r="C48" s="157"/>
    </row>
    <row r="49" spans="1:3" x14ac:dyDescent="0.25">
      <c r="A49" s="57" t="s">
        <v>276</v>
      </c>
      <c r="B49" s="13">
        <v>2</v>
      </c>
      <c r="C49" s="157"/>
    </row>
    <row r="50" spans="1:3" x14ac:dyDescent="0.25">
      <c r="A50" s="57" t="s">
        <v>253</v>
      </c>
      <c r="B50" s="13">
        <v>2</v>
      </c>
      <c r="C50" s="157"/>
    </row>
    <row r="51" spans="1:3" x14ac:dyDescent="0.25">
      <c r="A51" s="57" t="s">
        <v>328</v>
      </c>
      <c r="B51" s="13">
        <v>2</v>
      </c>
      <c r="C51" s="157"/>
    </row>
    <row r="52" spans="1:3" x14ac:dyDescent="0.25">
      <c r="A52" s="57" t="s">
        <v>329</v>
      </c>
      <c r="B52" s="13">
        <v>2</v>
      </c>
      <c r="C52" s="157"/>
    </row>
    <row r="53" spans="1:3" x14ac:dyDescent="0.25">
      <c r="A53" s="57" t="s">
        <v>271</v>
      </c>
      <c r="B53" s="13">
        <v>2</v>
      </c>
      <c r="C53" s="157"/>
    </row>
    <row r="54" spans="1:3" x14ac:dyDescent="0.25">
      <c r="A54" s="57" t="s">
        <v>277</v>
      </c>
      <c r="B54" s="13">
        <v>2</v>
      </c>
      <c r="C54" s="157"/>
    </row>
    <row r="55" spans="1:3" x14ac:dyDescent="0.25">
      <c r="A55" s="57" t="s">
        <v>321</v>
      </c>
      <c r="B55" s="13">
        <v>2</v>
      </c>
      <c r="C55" s="157"/>
    </row>
    <row r="56" spans="1:3" x14ac:dyDescent="0.25">
      <c r="A56" s="57" t="s">
        <v>320</v>
      </c>
      <c r="B56" s="13">
        <v>2</v>
      </c>
      <c r="C56" s="157"/>
    </row>
    <row r="57" spans="1:3" ht="13" thickBot="1" x14ac:dyDescent="0.3">
      <c r="A57" s="140" t="s">
        <v>278</v>
      </c>
      <c r="B57" s="109">
        <v>2</v>
      </c>
      <c r="C57" s="157"/>
    </row>
    <row r="58" spans="1:3" x14ac:dyDescent="0.25">
      <c r="A58" s="41" t="s">
        <v>256</v>
      </c>
      <c r="B58" s="35">
        <v>1</v>
      </c>
      <c r="C58" s="157"/>
    </row>
    <row r="59" spans="1:3" x14ac:dyDescent="0.25">
      <c r="A59" s="57" t="s">
        <v>245</v>
      </c>
      <c r="B59" s="13">
        <v>1</v>
      </c>
      <c r="C59" s="157"/>
    </row>
    <row r="60" spans="1:3" x14ac:dyDescent="0.25">
      <c r="A60" s="57" t="s">
        <v>272</v>
      </c>
      <c r="B60" s="13">
        <v>1</v>
      </c>
      <c r="C60" s="157"/>
    </row>
    <row r="61" spans="1:3" x14ac:dyDescent="0.25">
      <c r="A61" s="57" t="s">
        <v>330</v>
      </c>
      <c r="B61" s="13">
        <v>1</v>
      </c>
      <c r="C61" s="157"/>
    </row>
    <row r="62" spans="1:3" x14ac:dyDescent="0.25">
      <c r="A62" s="57" t="s">
        <v>281</v>
      </c>
      <c r="B62" s="13">
        <v>1</v>
      </c>
      <c r="C62" s="157"/>
    </row>
    <row r="63" spans="1:3" x14ac:dyDescent="0.25">
      <c r="A63" s="57" t="s">
        <v>318</v>
      </c>
      <c r="B63" s="13">
        <v>1</v>
      </c>
      <c r="C63" s="157"/>
    </row>
    <row r="64" spans="1:3" x14ac:dyDescent="0.25">
      <c r="A64" s="57" t="s">
        <v>280</v>
      </c>
      <c r="B64" s="13">
        <v>1</v>
      </c>
      <c r="C64" s="157"/>
    </row>
    <row r="65" spans="1:3" ht="13" thickBot="1" x14ac:dyDescent="0.3">
      <c r="A65" s="140" t="s">
        <v>246</v>
      </c>
      <c r="B65" s="109">
        <v>1</v>
      </c>
      <c r="C65" s="157"/>
    </row>
    <row r="66" spans="1:3" x14ac:dyDescent="0.25">
      <c r="A66" s="41" t="s">
        <v>319</v>
      </c>
      <c r="B66" s="35">
        <v>1</v>
      </c>
      <c r="C66" s="157"/>
    </row>
    <row r="67" spans="1:3" x14ac:dyDescent="0.25">
      <c r="A67" s="57" t="s">
        <v>317</v>
      </c>
      <c r="B67" s="13">
        <v>1</v>
      </c>
      <c r="C67" s="157"/>
    </row>
    <row r="68" spans="1:3" x14ac:dyDescent="0.25">
      <c r="A68" s="57" t="s">
        <v>282</v>
      </c>
      <c r="B68" s="13">
        <v>1</v>
      </c>
      <c r="C68" s="157"/>
    </row>
    <row r="69" spans="1:3" x14ac:dyDescent="0.25">
      <c r="A69" s="57" t="s">
        <v>257</v>
      </c>
      <c r="B69" s="13">
        <v>1</v>
      </c>
      <c r="C69" s="157"/>
    </row>
    <row r="70" spans="1:3" x14ac:dyDescent="0.25">
      <c r="A70" s="57" t="s">
        <v>316</v>
      </c>
      <c r="B70" s="13">
        <v>1</v>
      </c>
      <c r="C70" s="157"/>
    </row>
    <row r="71" spans="1:3" x14ac:dyDescent="0.25">
      <c r="A71" s="57" t="s">
        <v>267</v>
      </c>
      <c r="B71" s="13">
        <v>1</v>
      </c>
      <c r="C71" s="157"/>
    </row>
    <row r="72" spans="1:3" ht="13" thickBot="1" x14ac:dyDescent="0.3">
      <c r="A72" s="140" t="s">
        <v>286</v>
      </c>
      <c r="B72" s="109">
        <v>1</v>
      </c>
      <c r="C72" s="157"/>
    </row>
    <row r="73" spans="1:3" x14ac:dyDescent="0.25">
      <c r="A73" s="41" t="s">
        <v>290</v>
      </c>
      <c r="B73" s="35">
        <v>1</v>
      </c>
      <c r="C73" s="157"/>
    </row>
    <row r="74" spans="1:3" x14ac:dyDescent="0.25">
      <c r="A74" s="57" t="s">
        <v>315</v>
      </c>
      <c r="B74" s="13">
        <v>1</v>
      </c>
      <c r="C74" s="157"/>
    </row>
    <row r="75" spans="1:3" x14ac:dyDescent="0.25">
      <c r="A75" s="57" t="s">
        <v>291</v>
      </c>
      <c r="B75" s="13">
        <v>1</v>
      </c>
      <c r="C75" s="157"/>
    </row>
    <row r="76" spans="1:3" x14ac:dyDescent="0.25">
      <c r="A76" s="57" t="s">
        <v>314</v>
      </c>
      <c r="B76" s="13">
        <v>1</v>
      </c>
      <c r="C76" s="157"/>
    </row>
    <row r="77" spans="1:3" x14ac:dyDescent="0.25">
      <c r="A77" s="57" t="s">
        <v>289</v>
      </c>
      <c r="B77" s="13">
        <v>1</v>
      </c>
      <c r="C77" s="157"/>
    </row>
    <row r="78" spans="1:3" x14ac:dyDescent="0.25">
      <c r="A78" s="57" t="s">
        <v>313</v>
      </c>
      <c r="B78" s="13">
        <v>1</v>
      </c>
      <c r="C78" s="157"/>
    </row>
    <row r="79" spans="1:3" x14ac:dyDescent="0.25">
      <c r="A79" s="57" t="s">
        <v>263</v>
      </c>
      <c r="B79" s="13">
        <v>1</v>
      </c>
      <c r="C79" s="157"/>
    </row>
    <row r="80" spans="1:3" x14ac:dyDescent="0.25">
      <c r="A80" s="57" t="s">
        <v>296</v>
      </c>
      <c r="B80" s="13">
        <v>1</v>
      </c>
      <c r="C80" s="157"/>
    </row>
    <row r="81" spans="1:3" ht="13" thickBot="1" x14ac:dyDescent="0.3">
      <c r="A81" s="140" t="s">
        <v>269</v>
      </c>
      <c r="B81" s="109">
        <v>1</v>
      </c>
      <c r="C81" s="157"/>
    </row>
    <row r="82" spans="1:3" x14ac:dyDescent="0.25">
      <c r="A82" s="41" t="s">
        <v>297</v>
      </c>
      <c r="B82" s="35">
        <v>1</v>
      </c>
      <c r="C82" s="157"/>
    </row>
    <row r="83" spans="1:3" x14ac:dyDescent="0.25">
      <c r="A83" s="57" t="s">
        <v>294</v>
      </c>
      <c r="B83" s="13">
        <v>1</v>
      </c>
      <c r="C83" s="157"/>
    </row>
    <row r="84" spans="1:3" x14ac:dyDescent="0.25">
      <c r="A84" s="57" t="s">
        <v>312</v>
      </c>
      <c r="B84" s="13">
        <v>1</v>
      </c>
      <c r="C84" s="157"/>
    </row>
    <row r="85" spans="1:3" x14ac:dyDescent="0.25">
      <c r="A85" s="57" t="s">
        <v>274</v>
      </c>
      <c r="B85" s="13">
        <v>1</v>
      </c>
      <c r="C85" s="157"/>
    </row>
    <row r="86" spans="1:3" x14ac:dyDescent="0.25">
      <c r="A86" s="57" t="s">
        <v>310</v>
      </c>
      <c r="B86" s="13">
        <v>1</v>
      </c>
      <c r="C86" s="157"/>
    </row>
    <row r="87" spans="1:3" x14ac:dyDescent="0.25">
      <c r="A87" s="57" t="s">
        <v>331</v>
      </c>
      <c r="B87" s="13">
        <v>1</v>
      </c>
      <c r="C87" s="157"/>
    </row>
    <row r="88" spans="1:3" x14ac:dyDescent="0.25">
      <c r="A88" s="57" t="s">
        <v>311</v>
      </c>
      <c r="B88" s="13">
        <v>1</v>
      </c>
      <c r="C88" s="157"/>
    </row>
    <row r="89" spans="1:3" ht="13" thickBot="1" x14ac:dyDescent="0.3">
      <c r="A89" s="140" t="s">
        <v>275</v>
      </c>
      <c r="B89" s="109">
        <v>1</v>
      </c>
      <c r="C89" s="157"/>
    </row>
    <row r="90" spans="1:3" x14ac:dyDescent="0.25">
      <c r="A90" s="41" t="s">
        <v>249</v>
      </c>
      <c r="B90" s="35">
        <v>1</v>
      </c>
      <c r="C90" s="157"/>
    </row>
    <row r="91" spans="1:3" x14ac:dyDescent="0.25">
      <c r="A91" s="57" t="s">
        <v>298</v>
      </c>
      <c r="B91" s="13">
        <v>1</v>
      </c>
      <c r="C91" s="157"/>
    </row>
    <row r="92" spans="1:3" x14ac:dyDescent="0.25">
      <c r="A92" s="57" t="s">
        <v>250</v>
      </c>
      <c r="B92" s="13">
        <v>1</v>
      </c>
      <c r="C92" s="157"/>
    </row>
    <row r="93" spans="1:3" x14ac:dyDescent="0.25">
      <c r="A93" s="57" t="s">
        <v>292</v>
      </c>
      <c r="B93" s="13">
        <v>1</v>
      </c>
      <c r="C93" s="157"/>
    </row>
    <row r="94" spans="1:3" x14ac:dyDescent="0.25">
      <c r="A94" s="57" t="s">
        <v>295</v>
      </c>
      <c r="B94" s="13">
        <v>1</v>
      </c>
      <c r="C94" s="157"/>
    </row>
    <row r="95" spans="1:3" x14ac:dyDescent="0.25">
      <c r="A95" s="57" t="s">
        <v>301</v>
      </c>
      <c r="B95" s="13">
        <v>1</v>
      </c>
      <c r="C95" s="157"/>
    </row>
    <row r="96" spans="1:3" x14ac:dyDescent="0.25">
      <c r="A96" s="57" t="s">
        <v>302</v>
      </c>
      <c r="B96" s="13">
        <v>1</v>
      </c>
      <c r="C96" s="157"/>
    </row>
    <row r="97" spans="1:3" x14ac:dyDescent="0.25">
      <c r="A97" s="57" t="s">
        <v>270</v>
      </c>
      <c r="B97" s="13">
        <v>1</v>
      </c>
      <c r="C97" s="157"/>
    </row>
    <row r="98" spans="1:3" x14ac:dyDescent="0.25">
      <c r="A98" s="57" t="s">
        <v>266</v>
      </c>
      <c r="B98" s="13">
        <v>1</v>
      </c>
      <c r="C98" s="157"/>
    </row>
    <row r="99" spans="1:3" x14ac:dyDescent="0.25">
      <c r="A99" s="57" t="s">
        <v>283</v>
      </c>
      <c r="B99" s="13">
        <v>1</v>
      </c>
      <c r="C99" s="157"/>
    </row>
    <row r="100" spans="1:3" ht="13" thickBot="1" x14ac:dyDescent="0.3">
      <c r="A100" s="140" t="s">
        <v>303</v>
      </c>
      <c r="B100" s="109">
        <v>1</v>
      </c>
      <c r="C100" s="157"/>
    </row>
    <row r="101" spans="1:3" x14ac:dyDescent="0.25">
      <c r="A101" s="41" t="s">
        <v>304</v>
      </c>
      <c r="B101" s="35">
        <v>1</v>
      </c>
      <c r="C101" s="157"/>
    </row>
    <row r="102" spans="1:3" x14ac:dyDescent="0.25">
      <c r="A102" s="57" t="s">
        <v>251</v>
      </c>
      <c r="B102" s="13">
        <v>1</v>
      </c>
      <c r="C102" s="157"/>
    </row>
    <row r="103" spans="1:3" x14ac:dyDescent="0.25">
      <c r="A103" s="57" t="s">
        <v>252</v>
      </c>
      <c r="B103" s="13">
        <v>1</v>
      </c>
      <c r="C103" s="157"/>
    </row>
    <row r="104" spans="1:3" x14ac:dyDescent="0.25">
      <c r="A104" s="57" t="s">
        <v>333</v>
      </c>
      <c r="B104" s="13">
        <v>1</v>
      </c>
      <c r="C104" s="157"/>
    </row>
    <row r="105" spans="1:3" x14ac:dyDescent="0.25">
      <c r="A105" s="57" t="s">
        <v>243</v>
      </c>
      <c r="B105" s="13">
        <v>1</v>
      </c>
      <c r="C105" s="157"/>
    </row>
    <row r="106" spans="1:3" x14ac:dyDescent="0.25">
      <c r="A106" s="57" t="s">
        <v>300</v>
      </c>
      <c r="B106" s="13">
        <v>1</v>
      </c>
      <c r="C106" s="157"/>
    </row>
    <row r="107" spans="1:3" x14ac:dyDescent="0.25">
      <c r="A107" s="57" t="s">
        <v>299</v>
      </c>
      <c r="B107" s="13">
        <v>1</v>
      </c>
      <c r="C107" s="157"/>
    </row>
    <row r="108" spans="1:3" ht="13" thickBot="1" x14ac:dyDescent="0.3">
      <c r="A108" s="140" t="s">
        <v>254</v>
      </c>
      <c r="B108" s="109">
        <v>1</v>
      </c>
      <c r="C108" s="157"/>
    </row>
    <row r="109" spans="1:3" x14ac:dyDescent="0.25">
      <c r="A109" s="41" t="s">
        <v>306</v>
      </c>
      <c r="B109" s="35">
        <v>1</v>
      </c>
      <c r="C109" s="157"/>
    </row>
    <row r="110" spans="1:3" x14ac:dyDescent="0.25">
      <c r="A110" s="57" t="s">
        <v>307</v>
      </c>
      <c r="B110" s="13">
        <v>1</v>
      </c>
      <c r="C110" s="157"/>
    </row>
    <row r="111" spans="1:3" x14ac:dyDescent="0.25">
      <c r="A111" s="57" t="s">
        <v>308</v>
      </c>
      <c r="B111" s="13">
        <v>1</v>
      </c>
      <c r="C111" s="157"/>
    </row>
    <row r="112" spans="1:3" x14ac:dyDescent="0.25">
      <c r="A112" s="57" t="s">
        <v>309</v>
      </c>
      <c r="B112" s="13">
        <v>1</v>
      </c>
      <c r="C112" s="157"/>
    </row>
    <row r="113" spans="1:6" x14ac:dyDescent="0.25">
      <c r="A113" s="57" t="s">
        <v>255</v>
      </c>
      <c r="B113" s="13">
        <v>1</v>
      </c>
      <c r="C113" s="157"/>
    </row>
    <row r="114" spans="1:6" ht="13" thickBot="1" x14ac:dyDescent="0.3">
      <c r="A114" s="140" t="s">
        <v>261</v>
      </c>
      <c r="B114" s="109">
        <v>1</v>
      </c>
      <c r="C114" s="157"/>
    </row>
    <row r="115" spans="1:6" x14ac:dyDescent="0.25">
      <c r="A115" s="41" t="s">
        <v>262</v>
      </c>
      <c r="B115" s="35">
        <v>1</v>
      </c>
      <c r="C115" s="157"/>
    </row>
    <row r="116" spans="1:6" x14ac:dyDescent="0.25">
      <c r="A116" s="57" t="s">
        <v>284</v>
      </c>
      <c r="B116" s="13">
        <v>1</v>
      </c>
      <c r="C116" s="157"/>
    </row>
    <row r="117" spans="1:6" x14ac:dyDescent="0.25">
      <c r="A117" s="57" t="s">
        <v>293</v>
      </c>
      <c r="B117" s="13">
        <v>1</v>
      </c>
      <c r="C117" s="157"/>
    </row>
    <row r="118" spans="1:6" x14ac:dyDescent="0.25">
      <c r="A118" s="57" t="s">
        <v>288</v>
      </c>
      <c r="B118" s="13">
        <v>1</v>
      </c>
      <c r="C118" s="157"/>
    </row>
    <row r="119" spans="1:6" ht="13" thickBot="1" x14ac:dyDescent="0.3">
      <c r="A119" s="140" t="s">
        <v>279</v>
      </c>
      <c r="B119" s="109">
        <v>1</v>
      </c>
      <c r="C119" s="157"/>
    </row>
    <row r="122" spans="1:6" ht="14" x14ac:dyDescent="0.3">
      <c r="A122" s="177" t="s">
        <v>237</v>
      </c>
      <c r="B122" s="178"/>
      <c r="C122" s="173"/>
      <c r="D122" s="196"/>
    </row>
    <row r="123" spans="1:6" ht="13" x14ac:dyDescent="0.3">
      <c r="A123" s="135"/>
      <c r="B123" s="193" t="s">
        <v>205</v>
      </c>
      <c r="C123" s="89"/>
      <c r="D123" s="15"/>
    </row>
    <row r="124" spans="1:6" x14ac:dyDescent="0.25">
      <c r="A124" s="136" t="s">
        <v>357</v>
      </c>
      <c r="B124" s="13">
        <v>90</v>
      </c>
      <c r="C124" s="195"/>
      <c r="D124" s="15"/>
      <c r="F124" s="15"/>
    </row>
    <row r="125" spans="1:6" x14ac:dyDescent="0.25">
      <c r="A125" s="136" t="s">
        <v>356</v>
      </c>
      <c r="B125" s="194">
        <v>47</v>
      </c>
      <c r="C125" s="42"/>
      <c r="D125" s="15"/>
    </row>
    <row r="126" spans="1:6" x14ac:dyDescent="0.25">
      <c r="A126" s="136" t="s">
        <v>358</v>
      </c>
      <c r="B126" s="155">
        <v>35</v>
      </c>
      <c r="C126" s="42"/>
      <c r="D126" s="15"/>
    </row>
    <row r="127" spans="1:6" x14ac:dyDescent="0.25">
      <c r="A127" s="136" t="s">
        <v>359</v>
      </c>
      <c r="B127" s="13">
        <v>27</v>
      </c>
      <c r="C127" s="42"/>
      <c r="D127" s="15"/>
    </row>
    <row r="128" spans="1:6" x14ac:dyDescent="0.25">
      <c r="A128" s="136" t="s">
        <v>360</v>
      </c>
      <c r="B128" s="13">
        <v>18</v>
      </c>
      <c r="C128" s="42"/>
      <c r="D128" s="15"/>
    </row>
    <row r="129" spans="1:5" x14ac:dyDescent="0.25">
      <c r="A129" s="136" t="s">
        <v>361</v>
      </c>
      <c r="B129" s="13">
        <v>10</v>
      </c>
      <c r="C129" s="42"/>
      <c r="D129" s="15"/>
    </row>
    <row r="132" spans="1:5" ht="14" x14ac:dyDescent="0.3">
      <c r="A132" s="152" t="s">
        <v>236</v>
      </c>
      <c r="B132" s="153"/>
      <c r="C132" s="154"/>
      <c r="E132"/>
    </row>
    <row r="133" spans="1:5" ht="13" x14ac:dyDescent="0.3">
      <c r="A133" s="106"/>
      <c r="B133" s="102" t="s">
        <v>205</v>
      </c>
      <c r="C133" s="103" t="s">
        <v>47</v>
      </c>
      <c r="E133"/>
    </row>
    <row r="134" spans="1:5" ht="13" x14ac:dyDescent="0.3">
      <c r="A134" s="124" t="s">
        <v>20</v>
      </c>
      <c r="B134" s="2">
        <v>71</v>
      </c>
      <c r="C134" s="99">
        <f>B134/133</f>
        <v>0.53383458646616544</v>
      </c>
      <c r="E134"/>
    </row>
    <row r="135" spans="1:5" ht="13" x14ac:dyDescent="0.3">
      <c r="A135" s="124" t="s">
        <v>21</v>
      </c>
      <c r="B135" s="2">
        <v>15</v>
      </c>
      <c r="C135" s="99">
        <f t="shared" ref="C135:C136" si="1">B135/133</f>
        <v>0.11278195488721804</v>
      </c>
    </row>
    <row r="136" spans="1:5" ht="13" x14ac:dyDescent="0.3">
      <c r="A136" s="124" t="s">
        <v>338</v>
      </c>
      <c r="B136" s="12">
        <v>47</v>
      </c>
      <c r="C136" s="99">
        <f t="shared" si="1"/>
        <v>0.35338345864661652</v>
      </c>
    </row>
    <row r="137" spans="1:5" ht="13" x14ac:dyDescent="0.3">
      <c r="A137" s="107"/>
      <c r="B137" s="15"/>
      <c r="C137" s="15"/>
    </row>
    <row r="138" spans="1:5" ht="13" x14ac:dyDescent="0.3">
      <c r="A138" s="3" t="s">
        <v>217</v>
      </c>
      <c r="B138" s="2">
        <v>133</v>
      </c>
      <c r="C138" s="110">
        <f>SUM(C134:C136)</f>
        <v>1</v>
      </c>
    </row>
  </sheetData>
  <mergeCells count="2">
    <mergeCell ref="A2:E2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9B50-37E2-44EC-86AA-E912738FB48F}">
  <dimension ref="A2:AA99"/>
  <sheetViews>
    <sheetView topLeftCell="A46" workbookViewId="0">
      <selection activeCell="R42" sqref="R42"/>
    </sheetView>
  </sheetViews>
  <sheetFormatPr defaultRowHeight="12.5" x14ac:dyDescent="0.25"/>
  <cols>
    <col min="1" max="1" width="23.90625" bestFit="1" customWidth="1"/>
    <col min="3" max="3" width="27.6328125" customWidth="1"/>
    <col min="4" max="4" width="8.81640625" style="29"/>
    <col min="9" max="9" width="8.81640625" style="25"/>
    <col min="14" max="14" width="8.81640625" style="25"/>
  </cols>
  <sheetData>
    <row r="2" spans="1:27" ht="14" x14ac:dyDescent="0.3">
      <c r="A2" s="160" t="s">
        <v>187</v>
      </c>
      <c r="B2" s="161"/>
      <c r="C2" s="161"/>
      <c r="D2" s="162"/>
      <c r="G2" s="163" t="s">
        <v>182</v>
      </c>
      <c r="H2" s="164"/>
      <c r="I2" s="165"/>
      <c r="J2" s="164"/>
      <c r="K2" s="164"/>
      <c r="L2" s="164"/>
      <c r="M2" s="164"/>
      <c r="N2" s="165"/>
      <c r="O2" s="166"/>
      <c r="R2" s="167" t="s">
        <v>183</v>
      </c>
      <c r="S2" s="168"/>
      <c r="T2" s="168"/>
      <c r="U2" s="168"/>
      <c r="V2" s="169"/>
    </row>
    <row r="3" spans="1:27" ht="13" x14ac:dyDescent="0.3">
      <c r="U3" s="3" t="s">
        <v>47</v>
      </c>
      <c r="V3" s="3" t="s">
        <v>205</v>
      </c>
    </row>
    <row r="4" spans="1:27" ht="13" x14ac:dyDescent="0.3">
      <c r="A4" s="44" t="s">
        <v>122</v>
      </c>
      <c r="B4" s="31"/>
      <c r="C4" s="38"/>
      <c r="D4" s="45">
        <v>1</v>
      </c>
      <c r="G4" s="121" t="s">
        <v>174</v>
      </c>
      <c r="H4" s="122"/>
      <c r="I4" s="122"/>
      <c r="J4" s="123"/>
      <c r="L4" s="121" t="s">
        <v>181</v>
      </c>
      <c r="M4" s="122"/>
      <c r="N4" s="122"/>
      <c r="O4" s="123"/>
      <c r="R4" s="30" t="s">
        <v>174</v>
      </c>
      <c r="S4" s="31"/>
      <c r="T4" s="31"/>
      <c r="U4" s="58">
        <f>V4/V12</f>
        <v>0.4</v>
      </c>
      <c r="V4" s="5">
        <v>34</v>
      </c>
    </row>
    <row r="5" spans="1:27" x14ac:dyDescent="0.25">
      <c r="A5" s="42" t="s">
        <v>123</v>
      </c>
      <c r="B5" s="16"/>
      <c r="C5" s="39"/>
      <c r="D5" s="46">
        <v>1</v>
      </c>
      <c r="G5" s="44" t="s">
        <v>123</v>
      </c>
      <c r="H5" s="31"/>
      <c r="I5" s="38"/>
      <c r="J5" s="45">
        <v>1</v>
      </c>
      <c r="L5" s="44" t="s">
        <v>125</v>
      </c>
      <c r="M5" s="31"/>
      <c r="N5" s="38"/>
      <c r="O5" s="45">
        <v>1</v>
      </c>
      <c r="R5" s="32" t="s">
        <v>172</v>
      </c>
      <c r="S5" s="16"/>
      <c r="T5" s="16"/>
      <c r="U5" s="22">
        <f>V5/V12</f>
        <v>0.14117647058823529</v>
      </c>
      <c r="V5" s="43">
        <v>12</v>
      </c>
    </row>
    <row r="6" spans="1:27" x14ac:dyDescent="0.25">
      <c r="A6" s="42" t="s">
        <v>107</v>
      </c>
      <c r="B6" s="16"/>
      <c r="C6" s="39"/>
      <c r="D6" s="46">
        <v>2</v>
      </c>
      <c r="G6" s="42" t="s">
        <v>107</v>
      </c>
      <c r="H6" s="16"/>
      <c r="I6" s="39"/>
      <c r="J6" s="46">
        <v>2</v>
      </c>
      <c r="L6" s="42" t="s">
        <v>132</v>
      </c>
      <c r="M6" s="16"/>
      <c r="N6" s="39"/>
      <c r="O6" s="46">
        <v>1</v>
      </c>
      <c r="R6" s="32" t="s">
        <v>179</v>
      </c>
      <c r="S6" s="16"/>
      <c r="T6" s="16"/>
      <c r="U6" s="22">
        <f>V6/V12</f>
        <v>0.11764705882352941</v>
      </c>
      <c r="V6" s="43">
        <v>10</v>
      </c>
      <c r="Y6" s="16"/>
      <c r="Z6" s="21"/>
      <c r="AA6" s="16"/>
    </row>
    <row r="7" spans="1:27" x14ac:dyDescent="0.25">
      <c r="A7" s="42" t="s">
        <v>173</v>
      </c>
      <c r="B7" s="16"/>
      <c r="C7" s="39"/>
      <c r="D7" s="46">
        <v>1</v>
      </c>
      <c r="G7" s="42" t="s">
        <v>128</v>
      </c>
      <c r="H7" s="16"/>
      <c r="I7" s="39"/>
      <c r="J7" s="46">
        <v>1</v>
      </c>
      <c r="L7" s="42" t="s">
        <v>135</v>
      </c>
      <c r="M7" s="16"/>
      <c r="N7" s="39"/>
      <c r="O7" s="46">
        <v>1</v>
      </c>
      <c r="R7" s="32" t="s">
        <v>181</v>
      </c>
      <c r="S7" s="16"/>
      <c r="T7" s="16"/>
      <c r="U7" s="22">
        <f>V7/V12</f>
        <v>0.11764705882352941</v>
      </c>
      <c r="V7" s="43">
        <v>10</v>
      </c>
    </row>
    <row r="8" spans="1:27" x14ac:dyDescent="0.25">
      <c r="A8" s="42" t="s">
        <v>124</v>
      </c>
      <c r="B8" s="16"/>
      <c r="C8" s="39"/>
      <c r="D8" s="46">
        <v>1</v>
      </c>
      <c r="G8" s="42" t="s">
        <v>108</v>
      </c>
      <c r="H8" s="16"/>
      <c r="I8" s="39"/>
      <c r="J8" s="46">
        <v>2</v>
      </c>
      <c r="L8" s="42" t="s">
        <v>101</v>
      </c>
      <c r="M8" s="16"/>
      <c r="N8" s="39"/>
      <c r="O8" s="46">
        <v>1</v>
      </c>
      <c r="R8" s="32" t="s">
        <v>177</v>
      </c>
      <c r="S8" s="16"/>
      <c r="T8" s="16"/>
      <c r="U8" s="95">
        <f>V8/V12</f>
        <v>0.10588235294117647</v>
      </c>
      <c r="V8" s="43">
        <v>9</v>
      </c>
    </row>
    <row r="9" spans="1:27" ht="12.5" customHeight="1" x14ac:dyDescent="0.25">
      <c r="A9" s="42" t="s">
        <v>125</v>
      </c>
      <c r="B9" s="16"/>
      <c r="C9" s="39"/>
      <c r="D9" s="46">
        <v>1</v>
      </c>
      <c r="G9" s="42" t="s">
        <v>130</v>
      </c>
      <c r="H9" s="16"/>
      <c r="I9" s="39"/>
      <c r="J9" s="46">
        <v>1</v>
      </c>
      <c r="L9" s="89" t="s">
        <v>148</v>
      </c>
      <c r="M9" s="16"/>
      <c r="N9" s="39"/>
      <c r="O9" s="46">
        <v>1</v>
      </c>
      <c r="R9" s="32" t="s">
        <v>180</v>
      </c>
      <c r="S9" s="16"/>
      <c r="T9" s="16"/>
      <c r="U9" s="22">
        <f>V9/V12</f>
        <v>9.4117647058823528E-2</v>
      </c>
      <c r="V9" s="43">
        <v>8</v>
      </c>
    </row>
    <row r="10" spans="1:27" x14ac:dyDescent="0.25">
      <c r="A10" s="42" t="s">
        <v>126</v>
      </c>
      <c r="B10" s="16"/>
      <c r="C10" s="39"/>
      <c r="D10" s="46">
        <v>1</v>
      </c>
      <c r="G10" s="42" t="s">
        <v>175</v>
      </c>
      <c r="H10" s="16"/>
      <c r="I10" s="39"/>
      <c r="J10" s="46">
        <v>1</v>
      </c>
      <c r="L10" s="42" t="s">
        <v>163</v>
      </c>
      <c r="M10" s="16"/>
      <c r="N10" s="39"/>
      <c r="O10" s="46">
        <v>1</v>
      </c>
      <c r="R10" s="40" t="s">
        <v>67</v>
      </c>
      <c r="S10" s="36"/>
      <c r="T10" s="36"/>
      <c r="U10" s="19">
        <f>V10/V12</f>
        <v>2.3529411764705882E-2</v>
      </c>
      <c r="V10" s="7">
        <v>2</v>
      </c>
    </row>
    <row r="11" spans="1:27" x14ac:dyDescent="0.25">
      <c r="A11" s="42" t="s">
        <v>127</v>
      </c>
      <c r="B11" s="16"/>
      <c r="C11" s="39"/>
      <c r="D11" s="46">
        <v>1</v>
      </c>
      <c r="G11" s="42" t="s">
        <v>118</v>
      </c>
      <c r="H11" s="16"/>
      <c r="I11" s="39"/>
      <c r="J11" s="46">
        <v>1</v>
      </c>
      <c r="L11" s="42" t="s">
        <v>196</v>
      </c>
      <c r="M11" s="16"/>
      <c r="N11" s="39"/>
      <c r="O11" s="46">
        <v>1</v>
      </c>
      <c r="R11" s="33"/>
      <c r="S11" s="16"/>
      <c r="T11" s="16"/>
      <c r="V11" s="39"/>
    </row>
    <row r="12" spans="1:27" ht="13" customHeight="1" x14ac:dyDescent="0.35">
      <c r="A12" s="87" t="s">
        <v>189</v>
      </c>
      <c r="B12" s="61"/>
      <c r="C12" s="65"/>
      <c r="D12" s="64">
        <v>1</v>
      </c>
      <c r="G12" s="42" t="s">
        <v>119</v>
      </c>
      <c r="H12" s="16"/>
      <c r="I12" s="39"/>
      <c r="J12" s="46">
        <v>1</v>
      </c>
      <c r="L12" s="42" t="s">
        <v>164</v>
      </c>
      <c r="M12" s="16"/>
      <c r="N12" s="16"/>
      <c r="O12" s="46">
        <v>1</v>
      </c>
      <c r="R12" s="52" t="s">
        <v>1</v>
      </c>
      <c r="S12" s="8"/>
      <c r="T12" s="8"/>
      <c r="U12" s="81">
        <f>SUM(U4:U10)</f>
        <v>1</v>
      </c>
      <c r="V12" s="82">
        <f>SUM(V4:V10)</f>
        <v>85</v>
      </c>
    </row>
    <row r="13" spans="1:27" x14ac:dyDescent="0.25">
      <c r="A13" s="42" t="s">
        <v>128</v>
      </c>
      <c r="B13" s="16"/>
      <c r="C13" s="39"/>
      <c r="D13" s="46">
        <v>1</v>
      </c>
      <c r="G13" s="42" t="s">
        <v>137</v>
      </c>
      <c r="H13" s="16"/>
      <c r="I13" s="39"/>
      <c r="J13" s="46">
        <v>1</v>
      </c>
      <c r="L13" s="42" t="s">
        <v>195</v>
      </c>
      <c r="M13" s="16"/>
      <c r="N13" s="39"/>
      <c r="O13" s="49">
        <v>1</v>
      </c>
    </row>
    <row r="14" spans="1:27" ht="13" customHeight="1" x14ac:dyDescent="0.35">
      <c r="A14" s="42" t="s">
        <v>108</v>
      </c>
      <c r="B14" s="16"/>
      <c r="C14" s="39"/>
      <c r="D14" s="46">
        <v>2</v>
      </c>
      <c r="G14" s="42" t="s">
        <v>140</v>
      </c>
      <c r="H14" s="16"/>
      <c r="I14" s="39"/>
      <c r="J14" s="46">
        <v>1</v>
      </c>
      <c r="L14" s="90" t="s">
        <v>193</v>
      </c>
      <c r="M14" s="62"/>
      <c r="N14" s="79"/>
      <c r="O14" s="80">
        <v>1</v>
      </c>
    </row>
    <row r="15" spans="1:27" x14ac:dyDescent="0.25">
      <c r="A15" s="42" t="s">
        <v>129</v>
      </c>
      <c r="B15" s="16"/>
      <c r="C15" s="39"/>
      <c r="D15" s="46">
        <v>1</v>
      </c>
      <c r="G15" s="42" t="s">
        <v>141</v>
      </c>
      <c r="H15" s="15"/>
      <c r="I15" s="66"/>
      <c r="J15" s="67">
        <v>2</v>
      </c>
      <c r="L15" s="13"/>
      <c r="M15" s="8"/>
      <c r="N15" s="59"/>
      <c r="O15" s="57"/>
    </row>
    <row r="16" spans="1:27" x14ac:dyDescent="0.25">
      <c r="A16" s="42" t="s">
        <v>130</v>
      </c>
      <c r="B16" s="16"/>
      <c r="C16" s="39"/>
      <c r="D16" s="46">
        <v>1</v>
      </c>
      <c r="G16" s="42" t="s">
        <v>176</v>
      </c>
      <c r="H16" s="15"/>
      <c r="I16" s="66"/>
      <c r="J16" s="67">
        <v>9</v>
      </c>
      <c r="L16" s="44" t="s">
        <v>168</v>
      </c>
      <c r="M16" s="31"/>
      <c r="N16" s="31"/>
      <c r="O16" s="68">
        <f>SUM(O5:O14)</f>
        <v>10</v>
      </c>
    </row>
    <row r="17" spans="1:15" ht="14.5" x14ac:dyDescent="0.35">
      <c r="A17" s="87" t="s">
        <v>201</v>
      </c>
      <c r="B17" s="61"/>
      <c r="C17" s="65"/>
      <c r="D17" s="64">
        <v>2</v>
      </c>
      <c r="G17" s="42" t="s">
        <v>100</v>
      </c>
      <c r="H17" s="16"/>
      <c r="I17" s="39"/>
      <c r="J17" s="46">
        <v>1</v>
      </c>
      <c r="L17" s="55" t="s">
        <v>169</v>
      </c>
      <c r="M17" s="53"/>
      <c r="N17" s="53"/>
      <c r="O17" s="56">
        <f>COUNT(O5:O14)</f>
        <v>10</v>
      </c>
    </row>
    <row r="18" spans="1:15" ht="12.5" customHeight="1" x14ac:dyDescent="0.35">
      <c r="A18" s="42" t="s">
        <v>131</v>
      </c>
      <c r="B18" s="16"/>
      <c r="C18" s="39"/>
      <c r="D18" s="46">
        <v>1</v>
      </c>
      <c r="G18" s="87" t="s">
        <v>190</v>
      </c>
      <c r="H18" s="61"/>
      <c r="I18" s="65"/>
      <c r="J18" s="64">
        <v>1</v>
      </c>
      <c r="N18"/>
      <c r="O18" s="25"/>
    </row>
    <row r="19" spans="1:15" ht="13" customHeight="1" x14ac:dyDescent="0.25">
      <c r="A19" s="42" t="s">
        <v>132</v>
      </c>
      <c r="B19" s="16"/>
      <c r="C19" s="39"/>
      <c r="D19" s="46">
        <v>1</v>
      </c>
      <c r="G19" s="42" t="s">
        <v>106</v>
      </c>
      <c r="H19" s="16"/>
      <c r="I19" s="39"/>
      <c r="J19" s="46">
        <v>2</v>
      </c>
      <c r="N19"/>
      <c r="O19" s="25"/>
    </row>
    <row r="20" spans="1:15" ht="13" x14ac:dyDescent="0.3">
      <c r="A20" s="42" t="s">
        <v>133</v>
      </c>
      <c r="B20" s="16"/>
      <c r="C20" s="39"/>
      <c r="D20" s="46">
        <v>1</v>
      </c>
      <c r="G20" s="42" t="s">
        <v>149</v>
      </c>
      <c r="H20" s="16"/>
      <c r="I20" s="39"/>
      <c r="J20" s="46">
        <v>1</v>
      </c>
      <c r="L20" s="121" t="s">
        <v>177</v>
      </c>
      <c r="M20" s="122"/>
      <c r="N20" s="122"/>
      <c r="O20" s="123"/>
    </row>
    <row r="21" spans="1:15" ht="14.5" x14ac:dyDescent="0.35">
      <c r="A21" s="42" t="s">
        <v>134</v>
      </c>
      <c r="B21" s="16"/>
      <c r="C21" s="39"/>
      <c r="D21" s="46">
        <v>1</v>
      </c>
      <c r="G21" s="87" t="s">
        <v>191</v>
      </c>
      <c r="H21" s="61"/>
      <c r="I21" s="65"/>
      <c r="J21" s="64">
        <v>1</v>
      </c>
      <c r="L21" s="44" t="s">
        <v>173</v>
      </c>
      <c r="M21" s="31"/>
      <c r="N21" s="38"/>
      <c r="O21" s="45">
        <v>1</v>
      </c>
    </row>
    <row r="22" spans="1:15" ht="12.5" customHeight="1" x14ac:dyDescent="0.25">
      <c r="A22" s="42" t="s">
        <v>109</v>
      </c>
      <c r="B22" s="16"/>
      <c r="C22" s="39"/>
      <c r="D22" s="46">
        <v>2</v>
      </c>
      <c r="G22" s="42" t="s">
        <v>156</v>
      </c>
      <c r="H22" s="16"/>
      <c r="I22" s="39"/>
      <c r="J22" s="46">
        <v>1</v>
      </c>
      <c r="L22" s="42" t="s">
        <v>124</v>
      </c>
      <c r="M22" s="16"/>
      <c r="N22" s="39"/>
      <c r="O22" s="46">
        <v>1</v>
      </c>
    </row>
    <row r="23" spans="1:15" ht="11" customHeight="1" x14ac:dyDescent="0.25">
      <c r="A23" s="42" t="s">
        <v>175</v>
      </c>
      <c r="B23" s="16"/>
      <c r="C23" s="39"/>
      <c r="D23" s="46">
        <v>1</v>
      </c>
      <c r="G23" s="42" t="s">
        <v>161</v>
      </c>
      <c r="H23" s="16"/>
      <c r="I23" s="39"/>
      <c r="J23" s="46">
        <v>1</v>
      </c>
      <c r="L23" s="42" t="s">
        <v>129</v>
      </c>
      <c r="M23" s="16"/>
      <c r="N23" s="39"/>
      <c r="O23" s="46">
        <v>1</v>
      </c>
    </row>
    <row r="24" spans="1:15" x14ac:dyDescent="0.25">
      <c r="A24" s="42" t="s">
        <v>178</v>
      </c>
      <c r="B24" s="16"/>
      <c r="C24" s="39"/>
      <c r="D24" s="46">
        <v>1</v>
      </c>
      <c r="G24" s="42" t="s">
        <v>113</v>
      </c>
      <c r="H24" s="16"/>
      <c r="I24" s="39"/>
      <c r="J24" s="46">
        <v>2</v>
      </c>
      <c r="L24" s="42" t="s">
        <v>134</v>
      </c>
      <c r="M24" s="16"/>
      <c r="N24" s="39"/>
      <c r="O24" s="46">
        <v>1</v>
      </c>
    </row>
    <row r="25" spans="1:15" x14ac:dyDescent="0.25">
      <c r="A25" s="89" t="s">
        <v>99</v>
      </c>
      <c r="B25" s="16"/>
      <c r="C25" s="39"/>
      <c r="D25" s="46">
        <v>1</v>
      </c>
      <c r="G25" s="42" t="s">
        <v>152</v>
      </c>
      <c r="H25" s="16"/>
      <c r="I25" s="39"/>
      <c r="J25" s="46">
        <v>1</v>
      </c>
      <c r="L25" s="42" t="s">
        <v>120</v>
      </c>
      <c r="M25" s="16"/>
      <c r="N25" s="39"/>
      <c r="O25" s="46">
        <v>1</v>
      </c>
    </row>
    <row r="26" spans="1:15" x14ac:dyDescent="0.25">
      <c r="A26" s="42" t="s">
        <v>118</v>
      </c>
      <c r="B26" s="16"/>
      <c r="C26" s="39"/>
      <c r="D26" s="46">
        <v>1</v>
      </c>
      <c r="G26" s="42" t="s">
        <v>114</v>
      </c>
      <c r="H26" s="16"/>
      <c r="I26" s="39"/>
      <c r="J26" s="46">
        <v>2</v>
      </c>
      <c r="L26" s="42" t="s">
        <v>143</v>
      </c>
      <c r="M26" s="34"/>
      <c r="N26" s="39"/>
      <c r="O26" s="46">
        <v>1</v>
      </c>
    </row>
    <row r="27" spans="1:15" x14ac:dyDescent="0.25">
      <c r="A27" s="42" t="s">
        <v>135</v>
      </c>
      <c r="B27" s="16"/>
      <c r="C27" s="39"/>
      <c r="D27" s="46">
        <v>1</v>
      </c>
      <c r="G27" s="42" t="s">
        <v>151</v>
      </c>
      <c r="H27" s="16"/>
      <c r="I27" s="39"/>
      <c r="J27" s="46">
        <v>1</v>
      </c>
      <c r="L27" s="42" t="s">
        <v>110</v>
      </c>
      <c r="M27" s="16"/>
      <c r="N27" s="39"/>
      <c r="O27" s="46">
        <v>2</v>
      </c>
    </row>
    <row r="28" spans="1:15" x14ac:dyDescent="0.25">
      <c r="A28" s="42" t="s">
        <v>202</v>
      </c>
      <c r="B28" s="16"/>
      <c r="C28" s="39"/>
      <c r="D28" s="46">
        <v>1</v>
      </c>
      <c r="G28" s="42" t="s">
        <v>197</v>
      </c>
      <c r="H28" s="16"/>
      <c r="I28" s="39"/>
      <c r="J28" s="46">
        <v>1</v>
      </c>
      <c r="L28" s="89" t="s">
        <v>146</v>
      </c>
      <c r="M28" s="16"/>
      <c r="N28" s="39"/>
      <c r="O28" s="46">
        <v>1</v>
      </c>
    </row>
    <row r="29" spans="1:15" ht="12.5" customHeight="1" x14ac:dyDescent="0.25">
      <c r="A29" s="42" t="s">
        <v>198</v>
      </c>
      <c r="B29" s="16"/>
      <c r="C29" s="39"/>
      <c r="D29" s="46">
        <v>1</v>
      </c>
      <c r="G29" s="42" t="s">
        <v>171</v>
      </c>
      <c r="H29" s="15"/>
      <c r="I29" s="66"/>
      <c r="J29" s="67">
        <v>4</v>
      </c>
      <c r="L29" s="88" t="s">
        <v>155</v>
      </c>
      <c r="M29" s="36"/>
      <c r="N29" s="41"/>
      <c r="O29" s="48">
        <v>1</v>
      </c>
    </row>
    <row r="30" spans="1:15" ht="12.5" customHeight="1" x14ac:dyDescent="0.25">
      <c r="A30" s="42" t="s">
        <v>138</v>
      </c>
      <c r="B30" s="16"/>
      <c r="C30" s="39"/>
      <c r="D30" s="46">
        <v>1</v>
      </c>
      <c r="G30" s="42" t="s">
        <v>160</v>
      </c>
      <c r="H30" s="16"/>
      <c r="I30" s="39"/>
      <c r="J30" s="46">
        <v>1</v>
      </c>
      <c r="L30" s="33"/>
      <c r="M30" s="16"/>
      <c r="N30" s="16"/>
      <c r="O30" s="51"/>
    </row>
    <row r="31" spans="1:15" x14ac:dyDescent="0.25">
      <c r="A31" s="42" t="s">
        <v>137</v>
      </c>
      <c r="B31" s="16"/>
      <c r="C31" s="39"/>
      <c r="D31" s="46">
        <v>1</v>
      </c>
      <c r="G31" s="42" t="s">
        <v>116</v>
      </c>
      <c r="H31" s="16"/>
      <c r="I31" s="39"/>
      <c r="J31" s="46">
        <v>2</v>
      </c>
      <c r="L31" s="42" t="s">
        <v>168</v>
      </c>
      <c r="M31" s="16"/>
      <c r="N31" s="16"/>
      <c r="O31" s="51">
        <f>SUM(O21:O29)</f>
        <v>10</v>
      </c>
    </row>
    <row r="32" spans="1:15" ht="13" x14ac:dyDescent="0.3">
      <c r="A32" s="42" t="s">
        <v>139</v>
      </c>
      <c r="B32" s="16"/>
      <c r="C32" s="39"/>
      <c r="D32" s="46">
        <v>1</v>
      </c>
      <c r="G32" s="42" t="s">
        <v>167</v>
      </c>
      <c r="H32" s="16"/>
      <c r="I32" s="39"/>
      <c r="J32" s="46">
        <v>1</v>
      </c>
      <c r="L32" s="55" t="s">
        <v>169</v>
      </c>
      <c r="M32" s="53"/>
      <c r="N32" s="53"/>
      <c r="O32" s="56">
        <f>COUNT(O21:O29)</f>
        <v>9</v>
      </c>
    </row>
    <row r="33" spans="1:18" x14ac:dyDescent="0.25">
      <c r="A33" s="42" t="s">
        <v>140</v>
      </c>
      <c r="B33" s="16"/>
      <c r="C33" s="39"/>
      <c r="D33" s="46">
        <v>1</v>
      </c>
      <c r="G33" s="42" t="s">
        <v>162</v>
      </c>
      <c r="H33" s="16"/>
      <c r="I33" s="39"/>
      <c r="J33" s="46">
        <v>1</v>
      </c>
    </row>
    <row r="34" spans="1:18" x14ac:dyDescent="0.25">
      <c r="A34" s="42" t="s">
        <v>141</v>
      </c>
      <c r="B34" s="16"/>
      <c r="C34" s="39"/>
      <c r="D34" s="46">
        <v>2</v>
      </c>
      <c r="G34" s="42" t="s">
        <v>105</v>
      </c>
      <c r="H34" s="16"/>
      <c r="I34" s="39"/>
      <c r="J34" s="49">
        <v>3</v>
      </c>
      <c r="N34"/>
    </row>
    <row r="35" spans="1:18" ht="13" x14ac:dyDescent="0.3">
      <c r="A35" s="42" t="s">
        <v>142</v>
      </c>
      <c r="B35" s="16"/>
      <c r="C35" s="39"/>
      <c r="D35" s="46">
        <v>1</v>
      </c>
      <c r="G35" s="42" t="s">
        <v>170</v>
      </c>
      <c r="H35" s="16"/>
      <c r="I35" s="39"/>
      <c r="J35" s="49">
        <v>1</v>
      </c>
      <c r="L35" s="121" t="s">
        <v>180</v>
      </c>
      <c r="M35" s="122"/>
      <c r="N35" s="122"/>
      <c r="O35" s="123"/>
    </row>
    <row r="36" spans="1:18" x14ac:dyDescent="0.25">
      <c r="A36" s="42" t="s">
        <v>120</v>
      </c>
      <c r="B36" s="16"/>
      <c r="C36" s="39"/>
      <c r="D36" s="46">
        <v>1</v>
      </c>
      <c r="G36" s="42" t="s">
        <v>159</v>
      </c>
      <c r="H36" s="16"/>
      <c r="I36" s="39"/>
      <c r="J36" s="49">
        <v>1</v>
      </c>
      <c r="L36" s="44" t="s">
        <v>126</v>
      </c>
      <c r="M36" s="31"/>
      <c r="N36" s="38"/>
      <c r="O36" s="45">
        <v>1</v>
      </c>
    </row>
    <row r="37" spans="1:18" ht="12.5" customHeight="1" x14ac:dyDescent="0.35">
      <c r="A37" s="42" t="s">
        <v>176</v>
      </c>
      <c r="B37" s="16"/>
      <c r="C37" s="39"/>
      <c r="D37" s="46">
        <v>9</v>
      </c>
      <c r="G37" s="87" t="s">
        <v>194</v>
      </c>
      <c r="H37" s="61"/>
      <c r="I37" s="65"/>
      <c r="J37" s="63">
        <v>1</v>
      </c>
      <c r="L37" s="87" t="s">
        <v>189</v>
      </c>
      <c r="M37" s="61"/>
      <c r="N37" s="65"/>
      <c r="O37" s="64">
        <v>1</v>
      </c>
    </row>
    <row r="38" spans="1:18" x14ac:dyDescent="0.25">
      <c r="A38" s="42" t="s">
        <v>100</v>
      </c>
      <c r="B38" s="16"/>
      <c r="C38" s="39"/>
      <c r="D38" s="46">
        <v>1</v>
      </c>
      <c r="G38" s="88" t="s">
        <v>117</v>
      </c>
      <c r="H38" s="36"/>
      <c r="I38" s="41"/>
      <c r="J38" s="50">
        <v>2</v>
      </c>
      <c r="L38" s="42" t="s">
        <v>133</v>
      </c>
      <c r="M38" s="16"/>
      <c r="N38" s="39"/>
      <c r="O38" s="46">
        <v>1</v>
      </c>
    </row>
    <row r="39" spans="1:18" ht="14.5" customHeight="1" x14ac:dyDescent="0.35">
      <c r="A39" s="87" t="s">
        <v>199</v>
      </c>
      <c r="B39" s="61"/>
      <c r="C39" s="65"/>
      <c r="D39" s="64">
        <v>1</v>
      </c>
      <c r="G39" s="33"/>
      <c r="J39" s="39"/>
      <c r="L39" s="42" t="s">
        <v>178</v>
      </c>
      <c r="M39" s="16"/>
      <c r="N39" s="39"/>
      <c r="O39" s="46">
        <v>1</v>
      </c>
    </row>
    <row r="40" spans="1:18" ht="12.5" customHeight="1" x14ac:dyDescent="0.25">
      <c r="A40" s="42" t="s">
        <v>143</v>
      </c>
      <c r="B40" s="34"/>
      <c r="C40" s="39"/>
      <c r="D40" s="46">
        <v>1</v>
      </c>
      <c r="G40" s="44" t="s">
        <v>168</v>
      </c>
      <c r="H40" s="31"/>
      <c r="I40" s="31"/>
      <c r="J40" s="68">
        <f>SUM(J5:J38)</f>
        <v>55</v>
      </c>
      <c r="L40" s="89" t="s">
        <v>99</v>
      </c>
      <c r="M40" s="16"/>
      <c r="N40" s="39"/>
      <c r="O40" s="46">
        <v>1</v>
      </c>
    </row>
    <row r="41" spans="1:18" ht="13" x14ac:dyDescent="0.3">
      <c r="A41" s="42" t="s">
        <v>110</v>
      </c>
      <c r="B41" s="16"/>
      <c r="C41" s="39"/>
      <c r="D41" s="46">
        <v>2</v>
      </c>
      <c r="G41" s="55" t="s">
        <v>169</v>
      </c>
      <c r="H41" s="53"/>
      <c r="I41" s="53"/>
      <c r="J41" s="56">
        <f>COUNT(J5:J38)</f>
        <v>34</v>
      </c>
      <c r="L41" s="42" t="s">
        <v>112</v>
      </c>
      <c r="M41" s="16"/>
      <c r="N41" s="39"/>
      <c r="O41" s="46">
        <v>2</v>
      </c>
    </row>
    <row r="42" spans="1:18" ht="13" x14ac:dyDescent="0.3">
      <c r="A42" s="42" t="s">
        <v>101</v>
      </c>
      <c r="B42" s="16"/>
      <c r="C42" s="39"/>
      <c r="D42" s="46">
        <v>1</v>
      </c>
      <c r="I42"/>
      <c r="J42" s="25"/>
      <c r="L42" s="42" t="s">
        <v>115</v>
      </c>
      <c r="M42" s="16"/>
      <c r="N42" s="39"/>
      <c r="O42" s="49">
        <v>2</v>
      </c>
      <c r="R42" s="70"/>
    </row>
    <row r="43" spans="1:18" ht="12" customHeight="1" x14ac:dyDescent="0.25">
      <c r="A43" s="42" t="s">
        <v>106</v>
      </c>
      <c r="B43" s="16"/>
      <c r="C43" s="39"/>
      <c r="D43" s="46">
        <v>2</v>
      </c>
      <c r="G43" s="25"/>
      <c r="I43"/>
      <c r="L43" s="88" t="s">
        <v>145</v>
      </c>
      <c r="M43" s="36"/>
      <c r="N43" s="41"/>
      <c r="O43" s="50">
        <v>1</v>
      </c>
    </row>
    <row r="44" spans="1:18" ht="13" x14ac:dyDescent="0.3">
      <c r="A44" s="42" t="s">
        <v>121</v>
      </c>
      <c r="B44" s="16"/>
      <c r="C44" s="39"/>
      <c r="D44" s="46">
        <v>1</v>
      </c>
      <c r="G44" s="121" t="s">
        <v>172</v>
      </c>
      <c r="H44" s="122"/>
      <c r="I44" s="122"/>
      <c r="J44" s="123"/>
      <c r="L44" s="35"/>
      <c r="M44" s="36"/>
      <c r="N44" s="69"/>
      <c r="O44" s="41"/>
    </row>
    <row r="45" spans="1:18" x14ac:dyDescent="0.25">
      <c r="A45" s="89" t="s">
        <v>147</v>
      </c>
      <c r="B45" s="16"/>
      <c r="C45" s="39"/>
      <c r="D45" s="46">
        <v>1</v>
      </c>
      <c r="G45" s="44" t="s">
        <v>122</v>
      </c>
      <c r="H45" s="31"/>
      <c r="I45" s="38"/>
      <c r="J45" s="45">
        <v>1</v>
      </c>
      <c r="L45" s="42" t="s">
        <v>168</v>
      </c>
      <c r="M45" s="16"/>
      <c r="N45" s="16"/>
      <c r="O45" s="51">
        <f>SUM(O36:O43)</f>
        <v>10</v>
      </c>
    </row>
    <row r="46" spans="1:18" ht="13" x14ac:dyDescent="0.3">
      <c r="A46" s="42" t="s">
        <v>153</v>
      </c>
      <c r="B46" s="16"/>
      <c r="C46" s="39"/>
      <c r="D46" s="46">
        <v>3</v>
      </c>
      <c r="G46" s="42" t="s">
        <v>127</v>
      </c>
      <c r="H46" s="16"/>
      <c r="I46" s="39"/>
      <c r="J46" s="46">
        <v>1</v>
      </c>
      <c r="L46" s="55" t="s">
        <v>169</v>
      </c>
      <c r="M46" s="53"/>
      <c r="N46" s="53"/>
      <c r="O46" s="56">
        <f>COUNT(O36:O43)</f>
        <v>8</v>
      </c>
    </row>
    <row r="47" spans="1:18" ht="14.5" x14ac:dyDescent="0.35">
      <c r="A47" s="42" t="s">
        <v>165</v>
      </c>
      <c r="B47" s="16"/>
      <c r="C47" s="39"/>
      <c r="D47" s="46">
        <v>1</v>
      </c>
      <c r="G47" s="87" t="s">
        <v>188</v>
      </c>
      <c r="H47" s="61"/>
      <c r="I47" s="65"/>
      <c r="J47" s="64">
        <v>2</v>
      </c>
      <c r="N47"/>
    </row>
    <row r="48" spans="1:18" ht="12.5" customHeight="1" x14ac:dyDescent="0.25">
      <c r="A48" s="89" t="s">
        <v>148</v>
      </c>
      <c r="B48" s="16"/>
      <c r="C48" s="39"/>
      <c r="D48" s="46">
        <v>1</v>
      </c>
      <c r="G48" s="42" t="s">
        <v>136</v>
      </c>
      <c r="H48" s="16"/>
      <c r="I48" s="39"/>
      <c r="J48" s="46">
        <v>1</v>
      </c>
      <c r="N48"/>
    </row>
    <row r="49" spans="1:15" ht="13" x14ac:dyDescent="0.3">
      <c r="A49" s="42" t="s">
        <v>163</v>
      </c>
      <c r="B49" s="16"/>
      <c r="C49" s="39"/>
      <c r="D49" s="46">
        <v>1</v>
      </c>
      <c r="G49" s="42" t="s">
        <v>138</v>
      </c>
      <c r="H49" s="16"/>
      <c r="I49" s="39"/>
      <c r="J49" s="46">
        <v>1</v>
      </c>
      <c r="L49" s="121" t="s">
        <v>67</v>
      </c>
      <c r="M49" s="122"/>
      <c r="N49" s="122"/>
      <c r="O49" s="123"/>
    </row>
    <row r="50" spans="1:15" x14ac:dyDescent="0.25">
      <c r="A50" s="42" t="s">
        <v>149</v>
      </c>
      <c r="B50" s="16"/>
      <c r="C50" s="39"/>
      <c r="D50" s="46">
        <v>1</v>
      </c>
      <c r="G50" s="42" t="s">
        <v>139</v>
      </c>
      <c r="H50" s="16"/>
      <c r="I50" s="39"/>
      <c r="J50" s="46">
        <v>1</v>
      </c>
      <c r="L50" s="44" t="s">
        <v>121</v>
      </c>
      <c r="M50" s="31"/>
      <c r="N50" s="38"/>
      <c r="O50" s="45">
        <v>1</v>
      </c>
    </row>
    <row r="51" spans="1:15" ht="14.5" x14ac:dyDescent="0.35">
      <c r="A51" s="87" t="s">
        <v>200</v>
      </c>
      <c r="B51" s="61"/>
      <c r="C51" s="65"/>
      <c r="D51" s="64">
        <v>1</v>
      </c>
      <c r="G51" s="42" t="s">
        <v>111</v>
      </c>
      <c r="H51" s="16"/>
      <c r="I51" s="39"/>
      <c r="J51" s="46">
        <v>2</v>
      </c>
      <c r="L51" s="91" t="s">
        <v>147</v>
      </c>
      <c r="M51" s="36"/>
      <c r="N51" s="41"/>
      <c r="O51" s="48">
        <v>1</v>
      </c>
    </row>
    <row r="52" spans="1:15" x14ac:dyDescent="0.25">
      <c r="A52" s="42" t="s">
        <v>196</v>
      </c>
      <c r="B52" s="16"/>
      <c r="C52" s="39"/>
      <c r="D52" s="46">
        <v>1</v>
      </c>
      <c r="G52" s="42" t="s">
        <v>104</v>
      </c>
      <c r="H52" s="16"/>
      <c r="I52" s="39"/>
      <c r="J52" s="46">
        <v>3</v>
      </c>
      <c r="L52" s="33"/>
      <c r="M52" s="16"/>
      <c r="N52" s="16"/>
      <c r="O52" s="51"/>
    </row>
    <row r="53" spans="1:15" ht="12.5" customHeight="1" x14ac:dyDescent="0.25">
      <c r="A53" s="42" t="s">
        <v>111</v>
      </c>
      <c r="B53" s="16"/>
      <c r="C53" s="39"/>
      <c r="D53" s="46">
        <v>2</v>
      </c>
      <c r="G53" s="42" t="s">
        <v>103</v>
      </c>
      <c r="H53" s="16"/>
      <c r="I53" s="39"/>
      <c r="J53" s="49">
        <v>4</v>
      </c>
      <c r="L53" s="44" t="s">
        <v>168</v>
      </c>
      <c r="M53" s="31"/>
      <c r="N53" s="31"/>
      <c r="O53" s="68">
        <f>SUM(O50:O51)</f>
        <v>2</v>
      </c>
    </row>
    <row r="54" spans="1:15" ht="13" customHeight="1" x14ac:dyDescent="0.35">
      <c r="A54" s="87" t="s">
        <v>192</v>
      </c>
      <c r="B54" s="61"/>
      <c r="C54" s="65"/>
      <c r="D54" s="64">
        <v>1</v>
      </c>
      <c r="G54" s="42" t="s">
        <v>166</v>
      </c>
      <c r="H54" s="16"/>
      <c r="I54" s="39"/>
      <c r="J54" s="46">
        <v>1</v>
      </c>
      <c r="L54" s="55" t="s">
        <v>169</v>
      </c>
      <c r="M54" s="53"/>
      <c r="N54" s="53"/>
      <c r="O54" s="56">
        <f>COUNT(O50:O51)</f>
        <v>2</v>
      </c>
    </row>
    <row r="55" spans="1:15" ht="12.5" customHeight="1" x14ac:dyDescent="0.25">
      <c r="A55" s="42" t="s">
        <v>164</v>
      </c>
      <c r="B55" s="16"/>
      <c r="C55" s="39"/>
      <c r="D55" s="46">
        <v>1</v>
      </c>
      <c r="G55" s="42" t="s">
        <v>154</v>
      </c>
      <c r="H55" s="16"/>
      <c r="I55" s="39"/>
      <c r="J55" s="46">
        <v>1</v>
      </c>
      <c r="N55"/>
    </row>
    <row r="56" spans="1:15" ht="12.5" customHeight="1" x14ac:dyDescent="0.25">
      <c r="A56" s="42" t="s">
        <v>156</v>
      </c>
      <c r="B56" s="16"/>
      <c r="C56" s="39"/>
      <c r="D56" s="46">
        <v>1</v>
      </c>
      <c r="G56" s="42" t="s">
        <v>131</v>
      </c>
      <c r="H56" s="16"/>
      <c r="I56" s="39"/>
      <c r="J56" s="46">
        <v>1</v>
      </c>
      <c r="N56"/>
    </row>
    <row r="57" spans="1:15" x14ac:dyDescent="0.25">
      <c r="A57" s="42" t="s">
        <v>104</v>
      </c>
      <c r="B57" s="16"/>
      <c r="C57" s="39"/>
      <c r="D57" s="46">
        <v>3</v>
      </c>
      <c r="G57" s="13"/>
      <c r="H57" s="8"/>
      <c r="I57" s="59"/>
      <c r="J57" s="57"/>
      <c r="N57"/>
    </row>
    <row r="58" spans="1:15" x14ac:dyDescent="0.25">
      <c r="A58" s="42" t="s">
        <v>112</v>
      </c>
      <c r="B58" s="16"/>
      <c r="C58" s="39"/>
      <c r="D58" s="46">
        <v>2</v>
      </c>
      <c r="G58" s="42" t="s">
        <v>168</v>
      </c>
      <c r="H58" s="16"/>
      <c r="I58" s="16"/>
      <c r="J58" s="51">
        <f>SUM(J45:J56)</f>
        <v>19</v>
      </c>
      <c r="L58" s="44" t="s">
        <v>168</v>
      </c>
      <c r="M58" s="31"/>
      <c r="N58" s="31"/>
      <c r="O58" s="83">
        <f>SUM(J40,J58,O31,J74,O16,O45,O53)</f>
        <v>133</v>
      </c>
    </row>
    <row r="59" spans="1:15" ht="13" x14ac:dyDescent="0.3">
      <c r="A59" s="42" t="s">
        <v>102</v>
      </c>
      <c r="B59" s="16"/>
      <c r="C59" s="39"/>
      <c r="D59" s="47">
        <v>15</v>
      </c>
      <c r="G59" s="55" t="s">
        <v>169</v>
      </c>
      <c r="H59" s="53"/>
      <c r="I59" s="53"/>
      <c r="J59" s="56">
        <f>COUNT(J45:J56)</f>
        <v>12</v>
      </c>
      <c r="L59" s="55" t="s">
        <v>169</v>
      </c>
      <c r="M59" s="53"/>
      <c r="N59" s="53"/>
      <c r="O59" s="84">
        <f>SUM(J41,J59,O32,J75,O17,O46,O54)</f>
        <v>85</v>
      </c>
    </row>
    <row r="60" spans="1:15" x14ac:dyDescent="0.25">
      <c r="A60" s="42" t="s">
        <v>157</v>
      </c>
      <c r="B60" s="16"/>
      <c r="C60" s="39"/>
      <c r="D60" s="46">
        <v>1</v>
      </c>
      <c r="I60"/>
      <c r="J60" s="25"/>
    </row>
    <row r="61" spans="1:15" x14ac:dyDescent="0.25">
      <c r="A61" s="42" t="s">
        <v>103</v>
      </c>
      <c r="B61" s="16"/>
      <c r="C61" s="39"/>
      <c r="D61" s="46">
        <v>4</v>
      </c>
      <c r="I61"/>
      <c r="J61" s="25"/>
      <c r="N61"/>
    </row>
    <row r="62" spans="1:15" ht="13" x14ac:dyDescent="0.3">
      <c r="A62" s="42" t="s">
        <v>161</v>
      </c>
      <c r="B62" s="16"/>
      <c r="C62" s="39"/>
      <c r="D62" s="46">
        <v>1</v>
      </c>
      <c r="G62" s="121" t="s">
        <v>179</v>
      </c>
      <c r="H62" s="122"/>
      <c r="I62" s="122"/>
      <c r="J62" s="123"/>
      <c r="N62"/>
    </row>
    <row r="63" spans="1:15" x14ac:dyDescent="0.25">
      <c r="A63" s="89" t="s">
        <v>146</v>
      </c>
      <c r="B63" s="16"/>
      <c r="C63" s="39"/>
      <c r="D63" s="46">
        <v>1</v>
      </c>
      <c r="G63" s="44" t="s">
        <v>109</v>
      </c>
      <c r="H63" s="31"/>
      <c r="I63" s="38"/>
      <c r="J63" s="45">
        <v>2</v>
      </c>
    </row>
    <row r="64" spans="1:15" x14ac:dyDescent="0.25">
      <c r="A64" s="42" t="s">
        <v>195</v>
      </c>
      <c r="B64" s="16"/>
      <c r="C64" s="39"/>
      <c r="D64" s="46">
        <v>1</v>
      </c>
      <c r="G64" s="42" t="s">
        <v>142</v>
      </c>
      <c r="H64" s="16"/>
      <c r="I64" s="39"/>
      <c r="J64" s="46">
        <v>1</v>
      </c>
    </row>
    <row r="65" spans="1:11" x14ac:dyDescent="0.25">
      <c r="A65" s="89" t="s">
        <v>150</v>
      </c>
      <c r="B65" s="16"/>
      <c r="C65" s="39"/>
      <c r="D65" s="46">
        <v>1</v>
      </c>
      <c r="G65" s="42" t="s">
        <v>153</v>
      </c>
      <c r="H65" s="16"/>
      <c r="I65" s="39"/>
      <c r="J65" s="46">
        <v>3</v>
      </c>
    </row>
    <row r="66" spans="1:11" x14ac:dyDescent="0.25">
      <c r="A66" s="42" t="s">
        <v>166</v>
      </c>
      <c r="B66" s="16"/>
      <c r="C66" s="39"/>
      <c r="D66" s="46">
        <v>1</v>
      </c>
      <c r="G66" s="42" t="s">
        <v>165</v>
      </c>
      <c r="H66" s="16"/>
      <c r="I66" s="39"/>
      <c r="J66" s="46">
        <v>1</v>
      </c>
    </row>
    <row r="67" spans="1:11" ht="14.5" customHeight="1" x14ac:dyDescent="0.35">
      <c r="A67" s="42" t="s">
        <v>155</v>
      </c>
      <c r="B67" s="16"/>
      <c r="C67" s="39"/>
      <c r="D67" s="46">
        <v>1</v>
      </c>
      <c r="G67" s="87" t="s">
        <v>192</v>
      </c>
      <c r="H67" s="61"/>
      <c r="I67" s="65"/>
      <c r="J67" s="64">
        <v>1</v>
      </c>
    </row>
    <row r="68" spans="1:11" ht="12.5" customHeight="1" x14ac:dyDescent="0.35">
      <c r="A68" s="87" t="s">
        <v>193</v>
      </c>
      <c r="B68" s="61"/>
      <c r="C68" s="65"/>
      <c r="D68" s="64">
        <v>1</v>
      </c>
      <c r="G68" s="42" t="s">
        <v>102</v>
      </c>
      <c r="H68" s="16"/>
      <c r="I68" s="39"/>
      <c r="J68" s="47">
        <v>15</v>
      </c>
      <c r="K68" s="23"/>
    </row>
    <row r="69" spans="1:11" ht="12.5" customHeight="1" x14ac:dyDescent="0.25">
      <c r="A69" s="42" t="s">
        <v>113</v>
      </c>
      <c r="B69" s="16"/>
      <c r="C69" s="39"/>
      <c r="D69" s="46">
        <v>2</v>
      </c>
      <c r="G69" s="42" t="s">
        <v>157</v>
      </c>
      <c r="H69" s="16"/>
      <c r="I69" s="39"/>
      <c r="J69" s="46">
        <v>1</v>
      </c>
    </row>
    <row r="70" spans="1:11" x14ac:dyDescent="0.25">
      <c r="A70" s="42" t="s">
        <v>152</v>
      </c>
      <c r="B70" s="16"/>
      <c r="C70" s="39"/>
      <c r="D70" s="46">
        <v>1</v>
      </c>
      <c r="G70" s="42" t="s">
        <v>150</v>
      </c>
      <c r="H70" s="16"/>
      <c r="I70" s="39"/>
      <c r="J70" s="46">
        <v>1</v>
      </c>
    </row>
    <row r="71" spans="1:11" x14ac:dyDescent="0.25">
      <c r="A71" s="42" t="s">
        <v>154</v>
      </c>
      <c r="B71" s="16"/>
      <c r="C71" s="39"/>
      <c r="D71" s="46">
        <v>1</v>
      </c>
      <c r="G71" s="89" t="s">
        <v>144</v>
      </c>
      <c r="H71" s="16"/>
      <c r="I71" s="39"/>
      <c r="J71" s="49">
        <v>1</v>
      </c>
    </row>
    <row r="72" spans="1:11" x14ac:dyDescent="0.25">
      <c r="A72" s="42" t="s">
        <v>114</v>
      </c>
      <c r="B72" s="16"/>
      <c r="C72" s="39"/>
      <c r="D72" s="46">
        <v>2</v>
      </c>
      <c r="G72" s="88" t="s">
        <v>158</v>
      </c>
      <c r="H72" s="36"/>
      <c r="I72" s="41"/>
      <c r="J72" s="50">
        <v>1</v>
      </c>
    </row>
    <row r="73" spans="1:11" x14ac:dyDescent="0.25">
      <c r="A73" s="42" t="s">
        <v>151</v>
      </c>
      <c r="B73" s="16"/>
      <c r="C73" s="39"/>
      <c r="D73" s="46">
        <v>1</v>
      </c>
      <c r="G73" s="33"/>
      <c r="J73" s="39"/>
    </row>
    <row r="74" spans="1:11" x14ac:dyDescent="0.25">
      <c r="A74" s="42" t="s">
        <v>115</v>
      </c>
      <c r="B74" s="16"/>
      <c r="C74" s="39"/>
      <c r="D74" s="46">
        <v>2</v>
      </c>
      <c r="G74" s="44" t="s">
        <v>168</v>
      </c>
      <c r="H74" s="31"/>
      <c r="I74" s="31"/>
      <c r="J74" s="68">
        <f>SUM(J63:J72)</f>
        <v>27</v>
      </c>
    </row>
    <row r="75" spans="1:11" ht="13" x14ac:dyDescent="0.3">
      <c r="A75" s="89" t="s">
        <v>145</v>
      </c>
      <c r="B75" s="16"/>
      <c r="C75" s="39"/>
      <c r="D75" s="46">
        <v>1</v>
      </c>
      <c r="G75" s="55" t="s">
        <v>169</v>
      </c>
      <c r="H75" s="53"/>
      <c r="I75" s="53"/>
      <c r="J75" s="56">
        <f>COUNT(J63:J72)</f>
        <v>10</v>
      </c>
    </row>
    <row r="76" spans="1:11" x14ac:dyDescent="0.25">
      <c r="A76" s="89" t="s">
        <v>144</v>
      </c>
      <c r="B76" s="16"/>
      <c r="C76" s="39"/>
      <c r="D76" s="46">
        <v>1</v>
      </c>
    </row>
    <row r="77" spans="1:11" x14ac:dyDescent="0.25">
      <c r="A77" s="42" t="s">
        <v>197</v>
      </c>
      <c r="B77" s="16"/>
      <c r="C77" s="39"/>
      <c r="D77" s="46">
        <v>1</v>
      </c>
    </row>
    <row r="78" spans="1:11" x14ac:dyDescent="0.25">
      <c r="A78" s="42" t="s">
        <v>171</v>
      </c>
      <c r="B78" s="16"/>
      <c r="C78" s="39"/>
      <c r="D78" s="46">
        <v>4</v>
      </c>
    </row>
    <row r="79" spans="1:11" x14ac:dyDescent="0.25">
      <c r="A79" s="92" t="s">
        <v>160</v>
      </c>
      <c r="B79" s="16"/>
      <c r="C79" s="16"/>
      <c r="D79" s="46">
        <v>1</v>
      </c>
    </row>
    <row r="80" spans="1:11" x14ac:dyDescent="0.25">
      <c r="A80" s="92" t="s">
        <v>116</v>
      </c>
      <c r="B80" s="16"/>
      <c r="C80" s="16"/>
      <c r="D80" s="46">
        <v>2</v>
      </c>
    </row>
    <row r="81" spans="1:4" x14ac:dyDescent="0.25">
      <c r="A81" s="92" t="s">
        <v>167</v>
      </c>
      <c r="B81" s="16"/>
      <c r="C81" s="16"/>
      <c r="D81" s="46">
        <v>1</v>
      </c>
    </row>
    <row r="82" spans="1:4" ht="14.5" customHeight="1" x14ac:dyDescent="0.25">
      <c r="A82" s="92" t="s">
        <v>162</v>
      </c>
      <c r="B82" s="16"/>
      <c r="C82" s="16"/>
      <c r="D82" s="46">
        <v>1</v>
      </c>
    </row>
    <row r="83" spans="1:4" ht="14.5" customHeight="1" x14ac:dyDescent="0.25">
      <c r="A83" s="92" t="s">
        <v>105</v>
      </c>
      <c r="B83" s="16"/>
      <c r="C83" s="16"/>
      <c r="D83" s="46">
        <v>3</v>
      </c>
    </row>
    <row r="84" spans="1:4" ht="14.5" customHeight="1" x14ac:dyDescent="0.25">
      <c r="A84" s="92" t="s">
        <v>170</v>
      </c>
      <c r="B84" s="16"/>
      <c r="C84" s="16"/>
      <c r="D84" s="46">
        <v>1</v>
      </c>
    </row>
    <row r="85" spans="1:4" ht="14.5" customHeight="1" x14ac:dyDescent="0.25">
      <c r="A85" s="92" t="s">
        <v>159</v>
      </c>
      <c r="B85" s="16"/>
      <c r="C85" s="16"/>
      <c r="D85" s="46">
        <v>1</v>
      </c>
    </row>
    <row r="86" spans="1:4" ht="14.5" customHeight="1" x14ac:dyDescent="0.35">
      <c r="A86" s="93" t="s">
        <v>194</v>
      </c>
      <c r="B86" s="61"/>
      <c r="C86" s="61"/>
      <c r="D86" s="64">
        <v>1</v>
      </c>
    </row>
    <row r="87" spans="1:4" ht="14.5" customHeight="1" x14ac:dyDescent="0.25">
      <c r="A87" s="92" t="s">
        <v>158</v>
      </c>
      <c r="B87" s="16"/>
      <c r="C87" s="16"/>
      <c r="D87" s="46">
        <v>1</v>
      </c>
    </row>
    <row r="88" spans="1:4" ht="14.5" customHeight="1" x14ac:dyDescent="0.25">
      <c r="A88" s="94" t="s">
        <v>117</v>
      </c>
      <c r="B88" s="36"/>
      <c r="C88" s="36"/>
      <c r="D88" s="48">
        <v>2</v>
      </c>
    </row>
    <row r="89" spans="1:4" ht="14.5" customHeight="1" x14ac:dyDescent="0.25"/>
    <row r="90" spans="1:4" ht="13" customHeight="1" x14ac:dyDescent="0.25">
      <c r="A90" s="37" t="s">
        <v>217</v>
      </c>
      <c r="B90" s="31"/>
      <c r="C90" s="38"/>
      <c r="D90" s="45">
        <f>SUM(D4:D88)</f>
        <v>133</v>
      </c>
    </row>
    <row r="91" spans="1:4" ht="13" x14ac:dyDescent="0.3">
      <c r="A91" s="20" t="s">
        <v>169</v>
      </c>
      <c r="B91" s="53"/>
      <c r="C91" s="53"/>
      <c r="D91" s="54">
        <f>COUNT(D4:D88)</f>
        <v>85</v>
      </c>
    </row>
    <row r="93" spans="1:4" x14ac:dyDescent="0.25">
      <c r="A93" s="24"/>
      <c r="B93" s="15"/>
      <c r="C93" s="15"/>
      <c r="D93" s="85"/>
    </row>
    <row r="94" spans="1:4" x14ac:dyDescent="0.25">
      <c r="A94" s="92"/>
      <c r="B94" s="15"/>
      <c r="C94" s="15"/>
      <c r="D94" s="85"/>
    </row>
    <row r="95" spans="1:4" x14ac:dyDescent="0.25">
      <c r="A95" s="92"/>
      <c r="B95" s="15"/>
      <c r="C95" s="15"/>
      <c r="D95" s="86"/>
    </row>
    <row r="96" spans="1:4" x14ac:dyDescent="0.25">
      <c r="A96" s="92"/>
      <c r="B96" s="15"/>
      <c r="C96" s="15"/>
      <c r="D96" s="85"/>
    </row>
    <row r="97" spans="1:4" x14ac:dyDescent="0.25">
      <c r="A97" s="24"/>
      <c r="B97" s="15"/>
      <c r="C97" s="15"/>
      <c r="D97" s="85"/>
    </row>
    <row r="98" spans="1:4" x14ac:dyDescent="0.25">
      <c r="B98" s="15"/>
      <c r="C98" s="15"/>
      <c r="D98" s="85"/>
    </row>
    <row r="99" spans="1:4" x14ac:dyDescent="0.25">
      <c r="B99" s="15"/>
      <c r="C99" s="15"/>
      <c r="D99" s="85"/>
    </row>
  </sheetData>
  <sortState xmlns:xlrd2="http://schemas.microsoft.com/office/spreadsheetml/2017/richdata2" ref="L5:O14">
    <sortCondition ref="L5:L14"/>
  </sortState>
  <phoneticPr fontId="11" type="noConversion"/>
  <conditionalFormatting sqref="E47">
    <cfRule type="containsText" dxfId="0" priority="2" operator="containsText" text="Institut">
      <formula>NOT(ISERROR(SEARCH("Institut",E47)))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F40C-CAE4-4FC4-B62D-2F2981ADA412}">
  <dimension ref="A2:X49"/>
  <sheetViews>
    <sheetView topLeftCell="A43" zoomScaleNormal="100" workbookViewId="0">
      <selection activeCell="X34" sqref="X34"/>
    </sheetView>
  </sheetViews>
  <sheetFormatPr defaultRowHeight="12.5" x14ac:dyDescent="0.25"/>
  <cols>
    <col min="1" max="1" width="22.90625" customWidth="1"/>
    <col min="2" max="2" width="9.1796875" customWidth="1"/>
    <col min="3" max="3" width="8.453125" customWidth="1"/>
    <col min="4" max="4" width="7.81640625" customWidth="1"/>
    <col min="5" max="5" width="20.90625" bestFit="1" customWidth="1"/>
    <col min="10" max="10" width="24.08984375" bestFit="1" customWidth="1"/>
    <col min="11" max="11" width="20.81640625" customWidth="1"/>
    <col min="13" max="13" width="8.81640625" style="115"/>
  </cols>
  <sheetData>
    <row r="2" spans="1:24" ht="14" x14ac:dyDescent="0.3">
      <c r="A2" s="202" t="s">
        <v>238</v>
      </c>
      <c r="B2" s="203"/>
      <c r="C2" s="204"/>
      <c r="G2" s="11"/>
      <c r="H2" s="192"/>
      <c r="I2" s="14"/>
      <c r="K2" s="11"/>
      <c r="L2" s="14"/>
      <c r="M2" s="113"/>
    </row>
    <row r="3" spans="1:24" ht="13" x14ac:dyDescent="0.3">
      <c r="B3" s="102" t="s">
        <v>205</v>
      </c>
      <c r="C3" s="103" t="s">
        <v>47</v>
      </c>
      <c r="E3" s="16"/>
      <c r="F3" s="16"/>
      <c r="G3" s="15"/>
      <c r="H3" s="15"/>
      <c r="I3" s="15"/>
      <c r="J3" s="16"/>
      <c r="K3" s="98"/>
      <c r="L3" s="111"/>
      <c r="M3" s="114"/>
      <c r="N3" s="16"/>
    </row>
    <row r="4" spans="1:24" ht="13" x14ac:dyDescent="0.3">
      <c r="A4" s="179" t="s">
        <v>18</v>
      </c>
      <c r="B4" s="2">
        <v>108</v>
      </c>
      <c r="C4" s="18">
        <f>B4/133</f>
        <v>0.81203007518796988</v>
      </c>
      <c r="E4" s="16"/>
      <c r="F4" s="16"/>
      <c r="G4" s="15"/>
      <c r="H4" s="15"/>
      <c r="I4" s="15"/>
      <c r="J4" s="16"/>
      <c r="K4" s="14"/>
      <c r="L4" s="112"/>
      <c r="M4" s="114"/>
      <c r="N4" s="16"/>
    </row>
    <row r="5" spans="1:24" ht="13" x14ac:dyDescent="0.3">
      <c r="A5" s="179" t="s">
        <v>54</v>
      </c>
      <c r="B5" s="2">
        <v>19</v>
      </c>
      <c r="C5" s="18">
        <f>B5/133</f>
        <v>0.14285714285714285</v>
      </c>
      <c r="E5" s="16"/>
      <c r="F5" s="16"/>
      <c r="G5" s="15"/>
      <c r="H5" s="14"/>
      <c r="I5" s="100"/>
      <c r="J5" s="92"/>
      <c r="K5" s="16"/>
      <c r="L5" s="21"/>
      <c r="M5" s="114"/>
      <c r="N5" s="16"/>
    </row>
    <row r="6" spans="1:24" ht="13" x14ac:dyDescent="0.3">
      <c r="A6" s="179" t="s">
        <v>19</v>
      </c>
      <c r="B6" s="2">
        <v>6</v>
      </c>
      <c r="C6" s="18">
        <f>B6/133</f>
        <v>4.5112781954887216E-2</v>
      </c>
      <c r="D6" s="16"/>
      <c r="E6" s="16"/>
      <c r="F6" s="16"/>
      <c r="G6" s="15"/>
      <c r="H6" s="14"/>
      <c r="I6" s="100"/>
      <c r="J6" s="92"/>
      <c r="K6" s="16"/>
      <c r="L6" s="21"/>
      <c r="M6" s="114"/>
      <c r="N6" s="16"/>
    </row>
    <row r="7" spans="1:24" ht="13" x14ac:dyDescent="0.3">
      <c r="A7" s="24"/>
      <c r="D7" s="16"/>
      <c r="E7" s="16"/>
      <c r="F7" s="16"/>
      <c r="G7" s="15"/>
      <c r="H7" s="14"/>
      <c r="I7" s="100"/>
      <c r="J7" s="92"/>
      <c r="K7" s="16"/>
      <c r="L7" s="21"/>
      <c r="M7" s="114"/>
      <c r="N7" s="16"/>
    </row>
    <row r="8" spans="1:24" ht="13" x14ac:dyDescent="0.3">
      <c r="A8" s="179" t="s">
        <v>219</v>
      </c>
      <c r="B8" s="12">
        <f>SUM(B4:B5)</f>
        <v>127</v>
      </c>
      <c r="C8" s="18">
        <f>B8/133</f>
        <v>0.95488721804511278</v>
      </c>
      <c r="D8" s="16"/>
      <c r="E8" s="16"/>
      <c r="F8" s="16"/>
      <c r="G8" s="15"/>
      <c r="H8" s="14"/>
      <c r="I8" s="100"/>
      <c r="J8" s="15"/>
      <c r="K8" s="15"/>
      <c r="M8" s="114"/>
    </row>
    <row r="9" spans="1:24" ht="13" x14ac:dyDescent="0.3">
      <c r="A9" s="3" t="s">
        <v>217</v>
      </c>
      <c r="B9" s="2">
        <f>SUM(B4:B6)</f>
        <v>133</v>
      </c>
      <c r="C9" s="28">
        <f>SUM(C4:C6)</f>
        <v>0.99999999999999989</v>
      </c>
      <c r="D9" s="16"/>
      <c r="E9" s="16"/>
      <c r="F9" s="16"/>
      <c r="M9" s="114"/>
    </row>
    <row r="10" spans="1:24" ht="13" x14ac:dyDescent="0.3">
      <c r="A10" s="14"/>
      <c r="B10" s="14"/>
      <c r="D10" s="16"/>
      <c r="E10" s="16"/>
      <c r="F10" s="15"/>
      <c r="J10" s="15"/>
      <c r="K10" s="15"/>
      <c r="L10" s="15"/>
      <c r="M10" s="114"/>
    </row>
    <row r="11" spans="1:24" ht="14" x14ac:dyDescent="0.3">
      <c r="A11" s="201" t="s">
        <v>37</v>
      </c>
      <c r="B11" s="201"/>
      <c r="C11" s="201"/>
      <c r="D11" s="201"/>
      <c r="E11" s="201"/>
      <c r="F11" s="201"/>
      <c r="G11" s="201"/>
      <c r="H11" s="17"/>
      <c r="I11" s="17"/>
      <c r="J11" s="205" t="s">
        <v>216</v>
      </c>
      <c r="K11" s="206"/>
      <c r="L11" s="206"/>
      <c r="M11" s="159"/>
      <c r="N11" s="17"/>
      <c r="O11" s="17"/>
      <c r="P11" s="17"/>
      <c r="Q11" s="17"/>
      <c r="R11" s="17"/>
      <c r="S11" s="17"/>
      <c r="T11" s="17"/>
      <c r="U11" s="17"/>
      <c r="V11" s="17"/>
    </row>
    <row r="12" spans="1:24" ht="13" x14ac:dyDescent="0.3">
      <c r="A12" s="16"/>
      <c r="B12" s="102" t="s">
        <v>205</v>
      </c>
      <c r="C12" s="103" t="s">
        <v>47</v>
      </c>
      <c r="F12" s="102" t="s">
        <v>205</v>
      </c>
      <c r="G12" s="103" t="s">
        <v>47</v>
      </c>
      <c r="H12" s="16"/>
      <c r="L12" s="158" t="s">
        <v>205</v>
      </c>
      <c r="M12" s="156"/>
    </row>
    <row r="13" spans="1:24" ht="13" x14ac:dyDescent="0.3">
      <c r="A13" s="179" t="s">
        <v>27</v>
      </c>
      <c r="B13" s="12">
        <v>48</v>
      </c>
      <c r="C13" s="18">
        <f t="shared" ref="C13:C47" si="0">B13/133</f>
        <v>0.36090225563909772</v>
      </c>
      <c r="E13" s="179" t="s">
        <v>55</v>
      </c>
      <c r="F13" s="2">
        <v>60</v>
      </c>
      <c r="G13" s="18">
        <f>F13/133</f>
        <v>0.45112781954887216</v>
      </c>
      <c r="J13" s="179" t="s">
        <v>62</v>
      </c>
      <c r="K13" s="97" t="s">
        <v>87</v>
      </c>
      <c r="L13" s="13">
        <v>66</v>
      </c>
      <c r="M13" s="157"/>
      <c r="P13" s="14"/>
      <c r="Q13" s="15"/>
    </row>
    <row r="14" spans="1:24" ht="13.5" thickBot="1" x14ac:dyDescent="0.35">
      <c r="A14" s="180" t="s">
        <v>28</v>
      </c>
      <c r="B14" s="76">
        <v>17</v>
      </c>
      <c r="C14" s="119">
        <f t="shared" si="0"/>
        <v>0.12781954887218044</v>
      </c>
      <c r="E14" s="179" t="s">
        <v>56</v>
      </c>
      <c r="F14" s="2">
        <v>22</v>
      </c>
      <c r="G14" s="18">
        <f t="shared" ref="G14:G21" si="1">F14/133</f>
        <v>0.16541353383458646</v>
      </c>
      <c r="J14" s="24"/>
      <c r="K14" s="97" t="s">
        <v>88</v>
      </c>
      <c r="L14" s="13">
        <v>56</v>
      </c>
      <c r="M14" s="157"/>
      <c r="P14" s="14"/>
      <c r="Q14" s="15"/>
    </row>
    <row r="15" spans="1:24" ht="13" x14ac:dyDescent="0.3">
      <c r="A15" s="55" t="s">
        <v>52</v>
      </c>
      <c r="B15" s="120">
        <v>8</v>
      </c>
      <c r="C15" s="19">
        <f t="shared" si="0"/>
        <v>6.0150375939849621E-2</v>
      </c>
      <c r="D15" s="16"/>
      <c r="E15" s="179" t="s">
        <v>57</v>
      </c>
      <c r="F15" s="2">
        <v>17</v>
      </c>
      <c r="G15" s="18">
        <f t="shared" si="1"/>
        <v>0.12781954887218044</v>
      </c>
      <c r="H15" s="16"/>
      <c r="I15" s="16"/>
      <c r="J15" s="179" t="s">
        <v>63</v>
      </c>
      <c r="K15" s="97" t="s">
        <v>64</v>
      </c>
      <c r="L15" s="13">
        <v>45</v>
      </c>
      <c r="M15" s="157"/>
      <c r="N15" s="16"/>
      <c r="O15" s="16"/>
      <c r="P15" s="14"/>
      <c r="Q15" s="15"/>
      <c r="R15" s="16"/>
      <c r="S15" s="16"/>
      <c r="T15" s="16"/>
      <c r="U15" s="16"/>
      <c r="V15" s="16"/>
      <c r="W15" s="16"/>
      <c r="X15" s="16"/>
    </row>
    <row r="16" spans="1:24" ht="13" x14ac:dyDescent="0.3">
      <c r="A16" s="181" t="s">
        <v>224</v>
      </c>
      <c r="B16" s="12">
        <v>8</v>
      </c>
      <c r="C16" s="99">
        <f t="shared" si="0"/>
        <v>6.0150375939849621E-2</v>
      </c>
      <c r="D16" s="16"/>
      <c r="E16" s="179" t="s">
        <v>59</v>
      </c>
      <c r="F16" s="2">
        <v>11</v>
      </c>
      <c r="G16" s="18">
        <f>F16/133</f>
        <v>8.2706766917293228E-2</v>
      </c>
      <c r="H16" s="16"/>
      <c r="I16" s="16"/>
      <c r="J16" s="179" t="s">
        <v>62</v>
      </c>
      <c r="K16" s="97" t="s">
        <v>65</v>
      </c>
      <c r="L16" s="13">
        <v>32</v>
      </c>
      <c r="M16" s="157"/>
      <c r="N16" s="16"/>
      <c r="O16" s="16"/>
      <c r="P16" s="14"/>
      <c r="Q16" s="15"/>
      <c r="R16" s="16"/>
      <c r="S16" s="16"/>
      <c r="T16" s="16"/>
      <c r="U16" s="16"/>
      <c r="V16" s="16"/>
      <c r="W16" s="16"/>
      <c r="X16" s="16"/>
    </row>
    <row r="17" spans="1:17" s="16" customFormat="1" ht="13" x14ac:dyDescent="0.3">
      <c r="A17" s="181" t="s">
        <v>29</v>
      </c>
      <c r="B17" s="12">
        <v>7</v>
      </c>
      <c r="C17" s="18">
        <f t="shared" si="0"/>
        <v>5.2631578947368418E-2</v>
      </c>
      <c r="E17" s="179" t="s">
        <v>224</v>
      </c>
      <c r="F17" s="2">
        <v>8</v>
      </c>
      <c r="G17" s="18">
        <f t="shared" si="1"/>
        <v>6.0150375939849621E-2</v>
      </c>
      <c r="J17" s="179" t="s">
        <v>63</v>
      </c>
      <c r="K17" s="97" t="s">
        <v>83</v>
      </c>
      <c r="L17" s="13">
        <v>31</v>
      </c>
      <c r="M17" s="157"/>
      <c r="P17" s="14"/>
      <c r="Q17" s="15"/>
    </row>
    <row r="18" spans="1:17" ht="13.5" thickBot="1" x14ac:dyDescent="0.35">
      <c r="A18" s="180" t="s">
        <v>30</v>
      </c>
      <c r="B18" s="118">
        <v>6</v>
      </c>
      <c r="C18" s="119">
        <f t="shared" si="0"/>
        <v>4.5112781954887216E-2</v>
      </c>
      <c r="E18" s="179" t="s">
        <v>60</v>
      </c>
      <c r="F18" s="2">
        <v>6</v>
      </c>
      <c r="G18" s="18">
        <f t="shared" si="1"/>
        <v>4.5112781954887216E-2</v>
      </c>
      <c r="J18" s="179" t="s">
        <v>63</v>
      </c>
      <c r="K18" s="97" t="s">
        <v>84</v>
      </c>
      <c r="L18" s="13">
        <v>25</v>
      </c>
      <c r="M18" s="157"/>
      <c r="P18" s="14"/>
      <c r="Q18" s="15"/>
    </row>
    <row r="19" spans="1:17" ht="13" x14ac:dyDescent="0.3">
      <c r="A19" s="55" t="s">
        <v>225</v>
      </c>
      <c r="B19" s="120">
        <v>4</v>
      </c>
      <c r="C19" s="19">
        <f t="shared" si="0"/>
        <v>3.007518796992481E-2</v>
      </c>
      <c r="E19" s="179" t="s">
        <v>58</v>
      </c>
      <c r="F19" s="2">
        <v>5</v>
      </c>
      <c r="G19" s="18">
        <f t="shared" si="1"/>
        <v>3.7593984962406013E-2</v>
      </c>
      <c r="J19" s="179" t="s">
        <v>63</v>
      </c>
      <c r="K19" s="97" t="s">
        <v>85</v>
      </c>
      <c r="L19" s="13">
        <v>21</v>
      </c>
      <c r="M19" s="157"/>
      <c r="P19" s="14"/>
      <c r="Q19" s="15"/>
    </row>
    <row r="20" spans="1:17" ht="13" x14ac:dyDescent="0.3">
      <c r="A20" s="181" t="s">
        <v>222</v>
      </c>
      <c r="B20" s="12">
        <v>3</v>
      </c>
      <c r="C20" s="18">
        <f t="shared" si="0"/>
        <v>2.2556390977443608E-2</v>
      </c>
      <c r="E20" s="179" t="s">
        <v>61</v>
      </c>
      <c r="F20" s="2">
        <v>3</v>
      </c>
      <c r="G20" s="18">
        <f t="shared" si="1"/>
        <v>2.2556390977443608E-2</v>
      </c>
      <c r="J20" s="179" t="s">
        <v>63</v>
      </c>
      <c r="K20" s="97" t="s">
        <v>86</v>
      </c>
      <c r="L20" s="13">
        <v>18</v>
      </c>
      <c r="M20" s="157"/>
      <c r="N20" s="25"/>
      <c r="P20" s="14"/>
      <c r="Q20" s="15"/>
    </row>
    <row r="21" spans="1:17" ht="13" x14ac:dyDescent="0.3">
      <c r="A21" s="181" t="s">
        <v>53</v>
      </c>
      <c r="B21" s="12">
        <v>3</v>
      </c>
      <c r="C21" s="18">
        <f t="shared" si="0"/>
        <v>2.2556390977443608E-2</v>
      </c>
      <c r="E21" s="184" t="s">
        <v>233</v>
      </c>
      <c r="F21" s="13">
        <v>1</v>
      </c>
      <c r="G21" s="18">
        <f t="shared" si="1"/>
        <v>7.5187969924812026E-3</v>
      </c>
      <c r="J21" s="24"/>
      <c r="K21" s="97" t="s">
        <v>66</v>
      </c>
      <c r="L21" s="13">
        <v>14</v>
      </c>
      <c r="M21" s="157"/>
      <c r="N21" s="25"/>
      <c r="P21" s="14"/>
      <c r="Q21" s="15"/>
    </row>
    <row r="22" spans="1:17" ht="13" x14ac:dyDescent="0.3">
      <c r="A22" s="181" t="s">
        <v>221</v>
      </c>
      <c r="B22" s="12">
        <v>2</v>
      </c>
      <c r="C22" s="99">
        <f t="shared" si="0"/>
        <v>1.5037593984962405E-2</v>
      </c>
      <c r="E22" s="24"/>
      <c r="J22" s="179" t="s">
        <v>62</v>
      </c>
      <c r="K22" s="97" t="s">
        <v>82</v>
      </c>
      <c r="L22" s="13">
        <v>12</v>
      </c>
      <c r="M22" s="157"/>
      <c r="N22" s="25"/>
      <c r="P22" s="14"/>
      <c r="Q22" s="15"/>
    </row>
    <row r="23" spans="1:17" ht="13" x14ac:dyDescent="0.3">
      <c r="A23" s="181" t="s">
        <v>31</v>
      </c>
      <c r="B23" s="12">
        <v>2</v>
      </c>
      <c r="C23" s="18">
        <f t="shared" si="0"/>
        <v>1.5037593984962405E-2</v>
      </c>
      <c r="E23" s="3" t="s">
        <v>217</v>
      </c>
      <c r="F23" s="2">
        <f>SUM(F13:F21)</f>
        <v>133</v>
      </c>
      <c r="G23" s="28">
        <f>SUM(G13:G21)</f>
        <v>0.99999999999999978</v>
      </c>
      <c r="J23" s="179" t="s">
        <v>63</v>
      </c>
      <c r="K23" s="97" t="s">
        <v>89</v>
      </c>
      <c r="L23" s="13">
        <v>11</v>
      </c>
      <c r="M23" s="157"/>
      <c r="N23" s="25"/>
      <c r="P23" s="14"/>
      <c r="Q23" s="15"/>
    </row>
    <row r="24" spans="1:17" ht="13.5" thickBot="1" x14ac:dyDescent="0.35">
      <c r="A24" s="180" t="s">
        <v>35</v>
      </c>
      <c r="B24" s="118">
        <v>2</v>
      </c>
      <c r="C24" s="119">
        <f t="shared" si="0"/>
        <v>1.5037593984962405E-2</v>
      </c>
      <c r="J24" s="24"/>
      <c r="K24" s="97" t="s">
        <v>81</v>
      </c>
      <c r="L24" s="13">
        <v>10</v>
      </c>
      <c r="M24" s="157"/>
      <c r="N24" s="25"/>
      <c r="P24" s="14"/>
      <c r="Q24" s="15"/>
    </row>
    <row r="25" spans="1:17" ht="13" x14ac:dyDescent="0.3">
      <c r="A25" s="182" t="s">
        <v>228</v>
      </c>
      <c r="B25" s="116">
        <v>1</v>
      </c>
      <c r="C25" s="117">
        <f t="shared" si="0"/>
        <v>7.5187969924812026E-3</v>
      </c>
      <c r="J25" s="179" t="s">
        <v>74</v>
      </c>
      <c r="K25" s="97" t="s">
        <v>80</v>
      </c>
      <c r="L25" s="13">
        <v>9</v>
      </c>
      <c r="M25" s="157"/>
      <c r="N25" s="25"/>
      <c r="P25" s="14"/>
      <c r="Q25" s="15"/>
    </row>
    <row r="26" spans="1:17" ht="13" x14ac:dyDescent="0.3">
      <c r="A26" s="181" t="s">
        <v>211</v>
      </c>
      <c r="B26" s="12">
        <v>1</v>
      </c>
      <c r="C26" s="18">
        <f t="shared" si="0"/>
        <v>7.5187969924812026E-3</v>
      </c>
      <c r="J26" s="179" t="s">
        <v>62</v>
      </c>
      <c r="K26" s="97" t="s">
        <v>79</v>
      </c>
      <c r="L26" s="13">
        <v>9</v>
      </c>
      <c r="M26" s="157"/>
      <c r="N26" s="25"/>
      <c r="P26" s="14"/>
      <c r="Q26" s="15"/>
    </row>
    <row r="27" spans="1:17" ht="13" x14ac:dyDescent="0.3">
      <c r="A27" s="181" t="s">
        <v>223</v>
      </c>
      <c r="B27" s="12">
        <v>1</v>
      </c>
      <c r="C27" s="99">
        <f t="shared" si="0"/>
        <v>7.5187969924812026E-3</v>
      </c>
      <c r="J27" s="179" t="s">
        <v>63</v>
      </c>
      <c r="K27" s="97" t="s">
        <v>90</v>
      </c>
      <c r="L27" s="13">
        <v>8</v>
      </c>
      <c r="M27" s="157"/>
      <c r="N27" s="25"/>
      <c r="P27" s="14"/>
      <c r="Q27" s="15"/>
    </row>
    <row r="28" spans="1:17" ht="13" x14ac:dyDescent="0.3">
      <c r="A28" s="183" t="s">
        <v>233</v>
      </c>
      <c r="B28" s="12">
        <v>1</v>
      </c>
      <c r="C28" s="18">
        <f t="shared" si="0"/>
        <v>7.5187969924812026E-3</v>
      </c>
      <c r="J28" s="179" t="s">
        <v>62</v>
      </c>
      <c r="K28" s="97" t="s">
        <v>78</v>
      </c>
      <c r="L28" s="13">
        <v>5</v>
      </c>
      <c r="M28" s="157"/>
      <c r="N28" s="25"/>
      <c r="P28" s="14"/>
      <c r="Q28" s="15"/>
    </row>
    <row r="29" spans="1:17" ht="13" x14ac:dyDescent="0.3">
      <c r="A29" s="181" t="s">
        <v>32</v>
      </c>
      <c r="B29" s="12">
        <v>1</v>
      </c>
      <c r="C29" s="18">
        <f t="shared" si="0"/>
        <v>7.5187969924812026E-3</v>
      </c>
      <c r="J29" s="185" t="s">
        <v>62</v>
      </c>
      <c r="K29" s="186" t="s">
        <v>77</v>
      </c>
      <c r="L29" s="33">
        <v>4</v>
      </c>
      <c r="M29" s="157"/>
      <c r="N29" s="26"/>
      <c r="P29" s="14"/>
      <c r="Q29" s="15"/>
    </row>
    <row r="30" spans="1:17" ht="13" x14ac:dyDescent="0.3">
      <c r="A30" s="181" t="s">
        <v>33</v>
      </c>
      <c r="B30" s="12">
        <v>1</v>
      </c>
      <c r="C30" s="18">
        <f t="shared" si="0"/>
        <v>7.5187969924812026E-3</v>
      </c>
      <c r="E30" s="16"/>
      <c r="F30" s="16"/>
      <c r="J30" s="179" t="s">
        <v>68</v>
      </c>
      <c r="K30" s="97" t="s">
        <v>76</v>
      </c>
      <c r="L30" s="13">
        <v>4</v>
      </c>
      <c r="M30" s="157"/>
      <c r="N30" s="26"/>
      <c r="P30" s="14"/>
      <c r="Q30" s="15"/>
    </row>
    <row r="31" spans="1:17" ht="13" x14ac:dyDescent="0.3">
      <c r="A31" s="181" t="s">
        <v>39</v>
      </c>
      <c r="B31" s="12">
        <v>1</v>
      </c>
      <c r="C31" s="18">
        <f t="shared" si="0"/>
        <v>7.5187969924812026E-3</v>
      </c>
      <c r="E31" s="16"/>
      <c r="F31" s="16"/>
      <c r="J31" s="179" t="s">
        <v>63</v>
      </c>
      <c r="K31" s="97" t="s">
        <v>91</v>
      </c>
      <c r="L31" s="13">
        <v>4</v>
      </c>
      <c r="M31" s="157"/>
      <c r="N31" s="25"/>
      <c r="P31" s="14"/>
      <c r="Q31" s="15"/>
    </row>
    <row r="32" spans="1:17" ht="13" x14ac:dyDescent="0.3">
      <c r="A32" s="181" t="s">
        <v>34</v>
      </c>
      <c r="B32" s="12">
        <v>1</v>
      </c>
      <c r="C32" s="18">
        <f t="shared" si="0"/>
        <v>7.5187969924812026E-3</v>
      </c>
      <c r="E32" s="14"/>
      <c r="F32" s="16"/>
      <c r="G32" s="23"/>
      <c r="J32" s="179" t="s">
        <v>63</v>
      </c>
      <c r="K32" s="97" t="s">
        <v>92</v>
      </c>
      <c r="L32" s="13">
        <v>4</v>
      </c>
      <c r="M32" s="157"/>
      <c r="N32" s="25"/>
      <c r="P32" s="14"/>
      <c r="Q32" s="15"/>
    </row>
    <row r="33" spans="1:17" ht="13" x14ac:dyDescent="0.3">
      <c r="A33" s="181" t="s">
        <v>229</v>
      </c>
      <c r="B33" s="12">
        <v>1</v>
      </c>
      <c r="C33" s="18">
        <f t="shared" si="0"/>
        <v>7.5187969924812026E-3</v>
      </c>
      <c r="E33" s="16"/>
      <c r="F33" s="16"/>
      <c r="G33" s="23"/>
      <c r="J33" s="179" t="s">
        <v>74</v>
      </c>
      <c r="K33" s="97" t="s">
        <v>75</v>
      </c>
      <c r="L33" s="13">
        <v>3</v>
      </c>
      <c r="M33" s="157"/>
      <c r="N33" s="25"/>
      <c r="P33" s="14"/>
      <c r="Q33" s="15"/>
    </row>
    <row r="34" spans="1:17" ht="13" x14ac:dyDescent="0.3">
      <c r="A34" s="181" t="s">
        <v>227</v>
      </c>
      <c r="B34" s="12">
        <v>1</v>
      </c>
      <c r="C34" s="18">
        <f t="shared" si="0"/>
        <v>7.5187969924812026E-3</v>
      </c>
      <c r="G34" s="23"/>
      <c r="J34" s="179" t="s">
        <v>63</v>
      </c>
      <c r="K34" s="97" t="s">
        <v>93</v>
      </c>
      <c r="L34" s="13">
        <v>3</v>
      </c>
      <c r="M34" s="157"/>
      <c r="N34" s="25"/>
      <c r="P34" s="14"/>
      <c r="Q34" s="15"/>
    </row>
    <row r="35" spans="1:17" ht="13" x14ac:dyDescent="0.3">
      <c r="A35" s="181" t="s">
        <v>230</v>
      </c>
      <c r="B35" s="12">
        <v>1</v>
      </c>
      <c r="C35" s="18">
        <f t="shared" si="0"/>
        <v>7.5187969924812026E-3</v>
      </c>
      <c r="G35" s="23"/>
      <c r="J35" s="179" t="s">
        <v>63</v>
      </c>
      <c r="K35" s="97" t="s">
        <v>94</v>
      </c>
      <c r="L35" s="155">
        <v>3</v>
      </c>
      <c r="M35" s="157"/>
      <c r="N35" s="25"/>
      <c r="P35" s="14"/>
      <c r="Q35" s="15"/>
    </row>
    <row r="36" spans="1:17" ht="13" x14ac:dyDescent="0.3">
      <c r="A36" s="179" t="s">
        <v>226</v>
      </c>
      <c r="B36" s="12">
        <v>1</v>
      </c>
      <c r="C36" s="18">
        <f t="shared" si="0"/>
        <v>7.5187969924812026E-3</v>
      </c>
      <c r="G36" s="23"/>
      <c r="J36" s="179" t="s">
        <v>63</v>
      </c>
      <c r="K36" s="97" t="s">
        <v>95</v>
      </c>
      <c r="L36" s="13">
        <v>3</v>
      </c>
      <c r="M36" s="157"/>
      <c r="N36" s="25"/>
      <c r="P36" s="14"/>
      <c r="Q36" s="15"/>
    </row>
    <row r="37" spans="1:17" ht="13" x14ac:dyDescent="0.3">
      <c r="A37" s="179" t="s">
        <v>40</v>
      </c>
      <c r="B37" s="12">
        <v>1</v>
      </c>
      <c r="C37" s="18">
        <f t="shared" si="0"/>
        <v>7.5187969924812026E-3</v>
      </c>
      <c r="G37" s="23"/>
      <c r="J37" s="179" t="s">
        <v>68</v>
      </c>
      <c r="K37" s="97" t="s">
        <v>69</v>
      </c>
      <c r="L37" s="13">
        <v>2</v>
      </c>
      <c r="M37" s="157"/>
      <c r="N37" s="25"/>
      <c r="P37" s="14"/>
      <c r="Q37" s="15"/>
    </row>
    <row r="38" spans="1:17" ht="13" x14ac:dyDescent="0.3">
      <c r="A38" s="179" t="s">
        <v>212</v>
      </c>
      <c r="B38" s="12">
        <v>1</v>
      </c>
      <c r="C38" s="18">
        <f t="shared" si="0"/>
        <v>7.5187969924812026E-3</v>
      </c>
      <c r="G38" s="23"/>
      <c r="J38" s="179" t="s">
        <v>68</v>
      </c>
      <c r="K38" s="97" t="s">
        <v>70</v>
      </c>
      <c r="L38" s="13">
        <v>2</v>
      </c>
      <c r="M38" s="157"/>
      <c r="N38" s="25"/>
      <c r="P38" s="14"/>
      <c r="Q38" s="15"/>
    </row>
    <row r="39" spans="1:17" ht="13" x14ac:dyDescent="0.3">
      <c r="A39" s="179" t="s">
        <v>213</v>
      </c>
      <c r="B39" s="12">
        <v>1</v>
      </c>
      <c r="C39" s="18">
        <f t="shared" si="0"/>
        <v>7.5187969924812026E-3</v>
      </c>
      <c r="G39" s="23"/>
      <c r="J39" s="179" t="s">
        <v>63</v>
      </c>
      <c r="K39" s="186" t="s">
        <v>72</v>
      </c>
      <c r="L39" s="16">
        <v>2</v>
      </c>
      <c r="M39" s="157"/>
      <c r="N39" s="25"/>
      <c r="P39" s="14"/>
      <c r="Q39" s="15"/>
    </row>
    <row r="40" spans="1:17" ht="13" x14ac:dyDescent="0.3">
      <c r="A40" s="179" t="s">
        <v>231</v>
      </c>
      <c r="B40" s="12">
        <v>1</v>
      </c>
      <c r="C40" s="18">
        <f t="shared" si="0"/>
        <v>7.5187969924812026E-3</v>
      </c>
      <c r="G40" s="23"/>
      <c r="J40" s="179" t="s">
        <v>62</v>
      </c>
      <c r="K40" s="97" t="s">
        <v>71</v>
      </c>
      <c r="L40" s="13">
        <v>1</v>
      </c>
      <c r="M40" s="157"/>
      <c r="N40" s="25"/>
      <c r="P40" s="15"/>
      <c r="Q40" s="15"/>
    </row>
    <row r="41" spans="1:17" ht="13" x14ac:dyDescent="0.3">
      <c r="A41" s="179" t="s">
        <v>232</v>
      </c>
      <c r="B41" s="12">
        <v>1</v>
      </c>
      <c r="C41" s="18">
        <f t="shared" si="0"/>
        <v>7.5187969924812026E-3</v>
      </c>
      <c r="J41" s="24"/>
      <c r="K41" s="97" t="s">
        <v>73</v>
      </c>
      <c r="L41" s="13">
        <v>1</v>
      </c>
      <c r="M41" s="157"/>
      <c r="N41" s="27"/>
      <c r="P41" s="15"/>
      <c r="Q41" s="15"/>
    </row>
    <row r="42" spans="1:17" ht="13" x14ac:dyDescent="0.3">
      <c r="A42" s="179" t="s">
        <v>41</v>
      </c>
      <c r="B42" s="12">
        <v>1</v>
      </c>
      <c r="C42" s="18">
        <f t="shared" si="0"/>
        <v>7.5187969924812026E-3</v>
      </c>
      <c r="J42" s="24"/>
      <c r="K42" s="97" t="s">
        <v>67</v>
      </c>
      <c r="L42" s="13">
        <v>1</v>
      </c>
      <c r="M42" s="157"/>
      <c r="N42" s="27"/>
      <c r="P42" s="15"/>
      <c r="Q42" s="15"/>
    </row>
    <row r="43" spans="1:17" ht="13" x14ac:dyDescent="0.3">
      <c r="A43" s="179" t="s">
        <v>214</v>
      </c>
      <c r="B43" s="12">
        <v>1</v>
      </c>
      <c r="C43" s="18">
        <f t="shared" si="0"/>
        <v>7.5187969924812026E-3</v>
      </c>
      <c r="M43" s="114"/>
      <c r="N43" s="25"/>
      <c r="P43" s="15"/>
      <c r="Q43" s="15"/>
    </row>
    <row r="44" spans="1:17" ht="13" x14ac:dyDescent="0.3">
      <c r="A44" s="179" t="s">
        <v>220</v>
      </c>
      <c r="B44" s="12">
        <v>1</v>
      </c>
      <c r="C44" s="18">
        <f t="shared" si="0"/>
        <v>7.5187969924812026E-3</v>
      </c>
      <c r="M44" s="114"/>
      <c r="N44" s="25"/>
    </row>
    <row r="45" spans="1:17" ht="13" x14ac:dyDescent="0.3">
      <c r="A45" s="179" t="s">
        <v>215</v>
      </c>
      <c r="B45" s="12">
        <v>1</v>
      </c>
      <c r="C45" s="18">
        <f t="shared" si="0"/>
        <v>7.5187969924812026E-3</v>
      </c>
      <c r="M45" s="114"/>
      <c r="N45" s="25"/>
    </row>
    <row r="46" spans="1:17" ht="13" x14ac:dyDescent="0.3">
      <c r="A46" s="179" t="s">
        <v>42</v>
      </c>
      <c r="B46" s="12">
        <v>1</v>
      </c>
      <c r="C46" s="18">
        <f t="shared" si="0"/>
        <v>7.5187969924812026E-3</v>
      </c>
      <c r="M46" s="114"/>
      <c r="N46" s="25"/>
    </row>
    <row r="47" spans="1:17" ht="13" x14ac:dyDescent="0.3">
      <c r="A47" s="179" t="s">
        <v>36</v>
      </c>
      <c r="B47" s="12">
        <v>1</v>
      </c>
      <c r="C47" s="18">
        <f t="shared" si="0"/>
        <v>7.5187969924812026E-3</v>
      </c>
    </row>
    <row r="49" spans="1:3" ht="13" x14ac:dyDescent="0.3">
      <c r="A49" s="3" t="s">
        <v>217</v>
      </c>
      <c r="B49" s="2">
        <f>SUM(B13:B47)</f>
        <v>133</v>
      </c>
      <c r="C49" s="28">
        <f>SUM(C13:C47)</f>
        <v>1.0000000000000011</v>
      </c>
    </row>
  </sheetData>
  <sortState xmlns:xlrd2="http://schemas.microsoft.com/office/spreadsheetml/2017/richdata2" ref="A13:C47">
    <sortCondition descending="1" ref="B13:B47"/>
    <sortCondition ref="A13:A47"/>
  </sortState>
  <mergeCells count="3">
    <mergeCell ref="A11:G11"/>
    <mergeCell ref="A2:C2"/>
    <mergeCell ref="J11:L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E4C4-9688-4AB6-89CF-3DCE437406F8}">
  <dimension ref="A1:T48"/>
  <sheetViews>
    <sheetView workbookViewId="0">
      <selection activeCell="S29" sqref="S29"/>
    </sheetView>
  </sheetViews>
  <sheetFormatPr defaultRowHeight="12.5" x14ac:dyDescent="0.25"/>
  <cols>
    <col min="1" max="1" width="25.453125" bestFit="1" customWidth="1"/>
    <col min="2" max="2" width="7.90625" customWidth="1"/>
    <col min="3" max="3" width="10.54296875" customWidth="1"/>
    <col min="4" max="4" width="11.90625" customWidth="1"/>
    <col min="6" max="6" width="14.81640625" customWidth="1"/>
    <col min="7" max="7" width="15.81640625" customWidth="1"/>
    <col min="9" max="9" width="10.1796875" customWidth="1"/>
    <col min="10" max="10" width="11.1796875" bestFit="1" customWidth="1"/>
    <col min="11" max="11" width="8.81640625" customWidth="1"/>
    <col min="12" max="12" width="8.90625" customWidth="1"/>
    <col min="13" max="13" width="10.54296875" bestFit="1" customWidth="1"/>
    <col min="16" max="16" width="13.6328125" customWidth="1"/>
    <col min="18" max="18" width="13.81640625" bestFit="1" customWidth="1"/>
  </cols>
  <sheetData>
    <row r="1" spans="1:20" x14ac:dyDescent="0.25">
      <c r="A1" s="16"/>
      <c r="B1" s="15"/>
      <c r="D1" s="15"/>
      <c r="E1" s="100"/>
      <c r="F1" s="15"/>
      <c r="G1" s="100"/>
      <c r="H1" s="15"/>
      <c r="I1" s="15"/>
      <c r="J1" s="100"/>
      <c r="K1" s="15"/>
      <c r="L1" s="100"/>
      <c r="M1" s="15"/>
      <c r="N1" s="100"/>
      <c r="O1" s="15"/>
      <c r="P1" s="15"/>
      <c r="Q1" s="100"/>
      <c r="R1" s="15"/>
      <c r="S1" s="15"/>
      <c r="T1" s="15"/>
    </row>
    <row r="2" spans="1:20" ht="14" x14ac:dyDescent="0.3">
      <c r="A2" s="207" t="s">
        <v>340</v>
      </c>
      <c r="B2" s="207"/>
      <c r="C2" s="207"/>
      <c r="D2" s="15"/>
      <c r="E2" s="100"/>
      <c r="F2" s="15"/>
      <c r="G2" s="100"/>
      <c r="H2" s="15"/>
      <c r="I2" s="15"/>
      <c r="J2" s="100"/>
      <c r="K2" s="15"/>
      <c r="L2" s="100"/>
      <c r="M2" s="15"/>
      <c r="N2" s="100"/>
      <c r="O2" s="15"/>
      <c r="P2" s="15"/>
      <c r="Q2" s="100"/>
      <c r="R2" s="15"/>
      <c r="S2" s="15"/>
      <c r="T2" s="15"/>
    </row>
    <row r="3" spans="1:20" ht="13" x14ac:dyDescent="0.3">
      <c r="B3" s="102" t="s">
        <v>205</v>
      </c>
      <c r="C3" s="102" t="s">
        <v>47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3" x14ac:dyDescent="0.3">
      <c r="A4" s="179" t="s">
        <v>12</v>
      </c>
      <c r="B4" s="2">
        <v>98</v>
      </c>
      <c r="C4" s="18">
        <f>B4/B15</f>
        <v>0.73684210526315785</v>
      </c>
      <c r="F4" s="14"/>
      <c r="G4" s="14"/>
      <c r="H4" s="14"/>
      <c r="I4" s="15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3" x14ac:dyDescent="0.3">
      <c r="A5" s="179" t="s">
        <v>17</v>
      </c>
      <c r="B5" s="2">
        <v>34</v>
      </c>
      <c r="C5" s="18">
        <f>B5/B15</f>
        <v>0.25563909774436089</v>
      </c>
      <c r="F5" s="15"/>
      <c r="G5" s="100"/>
      <c r="H5" s="15"/>
      <c r="I5" s="17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3" x14ac:dyDescent="0.3">
      <c r="A6" s="179" t="s">
        <v>49</v>
      </c>
      <c r="B6" s="2">
        <v>1</v>
      </c>
      <c r="C6" s="18">
        <f>B6/B15</f>
        <v>7.5187969924812026E-3</v>
      </c>
      <c r="F6" s="15"/>
      <c r="G6" s="15"/>
      <c r="H6" s="15"/>
      <c r="I6" s="15"/>
      <c r="J6" s="14"/>
      <c r="K6" s="15"/>
      <c r="L6" s="15"/>
      <c r="M6" s="15"/>
      <c r="N6" s="14"/>
      <c r="O6" s="15"/>
      <c r="P6" s="15"/>
      <c r="Q6" s="15"/>
      <c r="R6" s="15"/>
      <c r="S6" s="15"/>
      <c r="T6" s="15"/>
    </row>
    <row r="7" spans="1:20" ht="13" x14ac:dyDescent="0.3">
      <c r="A7" s="24"/>
      <c r="F7" s="15"/>
      <c r="G7" s="15"/>
      <c r="H7" s="15"/>
      <c r="I7" s="14"/>
      <c r="J7" s="14"/>
      <c r="K7" s="15"/>
      <c r="L7" s="15"/>
      <c r="M7" s="15"/>
      <c r="N7" s="15"/>
      <c r="O7" s="15"/>
      <c r="P7" s="14"/>
      <c r="Q7" s="92"/>
      <c r="R7" s="15"/>
      <c r="S7" s="15"/>
      <c r="T7" s="15"/>
    </row>
    <row r="8" spans="1:20" ht="13" x14ac:dyDescent="0.3">
      <c r="A8" s="82" t="s">
        <v>14</v>
      </c>
      <c r="B8" s="2">
        <v>71</v>
      </c>
      <c r="C8" s="18">
        <f>B8/133</f>
        <v>0.53383458646616544</v>
      </c>
      <c r="F8" s="15"/>
      <c r="G8" s="14"/>
      <c r="H8" s="14"/>
      <c r="I8" s="100"/>
      <c r="J8" s="15"/>
      <c r="K8" s="15"/>
      <c r="L8" s="15"/>
      <c r="M8" s="15"/>
      <c r="N8" s="15"/>
      <c r="O8" s="14"/>
      <c r="P8" s="15"/>
      <c r="Q8" s="15"/>
      <c r="R8" s="15"/>
      <c r="S8" s="15"/>
      <c r="T8" s="15"/>
    </row>
    <row r="9" spans="1:20" ht="13" x14ac:dyDescent="0.3">
      <c r="A9" s="179" t="s">
        <v>13</v>
      </c>
      <c r="B9" s="2">
        <v>36</v>
      </c>
      <c r="C9" s="18">
        <f>B9/133</f>
        <v>0.27067669172932329</v>
      </c>
      <c r="F9" s="15"/>
      <c r="G9" s="100"/>
      <c r="H9" s="15"/>
      <c r="I9" s="100"/>
      <c r="J9" s="15"/>
      <c r="K9" s="100"/>
      <c r="L9" s="15"/>
      <c r="M9" s="15"/>
      <c r="N9" s="15"/>
      <c r="O9" s="14"/>
      <c r="P9" s="15"/>
      <c r="Q9" s="15"/>
      <c r="R9" s="15"/>
      <c r="S9" s="15"/>
      <c r="T9" s="15"/>
    </row>
    <row r="10" spans="1:20" ht="13" x14ac:dyDescent="0.3">
      <c r="A10" s="179" t="s">
        <v>343</v>
      </c>
      <c r="B10" s="5">
        <v>26</v>
      </c>
      <c r="C10" s="58">
        <f>B10/133</f>
        <v>0.19548872180451127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3" x14ac:dyDescent="0.3">
      <c r="A11" s="24"/>
      <c r="B11" s="187"/>
      <c r="C11" s="18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</row>
    <row r="12" spans="1:20" ht="13" x14ac:dyDescent="0.3">
      <c r="A12" s="179" t="s">
        <v>15</v>
      </c>
      <c r="B12" s="7">
        <v>98</v>
      </c>
      <c r="C12" s="19">
        <f>B12/133</f>
        <v>0.73684210526315785</v>
      </c>
      <c r="F12" s="15"/>
      <c r="G12" s="100"/>
      <c r="H12" s="15"/>
      <c r="I12" s="100"/>
      <c r="J12" s="15"/>
      <c r="K12" s="100"/>
      <c r="L12" s="15"/>
      <c r="M12" s="100"/>
      <c r="N12" s="15"/>
      <c r="O12" s="100"/>
      <c r="P12" s="15"/>
      <c r="Q12" s="15"/>
      <c r="R12" s="15"/>
      <c r="S12" s="15"/>
      <c r="T12" s="15"/>
    </row>
    <row r="13" spans="1:20" ht="13" x14ac:dyDescent="0.3">
      <c r="A13" s="179" t="s">
        <v>16</v>
      </c>
      <c r="B13" s="2">
        <v>35</v>
      </c>
      <c r="C13" s="18">
        <f>B13/133</f>
        <v>0.26315789473684209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2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3" x14ac:dyDescent="0.3">
      <c r="A15" s="179" t="s">
        <v>217</v>
      </c>
      <c r="B15" s="2">
        <v>133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20" ht="13" x14ac:dyDescent="0.3">
      <c r="A16" s="14"/>
      <c r="B16" s="16"/>
      <c r="F16" s="15"/>
      <c r="G16" s="15"/>
      <c r="H16" s="15"/>
      <c r="I16" s="15"/>
      <c r="J16" s="15"/>
      <c r="N16" s="15"/>
      <c r="O16" s="15"/>
      <c r="P16" s="15"/>
    </row>
    <row r="17" spans="1:16" x14ac:dyDescent="0.25">
      <c r="D17" s="15"/>
      <c r="E17" s="15"/>
      <c r="F17" s="15"/>
      <c r="G17" s="15"/>
      <c r="H17" s="15"/>
      <c r="I17" s="15"/>
      <c r="J17" s="15"/>
      <c r="N17" s="15"/>
      <c r="O17" s="15"/>
      <c r="P17" s="15"/>
    </row>
    <row r="18" spans="1:16" ht="14" x14ac:dyDescent="0.3">
      <c r="A18" s="208" t="s">
        <v>341</v>
      </c>
      <c r="B18" s="209"/>
      <c r="C18" s="17"/>
      <c r="D18" s="17"/>
      <c r="E18" s="15"/>
      <c r="F18" s="15"/>
    </row>
    <row r="19" spans="1:16" ht="13" x14ac:dyDescent="0.3">
      <c r="B19" s="104" t="s">
        <v>205</v>
      </c>
      <c r="C19" s="14"/>
      <c r="D19" s="15"/>
      <c r="E19" s="15"/>
      <c r="F19" s="15"/>
    </row>
    <row r="20" spans="1:16" ht="13" x14ac:dyDescent="0.3">
      <c r="A20" s="179" t="s">
        <v>22</v>
      </c>
      <c r="B20" s="2">
        <v>104</v>
      </c>
      <c r="C20" s="100"/>
      <c r="D20" s="14"/>
      <c r="E20" s="15"/>
      <c r="F20" s="15"/>
    </row>
    <row r="21" spans="1:16" ht="13" x14ac:dyDescent="0.3">
      <c r="A21" s="179" t="s">
        <v>23</v>
      </c>
      <c r="B21" s="101">
        <v>36</v>
      </c>
      <c r="C21" s="100"/>
      <c r="D21" s="100"/>
      <c r="E21" s="15"/>
      <c r="F21" s="15"/>
    </row>
    <row r="22" spans="1:16" ht="13" x14ac:dyDescent="0.3">
      <c r="A22" s="179" t="s">
        <v>51</v>
      </c>
      <c r="B22" s="101">
        <v>17</v>
      </c>
      <c r="C22" s="100"/>
      <c r="D22" s="100"/>
      <c r="E22" s="15"/>
      <c r="F22" s="15"/>
    </row>
    <row r="23" spans="1:16" ht="13" x14ac:dyDescent="0.3">
      <c r="A23" s="179" t="s">
        <v>44</v>
      </c>
      <c r="B23" s="2">
        <v>9</v>
      </c>
      <c r="C23" s="100"/>
      <c r="D23" s="15"/>
      <c r="E23" s="15"/>
      <c r="F23" s="15"/>
    </row>
    <row r="24" spans="1:16" ht="13" x14ac:dyDescent="0.3">
      <c r="A24" s="179" t="s">
        <v>25</v>
      </c>
      <c r="B24" s="12">
        <v>6</v>
      </c>
      <c r="C24" s="100"/>
      <c r="F24" s="15"/>
    </row>
    <row r="25" spans="1:16" s="16" customFormat="1" ht="13" x14ac:dyDescent="0.3">
      <c r="A25" s="179" t="s">
        <v>45</v>
      </c>
      <c r="B25" s="12">
        <v>1</v>
      </c>
      <c r="C25" s="100"/>
      <c r="F25" s="15"/>
    </row>
    <row r="26" spans="1:16" ht="13" x14ac:dyDescent="0.3">
      <c r="A26" s="179" t="s">
        <v>350</v>
      </c>
      <c r="B26" s="12">
        <v>1</v>
      </c>
      <c r="C26" s="100"/>
      <c r="F26" s="15"/>
    </row>
    <row r="27" spans="1:16" ht="13" x14ac:dyDescent="0.3">
      <c r="A27" s="179" t="s">
        <v>351</v>
      </c>
      <c r="B27" s="12">
        <v>1</v>
      </c>
      <c r="C27" s="100"/>
      <c r="F27" s="15"/>
    </row>
    <row r="28" spans="1:16" ht="13" x14ac:dyDescent="0.3">
      <c r="A28" s="179" t="s">
        <v>210</v>
      </c>
      <c r="B28" s="12">
        <v>1</v>
      </c>
      <c r="C28" s="100"/>
      <c r="D28" s="15"/>
      <c r="E28" s="100"/>
      <c r="F28" s="15"/>
    </row>
    <row r="29" spans="1:16" ht="13" x14ac:dyDescent="0.3">
      <c r="C29" s="17"/>
      <c r="D29" s="15"/>
      <c r="E29" s="15"/>
      <c r="F29" s="15"/>
    </row>
    <row r="30" spans="1:16" ht="14" x14ac:dyDescent="0.3">
      <c r="A30" s="210" t="s">
        <v>342</v>
      </c>
      <c r="B30" s="210"/>
      <c r="C30" s="210"/>
      <c r="D30" s="210"/>
      <c r="E30" s="210"/>
      <c r="F30" s="15"/>
    </row>
    <row r="31" spans="1:16" ht="13" x14ac:dyDescent="0.3">
      <c r="A31" s="15"/>
      <c r="B31" s="104" t="s">
        <v>1</v>
      </c>
      <c r="C31" s="11" t="s">
        <v>354</v>
      </c>
      <c r="D31" s="188" t="s">
        <v>352</v>
      </c>
      <c r="E31" s="3" t="s">
        <v>353</v>
      </c>
      <c r="F31" s="15"/>
    </row>
    <row r="32" spans="1:16" ht="13" x14ac:dyDescent="0.3">
      <c r="A32" s="179" t="s">
        <v>349</v>
      </c>
      <c r="B32" s="12">
        <v>42</v>
      </c>
      <c r="C32" s="2">
        <v>39</v>
      </c>
      <c r="D32" s="189">
        <v>32</v>
      </c>
      <c r="E32" s="2">
        <v>23</v>
      </c>
      <c r="F32" s="15"/>
    </row>
    <row r="33" spans="1:6" ht="13" x14ac:dyDescent="0.3">
      <c r="A33" s="179" t="s">
        <v>24</v>
      </c>
      <c r="B33" s="2">
        <v>35</v>
      </c>
      <c r="C33" s="2">
        <v>33</v>
      </c>
      <c r="D33" s="189">
        <v>15</v>
      </c>
      <c r="E33" s="12">
        <v>9</v>
      </c>
      <c r="F33" s="15"/>
    </row>
    <row r="34" spans="1:6" ht="13" x14ac:dyDescent="0.3">
      <c r="A34" s="179" t="s">
        <v>204</v>
      </c>
      <c r="B34" s="2">
        <v>19</v>
      </c>
      <c r="C34" s="2">
        <v>19</v>
      </c>
      <c r="D34" s="189">
        <v>18</v>
      </c>
      <c r="E34" s="12">
        <v>13</v>
      </c>
    </row>
    <row r="35" spans="1:6" ht="13" x14ac:dyDescent="0.3">
      <c r="A35" s="179" t="s">
        <v>38</v>
      </c>
      <c r="B35" s="12">
        <v>10</v>
      </c>
      <c r="C35" s="2">
        <v>8</v>
      </c>
      <c r="D35" s="189">
        <v>8</v>
      </c>
      <c r="E35" s="12">
        <v>6</v>
      </c>
    </row>
    <row r="36" spans="1:6" ht="13" x14ac:dyDescent="0.3">
      <c r="A36" s="179" t="s">
        <v>26</v>
      </c>
      <c r="B36" s="97">
        <v>8</v>
      </c>
      <c r="C36" s="2">
        <v>8</v>
      </c>
      <c r="D36" s="189">
        <v>8</v>
      </c>
      <c r="E36" s="2">
        <v>7</v>
      </c>
    </row>
    <row r="37" spans="1:6" ht="13" x14ac:dyDescent="0.3">
      <c r="A37" s="179" t="s">
        <v>43</v>
      </c>
      <c r="B37" s="97">
        <v>6</v>
      </c>
      <c r="C37" s="2">
        <v>6</v>
      </c>
      <c r="D37" s="189">
        <v>6</v>
      </c>
      <c r="E37" s="12">
        <v>3</v>
      </c>
    </row>
    <row r="38" spans="1:6" ht="13" x14ac:dyDescent="0.3">
      <c r="A38" s="179" t="s">
        <v>345</v>
      </c>
      <c r="B38" s="97">
        <v>2</v>
      </c>
      <c r="C38" s="2">
        <v>2</v>
      </c>
      <c r="D38" s="189">
        <v>2</v>
      </c>
      <c r="E38" s="12">
        <v>2</v>
      </c>
    </row>
    <row r="39" spans="1:6" ht="13" x14ac:dyDescent="0.3">
      <c r="A39" s="179" t="s">
        <v>50</v>
      </c>
      <c r="B39" s="97">
        <v>2</v>
      </c>
      <c r="C39" s="2">
        <v>2</v>
      </c>
      <c r="D39" s="189">
        <v>2</v>
      </c>
      <c r="E39" s="12">
        <v>2</v>
      </c>
    </row>
    <row r="40" spans="1:6" ht="13" x14ac:dyDescent="0.3">
      <c r="A40" s="179" t="s">
        <v>46</v>
      </c>
      <c r="B40" s="97">
        <v>2</v>
      </c>
      <c r="C40" s="2">
        <v>2</v>
      </c>
      <c r="D40" s="190">
        <v>2</v>
      </c>
      <c r="E40" s="12">
        <v>1</v>
      </c>
    </row>
    <row r="41" spans="1:6" ht="13" x14ac:dyDescent="0.3">
      <c r="A41" s="179" t="s">
        <v>348</v>
      </c>
      <c r="B41" s="97">
        <v>2</v>
      </c>
      <c r="C41" s="2">
        <v>2</v>
      </c>
      <c r="D41" s="191">
        <v>2</v>
      </c>
      <c r="E41" s="2">
        <v>2</v>
      </c>
    </row>
    <row r="42" spans="1:6" ht="13" x14ac:dyDescent="0.3">
      <c r="A42" s="179" t="s">
        <v>209</v>
      </c>
      <c r="B42" s="97">
        <v>2</v>
      </c>
      <c r="C42" s="2">
        <v>2</v>
      </c>
      <c r="D42" s="190">
        <v>1</v>
      </c>
      <c r="E42" s="12">
        <v>2</v>
      </c>
    </row>
    <row r="43" spans="1:6" ht="13" x14ac:dyDescent="0.3">
      <c r="A43" s="179" t="s">
        <v>347</v>
      </c>
      <c r="B43" s="97">
        <v>1</v>
      </c>
      <c r="C43" s="2">
        <v>1</v>
      </c>
      <c r="D43" s="191">
        <v>1</v>
      </c>
      <c r="E43" s="2">
        <v>1</v>
      </c>
    </row>
    <row r="44" spans="1:6" ht="13" x14ac:dyDescent="0.3">
      <c r="A44" s="179" t="s">
        <v>346</v>
      </c>
      <c r="B44" s="97">
        <v>1</v>
      </c>
      <c r="C44" s="2">
        <v>1</v>
      </c>
      <c r="D44" s="191">
        <v>1</v>
      </c>
      <c r="E44" s="2">
        <v>1</v>
      </c>
    </row>
    <row r="45" spans="1:6" ht="13" x14ac:dyDescent="0.3">
      <c r="A45" s="179" t="s">
        <v>344</v>
      </c>
      <c r="B45" s="97">
        <v>1</v>
      </c>
      <c r="C45" s="2">
        <v>1</v>
      </c>
      <c r="D45" s="191">
        <v>1</v>
      </c>
      <c r="E45" s="2">
        <v>1</v>
      </c>
    </row>
    <row r="46" spans="1:6" ht="13" x14ac:dyDescent="0.3">
      <c r="A46" s="179" t="s">
        <v>210</v>
      </c>
      <c r="B46" s="97">
        <v>2</v>
      </c>
      <c r="C46" s="2">
        <v>2</v>
      </c>
      <c r="D46" s="191">
        <v>2</v>
      </c>
      <c r="E46" s="2">
        <v>1</v>
      </c>
    </row>
    <row r="47" spans="1:6" ht="13" x14ac:dyDescent="0.3">
      <c r="A47" s="179"/>
      <c r="B47" s="97"/>
      <c r="C47" s="2"/>
      <c r="D47" s="191"/>
      <c r="E47" s="2"/>
    </row>
    <row r="48" spans="1:6" ht="13" x14ac:dyDescent="0.3">
      <c r="A48" s="179"/>
      <c r="B48" s="2"/>
      <c r="C48" s="2"/>
      <c r="D48" s="191"/>
      <c r="E48" s="2"/>
    </row>
  </sheetData>
  <sortState xmlns:xlrd2="http://schemas.microsoft.com/office/spreadsheetml/2017/richdata2" ref="A32:D45">
    <sortCondition descending="1" ref="B32:B45"/>
    <sortCondition ref="A32:A45"/>
  </sortState>
  <mergeCells count="3">
    <mergeCell ref="A2:C2"/>
    <mergeCell ref="A18:B18"/>
    <mergeCell ref="A30:E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F551-2C12-45C2-980D-8220CC414E6E}">
  <dimension ref="AO6:AQ8"/>
  <sheetViews>
    <sheetView topLeftCell="AE40" workbookViewId="0">
      <selection activeCell="L9" sqref="L9"/>
    </sheetView>
  </sheetViews>
  <sheetFormatPr defaultRowHeight="12.5" x14ac:dyDescent="0.25"/>
  <sheetData>
    <row r="6" spans="41:43" x14ac:dyDescent="0.25">
      <c r="AO6" s="15"/>
      <c r="AQ6" s="1" t="s">
        <v>47</v>
      </c>
    </row>
    <row r="7" spans="41:43" ht="13" x14ac:dyDescent="0.3">
      <c r="AO7" s="15"/>
      <c r="AP7" s="179" t="s">
        <v>16</v>
      </c>
      <c r="AQ7" s="23">
        <v>0.26315789473684209</v>
      </c>
    </row>
    <row r="8" spans="41:43" ht="13" x14ac:dyDescent="0.3">
      <c r="AP8" s="179" t="s">
        <v>15</v>
      </c>
      <c r="AQ8" s="23">
        <v>0.73684210526315785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B5936A4A7BA4CBD10962F0E9804CC" ma:contentTypeVersion="13" ma:contentTypeDescription="Create a new document." ma:contentTypeScope="" ma:versionID="bce9a0a3122b4c9f6f1be54262c54860">
  <xsd:schema xmlns:xsd="http://www.w3.org/2001/XMLSchema" xmlns:xs="http://www.w3.org/2001/XMLSchema" xmlns:p="http://schemas.microsoft.com/office/2006/metadata/properties" xmlns:ns3="322cfe19-5f55-4658-9bf5-8f5db0be4547" xmlns:ns4="14686353-5a48-43ef-b6f9-157e1d5e0e58" targetNamespace="http://schemas.microsoft.com/office/2006/metadata/properties" ma:root="true" ma:fieldsID="1a2425586f7425ea18fbe7ea920d9fda" ns3:_="" ns4:_="">
    <xsd:import namespace="322cfe19-5f55-4658-9bf5-8f5db0be4547"/>
    <xsd:import namespace="14686353-5a48-43ef-b6f9-157e1d5e0e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cfe19-5f55-4658-9bf5-8f5db0be45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86353-5a48-43ef-b6f9-157e1d5e0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6418D-6042-4BFD-907B-E11B44462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cfe19-5f55-4658-9bf5-8f5db0be4547"/>
    <ds:schemaRef ds:uri="14686353-5a48-43ef-b6f9-157e1d5e0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30ABC2-2542-4D95-BDE0-66D8E5B7F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51C8B-EF67-4E26-8B7C-71B54C39A8FB}">
  <ds:schemaRefs>
    <ds:schemaRef ds:uri="http://schemas.microsoft.com/office/2006/documentManagement/types"/>
    <ds:schemaRef ds:uri="322cfe19-5f55-4658-9bf5-8f5db0be4547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4686353-5a48-43ef-b6f9-157e1d5e0e58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Overview</vt:lpstr>
      <vt:lpstr>Organisations</vt:lpstr>
      <vt:lpstr>Formats</vt:lpstr>
      <vt:lpstr>Accessibility</vt:lpstr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Esposito</dc:creator>
  <cp:lastModifiedBy>Alessandra Esposito</cp:lastModifiedBy>
  <dcterms:created xsi:type="dcterms:W3CDTF">2021-03-15T14:39:30Z</dcterms:created>
  <dcterms:modified xsi:type="dcterms:W3CDTF">2022-04-06T11:40:39Z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0x010100B11B5936A4A7BA4CBD10962F0E9804CC</vt:lpwstr>
  </property>
</Properties>
</file>