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kalanger\Documents\Papers\MSc02B_Upscaling\Paper_Submission\Dataset_for_4TU\"/>
    </mc:Choice>
  </mc:AlternateContent>
  <bookViews>
    <workbookView xWindow="0" yWindow="0" windowWidth="19200" windowHeight="7050"/>
  </bookViews>
  <sheets>
    <sheet name="28_%_Growth_Scenario" sheetId="2" r:id="rId1"/>
    <sheet name="Pivot_Table" sheetId="3" r:id="rId2"/>
    <sheet name="Cash_Flows" sheetId="9" r:id="rId3"/>
    <sheet name="Small_Scale" sheetId="12" r:id="rId4"/>
    <sheet name="Medium_Scale" sheetId="14" r:id="rId5"/>
    <sheet name="Large_Scale" sheetId="15" r:id="rId6"/>
  </sheets>
  <definedNames>
    <definedName name="_xlnm._FilterDatabase" localSheetId="0" hidden="1">'28_%_Growth_Scenario'!$A$1:$Q$187</definedName>
    <definedName name="_xlnm._FilterDatabase" localSheetId="5" hidden="1">Large_Scale!$A$1:$Q$1</definedName>
  </definedNames>
  <calcPr calcId="162913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2" l="1"/>
  <c r="V29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T108" i="2"/>
  <c r="U108" i="2"/>
  <c r="T109" i="2"/>
  <c r="U109" i="2"/>
  <c r="T110" i="2"/>
  <c r="U110" i="2"/>
  <c r="T111" i="2"/>
  <c r="U111" i="2"/>
  <c r="T112" i="2"/>
  <c r="U112" i="2"/>
  <c r="T113" i="2"/>
  <c r="U113" i="2"/>
  <c r="T114" i="2"/>
  <c r="U114" i="2"/>
  <c r="T115" i="2"/>
  <c r="U115" i="2"/>
  <c r="T116" i="2"/>
  <c r="U116" i="2"/>
  <c r="T117" i="2"/>
  <c r="U117" i="2"/>
  <c r="T118" i="2"/>
  <c r="U118" i="2"/>
  <c r="T119" i="2"/>
  <c r="U119" i="2"/>
  <c r="T120" i="2"/>
  <c r="U120" i="2"/>
  <c r="T121" i="2"/>
  <c r="U121" i="2"/>
  <c r="T122" i="2"/>
  <c r="U122" i="2"/>
  <c r="T123" i="2"/>
  <c r="U123" i="2"/>
  <c r="T124" i="2"/>
  <c r="U124" i="2"/>
  <c r="T125" i="2"/>
  <c r="U125" i="2"/>
  <c r="T126" i="2"/>
  <c r="U126" i="2"/>
  <c r="T127" i="2"/>
  <c r="U127" i="2"/>
  <c r="T128" i="2"/>
  <c r="U128" i="2"/>
  <c r="T129" i="2"/>
  <c r="U129" i="2"/>
  <c r="T130" i="2"/>
  <c r="U130" i="2"/>
  <c r="T131" i="2"/>
  <c r="U131" i="2"/>
  <c r="T132" i="2"/>
  <c r="U132" i="2"/>
  <c r="T133" i="2"/>
  <c r="U133" i="2"/>
  <c r="T134" i="2"/>
  <c r="U134" i="2"/>
  <c r="T135" i="2"/>
  <c r="U135" i="2"/>
  <c r="T136" i="2"/>
  <c r="U136" i="2"/>
  <c r="T137" i="2"/>
  <c r="U137" i="2"/>
  <c r="T138" i="2"/>
  <c r="U138" i="2"/>
  <c r="T139" i="2"/>
  <c r="U139" i="2"/>
  <c r="T140" i="2"/>
  <c r="U140" i="2"/>
  <c r="T141" i="2"/>
  <c r="U141" i="2"/>
  <c r="T142" i="2"/>
  <c r="U142" i="2"/>
  <c r="T143" i="2"/>
  <c r="U143" i="2"/>
  <c r="T144" i="2"/>
  <c r="U144" i="2"/>
  <c r="T145" i="2"/>
  <c r="U145" i="2"/>
  <c r="T146" i="2"/>
  <c r="U146" i="2"/>
  <c r="T147" i="2"/>
  <c r="U147" i="2"/>
  <c r="T148" i="2"/>
  <c r="U148" i="2"/>
  <c r="T149" i="2"/>
  <c r="U149" i="2"/>
  <c r="T150" i="2"/>
  <c r="U150" i="2"/>
  <c r="T151" i="2"/>
  <c r="U151" i="2"/>
  <c r="T152" i="2"/>
  <c r="U152" i="2"/>
  <c r="T153" i="2"/>
  <c r="U153" i="2"/>
  <c r="T154" i="2"/>
  <c r="U154" i="2"/>
  <c r="T155" i="2"/>
  <c r="U155" i="2"/>
  <c r="T156" i="2"/>
  <c r="U156" i="2"/>
  <c r="T157" i="2"/>
  <c r="U157" i="2"/>
  <c r="T158" i="2"/>
  <c r="U158" i="2"/>
  <c r="T159" i="2"/>
  <c r="U159" i="2"/>
  <c r="T160" i="2"/>
  <c r="U160" i="2"/>
  <c r="T161" i="2"/>
  <c r="U161" i="2"/>
  <c r="T162" i="2"/>
  <c r="U162" i="2"/>
  <c r="T163" i="2"/>
  <c r="U163" i="2"/>
  <c r="T164" i="2"/>
  <c r="U164" i="2"/>
  <c r="T165" i="2"/>
  <c r="U165" i="2"/>
  <c r="T166" i="2"/>
  <c r="U166" i="2"/>
  <c r="T167" i="2"/>
  <c r="U167" i="2"/>
  <c r="T168" i="2"/>
  <c r="U168" i="2"/>
  <c r="T169" i="2"/>
  <c r="U169" i="2"/>
  <c r="T170" i="2"/>
  <c r="U170" i="2"/>
  <c r="T171" i="2"/>
  <c r="U171" i="2"/>
  <c r="T172" i="2"/>
  <c r="U172" i="2"/>
  <c r="T173" i="2"/>
  <c r="U173" i="2"/>
  <c r="T174" i="2"/>
  <c r="U174" i="2"/>
  <c r="T175" i="2"/>
  <c r="U175" i="2"/>
  <c r="T176" i="2"/>
  <c r="U176" i="2"/>
  <c r="T177" i="2"/>
  <c r="U177" i="2"/>
  <c r="T178" i="2"/>
  <c r="U178" i="2"/>
  <c r="T179" i="2"/>
  <c r="U179" i="2"/>
  <c r="T180" i="2"/>
  <c r="U180" i="2"/>
  <c r="T181" i="2"/>
  <c r="U181" i="2"/>
  <c r="T182" i="2"/>
  <c r="U182" i="2"/>
  <c r="T183" i="2"/>
  <c r="U183" i="2"/>
  <c r="T184" i="2"/>
  <c r="U184" i="2"/>
  <c r="T185" i="2"/>
  <c r="U185" i="2"/>
  <c r="U3" i="2"/>
  <c r="T3" i="2"/>
  <c r="U2" i="2"/>
  <c r="T2" i="2"/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2" i="15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2" i="14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2" i="1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2" i="2"/>
  <c r="I22" i="9"/>
  <c r="B45" i="3" l="1"/>
  <c r="C25" i="3"/>
  <c r="Q160" i="15"/>
  <c r="P160" i="15"/>
  <c r="Q159" i="15"/>
  <c r="P159" i="15"/>
  <c r="P17" i="14"/>
  <c r="Q18" i="14"/>
  <c r="P18" i="14"/>
  <c r="Q17" i="14"/>
  <c r="Q18" i="12"/>
  <c r="P18" i="12"/>
  <c r="Q17" i="12"/>
  <c r="P17" i="12"/>
  <c r="D45" i="3" l="1"/>
  <c r="C42" i="3"/>
  <c r="E42" i="3" s="1"/>
  <c r="C26" i="3"/>
  <c r="C27" i="3"/>
  <c r="E27" i="3" s="1"/>
  <c r="C28" i="3"/>
  <c r="E28" i="3" s="1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36" i="3"/>
  <c r="E36" i="3" s="1"/>
  <c r="C37" i="3"/>
  <c r="E37" i="3" s="1"/>
  <c r="C38" i="3"/>
  <c r="C39" i="3"/>
  <c r="E39" i="3" s="1"/>
  <c r="C40" i="3"/>
  <c r="E40" i="3" s="1"/>
  <c r="C41" i="3"/>
  <c r="E41" i="3" s="1"/>
  <c r="C43" i="3"/>
  <c r="E43" i="3" s="1"/>
  <c r="C44" i="3"/>
  <c r="E44" i="3" s="1"/>
  <c r="C45" i="3" l="1"/>
  <c r="E45" i="3" s="1"/>
  <c r="E26" i="3"/>
  <c r="E38" i="3" l="1"/>
  <c r="E25" i="3"/>
</calcChain>
</file>

<file path=xl/sharedStrings.xml><?xml version="1.0" encoding="utf-8"?>
<sst xmlns="http://schemas.openxmlformats.org/spreadsheetml/2006/main" count="511" uniqueCount="64">
  <si>
    <t>Year</t>
  </si>
  <si>
    <t>Province</t>
  </si>
  <si>
    <t>Longitude</t>
  </si>
  <si>
    <t>Latitude</t>
  </si>
  <si>
    <t>Maluku</t>
  </si>
  <si>
    <t>Sulawesi Utara</t>
  </si>
  <si>
    <t>Maluku Utara</t>
  </si>
  <si>
    <t>Papua</t>
  </si>
  <si>
    <t>Nusa Tenggara Timur</t>
  </si>
  <si>
    <t>Sulawesi Tenggara</t>
  </si>
  <si>
    <t>Sulawesi Barat</t>
  </si>
  <si>
    <t>Sulawesi Tengah</t>
  </si>
  <si>
    <t>Aceh</t>
  </si>
  <si>
    <t>Bali</t>
  </si>
  <si>
    <t>Bengkulu</t>
  </si>
  <si>
    <t>Gorontalo</t>
  </si>
  <si>
    <t>Kalimantan Timur</t>
  </si>
  <si>
    <t>Nusa Tenggara Barat</t>
  </si>
  <si>
    <t>Papua Barat</t>
  </si>
  <si>
    <t>Sulawesi Selatan</t>
  </si>
  <si>
    <t>Sumatera Barat</t>
  </si>
  <si>
    <t>Sumatera Utara</t>
  </si>
  <si>
    <t>HC-OTEC</t>
  </si>
  <si>
    <t>Row Labels</t>
  </si>
  <si>
    <t>Grand Total</t>
  </si>
  <si>
    <t>Lampung</t>
  </si>
  <si>
    <t>Kalimantan Utara</t>
  </si>
  <si>
    <t>min LCOE</t>
  </si>
  <si>
    <t>max LCOE</t>
  </si>
  <si>
    <t>Demand coverage [%]</t>
  </si>
  <si>
    <t>Demand covered by OTEC in year 30 [MWh]</t>
  </si>
  <si>
    <t>Demand in year 30 [MWh]</t>
  </si>
  <si>
    <t>Demand in year 1 [MWh]</t>
  </si>
  <si>
    <t>Total</t>
  </si>
  <si>
    <t>Breakeven in year 20</t>
  </si>
  <si>
    <t>Required funding:</t>
  </si>
  <si>
    <t>US$(2018) million</t>
  </si>
  <si>
    <t>Negative Cash Flows [US$(2018) million]</t>
  </si>
  <si>
    <t>LC-OTEC</t>
  </si>
  <si>
    <t>Total Cash Flows [US$(2018) billion]</t>
  </si>
  <si>
    <t>Distance [m]</t>
  </si>
  <si>
    <t>Temp_Diff [K]</t>
  </si>
  <si>
    <t>Depth [m]</t>
  </si>
  <si>
    <t>Sys. Size [MW]</t>
  </si>
  <si>
    <t>Agg. Installation [MW]</t>
  </si>
  <si>
    <t>Ann. Pow. Prod. [MWh]</t>
  </si>
  <si>
    <t>Agg. Ann. Pow. Prod. [MWh]</t>
  </si>
  <si>
    <t>CRF [%]</t>
  </si>
  <si>
    <r>
      <t>LCOE_HC [US</t>
    </r>
    <r>
      <rPr>
        <b/>
        <sz val="11"/>
        <color theme="1"/>
        <rFont val="Calibri"/>
        <family val="2"/>
      </rPr>
      <t>¢(2018)/kWh]</t>
    </r>
  </si>
  <si>
    <t>BPP [US¢(2018)/kWh]</t>
  </si>
  <si>
    <t>PPA Tariff [US¢(2018)/kWh]</t>
  </si>
  <si>
    <t>LCOE_LC [US¢(2018)/kWh]</t>
  </si>
  <si>
    <t>Sum of Sys. Size [MW]</t>
  </si>
  <si>
    <t>Sum of Ann. Pow. Prod. [MWh]</t>
  </si>
  <si>
    <t>Average of PPA Tariff [US¢(2018)/kWh]</t>
  </si>
  <si>
    <t>Average of LCOE_HC [US¢(2018)/kWh]</t>
  </si>
  <si>
    <t>Average of LCOE_LC [US¢(2018)/kWh]</t>
  </si>
  <si>
    <t>StdDev of LCOE_HC [US¢(2018)/kWh]</t>
  </si>
  <si>
    <t>StdDev of LCOE_LC [US¢(2018)/kWh]</t>
  </si>
  <si>
    <t>CAPEX_LC</t>
  </si>
  <si>
    <t>CAPEX_HC</t>
  </si>
  <si>
    <t>CAPEX_disc_LC</t>
  </si>
  <si>
    <t>CAPEX_disc_HC</t>
  </si>
  <si>
    <t>Cost Reduction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</si>
</sst>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%"/>
    <numFmt numFmtId="165" formatCode="0.0"/>
    <numFmt numFmtId="166" formatCode="_ * #,##0.0_ ;_ * \-#,##0.0_ ;_ * &quot;-&quot;??_ ;_ @_ "/>
    <numFmt numFmtId="167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Fill="1"/>
    <xf numFmtId="165" fontId="0" fillId="0" borderId="0" xfId="0" applyNumberFormat="1" applyFill="1"/>
    <xf numFmtId="0" fontId="0" fillId="0" borderId="1" xfId="0" applyBorder="1"/>
    <xf numFmtId="0" fontId="2" fillId="3" borderId="1" xfId="0" applyFont="1" applyFill="1" applyBorder="1"/>
    <xf numFmtId="0" fontId="0" fillId="0" borderId="1" xfId="0" applyFill="1" applyBorder="1"/>
    <xf numFmtId="167" fontId="0" fillId="0" borderId="1" xfId="2" applyNumberFormat="1" applyFont="1" applyFill="1" applyBorder="1"/>
    <xf numFmtId="167" fontId="0" fillId="0" borderId="1" xfId="0" applyNumberFormat="1" applyFill="1" applyBorder="1"/>
    <xf numFmtId="164" fontId="0" fillId="0" borderId="1" xfId="1" applyNumberFormat="1" applyFont="1" applyFill="1" applyBorder="1"/>
    <xf numFmtId="167" fontId="2" fillId="0" borderId="1" xfId="0" applyNumberFormat="1" applyFont="1" applyFill="1" applyBorder="1"/>
    <xf numFmtId="164" fontId="2" fillId="0" borderId="1" xfId="1" applyNumberFormat="1" applyFont="1" applyFill="1" applyBorder="1"/>
    <xf numFmtId="0" fontId="2" fillId="0" borderId="1" xfId="0" applyFont="1" applyFill="1" applyBorder="1"/>
    <xf numFmtId="2" fontId="0" fillId="0" borderId="1" xfId="0" applyNumberFormat="1" applyBorder="1"/>
    <xf numFmtId="1" fontId="0" fillId="2" borderId="1" xfId="0" applyNumberFormat="1" applyFill="1" applyBorder="1"/>
    <xf numFmtId="2" fontId="0" fillId="2" borderId="1" xfId="0" applyNumberFormat="1" applyFill="1" applyBorder="1"/>
    <xf numFmtId="43" fontId="0" fillId="0" borderId="1" xfId="2" applyFont="1" applyBorder="1"/>
    <xf numFmtId="166" fontId="0" fillId="0" borderId="1" xfId="2" applyNumberFormat="1" applyFont="1" applyBorder="1"/>
    <xf numFmtId="167" fontId="0" fillId="0" borderId="1" xfId="2" applyNumberFormat="1" applyFont="1" applyBorder="1"/>
    <xf numFmtId="43" fontId="0" fillId="0" borderId="1" xfId="2" applyNumberFormat="1" applyFont="1" applyBorder="1"/>
    <xf numFmtId="0" fontId="0" fillId="0" borderId="0" xfId="0" pivotButton="1"/>
    <xf numFmtId="167" fontId="0" fillId="0" borderId="0" xfId="0" applyNumberFormat="1"/>
    <xf numFmtId="9" fontId="2" fillId="3" borderId="1" xfId="0" applyNumberFormat="1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9">
    <dxf>
      <numFmt numFmtId="165" formatCode="0.0"/>
    </dxf>
    <dxf>
      <numFmt numFmtId="2" formatCode="0.00"/>
    </dxf>
    <dxf>
      <numFmt numFmtId="167" formatCode="_ * #,##0_ ;_ * \-#,##0_ ;_ * &quot;-&quot;??_ ;_ @_ "/>
    </dxf>
    <dxf>
      <numFmt numFmtId="166" formatCode="_ * #,##0.0_ ;_ * \-#,##0.0_ ;_ * &quot;-&quot;??_ ;_ @_ "/>
    </dxf>
    <dxf>
      <numFmt numFmtId="35" formatCode="_ * #,##0.00_ ;_ * \-#,##0.00_ ;_ * &quot;-&quot;??_ ;_ @_ "/>
    </dxf>
    <dxf>
      <numFmt numFmtId="168" formatCode="_ * #,##0.000_ ;_ * \-#,##0.000_ ;_ * &quot;-&quot;??_ ;_ @_ "/>
    </dxf>
    <dxf>
      <numFmt numFmtId="169" formatCode="_ * #,##0.0000_ ;_ * \-#,##0.0000_ ;_ * &quot;-&quot;??_ ;_ @_ "/>
    </dxf>
    <dxf>
      <numFmt numFmtId="168" formatCode="_ * #,##0.000_ ;_ * \-#,##0.000_ ;_ * &quot;-&quot;??_ ;_ @_ 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nis Langer" refreshedDate="44456.348639351854" createdVersion="6" refreshedVersion="6" minRefreshableVersion="3" recordCount="184">
  <cacheSource type="worksheet">
    <worksheetSource ref="A1:Q185" sheet="28_%_Growth_Scenario"/>
  </cacheSource>
  <cacheFields count="17">
    <cacheField name="Year" numFmtId="0">
      <sharedItems containsSemiMixedTypes="0" containsString="0" containsNumber="1" containsInteger="1" minValue="1" maxValue="30"/>
    </cacheField>
    <cacheField name="Longitude" numFmtId="0">
      <sharedItems containsSemiMixedTypes="0" containsString="0" containsNumber="1" minValue="94.88" maxValue="140.96"/>
    </cacheField>
    <cacheField name="Latitude" numFmtId="0">
      <sharedItems containsSemiMixedTypes="0" containsString="0" containsNumber="1" minValue="-10.107200000000001" maxValue="6.3867000000000003"/>
    </cacheField>
    <cacheField name="Province" numFmtId="0">
      <sharedItems count="20">
        <s v="Maluku"/>
        <s v="Sulawesi Utara"/>
        <s v="Maluku Utara"/>
        <s v="Nusa Tenggara Timur"/>
        <s v="Papua"/>
        <s v="Sulawesi Tenggara"/>
        <s v="Sulawesi Barat"/>
        <s v="Sulawesi Tengah"/>
        <s v="Papua Barat"/>
        <s v="Aceh"/>
        <s v="Nusa Tenggara Barat"/>
        <s v="Sumatera Utara"/>
        <s v="Sumatera Barat"/>
        <s v="Gorontalo"/>
        <s v="Sulawesi Selatan"/>
        <s v="Bali"/>
        <s v="Bengkulu"/>
        <s v="Lampung"/>
        <s v="Kalimantan Timur"/>
        <s v="Kalimantan Utara"/>
      </sharedItems>
    </cacheField>
    <cacheField name="Distance [m]" numFmtId="167">
      <sharedItems containsSemiMixedTypes="0" containsString="0" containsNumber="1" minValue="12638.7232815524" maxValue="179006.611585593"/>
    </cacheField>
    <cacheField name="Temp_Diff [K]" numFmtId="43">
      <sharedItems containsSemiMixedTypes="0" containsString="0" containsNumber="1" minValue="20.38062" maxValue="24.99823"/>
    </cacheField>
    <cacheField name="Depth [m]" numFmtId="167">
      <sharedItems containsSemiMixedTypes="0" containsString="0" containsNumber="1" containsInteger="1" minValue="-2999" maxValue="-1013"/>
    </cacheField>
    <cacheField name="BPP [US¢(2018)/kWh]" numFmtId="0">
      <sharedItems containsSemiMixedTypes="0" containsString="0" containsNumber="1" minValue="6.91" maxValue="21.34"/>
    </cacheField>
    <cacheField name="PPA Tariff [US¢(2018)/kWh]" numFmtId="2">
      <sharedItems containsSemiMixedTypes="0" containsString="0" containsNumber="1" minValue="5.8734999999999999" maxValue="18.138999999999999"/>
    </cacheField>
    <cacheField name="Sys. Size [MW]" numFmtId="0">
      <sharedItems containsSemiMixedTypes="0" containsString="0" containsNumber="1" minValue="10" maxValue="100"/>
    </cacheField>
    <cacheField name="Agg. Installation [MW]" numFmtId="0">
      <sharedItems containsSemiMixedTypes="0" containsString="0" containsNumber="1" minValue="10" maxValue="16454.5" count="184">
        <n v="10"/>
        <n v="20"/>
        <n v="32.799999999999997"/>
        <n v="42.8"/>
        <n v="55.599999999999902"/>
        <n v="72"/>
        <n v="88.4"/>
        <n v="98.4"/>
        <n v="142.4"/>
        <n v="186.4"/>
        <n v="242.7"/>
        <n v="314.79999999999899"/>
        <n v="386.9"/>
        <n v="403.29999999999899"/>
        <n v="503.29999999999899"/>
        <n v="516.099999999999"/>
        <n v="616.099999999999"/>
        <n v="660.099999999999"/>
        <n v="760.099999999999"/>
        <n v="832.19999999999902"/>
        <n v="848.599999999999"/>
        <n v="948.599999999999"/>
        <n v="1048.5999999999999"/>
        <n v="1083"/>
        <n v="1183"/>
        <n v="1283"/>
        <n v="1383"/>
        <n v="1393"/>
        <n v="1493"/>
        <n v="1593"/>
        <n v="1693"/>
        <n v="1765.1"/>
        <n v="1781.5"/>
        <n v="1881.5"/>
        <n v="1981.5"/>
        <n v="2081.5"/>
        <n v="2181.5"/>
        <n v="2281.5"/>
        <n v="2381.5"/>
        <n v="2481.5"/>
        <n v="2581.5"/>
        <n v="2681.5"/>
        <n v="2781.5"/>
        <n v="2881.5"/>
        <n v="2915.9"/>
        <n v="3015.9"/>
        <n v="3115.9"/>
        <n v="3215.9"/>
        <n v="3315.9"/>
        <n v="3415.9"/>
        <n v="3515.9"/>
        <n v="3615.9"/>
        <n v="3715.9"/>
        <n v="3736.9"/>
        <n v="3836.9"/>
        <n v="3936.9"/>
        <n v="4036.9"/>
        <n v="4136.8999999999996"/>
        <n v="4236.8999999999996"/>
        <n v="4336.8999999999996"/>
        <n v="4436.8999999999996"/>
        <n v="4536.8999999999996"/>
        <n v="4636.8999999999996"/>
        <n v="4736.8999999999996"/>
        <n v="4780.8999999999996"/>
        <n v="4880.8999999999996"/>
        <n v="4980.8999999999996"/>
        <n v="5080.8999999999996"/>
        <n v="5180.8999999999996"/>
        <n v="5280.9"/>
        <n v="5380.9"/>
        <n v="5480.9"/>
        <n v="5580.9"/>
        <n v="5680.9"/>
        <n v="5780.9"/>
        <n v="5880.9"/>
        <n v="5980.9"/>
        <n v="6080.9"/>
        <n v="6124.9"/>
        <n v="6224.9"/>
        <n v="6324.9"/>
        <n v="6424.9"/>
        <n v="6524.9"/>
        <n v="6624.9"/>
        <n v="6724.9"/>
        <n v="6824.9"/>
        <n v="6924.9"/>
        <n v="7024.9"/>
        <n v="7124.9"/>
        <n v="7224.9"/>
        <n v="7324.9"/>
        <n v="7424.9"/>
        <n v="7524.9"/>
        <n v="7624.9"/>
        <n v="7724.9"/>
        <n v="7824.9"/>
        <n v="7845.9"/>
        <n v="7945.9"/>
        <n v="8045.9"/>
        <n v="8145.9"/>
        <n v="8245.9"/>
        <n v="8345.9"/>
        <n v="8445.9"/>
        <n v="8545.9"/>
        <n v="8645.9"/>
        <n v="8745.9"/>
        <n v="8845.9"/>
        <n v="8945.9"/>
        <n v="9045.9"/>
        <n v="9145.9"/>
        <n v="9245.9"/>
        <n v="9345.9"/>
        <n v="9445.9"/>
        <n v="9545.9"/>
        <n v="9645.9"/>
        <n v="9745.9"/>
        <n v="9845.9"/>
        <n v="9945.9"/>
        <n v="10038.1"/>
        <n v="10138.1"/>
        <n v="10238.1"/>
        <n v="10338.1"/>
        <n v="10438.1"/>
        <n v="10538.1"/>
        <n v="10638.1"/>
        <n v="10738.1"/>
        <n v="10838.1"/>
        <n v="10938.1"/>
        <n v="11038.1"/>
        <n v="11138.1"/>
        <n v="11238.1"/>
        <n v="11338.1"/>
        <n v="11438.1"/>
        <n v="11538.1"/>
        <n v="11638.1"/>
        <n v="11738.1"/>
        <n v="11838.1"/>
        <n v="11938.1"/>
        <n v="12038.1"/>
        <n v="12138.1"/>
        <n v="12238.1"/>
        <n v="12338.1"/>
        <n v="12438.1"/>
        <n v="12538.1"/>
        <n v="12638.1"/>
        <n v="12738.1"/>
        <n v="12838.1"/>
        <n v="12854.5"/>
        <n v="12954.5"/>
        <n v="13054.5"/>
        <n v="13154.5"/>
        <n v="13254.5"/>
        <n v="13354.5"/>
        <n v="13454.5"/>
        <n v="13554.5"/>
        <n v="13654.5"/>
        <n v="13754.5"/>
        <n v="13854.5"/>
        <n v="13954.5"/>
        <n v="14054.5"/>
        <n v="14154.5"/>
        <n v="14254.5"/>
        <n v="14354.5"/>
        <n v="14454.5"/>
        <n v="14554.5"/>
        <n v="14654.5"/>
        <n v="14754.5"/>
        <n v="14854.5"/>
        <n v="14954.5"/>
        <n v="15054.5"/>
        <n v="15154.5"/>
        <n v="15254.5"/>
        <n v="15354.5"/>
        <n v="15454.5"/>
        <n v="15554.5"/>
        <n v="15654.5"/>
        <n v="15754.5"/>
        <n v="15854.5"/>
        <n v="15954.5"/>
        <n v="16054.5"/>
        <n v="16154.5"/>
        <n v="16254.5"/>
        <n v="16354.5"/>
        <n v="16454.5"/>
      </sharedItems>
    </cacheField>
    <cacheField name="Ann. Pow. Prod. [MWh]" numFmtId="167">
      <sharedItems containsSemiMixedTypes="0" containsString="0" containsNumber="1" minValue="79243.560306925807" maxValue="795486.41730062803"/>
    </cacheField>
    <cacheField name="Agg. Ann. Pow. Prod. [MWh]" numFmtId="167">
      <sharedItems containsSemiMixedTypes="0" containsString="0" containsNumber="1" minValue="79664.741955535297" maxValue="128940058.078624"/>
    </cacheField>
    <cacheField name="Progress Rate [%]" numFmtId="43">
      <sharedItems containsSemiMixedTypes="0" containsString="0" containsNumber="1" minValue="0.46053582963782902" maxValue="1"/>
    </cacheField>
    <cacheField name="CRF [%]" numFmtId="43">
      <sharedItems containsSemiMixedTypes="0" containsString="0" containsNumber="1" minValue="6.2154701340077799E-2" maxValue="0.106079248252633"/>
    </cacheField>
    <cacheField name="LCOE_HC [US¢(2018)/kWh]" numFmtId="166">
      <sharedItems containsSemiMixedTypes="0" containsString="0" containsNumber="1" minValue="9.8690150175892004" maxValue="50.659947424668097"/>
    </cacheField>
    <cacheField name="LCOE_LC [US¢(2018)/kWh]" numFmtId="166">
      <sharedItems containsSemiMixedTypes="0" containsString="0" containsNumber="1" minValue="6.1735622523554099" maxValue="33.853295507052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n v="1"/>
    <n v="126.8"/>
    <n v="-3.9169"/>
    <x v="0"/>
    <n v="12638.7232815524"/>
    <n v="23.913920000000001"/>
    <n v="-1671"/>
    <n v="21.19"/>
    <n v="18.011500000000002"/>
    <n v="10"/>
    <x v="0"/>
    <n v="79664.741955535297"/>
    <n v="79664.741955535297"/>
    <n v="1"/>
    <n v="0.106079248252633"/>
    <n v="50.659947424668097"/>
    <n v="33.853295507052003"/>
  </r>
  <r>
    <n v="3"/>
    <n v="126.56010000000001"/>
    <n v="-3.9169"/>
    <x v="0"/>
    <n v="18134.543691479099"/>
    <n v="23.8687"/>
    <n v="-2265"/>
    <n v="21.19"/>
    <n v="18.011500000000002"/>
    <n v="10"/>
    <x v="1"/>
    <n v="79550.344391380699"/>
    <n v="159215.08634691601"/>
    <n v="0.92999999999999905"/>
    <n v="9.9936137632376104E-2"/>
    <n v="45.504601295496897"/>
    <n v="30.781418409032401"/>
  </r>
  <r>
    <n v="5"/>
    <n v="127.76"/>
    <n v="-7.9741"/>
    <x v="0"/>
    <n v="19800.974635467999"/>
    <n v="24.04871"/>
    <n v="-2481"/>
    <n v="21.34"/>
    <n v="18.138999999999999"/>
    <n v="12.8"/>
    <x v="2"/>
    <n v="101777.59992259199"/>
    <n v="260992.68626950801"/>
    <n v="0.88305826737216397"/>
    <n v="9.5877428171744106E-2"/>
    <n v="39.227753132952301"/>
    <n v="26.1276099229195"/>
  </r>
  <r>
    <n v="6"/>
    <n v="126.56010000000001"/>
    <n v="3.9967999999999999"/>
    <x v="1"/>
    <n v="13216.0258804932"/>
    <n v="24.345179999999999"/>
    <n v="-1681"/>
    <n v="13.46"/>
    <n v="11.441000000000001"/>
    <n v="10"/>
    <x v="3"/>
    <n v="79653.178883133005"/>
    <n v="340645.86515264201"/>
    <n v="0.85879497102663205"/>
    <n v="9.38000216597564E-2"/>
    <n v="39.303080431104199"/>
    <n v="26.707349806111399"/>
  </r>
  <r>
    <n v="7"/>
    <n v="127.28"/>
    <n v="-3.1983000000000001"/>
    <x v="0"/>
    <n v="21002.577074290599"/>
    <n v="23.783010000000001"/>
    <n v="-1087"/>
    <n v="21.19"/>
    <n v="18.011500000000002"/>
    <n v="12.8"/>
    <x v="4"/>
    <n v="101743.119833761"/>
    <n v="442388.98498640303"/>
    <n v="0.83558882352290997"/>
    <n v="9.1826754203825398E-2"/>
    <n v="36.203283236450297"/>
    <n v="24.208836083554601"/>
  </r>
  <r>
    <n v="8"/>
    <n v="134"/>
    <n v="-5.8299000000000003"/>
    <x v="0"/>
    <n v="24729.262102911998"/>
    <n v="23.13306"/>
    <n v="-1551"/>
    <n v="21.34"/>
    <n v="18.138999999999999"/>
    <n v="16.399999999999999"/>
    <x v="5"/>
    <n v="130216.545810332"/>
    <n v="572605.53079673497"/>
    <n v="0.81327895622360402"/>
    <n v="8.99426625811625E-2"/>
    <n v="33.260831232896898"/>
    <n v="21.793628841468301"/>
  </r>
  <r>
    <n v="9"/>
    <n v="126.08"/>
    <n v="-2.2393999999999998"/>
    <x v="2"/>
    <n v="23025.7893354796"/>
    <n v="23.885809999999999"/>
    <n v="-1569"/>
    <n v="17.45"/>
    <n v="14.8325"/>
    <n v="16.399999999999999"/>
    <x v="6"/>
    <n v="130282.278012918"/>
    <n v="702887.80880965397"/>
    <n v="0.79599241398884502"/>
    <n v="8.8491781145467005E-2"/>
    <n v="31.544071491387001"/>
    <n v="20.783133205142398"/>
  </r>
  <r>
    <n v="10"/>
    <n v="127.28"/>
    <n v="-3.4379"/>
    <x v="0"/>
    <n v="28254.774161412599"/>
    <n v="24.093499999999999"/>
    <n v="-1847"/>
    <n v="21.19"/>
    <n v="18.011500000000002"/>
    <n v="10"/>
    <x v="7"/>
    <n v="79314.436300151006"/>
    <n v="782202.24510980502"/>
    <n v="0.78711106233361905"/>
    <n v="8.7749474181821496E-2"/>
    <n v="35.445400119434503"/>
    <n v="24.6346383685113"/>
  </r>
  <r>
    <n v="11"/>
    <n v="125.36"/>
    <n v="3.5177999999999998"/>
    <x v="1"/>
    <n v="18098.982458312199"/>
    <n v="24.31814"/>
    <n v="-2571"/>
    <n v="13.46"/>
    <n v="11.441000000000001"/>
    <n v="44"/>
    <x v="8"/>
    <n v="350024.90880416101"/>
    <n v="1132227.1539139601"/>
    <n v="0.75723473613191306"/>
    <n v="8.5268305051113602E-2"/>
    <n v="22.321821738578802"/>
    <n v="13.513692610926601"/>
  </r>
  <r>
    <n v="12"/>
    <n v="134"/>
    <n v="-5.5911"/>
    <x v="0"/>
    <n v="29693.888309592901"/>
    <n v="23.27749"/>
    <n v="-2893"/>
    <n v="21.34"/>
    <n v="18.138999999999999"/>
    <n v="44"/>
    <x v="9"/>
    <n v="348824.21969890298"/>
    <n v="1481051.37361287"/>
    <n v="0.73618615163401102"/>
    <n v="8.3535365698129999E-2"/>
    <n v="22.668832005192399"/>
    <n v="13.9732060335181"/>
  </r>
  <r>
    <n v="13"/>
    <n v="124.4"/>
    <n v="-2.2393999999999998"/>
    <x v="2"/>
    <n v="32029.871958517499"/>
    <n v="24.105329999999999"/>
    <n v="-2949"/>
    <n v="21.34"/>
    <n v="18.138999999999999"/>
    <n v="56.3"/>
    <x v="10"/>
    <n v="445997.65038504399"/>
    <n v="1927049.0239979101"/>
    <n v="0.71612168545925803"/>
    <n v="8.1895421700710999E-2"/>
    <n v="20.209266514870599"/>
    <n v="12.436978183853901"/>
  </r>
  <r>
    <n v="14"/>
    <n v="122.24"/>
    <n v="-8.9237000000000002"/>
    <x v="3"/>
    <n v="33417.630844304302"/>
    <n v="23.967420000000001"/>
    <n v="-2977"/>
    <n v="21.28"/>
    <n v="18.088000000000001"/>
    <n v="72.099999999999994"/>
    <x v="11"/>
    <n v="570898.469089558"/>
    <n v="2497947.4930874701"/>
    <n v="0.69688271270008395"/>
    <n v="8.0334197177118399E-2"/>
    <n v="18.482734332638898"/>
    <n v="11.2471127608224"/>
  </r>
  <r>
    <n v="15"/>
    <n v="127.52"/>
    <n v="-8.2117000000000004"/>
    <x v="0"/>
    <n v="30129.376924648699"/>
    <n v="24.098569999999999"/>
    <n v="-1117"/>
    <n v="21.34"/>
    <n v="18.138999999999999"/>
    <n v="72.099999999999994"/>
    <x v="12"/>
    <n v="571516.11900232197"/>
    <n v="3069463.6120897899"/>
    <n v="0.68199717330078702"/>
    <n v="7.9133972551318502E-2"/>
    <n v="17.649683457780199"/>
    <n v="10.6846355361794"/>
  </r>
  <r>
    <n v="15"/>
    <n v="139.04"/>
    <n v="-1.7597"/>
    <x v="4"/>
    <n v="33753.244785051298"/>
    <n v="24.486729999999898"/>
    <n v="-1149"/>
    <n v="21.34"/>
    <n v="18.138999999999999"/>
    <n v="16.399999999999999"/>
    <x v="13"/>
    <n v="129842.968885861"/>
    <n v="3199306.5809756499"/>
    <n v="0.67903933730219601"/>
    <n v="7.8896295804365399E-2"/>
    <n v="24.998019356945999"/>
    <n v="17.020045427525201"/>
  </r>
  <r>
    <n v="16"/>
    <n v="119.12"/>
    <n v="-9.1607000000000003"/>
    <x v="3"/>
    <n v="33265.620396919301"/>
    <n v="22.342919999999999"/>
    <n v="-1275"/>
    <n v="20.81"/>
    <n v="17.688499999999998"/>
    <n v="100"/>
    <x v="14"/>
    <n v="791855.16120305099"/>
    <n v="3991161.7421786999"/>
    <n v="0.663472889203095"/>
    <n v="7.7649962221749302E-2"/>
    <n v="16.789941650178399"/>
    <n v="9.9034618825755292"/>
  </r>
  <r>
    <n v="16"/>
    <n v="128"/>
    <n v="-7.9741"/>
    <x v="0"/>
    <n v="30608.204757468298"/>
    <n v="24.047260000000001"/>
    <n v="-2565"/>
    <n v="21.34"/>
    <n v="18.138999999999999"/>
    <n v="12.8"/>
    <x v="15"/>
    <n v="101446.254072425"/>
    <n v="4092607.99625113"/>
    <n v="0.66173065589183899"/>
    <n v="7.7510944753477501E-2"/>
    <n v="25.671315941821"/>
    <n v="17.741661084419398"/>
  </r>
  <r>
    <n v="17"/>
    <n v="123.43989999999999"/>
    <n v="-5.1132"/>
    <x v="5"/>
    <n v="26607.856422807599"/>
    <n v="23.927199999999999"/>
    <n v="-2429"/>
    <n v="16.63"/>
    <n v="14.135499999999999"/>
    <n v="100"/>
    <x v="16"/>
    <n v="793550.56590041099"/>
    <n v="4886158.5621515401"/>
    <n v="0.64957336627634199"/>
    <n v="7.6543574648338497E-2"/>
    <n v="15.1741477748071"/>
    <n v="8.9377238061418396"/>
  </r>
  <r>
    <n v="17"/>
    <n v="123.43989999999999"/>
    <n v="-8.6865000000000006"/>
    <x v="3"/>
    <n v="34444.139930055499"/>
    <n v="23.658750000000001"/>
    <n v="-2355"/>
    <n v="21.28"/>
    <n v="18.088000000000001"/>
    <n v="44"/>
    <x v="17"/>
    <n v="348277.72938449"/>
    <n v="5234436.2915360304"/>
    <n v="0.644898892010904"/>
    <n v="7.6172883773941102E-2"/>
    <n v="18.619138938461798"/>
    <n v="11.7520280518712"/>
  </r>
  <r>
    <n v="18"/>
    <n v="125.36"/>
    <n v="1.3599000000000001"/>
    <x v="1"/>
    <n v="21913.220908644798"/>
    <n v="24.19135"/>
    <n v="-1085"/>
    <n v="13.46"/>
    <n v="11.441000000000001"/>
    <n v="100"/>
    <x v="18"/>
    <n v="794660.90179749206"/>
    <n v="6029097.1933335299"/>
    <n v="0.635444704281521"/>
    <n v="7.5425321481142601E-2"/>
    <n v="14.3467859334023"/>
    <n v="8.3698475189679193"/>
  </r>
  <r>
    <n v="18"/>
    <n v="124.4"/>
    <n v="-7.9741"/>
    <x v="3"/>
    <n v="29765.396920182899"/>
    <n v="24.079829999999902"/>
    <n v="-2431"/>
    <n v="18.170000000000002"/>
    <n v="15.444500000000001"/>
    <n v="72.099999999999994"/>
    <x v="19"/>
    <n v="571582.95582695899"/>
    <n v="6600680.1491604801"/>
    <n v="0.62944413632330898"/>
    <n v="7.4952358615852893E-2"/>
    <n v="15.6573100766763"/>
    <n v="9.5264481845472098"/>
  </r>
  <r>
    <n v="18"/>
    <n v="128"/>
    <n v="-3.9169"/>
    <x v="0"/>
    <n v="31348.557645896901"/>
    <n v="23.877679999999899"/>
    <n v="-1257"/>
    <n v="21.13"/>
    <n v="17.9605"/>
    <n v="16.399999999999999"/>
    <x v="20"/>
    <n v="129946.689709168"/>
    <n v="6730626.8388696499"/>
    <n v="0.628159379326932"/>
    <n v="7.4851248293265907E-2"/>
    <n v="22.431727009951299"/>
    <n v="15.234543244512"/>
  </r>
  <r>
    <n v="19"/>
    <n v="125.36"/>
    <n v="3.7572999999999999"/>
    <x v="1"/>
    <n v="22055.929073222502"/>
    <n v="24.284800000000001"/>
    <n v="-1089"/>
    <n v="13.46"/>
    <n v="11.441000000000001"/>
    <n v="100"/>
    <x v="21"/>
    <n v="794628.18759888504"/>
    <n v="7525255.0264685396"/>
    <n v="0.62087558170232504"/>
    <n v="7.4279044927707205E-2"/>
    <n v="13.8292435936843"/>
    <n v="8.0932206978360508"/>
  </r>
  <r>
    <n v="19"/>
    <n v="123.6801"/>
    <n v="-5.1132"/>
    <x v="5"/>
    <n v="28798.524395705001"/>
    <n v="23.95392"/>
    <n v="-2999"/>
    <n v="16.63"/>
    <n v="14.135499999999999"/>
    <n v="100"/>
    <x v="22"/>
    <n v="793008.34680702095"/>
    <n v="8318263.3732755603"/>
    <n v="0.61439467791851798"/>
    <n v="7.3771397758345694E-2"/>
    <n v="14.063968482855101"/>
    <n v="8.3736308546192308"/>
  </r>
  <r>
    <n v="19"/>
    <n v="121.76"/>
    <n v="-9.1607000000000003"/>
    <x v="3"/>
    <n v="37225.851513393703"/>
    <n v="23.921970000000002"/>
    <n v="-2857"/>
    <n v="21.28"/>
    <n v="18.088000000000001"/>
    <n v="34.4"/>
    <x v="23"/>
    <n v="272028.14706146601"/>
    <n v="8590291.5203370303"/>
    <n v="0.61232181759999804"/>
    <n v="7.3609327563131904E-2"/>
    <n v="18.279016966550799"/>
    <n v="11.8705800850652"/>
  </r>
  <r>
    <n v="20"/>
    <n v="138.80000000000001"/>
    <n v="-1.5198"/>
    <x v="4"/>
    <n v="37331.9817770632"/>
    <n v="24.655339999999999"/>
    <n v="-1013"/>
    <n v="21.34"/>
    <n v="18.138999999999999"/>
    <n v="100"/>
    <x v="24"/>
    <n v="790749.98098253994"/>
    <n v="9381041.5013195705"/>
    <n v="0.606685941359982"/>
    <n v="7.3169406563200701E-2"/>
    <n v="13.8716926834846"/>
    <n v="8.5267190054434607"/>
  </r>
  <r>
    <n v="20"/>
    <n v="140.96"/>
    <n v="-2.4792000000000001"/>
    <x v="4"/>
    <n v="27257.048478754201"/>
    <n v="24.394629999999999"/>
    <n v="-1177"/>
    <n v="15.17"/>
    <n v="12.894499999999999"/>
    <n v="100"/>
    <x v="25"/>
    <n v="793391.48130542599"/>
    <n v="10174432.9826249"/>
    <n v="0.60155341337818402"/>
    <n v="7.2769708296838695E-2"/>
    <n v="13.3790006350493"/>
    <n v="7.9792867268861798"/>
  </r>
  <r>
    <n v="20"/>
    <n v="127.28"/>
    <n v="1.3599000000000001"/>
    <x v="2"/>
    <n v="39054.764666011099"/>
    <n v="24.02918"/>
    <n v="-1613"/>
    <n v="20.8"/>
    <n v="17.68"/>
    <n v="100"/>
    <x v="26"/>
    <n v="790265.81685901305"/>
    <n v="10964698.799484"/>
    <n v="0.59684495820184102"/>
    <n v="7.2403821287847697E-2"/>
    <n v="13.890451448734201"/>
    <n v="8.5302318192629496"/>
  </r>
  <r>
    <n v="20"/>
    <n v="129.19999999999999"/>
    <n v="-3.4379"/>
    <x v="0"/>
    <n v="31048.038441631401"/>
    <n v="23.976109999999998"/>
    <n v="-2235"/>
    <n v="20.85"/>
    <n v="17.7225"/>
    <n v="10"/>
    <x v="27"/>
    <n v="79243.560306925807"/>
    <n v="11043942.359790901"/>
    <n v="0.59639492353972101"/>
    <n v="7.2368889311586193E-2"/>
    <n v="23.527225315010799"/>
    <n v="16.744656150852101"/>
  </r>
  <r>
    <n v="21"/>
    <n v="121.52"/>
    <n v="-9.1607000000000003"/>
    <x v="3"/>
    <n v="37748.4981668443"/>
    <n v="23.90607"/>
    <n v="-1789"/>
    <n v="21.28"/>
    <n v="18.088000000000001"/>
    <n v="100"/>
    <x v="28"/>
    <n v="790633.79420178104"/>
    <n v="11834576.153992699"/>
    <n v="0.59208169850867398"/>
    <n v="7.20344451948913E-2"/>
    <n v="13.7264800934097"/>
    <n v="8.3947285547448303"/>
  </r>
  <r>
    <n v="21"/>
    <n v="125.6"/>
    <n v="2.7989000000000002"/>
    <x v="1"/>
    <n v="27169.1771206171"/>
    <n v="23.86543"/>
    <n v="-1257"/>
    <n v="13.46"/>
    <n v="11.441000000000001"/>
    <n v="100"/>
    <x v="29"/>
    <n v="793413.09300388303"/>
    <n v="12627989.2469966"/>
    <n v="0.58807644044125496"/>
    <n v="7.1724451835356098E-2"/>
    <n v="13.165512564520601"/>
    <n v="7.8204854212641699"/>
  </r>
  <r>
    <n v="21"/>
    <n v="125.12"/>
    <n v="2.7989000000000002"/>
    <x v="1"/>
    <n v="27408.388154805201"/>
    <n v="24.431660000000001"/>
    <n v="-1819"/>
    <n v="13.46"/>
    <n v="11.441000000000001"/>
    <n v="100"/>
    <x v="30"/>
    <n v="793354.20191885601"/>
    <n v="13421343.4489154"/>
    <n v="0.58433978784465002"/>
    <n v="7.1435745743641102E-2"/>
    <n v="12.818227327049"/>
    <n v="7.6675426033863099"/>
  </r>
  <r>
    <n v="21"/>
    <n v="140.72"/>
    <n v="-2.2393999999999998"/>
    <x v="4"/>
    <n v="32367.609331079999"/>
    <n v="24.581219999999998"/>
    <n v="-2369"/>
    <n v="15.17"/>
    <n v="12.894499999999999"/>
    <n v="72.099999999999994"/>
    <x v="31"/>
    <n v="571098.40761057101"/>
    <n v="13992441.856526"/>
    <n v="0.58179387162352503"/>
    <n v="7.12393162824001E-2"/>
    <n v="13.8596788360991"/>
    <n v="8.5813148710901892"/>
  </r>
  <r>
    <n v="21"/>
    <n v="127.76"/>
    <n v="-8.4491999999999994"/>
    <x v="0"/>
    <n v="33091.538999138102"/>
    <n v="23.792950000000001"/>
    <n v="-1805"/>
    <n v="21.34"/>
    <n v="18.138999999999999"/>
    <n v="16.399999999999999"/>
    <x v="32"/>
    <n v="129871.812316039"/>
    <n v="14122313.668842001"/>
    <n v="0.58123080544976502"/>
    <n v="7.1195903392896998E-2"/>
    <n v="20.143311876469902"/>
    <n v="13.7828817266253"/>
  </r>
  <r>
    <n v="22"/>
    <n v="126.56010000000001"/>
    <n v="4.2361000000000004"/>
    <x v="1"/>
    <n v="29414.970787813301"/>
    <n v="24.305710000000001"/>
    <n v="-1527"/>
    <n v="13.46"/>
    <n v="11.441000000000001"/>
    <n v="100"/>
    <x v="33"/>
    <n v="792853.00329776003"/>
    <n v="14915166.672139799"/>
    <n v="0.57791686728327996"/>
    <n v="7.0940618964129301E-2"/>
    <n v="12.7485317826669"/>
    <n v="7.66603039568726"/>
  </r>
  <r>
    <n v="22"/>
    <n v="118.88"/>
    <n v="-3.6775000000000002"/>
    <x v="6"/>
    <n v="18212.9854977549"/>
    <n v="24.36185"/>
    <n v="-1423"/>
    <n v="8.25"/>
    <n v="7.0125000000000002"/>
    <n v="100"/>
    <x v="34"/>
    <n v="795486.41730062803"/>
    <n v="15710653.0894404"/>
    <n v="0.57479203494061504"/>
    <n v="7.0700252216738896E-2"/>
    <n v="12.179855775423301"/>
    <n v="7.0896913353551403"/>
  </r>
  <r>
    <n v="22"/>
    <n v="126.56010000000001"/>
    <n v="3.7572999999999999"/>
    <x v="1"/>
    <n v="29760.846534659999"/>
    <n v="24.280529999999999"/>
    <n v="-2873"/>
    <n v="13.46"/>
    <n v="11.441000000000001"/>
    <n v="100"/>
    <x v="35"/>
    <n v="792765.31133433001"/>
    <n v="16503418.400774701"/>
    <n v="0.57183675529006495"/>
    <n v="7.0473241480555698E-2"/>
    <n v="12.5800352518302"/>
    <n v="7.5759778205957797"/>
  </r>
  <r>
    <n v="22"/>
    <n v="120.56010000000001"/>
    <n v="1.3599000000000001"/>
    <x v="7"/>
    <n v="45545.0939022073"/>
    <n v="24.388770000000001"/>
    <n v="-2481"/>
    <n v="20.32"/>
    <n v="17.271999999999998"/>
    <n v="100"/>
    <x v="36"/>
    <n v="788356.62698218098"/>
    <n v="17291775.0277569"/>
    <n v="0.56903431835245"/>
    <n v="7.0258254039095996E-2"/>
    <n v="13.0850453574686"/>
    <n v="8.2301987280195199"/>
  </r>
  <r>
    <n v="22"/>
    <n v="123.43989999999999"/>
    <n v="1.1198999999999999"/>
    <x v="1"/>
    <n v="30231.416673949101"/>
    <n v="24.068680000000001"/>
    <n v="-1609"/>
    <n v="13.46"/>
    <n v="11.441000000000001"/>
    <n v="100"/>
    <x v="37"/>
    <n v="792645.39097370498"/>
    <n v="18084420.418730602"/>
    <n v="0.56637033510627799"/>
    <n v="7.0054143821225004E-2"/>
    <n v="12.5110087253854"/>
    <n v="7.5330903437171504"/>
  </r>
  <r>
    <n v="23"/>
    <n v="123.6801"/>
    <n v="-1.2799"/>
    <x v="7"/>
    <n v="39638.266433655699"/>
    <n v="23.404979999999998"/>
    <n v="-1151"/>
    <n v="16.87"/>
    <n v="14.339500000000001"/>
    <n v="100"/>
    <x v="38"/>
    <n v="790099.68159287202"/>
    <n v="18874520.100323498"/>
    <n v="0.56383232947616702"/>
    <n v="6.98599183884272E-2"/>
    <n v="13.0680255552607"/>
    <n v="8.0186097803440397"/>
  </r>
  <r>
    <n v="23"/>
    <n v="120.3199"/>
    <n v="-0.56000000000000005"/>
    <x v="7"/>
    <n v="31909.7691042769"/>
    <n v="24.99823"/>
    <n v="-1057"/>
    <n v="13.46"/>
    <n v="11.441000000000001"/>
    <n v="100"/>
    <x v="39"/>
    <n v="792211.91589946602"/>
    <n v="19666732.016222998"/>
    <n v="0.56140941586901705"/>
    <n v="6.9674712877312805E-2"/>
    <n v="12.053206247565599"/>
    <n v="7.3688105532952104"/>
  </r>
  <r>
    <n v="23"/>
    <n v="140.47999999999999"/>
    <n v="-2.2393999999999998"/>
    <x v="4"/>
    <n v="36282.422705391"/>
    <n v="24.523289999999999"/>
    <n v="-2321"/>
    <n v="15.17"/>
    <n v="12.894499999999999"/>
    <n v="100"/>
    <x v="40"/>
    <n v="791040.29568670294"/>
    <n v="20457772.311909702"/>
    <n v="0.55909204165125803"/>
    <n v="6.9497769215355304E-2"/>
    <n v="12.3392243708586"/>
    <n v="7.5978861163712201"/>
  </r>
  <r>
    <n v="23"/>
    <n v="125.36"/>
    <n v="3.0386000000000002"/>
    <x v="1"/>
    <n v="32211.343298219101"/>
    <n v="24.341379999999901"/>
    <n v="-1453"/>
    <n v="13.46"/>
    <n v="11.441000000000001"/>
    <n v="100"/>
    <x v="41"/>
    <n v="792133.07302366802"/>
    <n v="21249905.3849333"/>
    <n v="0.55687177951865596"/>
    <n v="6.9328419383048706E-2"/>
    <n v="12.182145823312601"/>
    <n v="7.4058658561863098"/>
  </r>
  <r>
    <n v="23"/>
    <n v="123.2"/>
    <n v="-5.1132"/>
    <x v="5"/>
    <n v="40034.982968262302"/>
    <n v="23.83578"/>
    <n v="-1571"/>
    <n v="16.63"/>
    <n v="14.135499999999999"/>
    <n v="100"/>
    <x v="42"/>
    <n v="789986.10668015201"/>
    <n v="22039891.4916135"/>
    <n v="0.55474115862046403"/>
    <n v="6.9166071815525601E-2"/>
    <n v="12.6159377286188"/>
    <n v="7.79291576280405"/>
  </r>
  <r>
    <n v="23"/>
    <n v="134"/>
    <n v="-0.56000000000000005"/>
    <x v="8"/>
    <n v="34344.199917714803"/>
    <n v="24.68796"/>
    <n v="-2083"/>
    <n v="14.17"/>
    <n v="12.044499999999999"/>
    <n v="100"/>
    <x v="43"/>
    <n v="791567.16744010302"/>
    <n v="22831458.659053601"/>
    <n v="0.55269352609172495"/>
    <n v="6.9010200264793195E-2"/>
    <n v="12.0000004855914"/>
    <n v="7.36936591621338"/>
  </r>
  <r>
    <n v="23"/>
    <n v="131.36000000000001"/>
    <n v="-8.2117000000000004"/>
    <x v="0"/>
    <n v="26539.372014494998"/>
    <n v="23.37885"/>
    <n v="-1357"/>
    <n v="16.739999999999998"/>
    <n v="14.228999999999997"/>
    <n v="34.4"/>
    <x v="44"/>
    <n v="272987.140701394"/>
    <n v="23104445.799755"/>
    <n v="0.55200723134015395"/>
    <n v="6.8957991082220296E-2"/>
    <n v="15.526942247224801"/>
    <n v="9.9084371544154006"/>
  </r>
  <r>
    <n v="24"/>
    <n v="95.359989999999996"/>
    <n v="6.1482000000000001"/>
    <x v="9"/>
    <n v="28506.988908142201"/>
    <n v="22.424299999999999"/>
    <n v="-1607"/>
    <n v="11.74"/>
    <n v="9.9789999999999992"/>
    <n v="100"/>
    <x v="45"/>
    <n v="793081.39032738598"/>
    <n v="23897527.190082401"/>
    <n v="0.55006187648207505"/>
    <n v="6.8810091734611098E-2"/>
    <n v="12.563986800022899"/>
    <n v="7.4227167486690302"/>
  </r>
  <r>
    <n v="24"/>
    <n v="121.52"/>
    <n v="1.5998000000000001"/>
    <x v="7"/>
    <n v="49965.451270947597"/>
    <n v="24.609779999999901"/>
    <n v="-2543"/>
    <n v="20.32"/>
    <n v="17.271999999999998"/>
    <n v="100"/>
    <x v="46"/>
    <n v="786979.27664910897"/>
    <n v="24684506.4667315"/>
    <n v="0.54818650855150697"/>
    <n v="6.8667641628753204E-2"/>
    <n v="12.4934047242884"/>
    <n v="7.9843417124645599"/>
  </r>
  <r>
    <n v="24"/>
    <n v="122.96"/>
    <n v="-5.5911"/>
    <x v="5"/>
    <n v="40991.639092737598"/>
    <n v="24.120139999999999"/>
    <n v="-1035"/>
    <n v="16.63"/>
    <n v="14.135499999999999"/>
    <n v="100"/>
    <x v="47"/>
    <n v="789710.15944168298"/>
    <n v="25474216.626173198"/>
    <n v="0.54637648137484396"/>
    <n v="6.8530274425958396E-2"/>
    <n v="12.2744466305684"/>
    <n v="7.63188003286115"/>
  </r>
  <r>
    <n v="24"/>
    <n v="116.72"/>
    <n v="-9.1607000000000003"/>
    <x v="10"/>
    <n v="48338.821167428301"/>
    <n v="22.848679999999899"/>
    <n v="-1453"/>
    <n v="19.18"/>
    <n v="16.303000000000001"/>
    <n v="100"/>
    <x v="48"/>
    <n v="787493.38352621405"/>
    <n v="26261710.009699401"/>
    <n v="0.54462758988850402"/>
    <n v="6.8397658863460095E-2"/>
    <n v="12.984833294957699"/>
    <n v="8.1165467087870198"/>
  </r>
  <r>
    <n v="24"/>
    <n v="122.72"/>
    <n v="-5.8299000000000003"/>
    <x v="5"/>
    <n v="42321.780023336803"/>
    <n v="23.657820000000001"/>
    <n v="-1025"/>
    <n v="16.63"/>
    <n v="14.135499999999999"/>
    <n v="100"/>
    <x v="49"/>
    <n v="789321.62039611896"/>
    <n v="27051031.6300955"/>
    <n v="0.54293601641011402"/>
    <n v="6.8269494454944499E-2"/>
    <n v="12.390113512025399"/>
    <n v="7.6959199284332298"/>
  </r>
  <r>
    <n v="24"/>
    <n v="121.28"/>
    <n v="1.5998000000000001"/>
    <x v="7"/>
    <n v="51802.611610256601"/>
    <n v="24.542919999999999"/>
    <n v="-2251"/>
    <n v="20.32"/>
    <n v="17.271999999999998"/>
    <n v="100"/>
    <x v="50"/>
    <n v="786388.46252626204"/>
    <n v="27837420.0926218"/>
    <n v="0.54129828481436604"/>
    <n v="6.8145507826805105E-2"/>
    <n v="12.3672381809283"/>
    <n v="7.9397408111747501"/>
  </r>
  <r>
    <n v="24"/>
    <n v="135.91999999999999"/>
    <n v="-0.56000000000000005"/>
    <x v="4"/>
    <n v="36820.458262504901"/>
    <n v="24.92305"/>
    <n v="-1885"/>
    <n v="14.13"/>
    <n v="12.0105"/>
    <n v="100"/>
    <x v="51"/>
    <n v="790891.91138462594"/>
    <n v="28628312.004006401"/>
    <n v="0.53971122126165005"/>
    <n v="6.8025449580949304E-2"/>
    <n v="11.605904576640199"/>
    <n v="7.2059762895182899"/>
  </r>
  <r>
    <n v="24"/>
    <n v="95.599980000000002"/>
    <n v="5.9095000000000004"/>
    <x v="9"/>
    <n v="30901.1041249845"/>
    <n v="22.46725"/>
    <n v="-1235"/>
    <n v="11.74"/>
    <n v="9.9789999999999992"/>
    <n v="100"/>
    <x v="52"/>
    <n v="792473.50732037099"/>
    <n v="29420785.511326801"/>
    <n v="0.53817192038934403"/>
    <n v="6.7909091596191504E-2"/>
    <n v="12.2527753263431"/>
    <n v="7.3014227778638903"/>
  </r>
  <r>
    <n v="24"/>
    <n v="127.04"/>
    <n v="-2.9586999999999999"/>
    <x v="0"/>
    <n v="33672.679905976998"/>
    <n v="24.24729"/>
    <n v="-1585"/>
    <n v="21.19"/>
    <n v="18.011500000000002"/>
    <n v="21"/>
    <x v="53"/>
    <n v="166266.85071343"/>
    <n v="29587052.362040199"/>
    <n v="0.53785448181457896"/>
    <n v="6.7885106634867701E-2"/>
    <n v="16.814198828614501"/>
    <n v="11.395937055977299"/>
  </r>
  <r>
    <n v="25"/>
    <n v="122.96"/>
    <n v="-8.6865000000000006"/>
    <x v="3"/>
    <n v="37855.106088565801"/>
    <n v="23.849319999999999"/>
    <n v="-1141"/>
    <n v="21.28"/>
    <n v="18.088000000000001"/>
    <n v="100"/>
    <x v="54"/>
    <n v="790603.96693197498"/>
    <n v="30377656.328972202"/>
    <n v="0.53636942950014299"/>
    <n v="6.77729479058196E-2"/>
    <n v="11.9405258064577"/>
    <n v="7.3523629185914103"/>
  </r>
  <r>
    <n v="25"/>
    <n v="124.16"/>
    <n v="1.3599000000000001"/>
    <x v="1"/>
    <n v="49580.017484686199"/>
    <n v="24.29589"/>
    <n v="-1699"/>
    <n v="20.56"/>
    <n v="17.475999999999999"/>
    <n v="100"/>
    <x v="55"/>
    <n v="787101.85986675101"/>
    <n v="31164758.188838899"/>
    <n v="0.53492653158195602"/>
    <n v="6.76640496179189E-2"/>
    <n v="12.1690139802215"/>
    <n v="7.7563969531585801"/>
  </r>
  <r>
    <n v="25"/>
    <n v="120.3199"/>
    <n v="1.1198999999999999"/>
    <x v="7"/>
    <n v="56031.148135003801"/>
    <n v="24.25159"/>
    <n v="-2077"/>
    <n v="20.32"/>
    <n v="17.271999999999998"/>
    <n v="100"/>
    <x v="56"/>
    <n v="784987.62086401496"/>
    <n v="31949745.809702899"/>
    <n v="0.53352356530195599"/>
    <n v="6.7558237663067594E-2"/>
    <n v="12.3854767160999"/>
    <n v="8.0126452792181304"/>
  </r>
  <r>
    <n v="25"/>
    <n v="118.64"/>
    <n v="-7.9741"/>
    <x v="10"/>
    <n v="53609.348341749501"/>
    <n v="23.990410000000001"/>
    <n v="-2051"/>
    <n v="19.18"/>
    <n v="16.303000000000001"/>
    <n v="100"/>
    <x v="57"/>
    <n v="785796.91298562998"/>
    <n v="32735542.7226886"/>
    <n v="0.53215847657453597"/>
    <n v="6.7455351258524004E-2"/>
    <n v="12.344962733707799"/>
    <n v="7.9206316790562203"/>
  </r>
  <r>
    <n v="25"/>
    <n v="116"/>
    <n v="-9.1607000000000003"/>
    <x v="10"/>
    <n v="54093.944135138801"/>
    <n v="22.880379999999999"/>
    <n v="-1753"/>
    <n v="19.18"/>
    <n v="16.303000000000001"/>
    <n v="100"/>
    <x v="58"/>
    <n v="785636.47572719306"/>
    <n v="33521179.198415801"/>
    <n v="0.530829363467332"/>
    <n v="6.7355241633479807E-2"/>
    <n v="12.7277676599924"/>
    <n v="8.0816947359348799"/>
  </r>
  <r>
    <n v="25"/>
    <n v="118.88"/>
    <n v="-7.9741"/>
    <x v="10"/>
    <n v="55345.294614926199"/>
    <n v="24.033290000000001"/>
    <n v="-2899"/>
    <n v="19.18"/>
    <n v="16.303000000000001"/>
    <n v="100"/>
    <x v="59"/>
    <n v="785218.71470927005"/>
    <n v="34306397.913125001"/>
    <n v="0.52953446164719398"/>
    <n v="6.7257770872684697E-2"/>
    <n v="12.3090540297424"/>
    <n v="7.9358655960463498"/>
  </r>
  <r>
    <n v="25"/>
    <n v="96.07996"/>
    <n v="5.6707000000000001"/>
    <x v="9"/>
    <n v="34258.149429462297"/>
    <n v="22.291499999999999"/>
    <n v="-1147"/>
    <n v="11.74"/>
    <n v="9.9789999999999992"/>
    <n v="100"/>
    <x v="60"/>
    <n v="791590.28042641398"/>
    <n v="35097988.193551399"/>
    <n v="0.52827213151809405"/>
    <n v="6.7162810895189107E-2"/>
    <n v="12.120814418172399"/>
    <n v="7.2861255882952296"/>
  </r>
  <r>
    <n v="25"/>
    <n v="96.800049999999999"/>
    <n v="1.3599000000000001"/>
    <x v="11"/>
    <n v="62964.273077411097"/>
    <n v="22.742760000000001"/>
    <n v="-2043"/>
    <n v="21.34"/>
    <n v="18.138999999999999"/>
    <n v="100"/>
    <x v="61"/>
    <n v="782567.14750341396"/>
    <n v="35880555.341054901"/>
    <n v="0.52704084682099295"/>
    <n v="6.7070242549763501E-2"/>
    <n v="12.987652676769899"/>
    <n v="8.4038754055447598"/>
  </r>
  <r>
    <n v="25"/>
    <n v="117.43989999999999"/>
    <n v="-7.9741"/>
    <x v="10"/>
    <n v="57460.7598353375"/>
    <n v="23.14959"/>
    <n v="-1333"/>
    <n v="19.18"/>
    <n v="16.303000000000001"/>
    <n v="100"/>
    <x v="62"/>
    <n v="784501.09028877201"/>
    <n v="36665056.4313436"/>
    <n v="0.52583918450125"/>
    <n v="6.6979954811410405E-2"/>
    <n v="12.588629297655199"/>
    <n v="8.0827716188290495"/>
  </r>
  <r>
    <n v="25"/>
    <n v="121.76"/>
    <n v="1.5998000000000001"/>
    <x v="7"/>
    <n v="61125.414636289199"/>
    <n v="24.663489999999999"/>
    <n v="-2249"/>
    <n v="20.32"/>
    <n v="17.271999999999998"/>
    <n v="100"/>
    <x v="63"/>
    <n v="783224.09249684296"/>
    <n v="37448280.523840502"/>
    <n v="0.52466581567862802"/>
    <n v="6.6891844065759196E-2"/>
    <n v="12.138757033962801"/>
    <n v="7.9895721771508201"/>
  </r>
  <r>
    <n v="25"/>
    <n v="127.52"/>
    <n v="-7.9741"/>
    <x v="0"/>
    <n v="35312.2839074402"/>
    <n v="24.049189999999999"/>
    <n v="-1783"/>
    <n v="21.34"/>
    <n v="18.138999999999999"/>
    <n v="44"/>
    <x v="64"/>
    <n v="348174.42505244201"/>
    <n v="37796454.948892899"/>
    <n v="0.52415817363672101"/>
    <n v="6.6853739826397696E-2"/>
    <n v="13.696709473632399"/>
    <n v="8.82497075850047"/>
  </r>
  <r>
    <n v="26"/>
    <n v="124.88"/>
    <n v="0.64"/>
    <x v="1"/>
    <n v="32654.4230716536"/>
    <n v="24.14115"/>
    <n v="-1323"/>
    <n v="13.46"/>
    <n v="11.441000000000001"/>
    <n v="100"/>
    <x v="65"/>
    <n v="792016.70806110196"/>
    <n v="38588471.656953998"/>
    <n v="0.52302338471148002"/>
    <n v="6.6768595433526201E-2"/>
    <n v="11.233997516137499"/>
    <n v="6.8537450900690704"/>
  </r>
  <r>
    <n v="26"/>
    <n v="97.040040000000005"/>
    <n v="0.64"/>
    <x v="11"/>
    <n v="64352.846570514601"/>
    <n v="22.812200000000001"/>
    <n v="-2421"/>
    <n v="21.34"/>
    <n v="18.138999999999999"/>
    <n v="100"/>
    <x v="66"/>
    <n v="782063.90925528796"/>
    <n v="39370535.566209301"/>
    <n v="0.52191399379713899"/>
    <n v="6.6685402494642998E-2"/>
    <n v="12.8380374550801"/>
    <n v="8.3435615651091695"/>
  </r>
  <r>
    <n v="26"/>
    <n v="116.24"/>
    <n v="-7.9741"/>
    <x v="10"/>
    <n v="43781.830492117297"/>
    <n v="23.567039999999999"/>
    <n v="-1319"/>
    <n v="14.35"/>
    <n v="12.1975"/>
    <n v="100"/>
    <x v="67"/>
    <n v="788888.62505008397"/>
    <n v="40159424.191259399"/>
    <n v="0.52082893936305097"/>
    <n v="6.6604078406412595E-2"/>
    <n v="11.7691993920931"/>
    <n v="7.3516759618011198"/>
  </r>
  <r>
    <n v="26"/>
    <n v="99.199950000000001"/>
    <n v="-2.4792000000000001"/>
    <x v="12"/>
    <n v="66144.897385488206"/>
    <n v="22.998079999999899"/>
    <n v="-2177"/>
    <n v="21.34"/>
    <n v="18.138999999999999"/>
    <n v="100"/>
    <x v="68"/>
    <n v="781405.33790088503"/>
    <n v="40940829.529160298"/>
    <n v="0.51976722405379605"/>
    <n v="6.6524545602399399E-2"/>
    <n v="12.7651909111904"/>
    <n v="8.3464560555812"/>
  </r>
  <r>
    <n v="26"/>
    <n v="116"/>
    <n v="-7.9741"/>
    <x v="10"/>
    <n v="45591.612414193798"/>
    <n v="23.424499999999998"/>
    <n v="-1417"/>
    <n v="14.35"/>
    <n v="12.1975"/>
    <n v="100"/>
    <x v="69"/>
    <n v="788342.45726179203"/>
    <n v="41729171.986422099"/>
    <n v="0.51872790965764204"/>
    <n v="6.6446731155596905E-2"/>
    <n v="11.8183229779107"/>
    <n v="7.4067888518834897"/>
  </r>
  <r>
    <n v="26"/>
    <n v="119.12"/>
    <n v="-8.9237000000000002"/>
    <x v="10"/>
    <n v="61891.702634369904"/>
    <n v="22.057110000000002"/>
    <n v="-1287"/>
    <n v="19.18"/>
    <n v="16.303000000000001"/>
    <n v="100"/>
    <x v="70"/>
    <n v="782951.64401725098"/>
    <n v="42512123.630439296"/>
    <n v="0.51771011255642696"/>
    <n v="6.6370566419186205E-2"/>
    <n v="12.8696952081602"/>
    <n v="8.26076419847446"/>
  </r>
  <r>
    <n v="26"/>
    <n v="132.3201"/>
    <n v="-3.4379"/>
    <x v="8"/>
    <n v="56328.290190200001"/>
    <n v="23.47409"/>
    <n v="-1533"/>
    <n v="17.43"/>
    <n v="14.8155"/>
    <n v="100"/>
    <x v="71"/>
    <n v="784887.03409005899"/>
    <n v="43297010.664529398"/>
    <n v="0.51671299960276995"/>
    <n v="6.62959867012064E-2"/>
    <n v="12.1262755260658"/>
    <n v="7.8020003217983902"/>
  </r>
  <r>
    <n v="26"/>
    <n v="117.2"/>
    <n v="-7.9741"/>
    <x v="10"/>
    <n v="62340.2766366211"/>
    <n v="23.194710000000001"/>
    <n v="-1355"/>
    <n v="19.18"/>
    <n v="16.303000000000001"/>
    <n v="100"/>
    <x v="72"/>
    <n v="782791.28584237397"/>
    <n v="44079801.950371698"/>
    <n v="0.51573578437749601"/>
    <n v="6.6222930969383198E-2"/>
    <n v="12.4148009108506"/>
    <n v="8.0724069396155897"/>
  </r>
  <r>
    <n v="26"/>
    <n v="118.4"/>
    <n v="-7.9741"/>
    <x v="10"/>
    <n v="62868.818281630498"/>
    <n v="23.811409999999999"/>
    <n v="-2067"/>
    <n v="19.18"/>
    <n v="16.303000000000001"/>
    <n v="100"/>
    <x v="73"/>
    <n v="782601.51529830904"/>
    <n v="44862403.465670101"/>
    <n v="0.514777723786081"/>
    <n v="6.6151341582834894E-2"/>
    <n v="12.1842144244997"/>
    <n v="7.9851244323750796"/>
  </r>
  <r>
    <n v="26"/>
    <n v="96.800049999999999"/>
    <n v="1.1198999999999999"/>
    <x v="11"/>
    <n v="70947.294894997103"/>
    <n v="22.803070000000002"/>
    <n v="-2711"/>
    <n v="21.34"/>
    <n v="18.138999999999999"/>
    <n v="100"/>
    <x v="74"/>
    <n v="779589.87468534894"/>
    <n v="45641993.340355404"/>
    <n v="0.513838114958029"/>
    <n v="6.6081164047781193E-2"/>
    <n v="12.8109173198105"/>
    <n v="8.4497852527318695"/>
  </r>
  <r>
    <n v="26"/>
    <n v="131.36000000000001"/>
    <n v="-0.08"/>
    <x v="8"/>
    <n v="71117.318602502695"/>
    <n v="24.690860000000001"/>
    <n v="-1895"/>
    <n v="21.34"/>
    <n v="18.138999999999999"/>
    <n v="100"/>
    <x v="75"/>
    <n v="779524.24931949005"/>
    <n v="46421517.589674897"/>
    <n v="0.51291629241748504"/>
    <n v="6.6012346794733806E-2"/>
    <n v="12.118888300599499"/>
    <n v="8.1635618171607796"/>
  </r>
  <r>
    <n v="26"/>
    <n v="117.6801"/>
    <n v="-7.9741"/>
    <x v="10"/>
    <n v="64158.856843861999"/>
    <n v="23.280069999999998"/>
    <n v="-1519"/>
    <n v="19.18"/>
    <n v="16.303000000000001"/>
    <n v="100"/>
    <x v="76"/>
    <n v="782134.58409144299"/>
    <n v="47203652.1737663"/>
    <n v="0.51201162549719903"/>
    <n v="6.5944840974948501E-2"/>
    <n v="12.3266321718759"/>
    <n v="8.0579295748135902"/>
  </r>
  <r>
    <n v="26"/>
    <n v="118.64"/>
    <n v="-2.7189999999999999"/>
    <x v="6"/>
    <n v="28061.367532308199"/>
    <n v="24.470320000000001"/>
    <n v="-2001"/>
    <n v="8.25"/>
    <n v="7.0125000000000002"/>
    <n v="100"/>
    <x v="77"/>
    <n v="793192.51482540695"/>
    <n v="47996844.688591696"/>
    <n v="0.51112351597120997"/>
    <n v="6.5878600274184698E-2"/>
    <n v="10.6067350476622"/>
    <n v="6.4199512093967002"/>
  </r>
  <r>
    <n v="26"/>
    <n v="119.84"/>
    <n v="-8.2117000000000004"/>
    <x v="3"/>
    <n v="31653.103125298301"/>
    <n v="23.88823"/>
    <n v="-2035"/>
    <n v="17.579999999999998"/>
    <n v="14.942999999999998"/>
    <n v="44"/>
    <x v="78"/>
    <n v="348602.66721930599"/>
    <n v="48345447.355811097"/>
    <n v="0.51073784577929104"/>
    <n v="6.5849843749819101E-2"/>
    <n v="13.134729428769299"/>
    <n v="8.4017284679313793"/>
  </r>
  <r>
    <n v="27"/>
    <n v="122.48"/>
    <n v="-5.8299000000000003"/>
    <x v="5"/>
    <n v="43219.3916917202"/>
    <n v="23.792560000000002"/>
    <n v="-1405"/>
    <n v="16.63"/>
    <n v="14.135499999999999"/>
    <n v="100"/>
    <x v="79"/>
    <n v="789056.22963530803"/>
    <n v="49134503.585446402"/>
    <n v="0.50987258847179096"/>
    <n v="6.5785348182424805E-2"/>
    <n v="11.326268910390899"/>
    <n v="7.0920791298322596"/>
  </r>
  <r>
    <n v="27"/>
    <n v="135.6799"/>
    <n v="-0.32"/>
    <x v="4"/>
    <n v="53200.548420485597"/>
    <n v="24.973489999999899"/>
    <n v="-2711"/>
    <n v="20.23"/>
    <n v="17.195499999999999"/>
    <n v="100"/>
    <x v="80"/>
    <n v="785931.67261422798"/>
    <n v="49920435.258060597"/>
    <n v="0.50902255195012103"/>
    <n v="6.5722014335192896E-2"/>
    <n v="11.2431542159263"/>
    <n v="7.30827287300633"/>
  </r>
  <r>
    <n v="27"/>
    <n v="115.76"/>
    <n v="-9.1607000000000003"/>
    <x v="10"/>
    <n v="65814.803894735"/>
    <n v="23.14453"/>
    <n v="-2203"/>
    <n v="19.18"/>
    <n v="16.303000000000001"/>
    <n v="100"/>
    <x v="81"/>
    <n v="781527.41699243896"/>
    <n v="50701962.675053"/>
    <n v="0.50818723407752797"/>
    <n v="6.56598033934606E-2"/>
    <n v="12.305955169452799"/>
    <n v="8.0654648147344297"/>
  </r>
  <r>
    <n v="27"/>
    <n v="98.959959999999995"/>
    <n v="-2.2393999999999998"/>
    <x v="12"/>
    <n v="74065.172862303705"/>
    <n v="22.885339999999999"/>
    <n v="-2095"/>
    <n v="21.34"/>
    <n v="18.138999999999999"/>
    <n v="100"/>
    <x v="82"/>
    <n v="778371.75752326299"/>
    <n v="51480334.432576299"/>
    <n v="0.50736615677693397"/>
    <n v="6.5598678418460801E-2"/>
    <n v="12.6735956561565"/>
    <n v="8.4266197818469397"/>
  </r>
  <r>
    <n v="27"/>
    <n v="95.599980000000002"/>
    <n v="6.1482000000000001"/>
    <x v="9"/>
    <n v="41781.033245414801"/>
    <n v="22.46416"/>
    <n v="-1335"/>
    <n v="11.74"/>
    <n v="9.9789999999999992"/>
    <n v="100"/>
    <x v="83"/>
    <n v="789480.25656462496"/>
    <n v="52269814.689140901"/>
    <n v="0.50655886452994903"/>
    <n v="6.55386042295278E-2"/>
    <n v="11.6288013403506"/>
    <n v="7.1609482796556101"/>
  </r>
  <r>
    <n v="27"/>
    <n v="99.439940000000007"/>
    <n v="-2.7189999999999999"/>
    <x v="12"/>
    <n v="78082.473427837802"/>
    <n v="23.062819999999999"/>
    <n v="-2235"/>
    <n v="21.34"/>
    <n v="18.138999999999999"/>
    <n v="100"/>
    <x v="84"/>
    <n v="776756.44656710105"/>
    <n v="53046571.135707997"/>
    <n v="0.50576492299060005"/>
    <n v="6.5479547295354296E-2"/>
    <n v="12.706501402688399"/>
    <n v="8.53355379261202"/>
  </r>
  <r>
    <n v="27"/>
    <n v="124.16"/>
    <n v="-1.2799"/>
    <x v="2"/>
    <n v="78175.6773202357"/>
    <n v="24.001470000000001"/>
    <n v="-1583"/>
    <n v="21.34"/>
    <n v="18.138999999999999"/>
    <n v="100"/>
    <x v="85"/>
    <n v="776718.35818957898"/>
    <n v="53823289.493897602"/>
    <n v="0.50498391770344797"/>
    <n v="6.5421475633477902E-2"/>
    <n v="12.3573195113363"/>
    <n v="8.38643354351046"/>
  </r>
  <r>
    <n v="27"/>
    <n v="97.520020000000002"/>
    <n v="-0.08"/>
    <x v="11"/>
    <n v="79043.494463841504"/>
    <n v="22.81861"/>
    <n v="-2053"/>
    <n v="21.34"/>
    <n v="18.138999999999999"/>
    <n v="100"/>
    <x v="86"/>
    <n v="776362.38649300195"/>
    <n v="54599651.880390599"/>
    <n v="0.50421545291681102"/>
    <n v="6.5364358717264995E-2"/>
    <n v="12.7727801722887"/>
    <n v="8.5736941101614104"/>
  </r>
  <r>
    <n v="27"/>
    <n v="97.520020000000002"/>
    <n v="0.4"/>
    <x v="11"/>
    <n v="38097.924599807899"/>
    <n v="22.511119999999998"/>
    <n v="-1495"/>
    <n v="10.18"/>
    <n v="8.6529999999999987"/>
    <n v="100"/>
    <x v="87"/>
    <n v="790535.89444670605"/>
    <n v="55390187.7748373"/>
    <n v="0.50345915048279899"/>
    <n v="6.5308167389734106E-2"/>
    <n v="11.387404659731001"/>
    <n v="6.9525693840532297"/>
  </r>
  <r>
    <n v="27"/>
    <n v="96.319950000000006"/>
    <n v="2.0794999999999999"/>
    <x v="9"/>
    <n v="44821.052359322799"/>
    <n v="22.70881"/>
    <n v="-1383"/>
    <n v="11.74"/>
    <n v="9.9789999999999992"/>
    <n v="100"/>
    <x v="88"/>
    <n v="788576.28140930296"/>
    <n v="56178764.056246601"/>
    <n v="0.50271464883665096"/>
    <n v="6.5252873783624599E-2"/>
    <n v="11.5279189267847"/>
    <n v="7.1740182407663404"/>
  </r>
  <r>
    <n v="27"/>
    <n v="96.319950000000006"/>
    <n v="5.6707000000000001"/>
    <x v="9"/>
    <n v="46509.831814620302"/>
    <n v="22.416519999999998"/>
    <n v="-1209"/>
    <n v="11.74"/>
    <n v="9.9789999999999992"/>
    <n v="100"/>
    <x v="89"/>
    <n v="788061.34862899396"/>
    <n v="56966825.404875599"/>
    <n v="0.50198160204865405"/>
    <n v="6.5198451247179795E-2"/>
    <n v="11.661939728007001"/>
    <n v="7.26707065700489"/>
  </r>
  <r>
    <n v="27"/>
    <n v="123.43989999999999"/>
    <n v="0.16"/>
    <x v="13"/>
    <n v="54203.788265793301"/>
    <n v="23.671900000000001"/>
    <n v="-1701"/>
    <n v="13.46"/>
    <n v="11.441000000000001"/>
    <n v="100"/>
    <x v="90"/>
    <n v="785600.004817151"/>
    <n v="57752425.409692802"/>
    <n v="0.50125967894253498"/>
    <n v="6.5144874275159304E-2"/>
    <n v="11.4812929839942"/>
    <n v="7.3818673109547204"/>
  </r>
  <r>
    <n v="27"/>
    <n v="98.959959999999995"/>
    <n v="-2.4792000000000001"/>
    <x v="12"/>
    <n v="86126.284975016693"/>
    <n v="23.00262"/>
    <n v="-2813"/>
    <n v="21.34"/>
    <n v="18.138999999999999"/>
    <n v="100"/>
    <x v="91"/>
    <n v="773367.10466006596"/>
    <n v="58525792.514352798"/>
    <n v="0.50054856227484601"/>
    <n v="6.5092118444651098E-2"/>
    <n v="12.8459122401773"/>
    <n v="8.7602174453225601"/>
  </r>
  <r>
    <n v="27"/>
    <n v="122.96"/>
    <n v="1.3599000000000001"/>
    <x v="13"/>
    <n v="56563.303591540003"/>
    <n v="24.605090000000001"/>
    <n v="-2149"/>
    <n v="13.46"/>
    <n v="11.441000000000001"/>
    <n v="100"/>
    <x v="92"/>
    <n v="784807.27891142503"/>
    <n v="59310599.7932643"/>
    <n v="0.49984794797034998"/>
    <n v="6.5040160355286106E-2"/>
    <n v="11.203260215247299"/>
    <n v="7.3180434544231101"/>
  </r>
  <r>
    <n v="27"/>
    <n v="99.680049999999994"/>
    <n v="-1.7597"/>
    <x v="12"/>
    <n v="31410.147907482798"/>
    <n v="22.139939999999999"/>
    <n v="-1631"/>
    <n v="7.43"/>
    <n v="6.3154999999999992"/>
    <n v="100"/>
    <x v="93"/>
    <n v="792341.89613648399"/>
    <n v="60102941.689400703"/>
    <n v="0.49915754440890597"/>
    <n v="6.4988977573499904E-2"/>
    <n v="11.1519651717387"/>
    <n v="6.6687628042543796"/>
  </r>
  <r>
    <n v="27"/>
    <n v="96.560059999999993"/>
    <n v="1.5998000000000001"/>
    <x v="11"/>
    <n v="91430.938437326098"/>
    <n v="22.924229999999898"/>
    <n v="-2351"/>
    <n v="21.34"/>
    <n v="18.138999999999999"/>
    <n v="100"/>
    <x v="94"/>
    <n v="771018.79461598396"/>
    <n v="60873960.484016702"/>
    <n v="0.49847707175974998"/>
    <n v="6.4938548580520006E-2"/>
    <n v="12.999596057623499"/>
    <n v="8.9456960100031502"/>
  </r>
  <r>
    <n v="27"/>
    <n v="95.12"/>
    <n v="4.7146999999999997"/>
    <x v="9"/>
    <n v="51376.2493511668"/>
    <n v="22.632379999999898"/>
    <n v="-1363"/>
    <n v="11.74"/>
    <n v="9.9789999999999992"/>
    <n v="100"/>
    <x v="95"/>
    <n v="786526.53787530202"/>
    <n v="61660487.021892004"/>
    <n v="0.49780626135946898"/>
    <n v="6.4888852723783003E-2"/>
    <n v="11.6225608878658"/>
    <n v="7.3472855192116002"/>
  </r>
  <r>
    <n v="27"/>
    <n v="127.28"/>
    <n v="-2.9586999999999999"/>
    <x v="0"/>
    <n v="38571.8450175662"/>
    <n v="24.29569"/>
    <n v="-1871"/>
    <n v="21.19"/>
    <n v="18.011500000000002"/>
    <n v="21"/>
    <x v="96"/>
    <n v="165984.523194131"/>
    <n v="61826471.545086198"/>
    <n v="0.49766659442063998"/>
    <n v="6.4878507868045096E-2"/>
    <n v="15.234857773501"/>
    <n v="10.462368170656401"/>
  </r>
  <r>
    <n v="28"/>
    <n v="125.6"/>
    <n v="2.5590999999999999"/>
    <x v="1"/>
    <n v="33746.479405328799"/>
    <n v="24.295300000000001"/>
    <n v="-1371"/>
    <n v="13.46"/>
    <n v="11.441000000000001"/>
    <n v="100"/>
    <x v="97"/>
    <n v="791727.22528373497"/>
    <n v="62618198.770369902"/>
    <n v="0.497007131228"/>
    <n v="6.4829672663686694E-2"/>
    <n v="10.4461471325262"/>
    <n v="6.42505552465098"/>
  </r>
  <r>
    <n v="28"/>
    <n v="119.12"/>
    <n v="-10.107200000000001"/>
    <x v="3"/>
    <n v="60987.9017962984"/>
    <n v="23.5031"/>
    <n v="-1993"/>
    <n v="20.81"/>
    <n v="17.688499999999998"/>
    <n v="100"/>
    <x v="98"/>
    <n v="783272.78566638299"/>
    <n v="63401471.556036301"/>
    <n v="0.49635677330938799"/>
    <n v="6.4781527804198102E-2"/>
    <n v="11.6182602490218"/>
    <n v="7.5766247013917498"/>
  </r>
  <r>
    <n v="28"/>
    <n v="120.8"/>
    <n v="1.5998000000000001"/>
    <x v="7"/>
    <n v="62016.800269997599"/>
    <n v="24.432639999999999"/>
    <n v="-2397"/>
    <n v="20.32"/>
    <n v="17.271999999999998"/>
    <n v="100"/>
    <x v="99"/>
    <n v="782906.98823103996"/>
    <n v="64184378.544267297"/>
    <n v="0.49571528409879001"/>
    <n v="6.4734055124858594E-2"/>
    <n v="11.321999831292899"/>
    <n v="7.4763306732787003"/>
  </r>
  <r>
    <n v="28"/>
    <n v="133.76"/>
    <n v="-0.56000000000000005"/>
    <x v="8"/>
    <n v="47274.776813587298"/>
    <n v="24.665759999999999"/>
    <n v="-2935"/>
    <n v="14.17"/>
    <n v="12.044499999999999"/>
    <n v="100"/>
    <x v="100"/>
    <n v="787825.10700355598"/>
    <n v="64972203.651270904"/>
    <n v="0.495082435986271"/>
    <n v="6.46872371546061E-2"/>
    <n v="10.7182026292581"/>
    <n v="6.8575577351950097"/>
  </r>
  <r>
    <n v="28"/>
    <n v="97.280029999999996"/>
    <n v="-0.08"/>
    <x v="11"/>
    <n v="93470.445755069202"/>
    <n v="22.904879999999999"/>
    <n v="-2957"/>
    <n v="21.34"/>
    <n v="18.138999999999999"/>
    <n v="100"/>
    <x v="101"/>
    <n v="770091.99485342496"/>
    <n v="65742295.646124303"/>
    <n v="0.49445800987509197"/>
    <n v="6.4641057081510703E-2"/>
    <n v="12.937976054927899"/>
    <n v="8.9385216574872999"/>
  </r>
  <r>
    <n v="28"/>
    <n v="122.72"/>
    <n v="1.3599000000000001"/>
    <x v="13"/>
    <n v="59780.016769798698"/>
    <n v="24.633279999999999"/>
    <n v="-2819"/>
    <n v="13.46"/>
    <n v="11.441000000000001"/>
    <n v="100"/>
    <x v="102"/>
    <n v="783697.90003652405"/>
    <n v="66525993.546160802"/>
    <n v="0.49384179476574303"/>
    <n v="6.4595498720357303E-2"/>
    <n v="11.118302104471301"/>
    <n v="7.3238747653034402"/>
  </r>
  <r>
    <n v="28"/>
    <n v="96.800049999999999"/>
    <n v="5.6707000000000001"/>
    <x v="9"/>
    <n v="52870.056579363198"/>
    <n v="22.0518"/>
    <n v="-1053"/>
    <n v="11.74"/>
    <n v="9.9789999999999992"/>
    <n v="100"/>
    <x v="103"/>
    <n v="786040.22783044004"/>
    <n v="67312033.773991302"/>
    <n v="0.49323358736495698"/>
    <n v="6.4550546482185098E-2"/>
    <n v="11.718307482227299"/>
    <n v="7.39530639310256"/>
  </r>
  <r>
    <n v="28"/>
    <n v="95.12"/>
    <n v="4.4753999999999996"/>
    <x v="9"/>
    <n v="53370.645120518398"/>
    <n v="22.849550000000001"/>
    <n v="-1711"/>
    <n v="11.74"/>
    <n v="9.9789999999999992"/>
    <n v="100"/>
    <x v="104"/>
    <n v="785875.66563945601"/>
    <n v="68097909.439630702"/>
    <n v="0.49263319171792302"/>
    <n v="6.4506185345644798E-2"/>
    <n v="11.451692853839299"/>
    <n v="7.2942688361650303"/>
  </r>
  <r>
    <n v="28"/>
    <n v="98.719969999999904"/>
    <n v="-1.9996"/>
    <x v="12"/>
    <n v="97102.816176349603"/>
    <n v="22.730729999999902"/>
    <n v="-1899"/>
    <n v="21.34"/>
    <n v="18.138999999999999"/>
    <n v="100"/>
    <x v="105"/>
    <n v="768408.441944891"/>
    <n v="68866317.881575599"/>
    <n v="0.492040418862083"/>
    <n v="6.4462400830044897E-2"/>
    <n v="13.0465523195677"/>
    <n v="9.0568528938293102"/>
  </r>
  <r>
    <n v="28"/>
    <n v="96.560059999999993"/>
    <n v="5.6707000000000001"/>
    <x v="9"/>
    <n v="54015.979836143"/>
    <n v="22.37247"/>
    <n v="-1209"/>
    <n v="11.74"/>
    <n v="9.9789999999999992"/>
    <n v="100"/>
    <x v="106"/>
    <n v="785662.33836560301"/>
    <n v="69651980.219941199"/>
    <n v="0.49145508650101299"/>
    <n v="6.4419178969969002E-2"/>
    <n v="11.5932435348328"/>
    <n v="7.3609523616194901"/>
  </r>
  <r>
    <n v="28"/>
    <n v="120.8"/>
    <n v="-6.0686"/>
    <x v="14"/>
    <n v="38048.201746520397"/>
    <n v="24.331240000000001"/>
    <n v="-1555"/>
    <n v="8.25"/>
    <n v="7.0125000000000002"/>
    <n v="100"/>
    <x v="107"/>
    <n v="790549.84924484801"/>
    <n v="70442530.069186106"/>
    <n v="0.49087701869699901"/>
    <n v="6.4376506291358201E-2"/>
    <n v="10.3967370007098"/>
    <n v="6.4770852885514598"/>
  </r>
  <r>
    <n v="28"/>
    <n v="97.760009999999994"/>
    <n v="-0.32"/>
    <x v="11"/>
    <n v="98475.288316520295"/>
    <n v="22.628029999999999"/>
    <n v="-1551"/>
    <n v="21.34"/>
    <n v="18.138999999999999"/>
    <n v="100"/>
    <x v="108"/>
    <n v="767761.34483132104"/>
    <n v="71210291.414017394"/>
    <n v="0.49030604558105301"/>
    <n v="6.4334369788955403E-2"/>
    <n v="13.069521777014"/>
    <n v="9.0864251204479896"/>
  </r>
  <r>
    <n v="28"/>
    <n v="115.76"/>
    <n v="-8.2117000000000004"/>
    <x v="15"/>
    <n v="32101.401826302001"/>
    <n v="22.557489999999898"/>
    <n v="-1339"/>
    <n v="6.91"/>
    <n v="5.8734999999999999"/>
    <n v="100"/>
    <x v="109"/>
    <n v="792161.84953722102"/>
    <n v="72002453.263554603"/>
    <n v="0.48974200307920102"/>
    <n v="6.42927569050223E-2"/>
    <n v="10.747903464719901"/>
    <n v="6.4731545821492498"/>
  </r>
  <r>
    <n v="28"/>
    <n v="95.359989999999996"/>
    <n v="6.3867000000000003"/>
    <x v="9"/>
    <n v="54727.003501159001"/>
    <n v="22.424889999999898"/>
    <n v="-1591"/>
    <n v="11.74"/>
    <n v="9.9789999999999992"/>
    <n v="100"/>
    <x v="110"/>
    <n v="785425.75545378099"/>
    <n v="72787879.019008398"/>
    <n v="0.48918473265394202"/>
    <n v="6.4251655509243402E-2"/>
    <n v="11.5262219543509"/>
    <n v="7.3364820624246896"/>
  </r>
  <r>
    <n v="28"/>
    <n v="96.07996"/>
    <n v="2.0794999999999999"/>
    <x v="9"/>
    <n v="55486.279134404198"/>
    <n v="22.852450000000001"/>
    <n v="-1613"/>
    <n v="11.74"/>
    <n v="9.9789999999999992"/>
    <n v="100"/>
    <x v="111"/>
    <n v="785171.33364190697"/>
    <n v="73573050.3526503"/>
    <n v="0.48863408105991502"/>
    <n v="6.4211053879738397E-2"/>
    <n v="11.394076230583"/>
    <n v="7.2971799576892904"/>
  </r>
  <r>
    <n v="28"/>
    <n v="94.88"/>
    <n v="6.1482000000000001"/>
    <x v="9"/>
    <n v="56411.559926927199"/>
    <n v="21.979229999999902"/>
    <n v="-1589"/>
    <n v="11.74"/>
    <n v="9.9789999999999992"/>
    <n v="100"/>
    <x v="112"/>
    <n v="784858.79549654003"/>
    <n v="74357909.148146793"/>
    <n v="0.488089900112817"/>
    <n v="6.4170940685111796E-2"/>
    <n v="11.6936923565497"/>
    <n v="7.43957670752686"/>
  </r>
  <r>
    <n v="28"/>
    <n v="99.680049999999994"/>
    <n v="-2.9586999999999999"/>
    <x v="12"/>
    <n v="103189.82239744"/>
    <n v="23.064309999999999"/>
    <n v="-2401"/>
    <n v="21.34"/>
    <n v="18.138999999999999"/>
    <n v="100"/>
    <x v="113"/>
    <n v="765492.66934632498"/>
    <n v="75123401.8174932"/>
    <n v="0.48755204647075001"/>
    <n v="6.41313049674712E-2"/>
    <n v="13.000829332311"/>
    <n v="9.1561638055018602"/>
  </r>
  <r>
    <n v="28"/>
    <n v="103.28"/>
    <n v="-5.1132"/>
    <x v="16"/>
    <n v="36134.709588807898"/>
    <n v="23.130979999999902"/>
    <n v="-1159"/>
    <n v="7.45"/>
    <n v="6.3324999999999996"/>
    <n v="100"/>
    <x v="114"/>
    <n v="791080.87149310403"/>
    <n v="75914482.688986301"/>
    <n v="0.48702038142718901"/>
    <n v="6.4092136126354102E-2"/>
    <n v="10.610455933096601"/>
    <n v="6.4990029109873797"/>
  </r>
  <r>
    <n v="28"/>
    <n v="97.520020000000002"/>
    <n v="-0.32"/>
    <x v="11"/>
    <n v="103724.804631369"/>
    <n v="22.88111"/>
    <n v="-2217"/>
    <n v="21.34"/>
    <n v="18.138999999999999"/>
    <n v="100"/>
    <x v="115"/>
    <n v="765230.74383944995"/>
    <n v="76679713.432825699"/>
    <n v="0.48649477071483999"/>
    <n v="6.4053423903504006E-2"/>
    <n v="13.0434296939793"/>
    <n v="9.1776524527479193"/>
  </r>
  <r>
    <n v="28"/>
    <n v="95.839969999999994"/>
    <n v="5.9095000000000004"/>
    <x v="9"/>
    <n v="57452.0837176075"/>
    <n v="22.639520000000001"/>
    <n v="-1377"/>
    <n v="11.74"/>
    <n v="9.9789999999999992"/>
    <n v="100"/>
    <x v="116"/>
    <n v="784504.06267453998"/>
    <n v="77464217.495500207"/>
    <n v="0.48597508431972197"/>
    <n v="6.4015158368444694E-2"/>
    <n v="11.4442771468137"/>
    <n v="7.3486620996913903"/>
  </r>
  <r>
    <n v="28"/>
    <n v="99.92004"/>
    <n v="-1.9996"/>
    <x v="12"/>
    <n v="36614.7768518382"/>
    <n v="22.126379999999902"/>
    <n v="-1557"/>
    <n v="7.43"/>
    <n v="6.3154999999999992"/>
    <n v="100"/>
    <x v="117"/>
    <n v="790948.74528623605"/>
    <n v="78255166.240786493"/>
    <n v="0.48546119630482898"/>
    <n v="6.3977329904801705E-2"/>
    <n v="10.902838192593199"/>
    <n v="6.6226863957705699"/>
  </r>
  <r>
    <n v="28"/>
    <n v="95.12"/>
    <n v="6.3867000000000003"/>
    <x v="9"/>
    <n v="58937.810966680401"/>
    <n v="22.392309999999998"/>
    <n v="-1775"/>
    <n v="11.74"/>
    <n v="9.9789999999999992"/>
    <n v="92.2"/>
    <x v="118"/>
    <n v="722840.21374247596"/>
    <n v="78978006.454529002"/>
    <n v="0.48499242378961699"/>
    <n v="6.3942831280944995E-2"/>
    <n v="11.725931799824799"/>
    <n v="7.5595046368145002"/>
  </r>
  <r>
    <n v="29"/>
    <n v="125.12"/>
    <n v="2.5590999999999999"/>
    <x v="1"/>
    <n v="33939.4017270533"/>
    <n v="24.43045"/>
    <n v="-2319"/>
    <n v="13.46"/>
    <n v="11.441000000000001"/>
    <n v="100"/>
    <x v="119"/>
    <n v="791675.68924683996"/>
    <n v="79769682.143775806"/>
    <n v="0.48448934084304601"/>
    <n v="6.3905816960393297E-2"/>
    <n v="10.0466116410601"/>
    <n v="6.2020632983220203"/>
  </r>
  <r>
    <n v="29"/>
    <n v="140.96"/>
    <n v="-2.2393999999999998"/>
    <x v="4"/>
    <n v="41910.497272763998"/>
    <n v="24.625"/>
    <n v="-2091"/>
    <n v="15.17"/>
    <n v="12.894499999999999"/>
    <n v="100"/>
    <x v="120"/>
    <n v="789442.36143088504"/>
    <n v="80559124.505206704"/>
    <n v="0.48399171011466102"/>
    <n v="6.3869213292977206E-2"/>
    <n v="10.2260617801028"/>
    <n v="6.4618717072150798"/>
  </r>
  <r>
    <n v="29"/>
    <n v="121.04"/>
    <n v="1.5998000000000001"/>
    <x v="7"/>
    <n v="65553.101065950294"/>
    <n v="24.45392"/>
    <n v="-1235"/>
    <n v="20.32"/>
    <n v="17.271999999999998"/>
    <n v="100"/>
    <x v="121"/>
    <n v="781623.95557525102"/>
    <n v="81340748.460781902"/>
    <n v="0.483499420119478"/>
    <n v="6.3833011774998893E-2"/>
    <n v="11.05096592808"/>
    <n v="7.36754284733252"/>
  </r>
  <r>
    <n v="29"/>
    <n v="118.4"/>
    <n v="-9.1607000000000003"/>
    <x v="10"/>
    <n v="66582.444850243803"/>
    <n v="22.99924"/>
    <n v="-1789"/>
    <n v="19.18"/>
    <n v="16.303000000000001"/>
    <n v="100"/>
    <x v="122"/>
    <n v="781242.98222955305"/>
    <n v="82121991.443011507"/>
    <n v="0.483012362702886"/>
    <n v="6.3797204158994203E-2"/>
    <n v="11.541954887845399"/>
    <n v="7.5914135370338496"/>
  </r>
  <r>
    <n v="29"/>
    <n v="96.07996"/>
    <n v="5.9095000000000004"/>
    <x v="9"/>
    <n v="59504.206039106997"/>
    <n v="22.750969999999999"/>
    <n v="-1347"/>
    <n v="11.74"/>
    <n v="9.9789999999999992"/>
    <n v="100"/>
    <x v="123"/>
    <n v="783794.31758824701"/>
    <n v="82905785.760599703"/>
    <n v="0.48253043291037401"/>
    <n v="6.3761782443642903E-2"/>
    <n v="11.365690862028"/>
    <n v="7.3435386194740602"/>
  </r>
  <r>
    <n v="29"/>
    <n v="120.56010000000001"/>
    <n v="-5.5911"/>
    <x v="14"/>
    <n v="42397.977754195403"/>
    <n v="24.091619999999999"/>
    <n v="-1501"/>
    <n v="8.25"/>
    <n v="7.0125000000000002"/>
    <n v="100"/>
    <x v="124"/>
    <n v="789299.191536873"/>
    <n v="83695084.952136606"/>
    <n v="0.48205352886352298"/>
    <n v="6.3726738864169102E-2"/>
    <n v="10.3559353168891"/>
    <n v="6.5161666526982902"/>
  </r>
  <r>
    <n v="29"/>
    <n v="120.8"/>
    <n v="-6.3071999999999999"/>
    <x v="14"/>
    <n v="43094.494899609097"/>
    <n v="24.292829999999999"/>
    <n v="-2085"/>
    <n v="8.25"/>
    <n v="7.0125000000000002"/>
    <n v="100"/>
    <x v="125"/>
    <n v="789093.31122904504"/>
    <n v="84484178.263365701"/>
    <n v="0.48158155164192901"/>
    <n v="6.3692065883200394E-2"/>
    <n v="10.3001705031886"/>
    <n v="6.5070343569568099"/>
  </r>
  <r>
    <n v="29"/>
    <n v="95.839969999999994"/>
    <n v="2.3193999999999999"/>
    <x v="9"/>
    <n v="62653.8262734167"/>
    <n v="22.616320000000002"/>
    <n v="-1593"/>
    <n v="11.74"/>
    <n v="9.9789999999999992"/>
    <n v="100"/>
    <x v="126"/>
    <n v="782678.814940023"/>
    <n v="85266857.078305706"/>
    <n v="0.48111440517070297"/>
    <n v="6.3657756182063194E-2"/>
    <n v="11.4692734218506"/>
    <n v="7.4528544629787303"/>
  </r>
  <r>
    <n v="29"/>
    <n v="95.599980000000002"/>
    <n v="6.3867000000000003"/>
    <x v="9"/>
    <n v="62670.854537130901"/>
    <n v="22.09516"/>
    <n v="-1335"/>
    <n v="11.74"/>
    <n v="9.9789999999999992"/>
    <n v="100"/>
    <x v="127"/>
    <n v="782672.69787223695"/>
    <n v="86049529.776177898"/>
    <n v="0.48065199611324799"/>
    <n v="6.3623802652487196E-2"/>
    <n v="11.622080954599801"/>
    <n v="7.5130646473825404"/>
  </r>
  <r>
    <n v="29"/>
    <n v="95.839969999999994"/>
    <n v="6.1482000000000001"/>
    <x v="9"/>
    <n v="63957.024278217599"/>
    <n v="22.44389"/>
    <n v="-1155"/>
    <n v="11.74"/>
    <n v="9.9789999999999992"/>
    <n v="100"/>
    <x v="128"/>
    <n v="782207.98860098596"/>
    <n v="86831737.764778897"/>
    <n v="0.48019423376901299"/>
    <n v="6.3590198388697797E-2"/>
    <n v="11.538504791959999"/>
    <n v="7.5065888014936704"/>
  </r>
  <r>
    <n v="29"/>
    <n v="97.520020000000002"/>
    <n v="0.16"/>
    <x v="11"/>
    <n v="56083.983628230497"/>
    <n v="22.836040000000001"/>
    <n v="-2323"/>
    <n v="10.18"/>
    <n v="8.6529999999999987"/>
    <n v="100"/>
    <x v="129"/>
    <n v="784969.75592963595"/>
    <n v="87616707.520708501"/>
    <n v="0.47974102997595203"/>
    <n v="6.3556936679873902E-2"/>
    <n v="11.134105599177801"/>
    <n v="7.14793274383113"/>
  </r>
  <r>
    <n v="29"/>
    <n v="120.08"/>
    <n v="-6.3071999999999999"/>
    <x v="14"/>
    <n v="46969.134320004101"/>
    <n v="22.019490000000001"/>
    <n v="-1627"/>
    <n v="8.25"/>
    <n v="7.0125000000000002"/>
    <n v="100"/>
    <x v="130"/>
    <n v="787919.72434411501"/>
    <n v="88404627.245052695"/>
    <n v="0.47929229901743198"/>
    <n v="6.3524011002951394E-2"/>
    <n v="11.0801145661086"/>
    <n v="6.9067155908534099"/>
  </r>
  <r>
    <n v="29"/>
    <n v="97.760009999999994"/>
    <n v="-0.56000000000000005"/>
    <x v="11"/>
    <n v="124967.414149306"/>
    <n v="22.841139999999999"/>
    <n v="-2071"/>
    <n v="21.34"/>
    <n v="18.138999999999999"/>
    <n v="100"/>
    <x v="131"/>
    <n v="754091.25952914695"/>
    <n v="89158718.504581794"/>
    <n v="0.47884795753334902"/>
    <n v="6.3491415015754102E-2"/>
    <n v="13.589863381731799"/>
    <n v="9.8875235225522395"/>
  </r>
  <r>
    <n v="29"/>
    <n v="98.479979999999998"/>
    <n v="-1.7597"/>
    <x v="12"/>
    <n v="127303.61147957999"/>
    <n v="22.736519999999999"/>
    <n v="-2997"/>
    <n v="21.34"/>
    <n v="18.138999999999999"/>
    <n v="100"/>
    <x v="132"/>
    <n v="752778.157330652"/>
    <n v="89911496.661912397"/>
    <n v="0.47840792443522501"/>
    <n v="6.3459142550433806E-2"/>
    <n v="13.700002263700201"/>
    <n v="9.9908287142479395"/>
  </r>
  <r>
    <n v="29"/>
    <n v="120.8"/>
    <n v="-5.8299000000000003"/>
    <x v="14"/>
    <n v="49308.430218729402"/>
    <n v="24.388539999999999"/>
    <n v="-1617"/>
    <n v="8.25"/>
    <n v="7.0125000000000002"/>
    <n v="100"/>
    <x v="133"/>
    <n v="787187.95026613295"/>
    <n v="90698684.612178594"/>
    <n v="0.47797212082507901"/>
    <n v="6.3427187607203006E-2"/>
    <n v="10.3634991406804"/>
    <n v="6.6588858539985196"/>
  </r>
  <r>
    <n v="29"/>
    <n v="102.8"/>
    <n v="-4.8741000000000003"/>
    <x v="16"/>
    <n v="46672.695559469998"/>
    <n v="23.00151"/>
    <n v="-1381"/>
    <n v="7.45"/>
    <n v="6.3324999999999996"/>
    <n v="100"/>
    <x v="134"/>
    <n v="788011.20731728501"/>
    <n v="91486695.819495901"/>
    <n v="0.47754046991787003"/>
    <n v="6.33955443483456E-2"/>
    <n v="10.7043146424311"/>
    <n v="6.7348202000000699"/>
  </r>
  <r>
    <n v="29"/>
    <n v="99.92004"/>
    <n v="-3.1983000000000001"/>
    <x v="12"/>
    <n v="134263.209305653"/>
    <n v="23.031279999999999"/>
    <n v="-1889"/>
    <n v="21.34"/>
    <n v="18.138999999999999"/>
    <n v="100"/>
    <x v="135"/>
    <n v="748763.01757962303"/>
    <n v="92235458.837075502"/>
    <n v="0.47711289696732101"/>
    <n v="6.3364207092490299E-2"/>
    <n v="13.829911791237"/>
    <n v="10.218168779096199"/>
  </r>
  <r>
    <n v="29"/>
    <n v="99.92004"/>
    <n v="-1.7597"/>
    <x v="12"/>
    <n v="47127.553725768099"/>
    <n v="22.254939999999898"/>
    <n v="-1837"/>
    <n v="7.43"/>
    <n v="6.3154999999999992"/>
    <n v="100"/>
    <x v="136"/>
    <n v="787870.71992524201"/>
    <n v="93023329.557000697"/>
    <n v="0.47668932919495899"/>
    <n v="6.3333170309133005E-2"/>
    <n v="10.9282982704822"/>
    <n v="6.8328699804373398"/>
  </r>
  <r>
    <n v="29"/>
    <n v="98.479979999999998"/>
    <n v="-1.5198"/>
    <x v="12"/>
    <n v="135998.96081615199"/>
    <n v="22.486239999999999"/>
    <n v="-1971"/>
    <n v="21.34"/>
    <n v="18.138999999999999"/>
    <n v="100"/>
    <x v="137"/>
    <n v="747737.509777094"/>
    <n v="93771067.066777796"/>
    <n v="0.47626969572220101"/>
    <n v="6.3302428613394995E-2"/>
    <n v="14.0474585933224"/>
    <n v="10.345330308437999"/>
  </r>
  <r>
    <n v="29"/>
    <n v="121.28"/>
    <n v="-5.3521999999999998"/>
    <x v="5"/>
    <n v="104968.332235168"/>
    <n v="24.57377"/>
    <n v="-2277"/>
    <n v="16.29"/>
    <n v="13.846499999999999"/>
    <n v="100"/>
    <x v="138"/>
    <n v="764618.38310741796"/>
    <n v="94535685.449885294"/>
    <n v="0.47585392750532701"/>
    <n v="6.3271976761007195E-2"/>
    <n v="12.149187392940901"/>
    <n v="8.7398549047410299"/>
  </r>
  <r>
    <n v="29"/>
    <n v="120.8"/>
    <n v="-4.6349"/>
    <x v="14"/>
    <n v="53458.124473316901"/>
    <n v="24.347169999999998"/>
    <n v="-1505"/>
    <n v="8.25"/>
    <n v="7.0125000000000002"/>
    <n v="100"/>
    <x v="139"/>
    <n v="785846.82570361905"/>
    <n v="95321532.2755889"/>
    <n v="0.47544195727319899"/>
    <n v="6.3241809643505106E-2"/>
    <n v="10.435054908150001"/>
    <n v="6.7706845147215899"/>
  </r>
  <r>
    <n v="29"/>
    <n v="103.04"/>
    <n v="-5.1132"/>
    <x v="16"/>
    <n v="49171.3970639779"/>
    <n v="23.333379999999998"/>
    <n v="-1479"/>
    <n v="7.45"/>
    <n v="6.3324999999999996"/>
    <n v="100"/>
    <x v="140"/>
    <n v="787231.29891218303"/>
    <n v="96108763.574501097"/>
    <n v="0.47503371946758999"/>
    <n v="6.3211922283627597E-2"/>
    <n v="10.603237889872201"/>
    <n v="6.7370454351977296"/>
  </r>
  <r>
    <n v="29"/>
    <n v="120.8"/>
    <n v="-4.3956999999999997"/>
    <x v="14"/>
    <n v="54726.361716398198"/>
    <n v="24.58755"/>
    <n v="-2247"/>
    <n v="8.25"/>
    <n v="7.0125000000000002"/>
    <n v="100"/>
    <x v="141"/>
    <n v="785425.96972690895"/>
    <n v="96894189.544228002"/>
    <n v="0.474629150185988"/>
    <n v="6.3182309830906905E-2"/>
    <n v="10.375994833997501"/>
    <n v="6.7710905762339904"/>
  </r>
  <r>
    <n v="29"/>
    <n v="103.76"/>
    <n v="-5.5911"/>
    <x v="17"/>
    <n v="48464.5212258967"/>
    <n v="23.245480000000001"/>
    <n v="-1719"/>
    <n v="7.29"/>
    <n v="6.1964999999999995"/>
    <n v="100"/>
    <x v="142"/>
    <n v="787453.95667317102"/>
    <n v="97681643.500901103"/>
    <n v="0.47422818712675802"/>
    <n v="6.3152967557441597E-2"/>
    <n v="10.5834244482085"/>
    <n v="6.7076491493896402"/>
  </r>
  <r>
    <n v="29"/>
    <n v="99.199950000000001"/>
    <n v="-2.2393999999999998"/>
    <x v="12"/>
    <n v="49422.296171556103"/>
    <n v="22.74033"/>
    <n v="-2193"/>
    <n v="7.43"/>
    <n v="6.3154999999999992"/>
    <n v="100"/>
    <x v="143"/>
    <n v="787151.88461335504"/>
    <n v="98468795.385514498"/>
    <n v="0.47383076953654202"/>
    <n v="6.3123890853843304E-2"/>
    <n v="10.7601826721578"/>
    <n v="6.8004914376610204"/>
  </r>
  <r>
    <n v="29"/>
    <n v="118.16"/>
    <n v="0.4"/>
    <x v="18"/>
    <n v="70904.176677437499"/>
    <n v="23.966889999999999"/>
    <n v="-1695"/>
    <n v="10.58"/>
    <n v="8.9930000000000003"/>
    <n v="100"/>
    <x v="144"/>
    <n v="779606.50267290405"/>
    <n v="99248401.888187394"/>
    <n v="0.47343683815979598"/>
    <n v="6.3095075225347796E-2"/>
    <n v="11.0677468856695"/>
    <n v="7.4319533230385098"/>
  </r>
  <r>
    <n v="29"/>
    <n v="115.28"/>
    <n v="-7.7363999999999997"/>
    <x v="15"/>
    <n v="46628.2311266373"/>
    <n v="22.82151"/>
    <n v="-1031"/>
    <n v="6.91"/>
    <n v="5.8734999999999999"/>
    <n v="100"/>
    <x v="145"/>
    <n v="788024.90511707496"/>
    <n v="100036426.793304"/>
    <n v="0.473046335190348"/>
    <n v="6.3066516288084296E-2"/>
    <n v="10.6209853304243"/>
    <n v="6.6736300627206404"/>
  </r>
  <r>
    <n v="29"/>
    <n v="118.16"/>
    <n v="0.16"/>
    <x v="18"/>
    <n v="74753.625934994299"/>
    <n v="24.369610000000002"/>
    <n v="-2003"/>
    <n v="10.58"/>
    <n v="8.9930000000000003"/>
    <n v="100"/>
    <x v="146"/>
    <n v="778098.60017910902"/>
    <n v="100814525.393483"/>
    <n v="0.47265920422490099"/>
    <n v="6.3038209765494194E-2"/>
    <n v="11.045119710545899"/>
    <n v="7.5092470348292801"/>
  </r>
  <r>
    <n v="29"/>
    <n v="133.04"/>
    <n v="-5.8299000000000003"/>
    <x v="0"/>
    <n v="38958.736312348301"/>
    <n v="23.649279999999901"/>
    <n v="-1435"/>
    <n v="21.34"/>
    <n v="18.138999999999999"/>
    <n v="16.399999999999999"/>
    <x v="147"/>
    <n v="129608.060838452"/>
    <n v="100944133.454322"/>
    <n v="0.47259603278861201"/>
    <n v="6.3033591299512304E-2"/>
    <n v="15.294800665335799"/>
    <n v="10.688707882679401"/>
  </r>
  <r>
    <n v="30"/>
    <n v="128.24"/>
    <n v="-2.7189999999999999"/>
    <x v="0"/>
    <n v="38577.827541765699"/>
    <n v="24.342860000000002"/>
    <n v="-1577"/>
    <n v="20.85"/>
    <n v="17.7225"/>
    <n v="100"/>
    <x v="148"/>
    <n v="790400.80280274001"/>
    <n v="101734534.25712401"/>
    <n v="0.47221275760055498"/>
    <n v="6.3005573339292006E-2"/>
    <n v="9.8690150175892004"/>
    <n v="6.1735622523554099"/>
  </r>
  <r>
    <n v="30"/>
    <n v="125.36"/>
    <n v="3.2782"/>
    <x v="1"/>
    <n v="39651.547998184797"/>
    <n v="24.362289999999899"/>
    <n v="-1535"/>
    <n v="13.46"/>
    <n v="11.441000000000001"/>
    <n v="100"/>
    <x v="149"/>
    <n v="790095.88738648803"/>
    <n v="102524630.144511"/>
    <n v="0.47183273695261602"/>
    <n v="6.2977798890496095E-2"/>
    <n v="9.8855173445872797"/>
    <n v="6.2029545072136596"/>
  </r>
  <r>
    <n v="30"/>
    <n v="116.24"/>
    <n v="-9.1607000000000003"/>
    <x v="10"/>
    <n v="50464.060800940097"/>
    <n v="22.92333"/>
    <n v="-1953"/>
    <n v="14.35"/>
    <n v="12.1975"/>
    <n v="100"/>
    <x v="150"/>
    <n v="786819.99475142604"/>
    <n v="103311450.13926201"/>
    <n v="0.471455918594196"/>
    <n v="6.2950263994083294E-2"/>
    <n v="10.6626748261403"/>
    <n v="6.7704092965776201"/>
  </r>
  <r>
    <n v="30"/>
    <n v="96.560059999999993"/>
    <n v="3.0386000000000002"/>
    <x v="9"/>
    <n v="64896.947644271298"/>
    <n v="20.38062"/>
    <n v="-1083"/>
    <n v="11.74"/>
    <n v="9.9789999999999992"/>
    <n v="100"/>
    <x v="151"/>
    <n v="781865.03927294898"/>
    <n v="104093315.178535"/>
    <n v="0.471082251502767"/>
    <n v="6.2922964784870999E-2"/>
    <n v="11.9153009499527"/>
    <n v="7.6220236768777703"/>
  </r>
  <r>
    <n v="30"/>
    <n v="95.12"/>
    <n v="4.2361000000000004"/>
    <x v="9"/>
    <n v="66766.582983421802"/>
    <n v="22.806760000000001"/>
    <n v="-1245"/>
    <n v="11.74"/>
    <n v="9.9789999999999992"/>
    <n v="100"/>
    <x v="152"/>
    <n v="781174.47331209097"/>
    <n v="104874489.651847"/>
    <n v="0.47071168584600098"/>
    <n v="6.2895897488619595E-2"/>
    <n v="11.2062289007744"/>
    <n v="7.3711828634193202"/>
  </r>
  <r>
    <n v="30"/>
    <n v="99.439940000000007"/>
    <n v="-2.4792000000000001"/>
    <x v="12"/>
    <n v="52514.752632237803"/>
    <n v="22.857019999999999"/>
    <n v="-1553"/>
    <n v="7.43"/>
    <n v="6.3154999999999992"/>
    <n v="100"/>
    <x v="153"/>
    <n v="786156.54363578395"/>
    <n v="105660646.195483"/>
    <n v="0.47034417294533598"/>
    <n v="6.28690584192311E-2"/>
    <n v="10.7143851282396"/>
    <n v="6.8325559552441799"/>
  </r>
  <r>
    <n v="30"/>
    <n v="98"/>
    <n v="-0.8"/>
    <x v="11"/>
    <n v="152678.72241533099"/>
    <n v="22.736329999999999"/>
    <n v="-1971"/>
    <n v="21.34"/>
    <n v="18.138999999999999"/>
    <n v="100"/>
    <x v="154"/>
    <n v="737392.06080562004"/>
    <n v="106398038.25628901"/>
    <n v="0.469979665240919"/>
    <n v="6.2842443976053694E-2"/>
    <n v="14.3946808136123"/>
    <n v="10.871647627187899"/>
  </r>
  <r>
    <n v="30"/>
    <n v="115.52"/>
    <n v="-7.9741"/>
    <x v="15"/>
    <n v="49997.971545676897"/>
    <n v="23.143969999999999"/>
    <n v="-1249"/>
    <n v="6.91"/>
    <n v="5.8734999999999999"/>
    <n v="100"/>
    <x v="155"/>
    <n v="786968.91219546902"/>
    <n v="107185007.168484"/>
    <n v="0.46961811625786798"/>
    <n v="6.2816050641287605E-2"/>
    <n v="10.5226690543234"/>
    <n v="6.6909803955632601"/>
  </r>
  <r>
    <n v="30"/>
    <n v="120.8"/>
    <n v="-6.5457000000000001"/>
    <x v="14"/>
    <n v="60481.547685941499"/>
    <n v="24.25667"/>
    <n v="-2779"/>
    <n v="8.25"/>
    <n v="7.0125000000000002"/>
    <n v="100"/>
    <x v="156"/>
    <n v="783451.56425879197"/>
    <n v="107968458.732743"/>
    <n v="0.46925948057378197"/>
    <n v="6.2789874977487503E-2"/>
    <n v="10.502763004610101"/>
    <n v="6.9235880208469798"/>
  </r>
  <r>
    <n v="30"/>
    <n v="118.16"/>
    <n v="-0.08"/>
    <x v="18"/>
    <n v="77970.492752421793"/>
    <n v="24.38409"/>
    <n v="-2135"/>
    <n v="10.58"/>
    <n v="8.9930000000000003"/>
    <n v="100"/>
    <x v="157"/>
    <n v="776802.17148653499"/>
    <n v="108745260.90423"/>
    <n v="0.46890371378746498"/>
    <n v="6.2763913625159401E-2"/>
    <n v="11.0282303179973"/>
    <n v="7.5507999573404296"/>
  </r>
  <r>
    <n v="30"/>
    <n v="120.08"/>
    <n v="-6.5457000000000001"/>
    <x v="14"/>
    <n v="63299.461244056904"/>
    <n v="22.60886"/>
    <n v="-1757"/>
    <n v="8.25"/>
    <n v="7.0125000000000002"/>
    <n v="100"/>
    <x v="158"/>
    <n v="782446.23483706103"/>
    <n v="109527707.13906699"/>
    <n v="0.46855077248878302"/>
    <n v="6.2738163300444294E-2"/>
    <n v="11.0835084951692"/>
    <n v="7.2242526872721697"/>
  </r>
  <r>
    <n v="30"/>
    <n v="99.680049999999994"/>
    <n v="-1.5198"/>
    <x v="12"/>
    <n v="57220.183652294698"/>
    <n v="22.308509999999998"/>
    <n v="-1635"/>
    <n v="7.43"/>
    <n v="6.3154999999999992"/>
    <n v="100"/>
    <x v="159"/>
    <n v="784583.421100565"/>
    <n v="110312290.560167"/>
    <n v="0.468200614229629"/>
    <n v="6.2712620792888196E-2"/>
    <n v="10.9677916937527"/>
    <n v="7.0327608991868704"/>
  </r>
  <r>
    <n v="30"/>
    <n v="121.04"/>
    <n v="-6.0686"/>
    <x v="14"/>
    <n v="64455.104219768698"/>
    <n v="24.279150000000001"/>
    <n v="-1463"/>
    <n v="8.25"/>
    <n v="7.0125000000000002"/>
    <n v="100"/>
    <x v="160"/>
    <n v="782026.60608172801"/>
    <n v="111094317.16624901"/>
    <n v="0.46785319749593701"/>
    <n v="6.2687282963292304E-2"/>
    <n v="10.581246904729101"/>
    <n v="7.0393102892747299"/>
  </r>
  <r>
    <n v="30"/>
    <n v="99.439940000000007"/>
    <n v="-1.5198"/>
    <x v="12"/>
    <n v="58873.659296073703"/>
    <n v="22.185279999999999"/>
    <n v="-1475"/>
    <n v="7.43"/>
    <n v="6.3154999999999992"/>
    <n v="100"/>
    <x v="161"/>
    <n v="784013.83013001306"/>
    <n v="111878330.996379"/>
    <n v="0.46750848168070003"/>
    <n v="6.2662146741640903E-2"/>
    <n v="11.0369889214896"/>
    <n v="7.0951898137507001"/>
  </r>
  <r>
    <n v="30"/>
    <n v="102.56010000000001"/>
    <n v="-4.8741000000000003"/>
    <x v="16"/>
    <n v="59163.116417885401"/>
    <n v="23.171939999999999"/>
    <n v="-1583"/>
    <n v="7.45"/>
    <n v="6.3324999999999996"/>
    <n v="100"/>
    <x v="162"/>
    <n v="783913.21903706505"/>
    <n v="112662244.215416"/>
    <n v="0.46716642705794897"/>
    <n v="6.2637209125104204E-2"/>
    <n v="10.730979923979699"/>
    <n v="6.9734182168906802"/>
  </r>
  <r>
    <n v="30"/>
    <n v="120.8"/>
    <n v="-5.3521999999999998"/>
    <x v="14"/>
    <n v="65676.158729914503"/>
    <n v="24.394649999999999"/>
    <n v="-1665"/>
    <n v="8.25"/>
    <n v="7.0125000000000002"/>
    <n v="100"/>
    <x v="163"/>
    <n v="781578.58855247695"/>
    <n v="113443822.803968"/>
    <n v="0.46682699475765799"/>
    <n v="6.2612467176111894E-2"/>
    <n v="10.553416937249899"/>
    <n v="7.0492949887364604"/>
  </r>
  <r>
    <n v="30"/>
    <n v="98.239990000000006"/>
    <n v="-1.2799"/>
    <x v="12"/>
    <n v="171801.74969981299"/>
    <n v="22.520019999999999"/>
    <n v="-2311"/>
    <n v="21.34"/>
    <n v="18.138999999999999"/>
    <n v="100"/>
    <x v="164"/>
    <n v="724437.23913880403"/>
    <n v="114168260.043107"/>
    <n v="0.466490146741526"/>
    <n v="6.2587918020494598E-2"/>
    <n v="15.141787554497"/>
    <n v="11.6774832811127"/>
  </r>
  <r>
    <n v="30"/>
    <n v="115.76"/>
    <n v="-7.9741"/>
    <x v="15"/>
    <n v="55976.711780839199"/>
    <n v="23.37416"/>
    <n v="-1417"/>
    <n v="6.91"/>
    <n v="5.8734999999999999"/>
    <n v="100"/>
    <x v="165"/>
    <n v="785006.01775700005"/>
    <n v="114953266.060864"/>
    <n v="0.466155845779615"/>
    <n v="6.25635588456908E-2"/>
    <n v="10.535264064134999"/>
    <n v="6.8126832851333603"/>
  </r>
  <r>
    <n v="30"/>
    <n v="120.8"/>
    <n v="-5.5911"/>
    <x v="14"/>
    <n v="67729.210473699699"/>
    <n v="24.462669999999999"/>
    <n v="-1133"/>
    <n v="8.25"/>
    <n v="7.0125000000000002"/>
    <n v="100"/>
    <x v="166"/>
    <n v="780814.56220437004"/>
    <n v="115734080.623069"/>
    <n v="0.46582405542778499"/>
    <n v="6.25393868990166E-2"/>
    <n v="10.568048291342301"/>
    <n v="7.0962706779819396"/>
  </r>
  <r>
    <n v="30"/>
    <n v="115.28"/>
    <n v="-9.1607000000000003"/>
    <x v="15"/>
    <n v="56903.7258977987"/>
    <n v="22.98705"/>
    <n v="-2459"/>
    <n v="6.91"/>
    <n v="5.8734999999999999"/>
    <n v="100"/>
    <x v="167"/>
    <n v="784691.43870491895"/>
    <n v="116518772.061774"/>
    <n v="0.46549474000591901"/>
    <n v="6.2515399485995493E-2"/>
    <n v="10.663030720430299"/>
    <n v="6.8825594655345101"/>
  </r>
  <r>
    <n v="30"/>
    <n v="99.92004"/>
    <n v="-1.2799"/>
    <x v="12"/>
    <n v="61239.575824851301"/>
    <n v="21.630040000000001"/>
    <n v="-1255"/>
    <n v="7.43"/>
    <n v="6.3154999999999992"/>
    <n v="100"/>
    <x v="168"/>
    <n v="783183.62221775996"/>
    <n v="117301955.683991"/>
    <n v="0.46516786457688902"/>
    <n v="6.2491593968744298E-2"/>
    <n v="11.2081069600384"/>
    <n v="7.2053057103293403"/>
  </r>
  <r>
    <n v="30"/>
    <n v="103.28"/>
    <n v="-5.3521999999999998"/>
    <x v="16"/>
    <n v="62223.280695829199"/>
    <n v="23.370090000000001"/>
    <n v="-1973"/>
    <n v="7.45"/>
    <n v="6.3324999999999996"/>
    <n v="100"/>
    <x v="169"/>
    <n v="782833.17204226402"/>
    <n v="118084788.856034"/>
    <n v="0.464843394926236"/>
    <n v="6.2467967764416397E-2"/>
    <n v="10.6954897536588"/>
    <n v="7.01429450311928"/>
  </r>
  <r>
    <n v="30"/>
    <n v="98"/>
    <n v="-1.0399"/>
    <x v="11"/>
    <n v="179006.611585593"/>
    <n v="22.76426"/>
    <n v="-2283"/>
    <n v="21.34"/>
    <n v="18.138999999999999"/>
    <n v="100"/>
    <x v="170"/>
    <n v="719253.24369546503"/>
    <n v="118804042.099729"/>
    <n v="0.46452129754253602"/>
    <n v="6.2444518343696603E-2"/>
    <n v="15.2952249672559"/>
    <n v="11.923346598072801"/>
  </r>
  <r>
    <n v="30"/>
    <n v="118.16"/>
    <n v="-0.32"/>
    <x v="18"/>
    <n v="89326.026146060802"/>
    <n v="24.41386"/>
    <n v="-2045"/>
    <n v="10.58"/>
    <n v="8.9930000000000003"/>
    <n v="100"/>
    <x v="171"/>
    <n v="771961.37708519399"/>
    <n v="119576003.476814"/>
    <n v="0.46420153959842902"/>
    <n v="6.2421243229346397E-2"/>
    <n v="11.249736660535"/>
    <n v="7.8765762558738004"/>
  </r>
  <r>
    <n v="30"/>
    <n v="100.16"/>
    <n v="-1.9996"/>
    <x v="12"/>
    <n v="63246.7124824149"/>
    <n v="22.075600000000001"/>
    <n v="-1717"/>
    <n v="7.43"/>
    <n v="6.3154999999999992"/>
    <n v="100"/>
    <x v="172"/>
    <n v="782465.28674036695"/>
    <n v="120358468.76355501"/>
    <n v="0.463884088932278"/>
    <n v="6.2398139994798901E-2"/>
    <n v="11.0943835014534"/>
    <n v="7.19618147698319"/>
  </r>
  <r>
    <n v="30"/>
    <n v="119.84"/>
    <n v="-6.3071999999999999"/>
    <x v="14"/>
    <n v="70243.807984477404"/>
    <n v="22.533770000000001"/>
    <n v="-1233"/>
    <n v="8.25"/>
    <n v="7.0125000000000002"/>
    <n v="100"/>
    <x v="173"/>
    <n v="779860.42310298001"/>
    <n v="121138329.18665799"/>
    <n v="0.46356891403043599"/>
    <n v="6.2375206262800097E-2"/>
    <n v="11.1713982446398"/>
    <n v="7.3879687181705096"/>
  </r>
  <r>
    <n v="30"/>
    <n v="118.4"/>
    <n v="3.2782"/>
    <x v="19"/>
    <n v="90972.886702120799"/>
    <n v="24.139220000000002"/>
    <n v="-1351"/>
    <n v="10.58"/>
    <n v="8.9930000000000003"/>
    <n v="100"/>
    <x v="174"/>
    <n v="771225.116094667"/>
    <n v="121909554.302752"/>
    <n v="0.46325598401009499"/>
    <n v="6.2352439704095597E-2"/>
    <n v="11.3596691562882"/>
    <n v="7.9535670681547996"/>
  </r>
  <r>
    <n v="30"/>
    <n v="115.04"/>
    <n v="-9.1607000000000003"/>
    <x v="15"/>
    <n v="59723.512967051996"/>
    <n v="22.849270000000001"/>
    <n v="-1907"/>
    <n v="6.91"/>
    <n v="5.8734999999999999"/>
    <n v="100"/>
    <x v="175"/>
    <n v="783717.67236113397"/>
    <n v="122693271.975113"/>
    <n v="0.46294526860269702"/>
    <n v="6.2329838036159803E-2"/>
    <n v="10.7148801220615"/>
    <n v="6.9523342524948299"/>
  </r>
  <r>
    <n v="30"/>
    <n v="103.52"/>
    <n v="-5.3521999999999998"/>
    <x v="16"/>
    <n v="64625.849288419202"/>
    <n v="23.288429999999899"/>
    <n v="-1577"/>
    <n v="7.45"/>
    <n v="6.3324999999999996"/>
    <n v="100"/>
    <x v="176"/>
    <n v="781964.24449602701"/>
    <n v="123475236.21960901"/>
    <n v="0.46263673813788903"/>
    <n v="6.2307399021966497E-2"/>
    <n v="10.7281281993495"/>
    <n v="7.0683564780374502"/>
  </r>
  <r>
    <n v="30"/>
    <n v="121.04"/>
    <n v="-5.8299000000000003"/>
    <x v="14"/>
    <n v="71688.874285271304"/>
    <n v="24.339510000000001"/>
    <n v="-1925"/>
    <n v="8.25"/>
    <n v="7.0125000000000002"/>
    <n v="100"/>
    <x v="177"/>
    <n v="779302.96430652996"/>
    <n v="124254539.183916"/>
    <n v="0.46233036352798501"/>
    <n v="6.2285120468800602E-2"/>
    <n v="10.625607850888199"/>
    <n v="7.1873362666347198"/>
  </r>
  <r>
    <n v="30"/>
    <n v="100.16"/>
    <n v="-1.7597"/>
    <x v="12"/>
    <n v="64668.600980311399"/>
    <n v="21.926179999999999"/>
    <n v="-1393"/>
    <n v="7.43"/>
    <n v="6.3154999999999992"/>
    <n v="100"/>
    <x v="178"/>
    <n v="781948.61562049296"/>
    <n v="125036487.799536"/>
    <n v="0.46202611625293699"/>
    <n v="6.2263000227106902E-2"/>
    <n v="11.1250869401328"/>
    <n v="7.2291108112301696"/>
  </r>
  <r>
    <n v="30"/>
    <n v="103.52"/>
    <n v="-5.5911"/>
    <x v="17"/>
    <n v="63886.988974150197"/>
    <n v="23.352869999999999"/>
    <n v="-2105"/>
    <n v="7.29"/>
    <n v="6.1964999999999995"/>
    <n v="100"/>
    <x v="179"/>
    <n v="782233.42932583403"/>
    <n v="125818721.228862"/>
    <n v="0.461723968345782"/>
    <n v="6.22410361893765E-2"/>
    <n v="10.6559991683541"/>
    <n v="7.0154077663771703"/>
  </r>
  <r>
    <n v="30"/>
    <n v="99.680049999999994"/>
    <n v="-1.0399"/>
    <x v="12"/>
    <n v="66873.4104366018"/>
    <n v="21.760860000000001"/>
    <n v="-1337"/>
    <n v="7.43"/>
    <n v="6.3154999999999992"/>
    <n v="100"/>
    <x v="180"/>
    <n v="781134.67830423696"/>
    <n v="126599855.907166"/>
    <n v="0.46142389237854597"/>
    <n v="6.2219226289068001E-2"/>
    <n v="11.2268576028571"/>
    <n v="7.3177659607291803"/>
  </r>
  <r>
    <n v="30"/>
    <n v="120.56010000000001"/>
    <n v="-6.7840999999999996"/>
    <x v="14"/>
    <n v="74534.660186530396"/>
    <n v="24.238119999999999"/>
    <n v="-2505"/>
    <n v="8.25"/>
    <n v="7.0125000000000002"/>
    <n v="100"/>
    <x v="181"/>
    <n v="778185.64342033397"/>
    <n v="127378041.550587"/>
    <n v="0.46112586144859702"/>
    <n v="6.2197568499563601E-2"/>
    <n v="10.711244033262901"/>
    <n v="7.2800627917286898"/>
  </r>
  <r>
    <n v="30"/>
    <n v="99.92004"/>
    <n v="-1.5198"/>
    <x v="12"/>
    <n v="67146.980366231597"/>
    <n v="22.018789999999999"/>
    <n v="-1743"/>
    <n v="7.43"/>
    <n v="6.3154999999999992"/>
    <n v="100"/>
    <x v="182"/>
    <n v="781032.60266515496"/>
    <n v="128159074.15325201"/>
    <n v="0.46082984916542502"/>
    <n v="6.2176060833157902E-2"/>
    <n v="11.1376383341424"/>
    <n v="7.2831144930217802"/>
  </r>
  <r>
    <n v="30"/>
    <n v="100.16"/>
    <n v="-2.2393999999999998"/>
    <x v="12"/>
    <n v="67277.213752821495"/>
    <n v="21.790569999999999"/>
    <n v="-1637"/>
    <n v="7.43"/>
    <n v="6.3154999999999992"/>
    <n v="100"/>
    <x v="183"/>
    <n v="780983.92537242104"/>
    <n v="128940058.078624"/>
    <n v="0.46053582963782902"/>
    <n v="6.2154701340077799E-2"/>
    <n v="11.201450743978"/>
    <n v="7.3104309648852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H22" firstHeaderRow="0" firstDataRow="1" firstDataCol="1"/>
  <pivotFields count="17">
    <pivotField showAll="0"/>
    <pivotField showAll="0"/>
    <pivotField showAll="0"/>
    <pivotField axis="axisRow" showAll="0" sortType="descending">
      <items count="21">
        <item x="9"/>
        <item x="15"/>
        <item x="16"/>
        <item x="13"/>
        <item x="18"/>
        <item x="19"/>
        <item x="17"/>
        <item x="0"/>
        <item x="2"/>
        <item x="10"/>
        <item x="3"/>
        <item x="4"/>
        <item x="8"/>
        <item x="6"/>
        <item x="14"/>
        <item x="7"/>
        <item x="5"/>
        <item x="1"/>
        <item x="12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7" showAll="0"/>
    <pivotField numFmtId="43" showAll="0"/>
    <pivotField numFmtId="167" showAll="0"/>
    <pivotField showAll="0"/>
    <pivotField dataField="1" numFmtId="2" showAll="0"/>
    <pivotField dataField="1" showAll="0"/>
    <pivotField showAll="0">
      <items count="1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t="default"/>
      </items>
    </pivotField>
    <pivotField dataField="1" numFmtId="167" showAll="0"/>
    <pivotField numFmtId="167" showAll="0"/>
    <pivotField numFmtId="43" showAll="0"/>
    <pivotField numFmtId="43" showAll="0"/>
    <pivotField dataField="1" numFmtId="166" showAll="0"/>
    <pivotField dataField="1" numFmtId="166" showAll="0"/>
  </pivotFields>
  <rowFields count="1">
    <field x="3"/>
  </rowFields>
  <rowItems count="21">
    <i>
      <x v="18"/>
    </i>
    <i>
      <x/>
    </i>
    <i>
      <x v="14"/>
    </i>
    <i>
      <x v="9"/>
    </i>
    <i>
      <x v="17"/>
    </i>
    <i>
      <x v="19"/>
    </i>
    <i>
      <x v="15"/>
    </i>
    <i>
      <x v="16"/>
    </i>
    <i>
      <x v="11"/>
    </i>
    <i>
      <x v="10"/>
    </i>
    <i>
      <x v="1"/>
    </i>
    <i>
      <x v="2"/>
    </i>
    <i>
      <x v="7"/>
    </i>
    <i>
      <x v="4"/>
    </i>
    <i>
      <x v="12"/>
    </i>
    <i>
      <x v="3"/>
    </i>
    <i>
      <x v="8"/>
    </i>
    <i>
      <x v="13"/>
    </i>
    <i>
      <x v="6"/>
    </i>
    <i>
      <x v="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Sys. Size [MW]" fld="9" baseField="0" baseItem="0" numFmtId="167"/>
    <dataField name="Sum of Ann. Pow. Prod. [MWh]" fld="11" baseField="0" baseItem="0" numFmtId="167"/>
    <dataField name="Average of PPA Tariff [US¢(2018)/kWh]" fld="8" subtotal="average" baseField="3" baseItem="0" numFmtId="165"/>
    <dataField name="Average of LCOE_HC [US¢(2018)/kWh]" fld="15" subtotal="average" baseField="3" baseItem="0" numFmtId="165"/>
    <dataField name="Average of LCOE_LC [US¢(2018)/kWh]" fld="16" subtotal="average" baseField="3" baseItem="0" numFmtId="165"/>
    <dataField name="StdDev of LCOE_HC [US¢(2018)/kWh]" fld="15" subtotal="stdDev" baseField="3" baseItem="0" numFmtId="165"/>
    <dataField name="StdDev of LCOE_LC [US¢(2018)/kWh]" fld="16" subtotal="stdDev" baseField="3" baseItem="0" numFmtId="165"/>
  </dataFields>
  <formats count="9">
    <format dxfId="8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6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5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5" selected="0">
            <x v="2"/>
            <x v="3"/>
            <x v="4"/>
            <x v="5"/>
            <x v="6"/>
          </reference>
        </references>
      </pivotArea>
    </format>
    <format dxfId="0">
      <pivotArea outline="0" collapsedLevelsAreSubtotals="1" fieldPosition="0">
        <references count="1">
          <reference field="4294967294" count="5" selected="0"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"/>
  <sheetViews>
    <sheetView tabSelected="1" workbookViewId="0">
      <selection activeCell="N1" sqref="N1"/>
    </sheetView>
  </sheetViews>
  <sheetFormatPr defaultColWidth="10.90625" defaultRowHeight="14.5" x14ac:dyDescent="0.35"/>
  <cols>
    <col min="1" max="1" width="6.81640625" bestFit="1" customWidth="1"/>
    <col min="2" max="2" width="11.26953125" bestFit="1" customWidth="1"/>
    <col min="3" max="3" width="9.81640625" bestFit="1" customWidth="1"/>
    <col min="4" max="4" width="18.6328125" bestFit="1" customWidth="1"/>
    <col min="5" max="6" width="11.81640625" bestFit="1" customWidth="1"/>
    <col min="7" max="7" width="9.36328125" bestFit="1" customWidth="1"/>
    <col min="8" max="8" width="21.453125" bestFit="1" customWidth="1"/>
    <col min="9" max="9" width="26.54296875" bestFit="1" customWidth="1"/>
    <col min="10" max="10" width="15.26953125" bestFit="1" customWidth="1"/>
    <col min="11" max="11" width="22" bestFit="1" customWidth="1"/>
    <col min="12" max="12" width="23.1796875" bestFit="1" customWidth="1"/>
    <col min="13" max="13" width="27.26953125" bestFit="1" customWidth="1"/>
    <col min="14" max="14" width="23.453125" bestFit="1" customWidth="1"/>
    <col min="15" max="15" width="11.81640625" bestFit="1" customWidth="1"/>
    <col min="16" max="16" width="25.90625" bestFit="1" customWidth="1"/>
    <col min="17" max="17" width="25.453125" bestFit="1" customWidth="1"/>
    <col min="20" max="21" width="13.90625" bestFit="1" customWidth="1"/>
  </cols>
  <sheetData>
    <row r="1" spans="1:21" x14ac:dyDescent="0.35">
      <c r="A1" s="8" t="s">
        <v>0</v>
      </c>
      <c r="B1" s="8" t="s">
        <v>2</v>
      </c>
      <c r="C1" s="8" t="s">
        <v>3</v>
      </c>
      <c r="D1" s="8" t="s">
        <v>1</v>
      </c>
      <c r="E1" s="8" t="s">
        <v>40</v>
      </c>
      <c r="F1" s="8" t="s">
        <v>41</v>
      </c>
      <c r="G1" s="8" t="s">
        <v>42</v>
      </c>
      <c r="H1" s="8" t="s">
        <v>49</v>
      </c>
      <c r="I1" s="8" t="s">
        <v>50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63</v>
      </c>
      <c r="O1" s="8" t="s">
        <v>47</v>
      </c>
      <c r="P1" s="8" t="s">
        <v>48</v>
      </c>
      <c r="Q1" s="8" t="s">
        <v>51</v>
      </c>
      <c r="R1" s="8" t="s">
        <v>60</v>
      </c>
      <c r="S1" s="8" t="s">
        <v>59</v>
      </c>
      <c r="T1" s="26" t="s">
        <v>62</v>
      </c>
      <c r="U1" s="26" t="s">
        <v>61</v>
      </c>
    </row>
    <row r="2" spans="1:21" x14ac:dyDescent="0.35">
      <c r="A2" s="7">
        <v>1</v>
      </c>
      <c r="B2" s="7">
        <v>126.8</v>
      </c>
      <c r="C2" s="7">
        <v>-3.9169</v>
      </c>
      <c r="D2" s="7" t="s">
        <v>4</v>
      </c>
      <c r="E2" s="21">
        <v>12638.7232815524</v>
      </c>
      <c r="F2" s="19">
        <v>23.913920000000001</v>
      </c>
      <c r="G2" s="21">
        <v>-1671</v>
      </c>
      <c r="H2" s="7">
        <v>21.19</v>
      </c>
      <c r="I2" s="16">
        <f>H2*0.85</f>
        <v>18.011500000000002</v>
      </c>
      <c r="J2" s="7">
        <v>10</v>
      </c>
      <c r="K2" s="7">
        <v>10</v>
      </c>
      <c r="L2" s="21">
        <v>79664.741955535297</v>
      </c>
      <c r="M2" s="21">
        <v>79664.741955535297</v>
      </c>
      <c r="N2" s="22">
        <v>1</v>
      </c>
      <c r="O2" s="22">
        <v>0.106079248252633</v>
      </c>
      <c r="P2" s="20">
        <v>50.659947424668097</v>
      </c>
      <c r="Q2" s="20">
        <v>33.853295507052003</v>
      </c>
      <c r="R2" s="7">
        <v>296.57803749581302</v>
      </c>
      <c r="S2" s="7">
        <v>172.79132755358199</v>
      </c>
      <c r="T2">
        <f>R2/(1+0.1)^0</f>
        <v>296.57803749581302</v>
      </c>
      <c r="U2">
        <f>S2/(1+0.1)^0</f>
        <v>172.79132755358199</v>
      </c>
    </row>
    <row r="3" spans="1:21" x14ac:dyDescent="0.35">
      <c r="A3" s="7">
        <v>3</v>
      </c>
      <c r="B3" s="7">
        <v>126.56010000000001</v>
      </c>
      <c r="C3" s="7">
        <v>-3.9169</v>
      </c>
      <c r="D3" s="7" t="s">
        <v>4</v>
      </c>
      <c r="E3" s="21">
        <v>18134.543691479099</v>
      </c>
      <c r="F3" s="19">
        <v>23.8687</v>
      </c>
      <c r="G3" s="21">
        <v>-2265</v>
      </c>
      <c r="H3" s="7">
        <v>21.19</v>
      </c>
      <c r="I3" s="16">
        <f t="shared" ref="I3:I66" si="0">H3*0.85</f>
        <v>18.011500000000002</v>
      </c>
      <c r="J3" s="7">
        <v>10</v>
      </c>
      <c r="K3" s="7">
        <v>20</v>
      </c>
      <c r="L3" s="21">
        <v>79550.344391380699</v>
      </c>
      <c r="M3" s="21">
        <v>159215.08634691601</v>
      </c>
      <c r="N3" s="22">
        <v>0.92999999999999905</v>
      </c>
      <c r="O3" s="22">
        <v>9.9936137632376104E-2</v>
      </c>
      <c r="P3" s="20">
        <v>45.504601295496897</v>
      </c>
      <c r="Q3" s="20">
        <v>30.781418409032401</v>
      </c>
      <c r="R3" s="7">
        <v>278.59121953362398</v>
      </c>
      <c r="S3" s="7">
        <v>163.31435996420899</v>
      </c>
      <c r="T3">
        <f>R3/(1+0.1)^A3</f>
        <v>209.30970663683237</v>
      </c>
      <c r="U3">
        <f>S3/(1+0.1)^A3</f>
        <v>122.70049584087825</v>
      </c>
    </row>
    <row r="4" spans="1:21" x14ac:dyDescent="0.35">
      <c r="A4" s="7">
        <v>5</v>
      </c>
      <c r="B4" s="7">
        <v>127.76</v>
      </c>
      <c r="C4" s="7">
        <v>-7.9741</v>
      </c>
      <c r="D4" s="7" t="s">
        <v>4</v>
      </c>
      <c r="E4" s="21">
        <v>19800.974635467999</v>
      </c>
      <c r="F4" s="19">
        <v>24.04871</v>
      </c>
      <c r="G4" s="21">
        <v>-2481</v>
      </c>
      <c r="H4" s="7">
        <v>21.34</v>
      </c>
      <c r="I4" s="16">
        <f t="shared" si="0"/>
        <v>18.138999999999999</v>
      </c>
      <c r="J4" s="7">
        <v>12.8</v>
      </c>
      <c r="K4" s="7">
        <v>32.799999999999997</v>
      </c>
      <c r="L4" s="21">
        <v>101777.59992259199</v>
      </c>
      <c r="M4" s="21">
        <v>260992.68626950801</v>
      </c>
      <c r="N4" s="22">
        <v>0.88305826737216397</v>
      </c>
      <c r="O4" s="22">
        <v>9.5877428171744106E-2</v>
      </c>
      <c r="P4" s="20">
        <v>39.227753132952301</v>
      </c>
      <c r="Q4" s="20">
        <v>26.1276099229195</v>
      </c>
      <c r="R4" s="7">
        <v>317.174144897573</v>
      </c>
      <c r="S4" s="7">
        <v>182.29039701315099</v>
      </c>
      <c r="T4">
        <f t="shared" ref="T4:T67" si="1">R4/(1+0.1)^A4</f>
        <v>196.94018968995715</v>
      </c>
      <c r="U4">
        <f t="shared" ref="U4:U67" si="2">S4/(1+0.1)^A4</f>
        <v>113.18799449438434</v>
      </c>
    </row>
    <row r="5" spans="1:21" x14ac:dyDescent="0.35">
      <c r="A5" s="7">
        <v>6</v>
      </c>
      <c r="B5" s="7">
        <v>126.56010000000001</v>
      </c>
      <c r="C5" s="7">
        <v>3.9967999999999999</v>
      </c>
      <c r="D5" s="7" t="s">
        <v>5</v>
      </c>
      <c r="E5" s="21">
        <v>13216.0258804932</v>
      </c>
      <c r="F5" s="19">
        <v>24.345179999999999</v>
      </c>
      <c r="G5" s="21">
        <v>-1681</v>
      </c>
      <c r="H5" s="7">
        <v>13.46</v>
      </c>
      <c r="I5" s="16">
        <f t="shared" si="0"/>
        <v>11.441000000000001</v>
      </c>
      <c r="J5" s="7">
        <v>10</v>
      </c>
      <c r="K5" s="7">
        <v>42.8</v>
      </c>
      <c r="L5" s="21">
        <v>79653.178883133005</v>
      </c>
      <c r="M5" s="21">
        <v>340645.86515264201</v>
      </c>
      <c r="N5" s="22">
        <v>0.85879497102663205</v>
      </c>
      <c r="O5" s="22">
        <v>9.38000216597564E-2</v>
      </c>
      <c r="P5" s="20">
        <v>39.303080431104199</v>
      </c>
      <c r="Q5" s="20">
        <v>26.707349806111399</v>
      </c>
      <c r="R5" s="7">
        <v>252.87679713343499</v>
      </c>
      <c r="S5" s="7">
        <v>147.93636934450799</v>
      </c>
      <c r="T5">
        <f t="shared" si="1"/>
        <v>142.74235949732179</v>
      </c>
      <c r="U5">
        <f t="shared" si="2"/>
        <v>83.506223801781545</v>
      </c>
    </row>
    <row r="6" spans="1:21" x14ac:dyDescent="0.35">
      <c r="A6" s="7">
        <v>7</v>
      </c>
      <c r="B6" s="7">
        <v>127.28</v>
      </c>
      <c r="C6" s="7">
        <v>-3.1983000000000001</v>
      </c>
      <c r="D6" s="7" t="s">
        <v>4</v>
      </c>
      <c r="E6" s="21">
        <v>21002.577074290599</v>
      </c>
      <c r="F6" s="19">
        <v>23.783010000000001</v>
      </c>
      <c r="G6" s="21">
        <v>-1087</v>
      </c>
      <c r="H6" s="7">
        <v>21.19</v>
      </c>
      <c r="I6" s="16">
        <f t="shared" si="0"/>
        <v>18.011500000000002</v>
      </c>
      <c r="J6" s="7">
        <v>12.8</v>
      </c>
      <c r="K6" s="7">
        <v>55.599999999999902</v>
      </c>
      <c r="L6" s="21">
        <v>101743.119833761</v>
      </c>
      <c r="M6" s="21">
        <v>442388.98498640303</v>
      </c>
      <c r="N6" s="22">
        <v>0.83558882352290997</v>
      </c>
      <c r="O6" s="22">
        <v>9.1826754203825398E-2</v>
      </c>
      <c r="P6" s="20">
        <v>36.203283236450297</v>
      </c>
      <c r="Q6" s="20">
        <v>24.208836083554601</v>
      </c>
      <c r="R6" s="7">
        <v>302.35025210793202</v>
      </c>
      <c r="S6" s="7">
        <v>173.668397370582</v>
      </c>
      <c r="T6">
        <f t="shared" si="1"/>
        <v>155.15348641828609</v>
      </c>
      <c r="U6">
        <f t="shared" si="2"/>
        <v>89.11934799083042</v>
      </c>
    </row>
    <row r="7" spans="1:21" x14ac:dyDescent="0.35">
      <c r="A7" s="7">
        <v>8</v>
      </c>
      <c r="B7" s="7">
        <v>134</v>
      </c>
      <c r="C7" s="7">
        <v>-5.8299000000000003</v>
      </c>
      <c r="D7" s="7" t="s">
        <v>4</v>
      </c>
      <c r="E7" s="21">
        <v>24729.262102911998</v>
      </c>
      <c r="F7" s="19">
        <v>23.13306</v>
      </c>
      <c r="G7" s="21">
        <v>-1551</v>
      </c>
      <c r="H7" s="7">
        <v>21.34</v>
      </c>
      <c r="I7" s="16">
        <f t="shared" si="0"/>
        <v>18.138999999999999</v>
      </c>
      <c r="J7" s="7">
        <v>16.399999999999999</v>
      </c>
      <c r="K7" s="7">
        <v>72</v>
      </c>
      <c r="L7" s="21">
        <v>130216.545810332</v>
      </c>
      <c r="M7" s="21">
        <v>572605.53079673497</v>
      </c>
      <c r="N7" s="22">
        <v>0.81327895622360402</v>
      </c>
      <c r="O7" s="22">
        <v>8.99426625811625E-2</v>
      </c>
      <c r="P7" s="20">
        <v>33.260831232896898</v>
      </c>
      <c r="Q7" s="20">
        <v>21.793628841468301</v>
      </c>
      <c r="R7" s="7">
        <v>361.09841658696598</v>
      </c>
      <c r="S7" s="7">
        <v>202.789557956462</v>
      </c>
      <c r="T7">
        <f t="shared" si="1"/>
        <v>168.45507631986837</v>
      </c>
      <c r="U7">
        <f t="shared" si="2"/>
        <v>94.602825416158936</v>
      </c>
    </row>
    <row r="8" spans="1:21" x14ac:dyDescent="0.35">
      <c r="A8" s="7">
        <v>9</v>
      </c>
      <c r="B8" s="7">
        <v>126.08</v>
      </c>
      <c r="C8" s="7">
        <v>-2.2393999999999998</v>
      </c>
      <c r="D8" s="7" t="s">
        <v>6</v>
      </c>
      <c r="E8" s="21">
        <v>23025.7893354796</v>
      </c>
      <c r="F8" s="19">
        <v>23.885809999999999</v>
      </c>
      <c r="G8" s="21">
        <v>-1569</v>
      </c>
      <c r="H8" s="7">
        <v>17.45</v>
      </c>
      <c r="I8" s="16">
        <f t="shared" si="0"/>
        <v>14.8325</v>
      </c>
      <c r="J8" s="7">
        <v>16.399999999999999</v>
      </c>
      <c r="K8" s="7">
        <v>88.4</v>
      </c>
      <c r="L8" s="21">
        <v>130282.278012918</v>
      </c>
      <c r="M8" s="21">
        <v>702887.80880965397</v>
      </c>
      <c r="N8" s="22">
        <v>0.79599241398884502</v>
      </c>
      <c r="O8" s="22">
        <v>8.8491781145467005E-2</v>
      </c>
      <c r="P8" s="20">
        <v>31.544071491387001</v>
      </c>
      <c r="Q8" s="20">
        <v>20.783133205142398</v>
      </c>
      <c r="R8" s="7">
        <v>346.82856920304499</v>
      </c>
      <c r="S8" s="7">
        <v>195.51152536393701</v>
      </c>
      <c r="T8">
        <f t="shared" si="1"/>
        <v>147.08917018254786</v>
      </c>
      <c r="U8">
        <f t="shared" si="2"/>
        <v>82.915972271217314</v>
      </c>
    </row>
    <row r="9" spans="1:21" x14ac:dyDescent="0.35">
      <c r="A9" s="7">
        <v>10</v>
      </c>
      <c r="B9" s="7">
        <v>127.28</v>
      </c>
      <c r="C9" s="7">
        <v>-3.4379</v>
      </c>
      <c r="D9" s="7" t="s">
        <v>4</v>
      </c>
      <c r="E9" s="21">
        <v>28254.774161412599</v>
      </c>
      <c r="F9" s="19">
        <v>24.093499999999999</v>
      </c>
      <c r="G9" s="21">
        <v>-1847</v>
      </c>
      <c r="H9" s="7">
        <v>21.19</v>
      </c>
      <c r="I9" s="16">
        <f t="shared" si="0"/>
        <v>18.011500000000002</v>
      </c>
      <c r="J9" s="7">
        <v>10</v>
      </c>
      <c r="K9" s="7">
        <v>98.4</v>
      </c>
      <c r="L9" s="21">
        <v>79314.436300151006</v>
      </c>
      <c r="M9" s="21">
        <v>782202.24510980502</v>
      </c>
      <c r="N9" s="22">
        <v>0.78711106233361905</v>
      </c>
      <c r="O9" s="22">
        <v>8.7749474181821496E-2</v>
      </c>
      <c r="P9" s="20">
        <v>35.445400119434503</v>
      </c>
      <c r="Q9" s="20">
        <v>24.6346383685113</v>
      </c>
      <c r="R9" s="7">
        <v>238.75537019937499</v>
      </c>
      <c r="S9" s="7">
        <v>141.843187951304</v>
      </c>
      <c r="T9">
        <f t="shared" si="1"/>
        <v>92.050530795632568</v>
      </c>
      <c r="U9">
        <f t="shared" si="2"/>
        <v>54.686689265917032</v>
      </c>
    </row>
    <row r="10" spans="1:21" x14ac:dyDescent="0.35">
      <c r="A10" s="7">
        <v>11</v>
      </c>
      <c r="B10" s="7">
        <v>125.36</v>
      </c>
      <c r="C10" s="7">
        <v>3.5177999999999998</v>
      </c>
      <c r="D10" s="7" t="s">
        <v>5</v>
      </c>
      <c r="E10" s="21">
        <v>18098.982458312199</v>
      </c>
      <c r="F10" s="19">
        <v>24.31814</v>
      </c>
      <c r="G10" s="21">
        <v>-2571</v>
      </c>
      <c r="H10" s="7">
        <v>13.46</v>
      </c>
      <c r="I10" s="16">
        <f t="shared" si="0"/>
        <v>11.441000000000001</v>
      </c>
      <c r="J10" s="7">
        <v>44</v>
      </c>
      <c r="K10" s="7">
        <v>142.4</v>
      </c>
      <c r="L10" s="21">
        <v>350024.90880416101</v>
      </c>
      <c r="M10" s="21">
        <v>1132227.1539139601</v>
      </c>
      <c r="N10" s="22">
        <v>0.75723473613191306</v>
      </c>
      <c r="O10" s="22">
        <v>8.5268305051113602E-2</v>
      </c>
      <c r="P10" s="20">
        <v>22.321821738578802</v>
      </c>
      <c r="Q10" s="20">
        <v>13.513692610926601</v>
      </c>
      <c r="R10" s="7">
        <v>677.82671176818201</v>
      </c>
      <c r="S10" s="7">
        <v>349.68494814507397</v>
      </c>
      <c r="T10">
        <f t="shared" si="1"/>
        <v>237.57412738027978</v>
      </c>
      <c r="U10">
        <f t="shared" si="2"/>
        <v>122.5624410653154</v>
      </c>
    </row>
    <row r="11" spans="1:21" x14ac:dyDescent="0.35">
      <c r="A11" s="7">
        <v>12</v>
      </c>
      <c r="B11" s="7">
        <v>134</v>
      </c>
      <c r="C11" s="7">
        <v>-5.5911</v>
      </c>
      <c r="D11" s="7" t="s">
        <v>4</v>
      </c>
      <c r="E11" s="21">
        <v>29693.888309592901</v>
      </c>
      <c r="F11" s="19">
        <v>23.27749</v>
      </c>
      <c r="G11" s="21">
        <v>-2893</v>
      </c>
      <c r="H11" s="7">
        <v>21.34</v>
      </c>
      <c r="I11" s="16">
        <f t="shared" si="0"/>
        <v>18.138999999999999</v>
      </c>
      <c r="J11" s="7">
        <v>44</v>
      </c>
      <c r="K11" s="7">
        <v>186.4</v>
      </c>
      <c r="L11" s="21">
        <v>348824.21969890298</v>
      </c>
      <c r="M11" s="21">
        <v>1481051.37361287</v>
      </c>
      <c r="N11" s="22">
        <v>0.73618615163401102</v>
      </c>
      <c r="O11" s="22">
        <v>8.3535365698129999E-2</v>
      </c>
      <c r="P11" s="20">
        <v>22.668832005192399</v>
      </c>
      <c r="Q11" s="20">
        <v>13.9732060335181</v>
      </c>
      <c r="R11" s="7">
        <v>696.47352497381598</v>
      </c>
      <c r="S11" s="7">
        <v>365.01137102156002</v>
      </c>
      <c r="T11">
        <f t="shared" si="1"/>
        <v>221.91792877602143</v>
      </c>
      <c r="U11">
        <f t="shared" si="2"/>
        <v>116.30387162217801</v>
      </c>
    </row>
    <row r="12" spans="1:21" x14ac:dyDescent="0.35">
      <c r="A12" s="7">
        <v>13</v>
      </c>
      <c r="B12" s="7">
        <v>124.4</v>
      </c>
      <c r="C12" s="7">
        <v>-2.2393999999999998</v>
      </c>
      <c r="D12" s="7" t="s">
        <v>6</v>
      </c>
      <c r="E12" s="21">
        <v>32029.871958517499</v>
      </c>
      <c r="F12" s="19">
        <v>24.105329999999999</v>
      </c>
      <c r="G12" s="21">
        <v>-2949</v>
      </c>
      <c r="H12" s="7">
        <v>21.34</v>
      </c>
      <c r="I12" s="16">
        <f t="shared" si="0"/>
        <v>18.138999999999999</v>
      </c>
      <c r="J12" s="7">
        <v>56.3</v>
      </c>
      <c r="K12" s="7">
        <v>242.7</v>
      </c>
      <c r="L12" s="21">
        <v>445997.65038504399</v>
      </c>
      <c r="M12" s="21">
        <v>1927049.0239979101</v>
      </c>
      <c r="N12" s="22">
        <v>0.71612168545925803</v>
      </c>
      <c r="O12" s="22">
        <v>8.1895421700710999E-2</v>
      </c>
      <c r="P12" s="20">
        <v>20.209266514870599</v>
      </c>
      <c r="Q12" s="20">
        <v>12.436978183853901</v>
      </c>
      <c r="R12" s="7">
        <v>805.50975586342497</v>
      </c>
      <c r="S12" s="7">
        <v>420.55008250972702</v>
      </c>
      <c r="T12">
        <f t="shared" si="1"/>
        <v>233.32748380402978</v>
      </c>
      <c r="U12">
        <f t="shared" si="2"/>
        <v>121.81837879839294</v>
      </c>
    </row>
    <row r="13" spans="1:21" x14ac:dyDescent="0.35">
      <c r="A13" s="7">
        <v>14</v>
      </c>
      <c r="B13" s="7">
        <v>122.24</v>
      </c>
      <c r="C13" s="7">
        <v>-8.9237000000000002</v>
      </c>
      <c r="D13" s="7" t="s">
        <v>8</v>
      </c>
      <c r="E13" s="21">
        <v>33417.630844304302</v>
      </c>
      <c r="F13" s="19">
        <v>23.967420000000001</v>
      </c>
      <c r="G13" s="21">
        <v>-2977</v>
      </c>
      <c r="H13" s="7">
        <v>21.28</v>
      </c>
      <c r="I13" s="16">
        <f t="shared" si="0"/>
        <v>18.088000000000001</v>
      </c>
      <c r="J13" s="7">
        <v>72.099999999999994</v>
      </c>
      <c r="K13" s="7">
        <v>314.79999999999899</v>
      </c>
      <c r="L13" s="21">
        <v>570898.469089558</v>
      </c>
      <c r="M13" s="21">
        <v>2497947.4930874701</v>
      </c>
      <c r="N13" s="22">
        <v>0.69688271270008395</v>
      </c>
      <c r="O13" s="22">
        <v>8.0334197177118399E-2</v>
      </c>
      <c r="P13" s="20">
        <v>18.482734332638898</v>
      </c>
      <c r="Q13" s="20">
        <v>11.2471127608224</v>
      </c>
      <c r="R13" s="7">
        <v>956.34581163933501</v>
      </c>
      <c r="S13" s="7">
        <v>492.65347053201799</v>
      </c>
      <c r="T13">
        <f t="shared" si="1"/>
        <v>251.83574212935196</v>
      </c>
      <c r="U13">
        <f t="shared" si="2"/>
        <v>129.7310563334396</v>
      </c>
    </row>
    <row r="14" spans="1:21" x14ac:dyDescent="0.35">
      <c r="A14" s="7">
        <v>15</v>
      </c>
      <c r="B14" s="7">
        <v>127.52</v>
      </c>
      <c r="C14" s="7">
        <v>-8.2117000000000004</v>
      </c>
      <c r="D14" s="7" t="s">
        <v>4</v>
      </c>
      <c r="E14" s="21">
        <v>30129.376924648699</v>
      </c>
      <c r="F14" s="19">
        <v>24.098569999999999</v>
      </c>
      <c r="G14" s="21">
        <v>-1117</v>
      </c>
      <c r="H14" s="7">
        <v>21.34</v>
      </c>
      <c r="I14" s="16">
        <f t="shared" si="0"/>
        <v>18.138999999999999</v>
      </c>
      <c r="J14" s="7">
        <v>72.099999999999994</v>
      </c>
      <c r="K14" s="7">
        <v>386.9</v>
      </c>
      <c r="L14" s="21">
        <v>571516.11900232197</v>
      </c>
      <c r="M14" s="21">
        <v>3069463.6120897899</v>
      </c>
      <c r="N14" s="22">
        <v>0.68199717330078702</v>
      </c>
      <c r="O14" s="22">
        <v>7.9133972551318502E-2</v>
      </c>
      <c r="P14" s="20">
        <v>17.649683457780199</v>
      </c>
      <c r="Q14" s="20">
        <v>10.6846355361794</v>
      </c>
      <c r="R14" s="7">
        <v>924.28401125660503</v>
      </c>
      <c r="S14" s="7">
        <v>472.87644869477401</v>
      </c>
      <c r="T14">
        <f t="shared" si="1"/>
        <v>221.26624365386957</v>
      </c>
      <c r="U14">
        <f t="shared" si="2"/>
        <v>113.202862151454</v>
      </c>
    </row>
    <row r="15" spans="1:21" x14ac:dyDescent="0.35">
      <c r="A15" s="7">
        <v>15</v>
      </c>
      <c r="B15" s="7">
        <v>139.04</v>
      </c>
      <c r="C15" s="7">
        <v>-1.7597</v>
      </c>
      <c r="D15" s="7" t="s">
        <v>7</v>
      </c>
      <c r="E15" s="21">
        <v>33753.244785051298</v>
      </c>
      <c r="F15" s="19">
        <v>24.486729999999898</v>
      </c>
      <c r="G15" s="21">
        <v>-1149</v>
      </c>
      <c r="H15" s="7">
        <v>21.34</v>
      </c>
      <c r="I15" s="16">
        <f t="shared" si="0"/>
        <v>18.138999999999999</v>
      </c>
      <c r="J15" s="7">
        <v>16.399999999999999</v>
      </c>
      <c r="K15" s="7">
        <v>403.29999999999899</v>
      </c>
      <c r="L15" s="21">
        <v>129842.968885861</v>
      </c>
      <c r="M15" s="21">
        <v>3199306.5809756499</v>
      </c>
      <c r="N15" s="22">
        <v>0.67903933730219601</v>
      </c>
      <c r="O15" s="22">
        <v>7.8896295804365399E-2</v>
      </c>
      <c r="P15" s="20">
        <v>24.998019356945999</v>
      </c>
      <c r="Q15" s="20">
        <v>17.020045427525201</v>
      </c>
      <c r="R15" s="7">
        <v>298.06496406482802</v>
      </c>
      <c r="S15" s="7">
        <v>171.45048390190101</v>
      </c>
      <c r="T15">
        <f t="shared" si="1"/>
        <v>71.354382592625228</v>
      </c>
      <c r="U15">
        <f t="shared" si="2"/>
        <v>41.043882706610844</v>
      </c>
    </row>
    <row r="16" spans="1:21" x14ac:dyDescent="0.35">
      <c r="A16" s="7">
        <v>16</v>
      </c>
      <c r="B16" s="7">
        <v>119.12</v>
      </c>
      <c r="C16" s="7">
        <v>-9.1607000000000003</v>
      </c>
      <c r="D16" s="7" t="s">
        <v>8</v>
      </c>
      <c r="E16" s="21">
        <v>33265.620396919301</v>
      </c>
      <c r="F16" s="19">
        <v>22.342919999999999</v>
      </c>
      <c r="G16" s="21">
        <v>-1275</v>
      </c>
      <c r="H16" s="7">
        <v>20.81</v>
      </c>
      <c r="I16" s="16">
        <f t="shared" si="0"/>
        <v>17.688499999999998</v>
      </c>
      <c r="J16" s="7">
        <v>100</v>
      </c>
      <c r="K16" s="7">
        <v>503.29999999999899</v>
      </c>
      <c r="L16" s="21">
        <v>791855.16120305099</v>
      </c>
      <c r="M16" s="21">
        <v>3991161.7421786999</v>
      </c>
      <c r="N16" s="22">
        <v>0.663472889203095</v>
      </c>
      <c r="O16" s="22">
        <v>7.7649962221749302E-2</v>
      </c>
      <c r="P16" s="20">
        <v>16.789941650178399</v>
      </c>
      <c r="Q16" s="20">
        <v>9.9034618825755292</v>
      </c>
      <c r="R16" s="7">
        <v>1235.04009454317</v>
      </c>
      <c r="S16" s="7">
        <v>614.34467108357399</v>
      </c>
      <c r="T16">
        <f t="shared" si="1"/>
        <v>268.7807084416134</v>
      </c>
      <c r="U16">
        <f t="shared" si="2"/>
        <v>133.69929984520127</v>
      </c>
    </row>
    <row r="17" spans="1:23" x14ac:dyDescent="0.35">
      <c r="A17" s="7">
        <v>16</v>
      </c>
      <c r="B17" s="7">
        <v>128</v>
      </c>
      <c r="C17" s="7">
        <v>-7.9741</v>
      </c>
      <c r="D17" s="7" t="s">
        <v>4</v>
      </c>
      <c r="E17" s="21">
        <v>30608.204757468298</v>
      </c>
      <c r="F17" s="19">
        <v>24.047260000000001</v>
      </c>
      <c r="G17" s="21">
        <v>-2565</v>
      </c>
      <c r="H17" s="7">
        <v>21.34</v>
      </c>
      <c r="I17" s="16">
        <f t="shared" si="0"/>
        <v>18.138999999999999</v>
      </c>
      <c r="J17" s="7">
        <v>12.8</v>
      </c>
      <c r="K17" s="7">
        <v>516.099999999999</v>
      </c>
      <c r="L17" s="21">
        <v>101446.254072425</v>
      </c>
      <c r="M17" s="21">
        <v>4092607.99625113</v>
      </c>
      <c r="N17" s="22">
        <v>0.66173065589183899</v>
      </c>
      <c r="O17" s="22">
        <v>7.7510944753477501E-2</v>
      </c>
      <c r="P17" s="20">
        <v>25.671315941821</v>
      </c>
      <c r="Q17" s="20">
        <v>17.741661084419398</v>
      </c>
      <c r="R17" s="7">
        <v>242.231974184492</v>
      </c>
      <c r="S17" s="7">
        <v>141.15063310969501</v>
      </c>
      <c r="T17">
        <f t="shared" si="1"/>
        <v>52.716735202512567</v>
      </c>
      <c r="U17">
        <f t="shared" si="2"/>
        <v>30.718490299895251</v>
      </c>
    </row>
    <row r="18" spans="1:23" x14ac:dyDescent="0.35">
      <c r="A18" s="7">
        <v>17</v>
      </c>
      <c r="B18" s="7">
        <v>123.43989999999999</v>
      </c>
      <c r="C18" s="7">
        <v>-5.1132</v>
      </c>
      <c r="D18" s="7" t="s">
        <v>9</v>
      </c>
      <c r="E18" s="21">
        <v>26607.856422807599</v>
      </c>
      <c r="F18" s="19">
        <v>23.927199999999999</v>
      </c>
      <c r="G18" s="21">
        <v>-2429</v>
      </c>
      <c r="H18" s="7">
        <v>16.63</v>
      </c>
      <c r="I18" s="16">
        <f t="shared" si="0"/>
        <v>14.135499999999999</v>
      </c>
      <c r="J18" s="7">
        <v>100</v>
      </c>
      <c r="K18" s="7">
        <v>616.099999999999</v>
      </c>
      <c r="L18" s="21">
        <v>793550.56590041099</v>
      </c>
      <c r="M18" s="21">
        <v>4886158.5621515401</v>
      </c>
      <c r="N18" s="22">
        <v>0.64957336627634199</v>
      </c>
      <c r="O18" s="22">
        <v>7.6543574648338497E-2</v>
      </c>
      <c r="P18" s="20">
        <v>15.1741477748071</v>
      </c>
      <c r="Q18" s="20">
        <v>8.9377238061418396</v>
      </c>
      <c r="R18" s="7">
        <v>1130.19049656435</v>
      </c>
      <c r="S18" s="7">
        <v>560.48169999428296</v>
      </c>
      <c r="T18">
        <f t="shared" si="1"/>
        <v>223.60216458685304</v>
      </c>
      <c r="U18">
        <f t="shared" si="2"/>
        <v>110.88831635995372</v>
      </c>
    </row>
    <row r="19" spans="1:23" x14ac:dyDescent="0.35">
      <c r="A19" s="7">
        <v>17</v>
      </c>
      <c r="B19" s="7">
        <v>123.43989999999999</v>
      </c>
      <c r="C19" s="7">
        <v>-8.6865000000000006</v>
      </c>
      <c r="D19" s="7" t="s">
        <v>8</v>
      </c>
      <c r="E19" s="21">
        <v>34444.139930055499</v>
      </c>
      <c r="F19" s="19">
        <v>23.658750000000001</v>
      </c>
      <c r="G19" s="21">
        <v>-2355</v>
      </c>
      <c r="H19" s="7">
        <v>21.28</v>
      </c>
      <c r="I19" s="16">
        <f t="shared" si="0"/>
        <v>18.088000000000001</v>
      </c>
      <c r="J19" s="7">
        <v>44</v>
      </c>
      <c r="K19" s="7">
        <v>660.099999999999</v>
      </c>
      <c r="L19" s="21">
        <v>348277.72938449</v>
      </c>
      <c r="M19" s="21">
        <v>5234436.2915360304</v>
      </c>
      <c r="N19" s="22">
        <v>0.644898892010904</v>
      </c>
      <c r="O19" s="22">
        <v>7.6172883773941102E-2</v>
      </c>
      <c r="P19" s="20">
        <v>18.619138938461798</v>
      </c>
      <c r="Q19" s="20">
        <v>11.7520280518712</v>
      </c>
      <c r="R19" s="7">
        <v>610.76154306862998</v>
      </c>
      <c r="S19" s="7">
        <v>324.39376220501998</v>
      </c>
      <c r="T19">
        <f t="shared" si="1"/>
        <v>120.83591526534866</v>
      </c>
      <c r="U19">
        <f t="shared" si="2"/>
        <v>64.179576476721309</v>
      </c>
    </row>
    <row r="20" spans="1:23" x14ac:dyDescent="0.35">
      <c r="A20" s="7">
        <v>18</v>
      </c>
      <c r="B20" s="7">
        <v>125.36</v>
      </c>
      <c r="C20" s="7">
        <v>1.3599000000000001</v>
      </c>
      <c r="D20" s="7" t="s">
        <v>5</v>
      </c>
      <c r="E20" s="21">
        <v>21913.220908644798</v>
      </c>
      <c r="F20" s="19">
        <v>24.19135</v>
      </c>
      <c r="G20" s="21">
        <v>-1085</v>
      </c>
      <c r="H20" s="7">
        <v>13.46</v>
      </c>
      <c r="I20" s="16">
        <f t="shared" si="0"/>
        <v>11.441000000000001</v>
      </c>
      <c r="J20" s="7">
        <v>100</v>
      </c>
      <c r="K20" s="7">
        <v>760.099999999999</v>
      </c>
      <c r="L20" s="21">
        <v>794660.90179749206</v>
      </c>
      <c r="M20" s="21">
        <v>6029097.1933335299</v>
      </c>
      <c r="N20" s="22">
        <v>0.635444704281521</v>
      </c>
      <c r="O20" s="22">
        <v>7.5425321481142601E-2</v>
      </c>
      <c r="P20" s="20">
        <v>14.3467859334023</v>
      </c>
      <c r="Q20" s="20">
        <v>8.3698475189679193</v>
      </c>
      <c r="R20" s="7">
        <v>1081.41286055004</v>
      </c>
      <c r="S20" s="7">
        <v>530.29089332097499</v>
      </c>
      <c r="T20">
        <f t="shared" si="1"/>
        <v>194.5016084907914</v>
      </c>
      <c r="U20">
        <f t="shared" si="2"/>
        <v>95.377478372586467</v>
      </c>
    </row>
    <row r="21" spans="1:23" x14ac:dyDescent="0.35">
      <c r="A21" s="7">
        <v>18</v>
      </c>
      <c r="B21" s="7">
        <v>124.4</v>
      </c>
      <c r="C21" s="7">
        <v>-7.9741</v>
      </c>
      <c r="D21" s="7" t="s">
        <v>8</v>
      </c>
      <c r="E21" s="21">
        <v>29765.396920182899</v>
      </c>
      <c r="F21" s="19">
        <v>24.079829999999902</v>
      </c>
      <c r="G21" s="21">
        <v>-2431</v>
      </c>
      <c r="H21" s="7">
        <v>18.170000000000002</v>
      </c>
      <c r="I21" s="16">
        <f t="shared" si="0"/>
        <v>15.444500000000001</v>
      </c>
      <c r="J21" s="7">
        <v>72.099999999999994</v>
      </c>
      <c r="K21" s="7">
        <v>832.19999999999902</v>
      </c>
      <c r="L21" s="21">
        <v>571582.95582695899</v>
      </c>
      <c r="M21" s="21">
        <v>6600680.1491604801</v>
      </c>
      <c r="N21" s="22">
        <v>0.62944413632330898</v>
      </c>
      <c r="O21" s="22">
        <v>7.4952358615852893E-2</v>
      </c>
      <c r="P21" s="20">
        <v>15.6573100766763</v>
      </c>
      <c r="Q21" s="20">
        <v>9.5264481845472098</v>
      </c>
      <c r="R21" s="7">
        <v>852.71562182635</v>
      </c>
      <c r="S21" s="7">
        <v>435.77852168410601</v>
      </c>
      <c r="T21">
        <f t="shared" si="1"/>
        <v>153.36839987836996</v>
      </c>
      <c r="U21">
        <f t="shared" si="2"/>
        <v>78.378597578529323</v>
      </c>
    </row>
    <row r="22" spans="1:23" x14ac:dyDescent="0.35">
      <c r="A22" s="7">
        <v>18</v>
      </c>
      <c r="B22" s="7">
        <v>128</v>
      </c>
      <c r="C22" s="7">
        <v>-3.9169</v>
      </c>
      <c r="D22" s="7" t="s">
        <v>4</v>
      </c>
      <c r="E22" s="21">
        <v>31348.557645896901</v>
      </c>
      <c r="F22" s="19">
        <v>23.877679999999899</v>
      </c>
      <c r="G22" s="21">
        <v>-1257</v>
      </c>
      <c r="H22" s="7">
        <v>21.13</v>
      </c>
      <c r="I22" s="16">
        <f t="shared" si="0"/>
        <v>17.9605</v>
      </c>
      <c r="J22" s="7">
        <v>16.399999999999999</v>
      </c>
      <c r="K22" s="7">
        <v>848.599999999999</v>
      </c>
      <c r="L22" s="21">
        <v>129946.689709168</v>
      </c>
      <c r="M22" s="21">
        <v>6730626.8388696499</v>
      </c>
      <c r="N22" s="22">
        <v>0.628159379326932</v>
      </c>
      <c r="O22" s="22">
        <v>7.4851248293265907E-2</v>
      </c>
      <c r="P22" s="20">
        <v>22.431727009951299</v>
      </c>
      <c r="Q22" s="20">
        <v>15.234543244512</v>
      </c>
      <c r="R22" s="7">
        <v>278.00610072375599</v>
      </c>
      <c r="S22" s="7">
        <v>158.562969206796</v>
      </c>
      <c r="T22">
        <f t="shared" si="1"/>
        <v>50.001840863553717</v>
      </c>
      <c r="U22">
        <f t="shared" si="2"/>
        <v>28.518943765946236</v>
      </c>
    </row>
    <row r="23" spans="1:23" x14ac:dyDescent="0.35">
      <c r="A23" s="7">
        <v>19</v>
      </c>
      <c r="B23" s="7">
        <v>125.36</v>
      </c>
      <c r="C23" s="7">
        <v>3.7572999999999999</v>
      </c>
      <c r="D23" s="7" t="s">
        <v>5</v>
      </c>
      <c r="E23" s="21">
        <v>22055.929073222502</v>
      </c>
      <c r="F23" s="19">
        <v>24.284800000000001</v>
      </c>
      <c r="G23" s="21">
        <v>-1089</v>
      </c>
      <c r="H23" s="7">
        <v>13.46</v>
      </c>
      <c r="I23" s="16">
        <f t="shared" si="0"/>
        <v>11.441000000000001</v>
      </c>
      <c r="J23" s="7">
        <v>100</v>
      </c>
      <c r="K23" s="7">
        <v>948.599999999999</v>
      </c>
      <c r="L23" s="21">
        <v>794628.18759888504</v>
      </c>
      <c r="M23" s="21">
        <v>7525255.0264685396</v>
      </c>
      <c r="N23" s="22">
        <v>0.62087558170232504</v>
      </c>
      <c r="O23" s="22">
        <v>7.4279044927707205E-2</v>
      </c>
      <c r="P23" s="20">
        <v>13.8292435936843</v>
      </c>
      <c r="Q23" s="20">
        <v>8.0932206978360508</v>
      </c>
      <c r="R23" s="7">
        <v>1053.81735902273</v>
      </c>
      <c r="S23" s="7">
        <v>517.47270014025196</v>
      </c>
      <c r="T23">
        <f t="shared" si="1"/>
        <v>172.30755907195592</v>
      </c>
      <c r="U23">
        <f t="shared" si="2"/>
        <v>84.610921507526427</v>
      </c>
    </row>
    <row r="24" spans="1:23" x14ac:dyDescent="0.35">
      <c r="A24" s="7">
        <v>19</v>
      </c>
      <c r="B24" s="7">
        <v>123.6801</v>
      </c>
      <c r="C24" s="7">
        <v>-5.1132</v>
      </c>
      <c r="D24" s="7" t="s">
        <v>9</v>
      </c>
      <c r="E24" s="21">
        <v>28798.524395705001</v>
      </c>
      <c r="F24" s="19">
        <v>23.95392</v>
      </c>
      <c r="G24" s="21">
        <v>-2999</v>
      </c>
      <c r="H24" s="7">
        <v>16.63</v>
      </c>
      <c r="I24" s="16">
        <f t="shared" si="0"/>
        <v>14.135499999999999</v>
      </c>
      <c r="J24" s="7">
        <v>100</v>
      </c>
      <c r="K24" s="7">
        <v>1048.5999999999999</v>
      </c>
      <c r="L24" s="21">
        <v>793008.34680702095</v>
      </c>
      <c r="M24" s="21">
        <v>8318263.3732755603</v>
      </c>
      <c r="N24" s="22">
        <v>0.61439467791851798</v>
      </c>
      <c r="O24" s="22">
        <v>7.3771397758345694E-2</v>
      </c>
      <c r="P24" s="20">
        <v>14.063968482855101</v>
      </c>
      <c r="Q24" s="20">
        <v>8.3736308546192308</v>
      </c>
      <c r="R24" s="7">
        <v>1074.7512934254601</v>
      </c>
      <c r="S24" s="7">
        <v>536.50191248212695</v>
      </c>
      <c r="T24">
        <f t="shared" si="1"/>
        <v>175.73042462624127</v>
      </c>
      <c r="U24">
        <f t="shared" si="2"/>
        <v>87.722349784558347</v>
      </c>
    </row>
    <row r="25" spans="1:23" x14ac:dyDescent="0.35">
      <c r="A25" s="7">
        <v>19</v>
      </c>
      <c r="B25" s="7">
        <v>121.76</v>
      </c>
      <c r="C25" s="7">
        <v>-9.1607000000000003</v>
      </c>
      <c r="D25" s="7" t="s">
        <v>8</v>
      </c>
      <c r="E25" s="21">
        <v>37225.851513393703</v>
      </c>
      <c r="F25" s="19">
        <v>23.921970000000002</v>
      </c>
      <c r="G25" s="21">
        <v>-2857</v>
      </c>
      <c r="H25" s="7">
        <v>21.28</v>
      </c>
      <c r="I25" s="16">
        <f t="shared" si="0"/>
        <v>18.088000000000001</v>
      </c>
      <c r="J25" s="7">
        <v>34.4</v>
      </c>
      <c r="K25" s="7">
        <v>1083</v>
      </c>
      <c r="L25" s="21">
        <v>272028.14706146601</v>
      </c>
      <c r="M25" s="21">
        <v>8590291.5203370303</v>
      </c>
      <c r="N25" s="22">
        <v>0.61232181759999804</v>
      </c>
      <c r="O25" s="22">
        <v>7.3609327563131904E-2</v>
      </c>
      <c r="P25" s="20">
        <v>18.279016966550799</v>
      </c>
      <c r="Q25" s="20">
        <v>11.8705800850652</v>
      </c>
      <c r="R25" s="7">
        <v>479.91886758324102</v>
      </c>
      <c r="S25" s="7">
        <v>261.23691219303703</v>
      </c>
      <c r="T25">
        <f t="shared" si="1"/>
        <v>78.470569798292587</v>
      </c>
      <c r="U25">
        <f t="shared" si="2"/>
        <v>42.714322642417393</v>
      </c>
    </row>
    <row r="26" spans="1:23" x14ac:dyDescent="0.35">
      <c r="A26" s="7">
        <v>20</v>
      </c>
      <c r="B26" s="7">
        <v>138.80000000000001</v>
      </c>
      <c r="C26" s="7">
        <v>-1.5198</v>
      </c>
      <c r="D26" s="7" t="s">
        <v>7</v>
      </c>
      <c r="E26" s="21">
        <v>37331.9817770632</v>
      </c>
      <c r="F26" s="19">
        <v>24.655339999999999</v>
      </c>
      <c r="G26" s="21">
        <v>-1013</v>
      </c>
      <c r="H26" s="7">
        <v>21.34</v>
      </c>
      <c r="I26" s="16">
        <f t="shared" si="0"/>
        <v>18.138999999999999</v>
      </c>
      <c r="J26" s="7">
        <v>100</v>
      </c>
      <c r="K26" s="7">
        <v>1183</v>
      </c>
      <c r="L26" s="21">
        <v>790749.98098253994</v>
      </c>
      <c r="M26" s="21">
        <v>9381041.5013195705</v>
      </c>
      <c r="N26" s="22">
        <v>0.606685941359982</v>
      </c>
      <c r="O26" s="22">
        <v>7.3169406563200701E-2</v>
      </c>
      <c r="P26" s="20">
        <v>13.8716926834846</v>
      </c>
      <c r="Q26" s="20">
        <v>8.5267190054434607</v>
      </c>
      <c r="R26" s="7">
        <v>1063.2067287254899</v>
      </c>
      <c r="S26" s="7">
        <v>547.41701527466296</v>
      </c>
      <c r="T26">
        <f t="shared" si="1"/>
        <v>158.03890549743815</v>
      </c>
      <c r="U26">
        <f t="shared" si="2"/>
        <v>81.370051192573868</v>
      </c>
    </row>
    <row r="27" spans="1:23" x14ac:dyDescent="0.35">
      <c r="A27" s="7">
        <v>20</v>
      </c>
      <c r="B27" s="7">
        <v>140.96</v>
      </c>
      <c r="C27" s="7">
        <v>-2.4792000000000001</v>
      </c>
      <c r="D27" s="7" t="s">
        <v>7</v>
      </c>
      <c r="E27" s="21">
        <v>27257.048478754201</v>
      </c>
      <c r="F27" s="19">
        <v>24.394629999999999</v>
      </c>
      <c r="G27" s="21">
        <v>-1177</v>
      </c>
      <c r="H27" s="7">
        <v>15.17</v>
      </c>
      <c r="I27" s="16">
        <f t="shared" si="0"/>
        <v>12.894499999999999</v>
      </c>
      <c r="J27" s="7">
        <v>100</v>
      </c>
      <c r="K27" s="7">
        <v>1283</v>
      </c>
      <c r="L27" s="21">
        <v>793391.48130542599</v>
      </c>
      <c r="M27" s="21">
        <v>10174432.9826249</v>
      </c>
      <c r="N27" s="22">
        <v>0.60155341337818402</v>
      </c>
      <c r="O27" s="22">
        <v>7.2769708296838695E-2</v>
      </c>
      <c r="P27" s="20">
        <v>13.3790006350493</v>
      </c>
      <c r="Q27" s="20">
        <v>7.9792867268861798</v>
      </c>
      <c r="R27" s="7">
        <v>1032.8709994552401</v>
      </c>
      <c r="S27" s="7">
        <v>515.65636212951404</v>
      </c>
      <c r="T27">
        <f t="shared" si="1"/>
        <v>153.52969263995001</v>
      </c>
      <c r="U27">
        <f t="shared" si="2"/>
        <v>76.649032480662513</v>
      </c>
    </row>
    <row r="28" spans="1:23" x14ac:dyDescent="0.35">
      <c r="A28" s="7">
        <v>20</v>
      </c>
      <c r="B28" s="7">
        <v>127.28</v>
      </c>
      <c r="C28" s="7">
        <v>1.3599000000000001</v>
      </c>
      <c r="D28" s="7" t="s">
        <v>6</v>
      </c>
      <c r="E28" s="21">
        <v>39054.764666011099</v>
      </c>
      <c r="F28" s="19">
        <v>24.02918</v>
      </c>
      <c r="G28" s="21">
        <v>-1613</v>
      </c>
      <c r="H28" s="7">
        <v>20.8</v>
      </c>
      <c r="I28" s="16">
        <f t="shared" si="0"/>
        <v>17.68</v>
      </c>
      <c r="J28" s="7">
        <v>100</v>
      </c>
      <c r="K28" s="7">
        <v>1383</v>
      </c>
      <c r="L28" s="21">
        <v>790265.81685901305</v>
      </c>
      <c r="M28" s="21">
        <v>10964698.799484</v>
      </c>
      <c r="N28" s="22">
        <v>0.59684495820184102</v>
      </c>
      <c r="O28" s="22">
        <v>7.2403821287847697E-2</v>
      </c>
      <c r="P28" s="20">
        <v>13.890451448734201</v>
      </c>
      <c r="Q28" s="20">
        <v>8.5302318192629496</v>
      </c>
      <c r="R28" s="7">
        <v>1071.9472010540101</v>
      </c>
      <c r="S28" s="7">
        <v>550.73040577662402</v>
      </c>
      <c r="T28">
        <f t="shared" si="1"/>
        <v>159.33812101499402</v>
      </c>
      <c r="U28">
        <f t="shared" si="2"/>
        <v>81.862565577846098</v>
      </c>
    </row>
    <row r="29" spans="1:23" x14ac:dyDescent="0.35">
      <c r="A29" s="7">
        <v>20</v>
      </c>
      <c r="B29" s="7">
        <v>129.19999999999999</v>
      </c>
      <c r="C29" s="7">
        <v>-3.4379</v>
      </c>
      <c r="D29" s="7" t="s">
        <v>4</v>
      </c>
      <c r="E29" s="21">
        <v>31048.038441631401</v>
      </c>
      <c r="F29" s="19">
        <v>23.976109999999998</v>
      </c>
      <c r="G29" s="21">
        <v>-2235</v>
      </c>
      <c r="H29" s="7">
        <v>20.85</v>
      </c>
      <c r="I29" s="16">
        <f t="shared" si="0"/>
        <v>17.7225</v>
      </c>
      <c r="J29" s="7">
        <v>10</v>
      </c>
      <c r="K29" s="7">
        <v>1393</v>
      </c>
      <c r="L29" s="21">
        <v>79243.560306925807</v>
      </c>
      <c r="M29" s="21">
        <v>11043942.359790901</v>
      </c>
      <c r="N29" s="22">
        <v>0.59639492353972101</v>
      </c>
      <c r="O29" s="22">
        <v>7.2368889311586193E-2</v>
      </c>
      <c r="P29" s="20">
        <v>23.527225315010799</v>
      </c>
      <c r="Q29" s="20">
        <v>16.744656150852101</v>
      </c>
      <c r="R29" s="7">
        <v>182.123798611311</v>
      </c>
      <c r="S29" s="7">
        <v>108.434927943989</v>
      </c>
      <c r="T29">
        <f t="shared" si="1"/>
        <v>27.071542175123732</v>
      </c>
      <c r="U29">
        <f t="shared" si="2"/>
        <v>16.118161094131104</v>
      </c>
      <c r="V29">
        <f>SUM(T2:T29)</f>
        <v>4633.888652925476</v>
      </c>
      <c r="W29">
        <f>SUM(U2:U29)</f>
        <v>2470.9814762906899</v>
      </c>
    </row>
    <row r="30" spans="1:23" x14ac:dyDescent="0.35">
      <c r="A30" s="7">
        <v>21</v>
      </c>
      <c r="B30" s="7">
        <v>121.52</v>
      </c>
      <c r="C30" s="7">
        <v>-9.1607000000000003</v>
      </c>
      <c r="D30" s="7" t="s">
        <v>8</v>
      </c>
      <c r="E30" s="21">
        <v>37748.4981668443</v>
      </c>
      <c r="F30" s="19">
        <v>23.90607</v>
      </c>
      <c r="G30" s="21">
        <v>-1789</v>
      </c>
      <c r="H30" s="7">
        <v>21.28</v>
      </c>
      <c r="I30" s="16">
        <f t="shared" si="0"/>
        <v>18.088000000000001</v>
      </c>
      <c r="J30" s="7">
        <v>100</v>
      </c>
      <c r="K30" s="7">
        <v>1493</v>
      </c>
      <c r="L30" s="21">
        <v>790633.79420178104</v>
      </c>
      <c r="M30" s="21">
        <v>11834576.153992699</v>
      </c>
      <c r="N30" s="22">
        <v>0.59208169850867398</v>
      </c>
      <c r="O30" s="22">
        <v>7.20344451948913E-2</v>
      </c>
      <c r="P30" s="20">
        <v>13.7264800934097</v>
      </c>
      <c r="Q30" s="20">
        <v>8.3947285547448303</v>
      </c>
      <c r="R30" s="7">
        <v>1063.62307518394</v>
      </c>
      <c r="S30" s="7">
        <v>543.87563100993896</v>
      </c>
      <c r="T30">
        <f t="shared" si="1"/>
        <v>143.7279934050338</v>
      </c>
      <c r="U30">
        <f t="shared" si="2"/>
        <v>73.494224533852432</v>
      </c>
    </row>
    <row r="31" spans="1:23" x14ac:dyDescent="0.35">
      <c r="A31" s="7">
        <v>21</v>
      </c>
      <c r="B31" s="7">
        <v>125.6</v>
      </c>
      <c r="C31" s="7">
        <v>2.7989000000000002</v>
      </c>
      <c r="D31" s="7" t="s">
        <v>5</v>
      </c>
      <c r="E31" s="21">
        <v>27169.1771206171</v>
      </c>
      <c r="F31" s="19">
        <v>23.86543</v>
      </c>
      <c r="G31" s="21">
        <v>-1257</v>
      </c>
      <c r="H31" s="7">
        <v>13.46</v>
      </c>
      <c r="I31" s="16">
        <f t="shared" si="0"/>
        <v>11.441000000000001</v>
      </c>
      <c r="J31" s="7">
        <v>100</v>
      </c>
      <c r="K31" s="7">
        <v>1593</v>
      </c>
      <c r="L31" s="21">
        <v>793413.09300388303</v>
      </c>
      <c r="M31" s="21">
        <v>12627989.2469966</v>
      </c>
      <c r="N31" s="22">
        <v>0.58807644044125496</v>
      </c>
      <c r="O31" s="22">
        <v>7.1724451835356098E-2</v>
      </c>
      <c r="P31" s="20">
        <v>13.165512564520601</v>
      </c>
      <c r="Q31" s="20">
        <v>7.8204854212641699</v>
      </c>
      <c r="R31" s="7">
        <v>1026.8612763531501</v>
      </c>
      <c r="S31" s="7">
        <v>509.74766641542698</v>
      </c>
      <c r="T31">
        <f t="shared" si="1"/>
        <v>138.76035054057712</v>
      </c>
      <c r="U31">
        <f t="shared" si="2"/>
        <v>68.882493193481722</v>
      </c>
    </row>
    <row r="32" spans="1:23" x14ac:dyDescent="0.35">
      <c r="A32" s="7">
        <v>21</v>
      </c>
      <c r="B32" s="7">
        <v>125.12</v>
      </c>
      <c r="C32" s="7">
        <v>2.7989000000000002</v>
      </c>
      <c r="D32" s="7" t="s">
        <v>5</v>
      </c>
      <c r="E32" s="21">
        <v>27408.388154805201</v>
      </c>
      <c r="F32" s="19">
        <v>24.431660000000001</v>
      </c>
      <c r="G32" s="21">
        <v>-1819</v>
      </c>
      <c r="H32" s="7">
        <v>13.46</v>
      </c>
      <c r="I32" s="16">
        <f t="shared" si="0"/>
        <v>11.441000000000001</v>
      </c>
      <c r="J32" s="7">
        <v>100</v>
      </c>
      <c r="K32" s="7">
        <v>1693</v>
      </c>
      <c r="L32" s="21">
        <v>793354.20191885601</v>
      </c>
      <c r="M32" s="21">
        <v>13421343.4489154</v>
      </c>
      <c r="N32" s="22">
        <v>0.58433978784465002</v>
      </c>
      <c r="O32" s="22">
        <v>7.1435745743641102E-2</v>
      </c>
      <c r="P32" s="20">
        <v>12.818227327049</v>
      </c>
      <c r="Q32" s="20">
        <v>7.6675426033863099</v>
      </c>
      <c r="R32" s="7">
        <v>1002.54544751577</v>
      </c>
      <c r="S32" s="7">
        <v>500.92969788567501</v>
      </c>
      <c r="T32">
        <f t="shared" si="1"/>
        <v>135.4745387071205</v>
      </c>
      <c r="U32">
        <f t="shared" si="2"/>
        <v>67.690916071604406</v>
      </c>
    </row>
    <row r="33" spans="1:21" x14ac:dyDescent="0.35">
      <c r="A33" s="7">
        <v>21</v>
      </c>
      <c r="B33" s="7">
        <v>140.72</v>
      </c>
      <c r="C33" s="7">
        <v>-2.2393999999999998</v>
      </c>
      <c r="D33" s="7" t="s">
        <v>7</v>
      </c>
      <c r="E33" s="21">
        <v>32367.609331079999</v>
      </c>
      <c r="F33" s="19">
        <v>24.581219999999998</v>
      </c>
      <c r="G33" s="21">
        <v>-2369</v>
      </c>
      <c r="H33" s="7">
        <v>15.17</v>
      </c>
      <c r="I33" s="16">
        <f t="shared" si="0"/>
        <v>12.894499999999999</v>
      </c>
      <c r="J33" s="7">
        <v>72.099999999999994</v>
      </c>
      <c r="K33" s="7">
        <v>1765.1</v>
      </c>
      <c r="L33" s="21">
        <v>571098.40761057101</v>
      </c>
      <c r="M33" s="21">
        <v>13992441.856526</v>
      </c>
      <c r="N33" s="22">
        <v>0.58179387162352503</v>
      </c>
      <c r="O33" s="22">
        <v>7.12393162824001E-2</v>
      </c>
      <c r="P33" s="20">
        <v>13.8596788360991</v>
      </c>
      <c r="Q33" s="20">
        <v>8.5813148710901892</v>
      </c>
      <c r="R33" s="7">
        <v>781.83464724426995</v>
      </c>
      <c r="S33" s="7">
        <v>404.22326753058002</v>
      </c>
      <c r="T33">
        <f t="shared" si="1"/>
        <v>105.64976225578609</v>
      </c>
      <c r="U33">
        <f t="shared" si="2"/>
        <v>54.62292092501761</v>
      </c>
    </row>
    <row r="34" spans="1:21" x14ac:dyDescent="0.35">
      <c r="A34" s="7">
        <v>21</v>
      </c>
      <c r="B34" s="7">
        <v>127.76</v>
      </c>
      <c r="C34" s="7">
        <v>-8.4491999999999994</v>
      </c>
      <c r="D34" s="7" t="s">
        <v>4</v>
      </c>
      <c r="E34" s="21">
        <v>33091.538999138102</v>
      </c>
      <c r="F34" s="19">
        <v>23.792950000000001</v>
      </c>
      <c r="G34" s="21">
        <v>-1805</v>
      </c>
      <c r="H34" s="7">
        <v>21.34</v>
      </c>
      <c r="I34" s="16">
        <f t="shared" si="0"/>
        <v>18.138999999999999</v>
      </c>
      <c r="J34" s="7">
        <v>16.399999999999999</v>
      </c>
      <c r="K34" s="7">
        <v>1781.5</v>
      </c>
      <c r="L34" s="21">
        <v>129871.812316039</v>
      </c>
      <c r="M34" s="21">
        <v>14122313.668842001</v>
      </c>
      <c r="N34" s="22">
        <v>0.58123080544976502</v>
      </c>
      <c r="O34" s="22">
        <v>7.1195903392896998E-2</v>
      </c>
      <c r="P34" s="20">
        <v>20.143311876469902</v>
      </c>
      <c r="Q34" s="20">
        <v>13.7828817266253</v>
      </c>
      <c r="R34" s="7">
        <v>258.51327294222898</v>
      </c>
      <c r="S34" s="7">
        <v>147.695407077543</v>
      </c>
      <c r="T34">
        <f t="shared" si="1"/>
        <v>34.933046165935053</v>
      </c>
      <c r="U34">
        <f t="shared" si="2"/>
        <v>19.958164682280678</v>
      </c>
    </row>
    <row r="35" spans="1:21" x14ac:dyDescent="0.35">
      <c r="A35" s="7">
        <v>22</v>
      </c>
      <c r="B35" s="7">
        <v>126.56010000000001</v>
      </c>
      <c r="C35" s="7">
        <v>4.2361000000000004</v>
      </c>
      <c r="D35" s="7" t="s">
        <v>5</v>
      </c>
      <c r="E35" s="21">
        <v>29414.970787813301</v>
      </c>
      <c r="F35" s="19">
        <v>24.305710000000001</v>
      </c>
      <c r="G35" s="21">
        <v>-1527</v>
      </c>
      <c r="H35" s="7">
        <v>13.46</v>
      </c>
      <c r="I35" s="16">
        <f t="shared" si="0"/>
        <v>11.441000000000001</v>
      </c>
      <c r="J35" s="7">
        <v>100</v>
      </c>
      <c r="K35" s="7">
        <v>1881.5</v>
      </c>
      <c r="L35" s="21">
        <v>792853.00329776003</v>
      </c>
      <c r="M35" s="21">
        <v>14915166.672139799</v>
      </c>
      <c r="N35" s="22">
        <v>0.57791686728327996</v>
      </c>
      <c r="O35" s="22">
        <v>7.0940618964129301E-2</v>
      </c>
      <c r="P35" s="20">
        <v>12.7485317826669</v>
      </c>
      <c r="Q35" s="20">
        <v>7.66603039568726</v>
      </c>
      <c r="R35" s="7">
        <v>1001.35226187947</v>
      </c>
      <c r="S35" s="7">
        <v>502.56359481633598</v>
      </c>
      <c r="T35">
        <f t="shared" si="1"/>
        <v>123.01209350078233</v>
      </c>
      <c r="U35">
        <f t="shared" si="2"/>
        <v>61.737914087897352</v>
      </c>
    </row>
    <row r="36" spans="1:21" x14ac:dyDescent="0.35">
      <c r="A36" s="7">
        <v>22</v>
      </c>
      <c r="B36" s="7">
        <v>118.88</v>
      </c>
      <c r="C36" s="7">
        <v>-3.6775000000000002</v>
      </c>
      <c r="D36" s="7" t="s">
        <v>10</v>
      </c>
      <c r="E36" s="21">
        <v>18212.9854977549</v>
      </c>
      <c r="F36" s="19">
        <v>24.36185</v>
      </c>
      <c r="G36" s="21">
        <v>-1423</v>
      </c>
      <c r="H36" s="7">
        <v>8.25</v>
      </c>
      <c r="I36" s="16">
        <f t="shared" si="0"/>
        <v>7.0125000000000002</v>
      </c>
      <c r="J36" s="7">
        <v>100</v>
      </c>
      <c r="K36" s="7">
        <v>1981.5</v>
      </c>
      <c r="L36" s="21">
        <v>795486.41730062803</v>
      </c>
      <c r="M36" s="21">
        <v>15710653.0894404</v>
      </c>
      <c r="N36" s="22">
        <v>0.57479203494061504</v>
      </c>
      <c r="O36" s="22">
        <v>7.0700252216738896E-2</v>
      </c>
      <c r="P36" s="20">
        <v>12.179855775423301</v>
      </c>
      <c r="Q36" s="20">
        <v>7.0896913353551403</v>
      </c>
      <c r="R36" s="7">
        <v>962.15348231465305</v>
      </c>
      <c r="S36" s="7">
        <v>467.25280656429601</v>
      </c>
      <c r="T36">
        <f t="shared" si="1"/>
        <v>118.19668126224262</v>
      </c>
      <c r="U36">
        <f t="shared" si="2"/>
        <v>57.400125927421712</v>
      </c>
    </row>
    <row r="37" spans="1:21" x14ac:dyDescent="0.35">
      <c r="A37" s="7">
        <v>22</v>
      </c>
      <c r="B37" s="7">
        <v>126.56010000000001</v>
      </c>
      <c r="C37" s="7">
        <v>3.7572999999999999</v>
      </c>
      <c r="D37" s="7" t="s">
        <v>5</v>
      </c>
      <c r="E37" s="21">
        <v>29760.846534659999</v>
      </c>
      <c r="F37" s="19">
        <v>24.280529999999999</v>
      </c>
      <c r="G37" s="21">
        <v>-2873</v>
      </c>
      <c r="H37" s="7">
        <v>13.46</v>
      </c>
      <c r="I37" s="16">
        <f t="shared" si="0"/>
        <v>11.441000000000001</v>
      </c>
      <c r="J37" s="7">
        <v>100</v>
      </c>
      <c r="K37" s="7">
        <v>2081.5</v>
      </c>
      <c r="L37" s="21">
        <v>792765.31133433001</v>
      </c>
      <c r="M37" s="21">
        <v>16503418.400774701</v>
      </c>
      <c r="N37" s="22">
        <v>0.57183675529006495</v>
      </c>
      <c r="O37" s="22">
        <v>7.0473241480555698E-2</v>
      </c>
      <c r="P37" s="20">
        <v>12.5800352518302</v>
      </c>
      <c r="Q37" s="20">
        <v>7.5759778205957797</v>
      </c>
      <c r="R37" s="7">
        <v>992.60414176485904</v>
      </c>
      <c r="S37" s="7">
        <v>498.53165248948198</v>
      </c>
      <c r="T37">
        <f t="shared" si="1"/>
        <v>121.93742216836353</v>
      </c>
      <c r="U37">
        <f t="shared" si="2"/>
        <v>61.242606207362073</v>
      </c>
    </row>
    <row r="38" spans="1:21" x14ac:dyDescent="0.35">
      <c r="A38" s="7">
        <v>22</v>
      </c>
      <c r="B38" s="7">
        <v>120.56010000000001</v>
      </c>
      <c r="C38" s="7">
        <v>1.3599000000000001</v>
      </c>
      <c r="D38" s="7" t="s">
        <v>11</v>
      </c>
      <c r="E38" s="21">
        <v>45545.0939022073</v>
      </c>
      <c r="F38" s="19">
        <v>24.388770000000001</v>
      </c>
      <c r="G38" s="21">
        <v>-2481</v>
      </c>
      <c r="H38" s="7">
        <v>20.32</v>
      </c>
      <c r="I38" s="16">
        <f t="shared" si="0"/>
        <v>17.271999999999998</v>
      </c>
      <c r="J38" s="7">
        <v>100</v>
      </c>
      <c r="K38" s="7">
        <v>2181.5</v>
      </c>
      <c r="L38" s="21">
        <v>788356.62698218098</v>
      </c>
      <c r="M38" s="21">
        <v>17291775.0277569</v>
      </c>
      <c r="N38" s="22">
        <v>0.56903431835245</v>
      </c>
      <c r="O38" s="22">
        <v>7.0258254039095996E-2</v>
      </c>
      <c r="P38" s="20">
        <v>13.0850453574686</v>
      </c>
      <c r="Q38" s="20">
        <v>8.2301987280195199</v>
      </c>
      <c r="R38" s="7">
        <v>1028.91101792977</v>
      </c>
      <c r="S38" s="7">
        <v>539.533170546875</v>
      </c>
      <c r="T38">
        <f t="shared" si="1"/>
        <v>126.39757571826075</v>
      </c>
      <c r="U38">
        <f t="shared" si="2"/>
        <v>66.279477611121024</v>
      </c>
    </row>
    <row r="39" spans="1:21" x14ac:dyDescent="0.35">
      <c r="A39" s="7">
        <v>22</v>
      </c>
      <c r="B39" s="7">
        <v>123.43989999999999</v>
      </c>
      <c r="C39" s="7">
        <v>1.1198999999999999</v>
      </c>
      <c r="D39" s="7" t="s">
        <v>5</v>
      </c>
      <c r="E39" s="21">
        <v>30231.416673949101</v>
      </c>
      <c r="F39" s="19">
        <v>24.068680000000001</v>
      </c>
      <c r="G39" s="21">
        <v>-1609</v>
      </c>
      <c r="H39" s="7">
        <v>13.46</v>
      </c>
      <c r="I39" s="16">
        <f t="shared" si="0"/>
        <v>11.441000000000001</v>
      </c>
      <c r="J39" s="7">
        <v>100</v>
      </c>
      <c r="K39" s="7">
        <v>2281.5</v>
      </c>
      <c r="L39" s="21">
        <v>792645.39097370498</v>
      </c>
      <c r="M39" s="21">
        <v>18084420.418730602</v>
      </c>
      <c r="N39" s="22">
        <v>0.56637033510627799</v>
      </c>
      <c r="O39" s="22">
        <v>7.0054143821225004E-2</v>
      </c>
      <c r="P39" s="20">
        <v>12.5110087253854</v>
      </c>
      <c r="Q39" s="20">
        <v>7.5330903437171504</v>
      </c>
      <c r="R39" s="7">
        <v>991.14269773051205</v>
      </c>
      <c r="S39" s="7">
        <v>497.36470151563998</v>
      </c>
      <c r="T39">
        <f t="shared" si="1"/>
        <v>121.75788965314074</v>
      </c>
      <c r="U39">
        <f t="shared" si="2"/>
        <v>61.099250978867708</v>
      </c>
    </row>
    <row r="40" spans="1:21" x14ac:dyDescent="0.35">
      <c r="A40" s="7">
        <v>23</v>
      </c>
      <c r="B40" s="7">
        <v>123.6801</v>
      </c>
      <c r="C40" s="7">
        <v>-1.2799</v>
      </c>
      <c r="D40" s="7" t="s">
        <v>11</v>
      </c>
      <c r="E40" s="21">
        <v>39638.266433655699</v>
      </c>
      <c r="F40" s="19">
        <v>23.404979999999998</v>
      </c>
      <c r="G40" s="21">
        <v>-1151</v>
      </c>
      <c r="H40" s="7">
        <v>16.87</v>
      </c>
      <c r="I40" s="16">
        <f t="shared" si="0"/>
        <v>14.339500000000001</v>
      </c>
      <c r="J40" s="7">
        <v>100</v>
      </c>
      <c r="K40" s="7">
        <v>2381.5</v>
      </c>
      <c r="L40" s="21">
        <v>790099.68159287202</v>
      </c>
      <c r="M40" s="21">
        <v>18874520.100323498</v>
      </c>
      <c r="N40" s="22">
        <v>0.56383232947616702</v>
      </c>
      <c r="O40" s="22">
        <v>6.98599183884272E-2</v>
      </c>
      <c r="P40" s="20">
        <v>13.0680255552607</v>
      </c>
      <c r="Q40" s="20">
        <v>8.0186097803440397</v>
      </c>
      <c r="R40" s="7">
        <v>1033.9526605757301</v>
      </c>
      <c r="S40" s="7">
        <v>528.57545036331499</v>
      </c>
      <c r="T40">
        <f t="shared" si="1"/>
        <v>115.46992837955843</v>
      </c>
      <c r="U40">
        <f t="shared" si="2"/>
        <v>59.030332551839734</v>
      </c>
    </row>
    <row r="41" spans="1:21" x14ac:dyDescent="0.35">
      <c r="A41" s="7">
        <v>23</v>
      </c>
      <c r="B41" s="7">
        <v>120.3199</v>
      </c>
      <c r="C41" s="7">
        <v>-0.56000000000000005</v>
      </c>
      <c r="D41" s="7" t="s">
        <v>11</v>
      </c>
      <c r="E41" s="21">
        <v>31909.7691042769</v>
      </c>
      <c r="F41" s="19">
        <v>24.99823</v>
      </c>
      <c r="G41" s="21">
        <v>-1057</v>
      </c>
      <c r="H41" s="7">
        <v>13.46</v>
      </c>
      <c r="I41" s="16">
        <f t="shared" si="0"/>
        <v>11.441000000000001</v>
      </c>
      <c r="J41" s="7">
        <v>100</v>
      </c>
      <c r="K41" s="7">
        <v>2481.5</v>
      </c>
      <c r="L41" s="21">
        <v>792211.91589946602</v>
      </c>
      <c r="M41" s="21">
        <v>19666732.016222998</v>
      </c>
      <c r="N41" s="22">
        <v>0.56140941586901705</v>
      </c>
      <c r="O41" s="22">
        <v>6.9674712877312805E-2</v>
      </c>
      <c r="P41" s="20">
        <v>12.053206247565599</v>
      </c>
      <c r="Q41" s="20">
        <v>7.3688105532952104</v>
      </c>
      <c r="R41" s="7">
        <v>957.98556509198897</v>
      </c>
      <c r="S41" s="7">
        <v>487.793902819788</v>
      </c>
      <c r="T41">
        <f t="shared" si="1"/>
        <v>106.98606310295452</v>
      </c>
      <c r="U41">
        <f t="shared" si="2"/>
        <v>54.475924450180123</v>
      </c>
    </row>
    <row r="42" spans="1:21" x14ac:dyDescent="0.35">
      <c r="A42" s="7">
        <v>23</v>
      </c>
      <c r="B42" s="7">
        <v>140.47999999999999</v>
      </c>
      <c r="C42" s="7">
        <v>-2.2393999999999998</v>
      </c>
      <c r="D42" s="7" t="s">
        <v>7</v>
      </c>
      <c r="E42" s="21">
        <v>36282.422705391</v>
      </c>
      <c r="F42" s="19">
        <v>24.523289999999999</v>
      </c>
      <c r="G42" s="21">
        <v>-2321</v>
      </c>
      <c r="H42" s="7">
        <v>15.17</v>
      </c>
      <c r="I42" s="16">
        <f t="shared" si="0"/>
        <v>12.894499999999999</v>
      </c>
      <c r="J42" s="7">
        <v>100</v>
      </c>
      <c r="K42" s="7">
        <v>2581.5</v>
      </c>
      <c r="L42" s="21">
        <v>791040.29568670294</v>
      </c>
      <c r="M42" s="21">
        <v>20457772.311909702</v>
      </c>
      <c r="N42" s="22">
        <v>0.55909204165125803</v>
      </c>
      <c r="O42" s="22">
        <v>6.9497769215355304E-2</v>
      </c>
      <c r="P42" s="20">
        <v>12.3392243708586</v>
      </c>
      <c r="Q42" s="20">
        <v>7.5978861163712201</v>
      </c>
      <c r="R42" s="7">
        <v>981.00930019265502</v>
      </c>
      <c r="S42" s="7">
        <v>502.95784762782699</v>
      </c>
      <c r="T42">
        <f t="shared" si="1"/>
        <v>109.55731142453965</v>
      </c>
      <c r="U42">
        <f t="shared" si="2"/>
        <v>56.169405871235561</v>
      </c>
    </row>
    <row r="43" spans="1:21" x14ac:dyDescent="0.35">
      <c r="A43" s="7">
        <v>23</v>
      </c>
      <c r="B43" s="7">
        <v>125.36</v>
      </c>
      <c r="C43" s="7">
        <v>3.0386000000000002</v>
      </c>
      <c r="D43" s="7" t="s">
        <v>5</v>
      </c>
      <c r="E43" s="21">
        <v>32211.343298219101</v>
      </c>
      <c r="F43" s="19">
        <v>24.341379999999901</v>
      </c>
      <c r="G43" s="21">
        <v>-1453</v>
      </c>
      <c r="H43" s="7">
        <v>13.46</v>
      </c>
      <c r="I43" s="16">
        <f t="shared" si="0"/>
        <v>11.441000000000001</v>
      </c>
      <c r="J43" s="7">
        <v>100</v>
      </c>
      <c r="K43" s="7">
        <v>2681.5</v>
      </c>
      <c r="L43" s="21">
        <v>792133.07302366802</v>
      </c>
      <c r="M43" s="21">
        <v>21249905.3849333</v>
      </c>
      <c r="N43" s="22">
        <v>0.55687177951865596</v>
      </c>
      <c r="O43" s="22">
        <v>6.9328419383048706E-2</v>
      </c>
      <c r="P43" s="20">
        <v>12.182145823312601</v>
      </c>
      <c r="Q43" s="20">
        <v>7.4058658561863098</v>
      </c>
      <c r="R43" s="7">
        <v>971.51255068596799</v>
      </c>
      <c r="S43" s="7">
        <v>491.62063064209798</v>
      </c>
      <c r="T43">
        <f t="shared" si="1"/>
        <v>108.49673193459941</v>
      </c>
      <c r="U43">
        <f t="shared" si="2"/>
        <v>54.90328636375569</v>
      </c>
    </row>
    <row r="44" spans="1:21" x14ac:dyDescent="0.35">
      <c r="A44" s="7">
        <v>23</v>
      </c>
      <c r="B44" s="7">
        <v>123.2</v>
      </c>
      <c r="C44" s="7">
        <v>-5.1132</v>
      </c>
      <c r="D44" s="7" t="s">
        <v>9</v>
      </c>
      <c r="E44" s="21">
        <v>40034.982968262302</v>
      </c>
      <c r="F44" s="19">
        <v>23.83578</v>
      </c>
      <c r="G44" s="21">
        <v>-1571</v>
      </c>
      <c r="H44" s="7">
        <v>16.63</v>
      </c>
      <c r="I44" s="16">
        <f t="shared" si="0"/>
        <v>14.135499999999999</v>
      </c>
      <c r="J44" s="7">
        <v>100</v>
      </c>
      <c r="K44" s="7">
        <v>2781.5</v>
      </c>
      <c r="L44" s="21">
        <v>789986.10668015201</v>
      </c>
      <c r="M44" s="21">
        <v>22039891.4916135</v>
      </c>
      <c r="N44" s="22">
        <v>0.55474115862046403</v>
      </c>
      <c r="O44" s="22">
        <v>6.9166071815525601E-2</v>
      </c>
      <c r="P44" s="20">
        <v>12.6159377286188</v>
      </c>
      <c r="Q44" s="20">
        <v>7.79291576280405</v>
      </c>
      <c r="R44" s="7">
        <v>1005.02272056222</v>
      </c>
      <c r="S44" s="7">
        <v>516.61476201667301</v>
      </c>
      <c r="T44">
        <f t="shared" si="1"/>
        <v>112.23908597375153</v>
      </c>
      <c r="U44">
        <f t="shared" si="2"/>
        <v>57.694584911335632</v>
      </c>
    </row>
    <row r="45" spans="1:21" x14ac:dyDescent="0.35">
      <c r="A45" s="7">
        <v>23</v>
      </c>
      <c r="B45" s="7">
        <v>134</v>
      </c>
      <c r="C45" s="7">
        <v>-0.56000000000000005</v>
      </c>
      <c r="D45" s="7" t="s">
        <v>18</v>
      </c>
      <c r="E45" s="21">
        <v>34344.199917714803</v>
      </c>
      <c r="F45" s="19">
        <v>24.68796</v>
      </c>
      <c r="G45" s="21">
        <v>-2083</v>
      </c>
      <c r="H45" s="7">
        <v>14.17</v>
      </c>
      <c r="I45" s="16">
        <f t="shared" si="0"/>
        <v>12.044499999999999</v>
      </c>
      <c r="J45" s="7">
        <v>100</v>
      </c>
      <c r="K45" s="7">
        <v>2881.5</v>
      </c>
      <c r="L45" s="21">
        <v>791567.16744010302</v>
      </c>
      <c r="M45" s="21">
        <v>22831458.659053601</v>
      </c>
      <c r="N45" s="22">
        <v>0.55269352609172495</v>
      </c>
      <c r="O45" s="22">
        <v>6.9010200264793195E-2</v>
      </c>
      <c r="P45" s="20">
        <v>12.0000004855914</v>
      </c>
      <c r="Q45" s="20">
        <v>7.36936591621338</v>
      </c>
      <c r="R45" s="7">
        <v>959.37654587666998</v>
      </c>
      <c r="S45" s="7">
        <v>490.15530527195898</v>
      </c>
      <c r="T45">
        <f t="shared" si="1"/>
        <v>107.14140527451488</v>
      </c>
      <c r="U45">
        <f t="shared" si="2"/>
        <v>54.739641525849393</v>
      </c>
    </row>
    <row r="46" spans="1:21" x14ac:dyDescent="0.35">
      <c r="A46" s="7">
        <v>23</v>
      </c>
      <c r="B46" s="7">
        <v>131.36000000000001</v>
      </c>
      <c r="C46" s="7">
        <v>-8.2117000000000004</v>
      </c>
      <c r="D46" s="7" t="s">
        <v>4</v>
      </c>
      <c r="E46" s="21">
        <v>26539.372014494998</v>
      </c>
      <c r="F46" s="19">
        <v>23.37885</v>
      </c>
      <c r="G46" s="21">
        <v>-1357</v>
      </c>
      <c r="H46" s="7">
        <v>16.739999999999998</v>
      </c>
      <c r="I46" s="16">
        <f t="shared" si="0"/>
        <v>14.228999999999997</v>
      </c>
      <c r="J46" s="7">
        <v>34.4</v>
      </c>
      <c r="K46" s="7">
        <v>2915.9</v>
      </c>
      <c r="L46" s="21">
        <v>272987.140701394</v>
      </c>
      <c r="M46" s="21">
        <v>23104445.799755</v>
      </c>
      <c r="N46" s="22">
        <v>0.55200723134015395</v>
      </c>
      <c r="O46" s="22">
        <v>6.8957991082220296E-2</v>
      </c>
      <c r="P46" s="20">
        <v>15.526942247224801</v>
      </c>
      <c r="Q46" s="20">
        <v>9.9084371544154006</v>
      </c>
      <c r="R46" s="7">
        <v>428.32878088479498</v>
      </c>
      <c r="S46" s="7">
        <v>227.38076719316601</v>
      </c>
      <c r="T46">
        <f t="shared" si="1"/>
        <v>47.834969179469802</v>
      </c>
      <c r="U46">
        <f t="shared" si="2"/>
        <v>25.393465197975452</v>
      </c>
    </row>
    <row r="47" spans="1:21" x14ac:dyDescent="0.35">
      <c r="A47" s="7">
        <v>24</v>
      </c>
      <c r="B47" s="7">
        <v>95.359989999999996</v>
      </c>
      <c r="C47" s="7">
        <v>6.1482000000000001</v>
      </c>
      <c r="D47" s="7" t="s">
        <v>12</v>
      </c>
      <c r="E47" s="21">
        <v>28506.988908142201</v>
      </c>
      <c r="F47" s="19">
        <v>22.424299999999999</v>
      </c>
      <c r="G47" s="21">
        <v>-1607</v>
      </c>
      <c r="H47" s="7">
        <v>11.74</v>
      </c>
      <c r="I47" s="16">
        <f t="shared" si="0"/>
        <v>9.9789999999999992</v>
      </c>
      <c r="J47" s="7">
        <v>100</v>
      </c>
      <c r="K47" s="7">
        <v>3015.9</v>
      </c>
      <c r="L47" s="21">
        <v>793081.39032738598</v>
      </c>
      <c r="M47" s="21">
        <v>23897527.190082401</v>
      </c>
      <c r="N47" s="22">
        <v>0.55006187648207505</v>
      </c>
      <c r="O47" s="22">
        <v>6.8810091734611098E-2</v>
      </c>
      <c r="P47" s="20">
        <v>12.563986800022899</v>
      </c>
      <c r="Q47" s="20">
        <v>7.4227167486690302</v>
      </c>
      <c r="R47" s="7">
        <v>1008.4257533309</v>
      </c>
      <c r="S47" s="7">
        <v>495.48135457973899</v>
      </c>
      <c r="T47">
        <f t="shared" si="1"/>
        <v>102.38102764024653</v>
      </c>
      <c r="U47">
        <f t="shared" si="2"/>
        <v>50.304040818966911</v>
      </c>
    </row>
    <row r="48" spans="1:21" x14ac:dyDescent="0.35">
      <c r="A48" s="7">
        <v>24</v>
      </c>
      <c r="B48" s="7">
        <v>121.52</v>
      </c>
      <c r="C48" s="7">
        <v>1.5998000000000001</v>
      </c>
      <c r="D48" s="7" t="s">
        <v>11</v>
      </c>
      <c r="E48" s="21">
        <v>49965.451270947597</v>
      </c>
      <c r="F48" s="19">
        <v>24.609779999999901</v>
      </c>
      <c r="G48" s="21">
        <v>-2543</v>
      </c>
      <c r="H48" s="7">
        <v>20.32</v>
      </c>
      <c r="I48" s="16">
        <f t="shared" si="0"/>
        <v>17.271999999999998</v>
      </c>
      <c r="J48" s="7">
        <v>100</v>
      </c>
      <c r="K48" s="7">
        <v>3115.9</v>
      </c>
      <c r="L48" s="21">
        <v>786979.27664910897</v>
      </c>
      <c r="M48" s="21">
        <v>24684506.4667315</v>
      </c>
      <c r="N48" s="22">
        <v>0.54818650855150697</v>
      </c>
      <c r="O48" s="22">
        <v>6.8667641628753204E-2</v>
      </c>
      <c r="P48" s="20">
        <v>12.4934047242884</v>
      </c>
      <c r="Q48" s="20">
        <v>7.9843417124645599</v>
      </c>
      <c r="R48" s="7">
        <v>996.48176955512099</v>
      </c>
      <c r="S48" s="7">
        <v>529.50504275229196</v>
      </c>
      <c r="T48">
        <f t="shared" si="1"/>
        <v>101.16840754497073</v>
      </c>
      <c r="U48">
        <f t="shared" si="2"/>
        <v>53.75831610667295</v>
      </c>
    </row>
    <row r="49" spans="1:21" x14ac:dyDescent="0.35">
      <c r="A49" s="7">
        <v>24</v>
      </c>
      <c r="B49" s="7">
        <v>122.96</v>
      </c>
      <c r="C49" s="7">
        <v>-5.5911</v>
      </c>
      <c r="D49" s="7" t="s">
        <v>9</v>
      </c>
      <c r="E49" s="21">
        <v>40991.639092737598</v>
      </c>
      <c r="F49" s="19">
        <v>24.120139999999999</v>
      </c>
      <c r="G49" s="21">
        <v>-1035</v>
      </c>
      <c r="H49" s="7">
        <v>16.63</v>
      </c>
      <c r="I49" s="16">
        <f t="shared" si="0"/>
        <v>14.135499999999999</v>
      </c>
      <c r="J49" s="7">
        <v>100</v>
      </c>
      <c r="K49" s="7">
        <v>3215.9</v>
      </c>
      <c r="L49" s="21">
        <v>789710.15944168298</v>
      </c>
      <c r="M49" s="21">
        <v>25474216.626173198</v>
      </c>
      <c r="N49" s="22">
        <v>0.54637648137484396</v>
      </c>
      <c r="O49" s="22">
        <v>6.8530274425958396E-2</v>
      </c>
      <c r="P49" s="20">
        <v>12.2744466305684</v>
      </c>
      <c r="Q49" s="20">
        <v>7.63188003286115</v>
      </c>
      <c r="R49" s="7">
        <v>983.78445225672203</v>
      </c>
      <c r="S49" s="7">
        <v>508.475427630551</v>
      </c>
      <c r="T49">
        <f t="shared" si="1"/>
        <v>99.879304813321426</v>
      </c>
      <c r="U49">
        <f t="shared" si="2"/>
        <v>51.623271855838333</v>
      </c>
    </row>
    <row r="50" spans="1:21" x14ac:dyDescent="0.35">
      <c r="A50" s="7">
        <v>24</v>
      </c>
      <c r="B50" s="7">
        <v>116.72</v>
      </c>
      <c r="C50" s="7">
        <v>-9.1607000000000003</v>
      </c>
      <c r="D50" s="7" t="s">
        <v>17</v>
      </c>
      <c r="E50" s="21">
        <v>48338.821167428301</v>
      </c>
      <c r="F50" s="19">
        <v>22.848679999999899</v>
      </c>
      <c r="G50" s="21">
        <v>-1453</v>
      </c>
      <c r="H50" s="7">
        <v>19.18</v>
      </c>
      <c r="I50" s="16">
        <f t="shared" si="0"/>
        <v>16.303000000000001</v>
      </c>
      <c r="J50" s="7">
        <v>100</v>
      </c>
      <c r="K50" s="7">
        <v>3315.9</v>
      </c>
      <c r="L50" s="21">
        <v>787493.38352621405</v>
      </c>
      <c r="M50" s="21">
        <v>26261710.009699401</v>
      </c>
      <c r="N50" s="22">
        <v>0.54462758988850402</v>
      </c>
      <c r="O50" s="22">
        <v>6.8397658863460095E-2</v>
      </c>
      <c r="P50" s="20">
        <v>12.984833294957699</v>
      </c>
      <c r="Q50" s="20">
        <v>8.1165467087870198</v>
      </c>
      <c r="R50" s="7">
        <v>1039.1985362334001</v>
      </c>
      <c r="S50" s="7">
        <v>539.85246765921102</v>
      </c>
      <c r="T50">
        <f t="shared" si="1"/>
        <v>105.5052528263861</v>
      </c>
      <c r="U50">
        <f t="shared" si="2"/>
        <v>54.808844608053889</v>
      </c>
    </row>
    <row r="51" spans="1:21" x14ac:dyDescent="0.35">
      <c r="A51" s="7">
        <v>24</v>
      </c>
      <c r="B51" s="7">
        <v>122.72</v>
      </c>
      <c r="C51" s="7">
        <v>-5.8299000000000003</v>
      </c>
      <c r="D51" s="7" t="s">
        <v>9</v>
      </c>
      <c r="E51" s="21">
        <v>42321.780023336803</v>
      </c>
      <c r="F51" s="19">
        <v>23.657820000000001</v>
      </c>
      <c r="G51" s="21">
        <v>-1025</v>
      </c>
      <c r="H51" s="7">
        <v>16.63</v>
      </c>
      <c r="I51" s="16">
        <f t="shared" si="0"/>
        <v>14.135499999999999</v>
      </c>
      <c r="J51" s="7">
        <v>100</v>
      </c>
      <c r="K51" s="7">
        <v>3415.9</v>
      </c>
      <c r="L51" s="21">
        <v>789321.62039611896</v>
      </c>
      <c r="M51" s="21">
        <v>27051031.6300955</v>
      </c>
      <c r="N51" s="22">
        <v>0.54293601641011402</v>
      </c>
      <c r="O51" s="22">
        <v>6.8269494454944499E-2</v>
      </c>
      <c r="P51" s="20">
        <v>12.390113512025399</v>
      </c>
      <c r="Q51" s="20">
        <v>7.6959199284332298</v>
      </c>
      <c r="R51" s="7">
        <v>995.20044632850602</v>
      </c>
      <c r="S51" s="7">
        <v>513.61984900204698</v>
      </c>
      <c r="T51">
        <f t="shared" si="1"/>
        <v>101.03832043816405</v>
      </c>
      <c r="U51">
        <f t="shared" si="2"/>
        <v>52.145562311916535</v>
      </c>
    </row>
    <row r="52" spans="1:21" x14ac:dyDescent="0.35">
      <c r="A52" s="7">
        <v>24</v>
      </c>
      <c r="B52" s="7">
        <v>121.28</v>
      </c>
      <c r="C52" s="7">
        <v>1.5998000000000001</v>
      </c>
      <c r="D52" s="7" t="s">
        <v>11</v>
      </c>
      <c r="E52" s="21">
        <v>51802.611610256601</v>
      </c>
      <c r="F52" s="19">
        <v>24.542919999999999</v>
      </c>
      <c r="G52" s="21">
        <v>-2251</v>
      </c>
      <c r="H52" s="7">
        <v>20.32</v>
      </c>
      <c r="I52" s="16">
        <f t="shared" si="0"/>
        <v>17.271999999999998</v>
      </c>
      <c r="J52" s="7">
        <v>100</v>
      </c>
      <c r="K52" s="7">
        <v>3515.9</v>
      </c>
      <c r="L52" s="21">
        <v>786388.46252626204</v>
      </c>
      <c r="M52" s="21">
        <v>27837420.0926218</v>
      </c>
      <c r="N52" s="22">
        <v>0.54129828481436604</v>
      </c>
      <c r="O52" s="22">
        <v>6.8145507826805105E-2</v>
      </c>
      <c r="P52" s="20">
        <v>12.3672381809283</v>
      </c>
      <c r="Q52" s="20">
        <v>7.9397408111747501</v>
      </c>
      <c r="R52" s="7">
        <v>990.92191116465801</v>
      </c>
      <c r="S52" s="7">
        <v>528.47718751267996</v>
      </c>
      <c r="T52">
        <f t="shared" si="1"/>
        <v>100.60393959711273</v>
      </c>
      <c r="U52">
        <f t="shared" si="2"/>
        <v>53.653962488819282</v>
      </c>
    </row>
    <row r="53" spans="1:21" x14ac:dyDescent="0.35">
      <c r="A53" s="7">
        <v>24</v>
      </c>
      <c r="B53" s="7">
        <v>135.91999999999999</v>
      </c>
      <c r="C53" s="7">
        <v>-0.56000000000000005</v>
      </c>
      <c r="D53" s="7" t="s">
        <v>7</v>
      </c>
      <c r="E53" s="21">
        <v>36820.458262504901</v>
      </c>
      <c r="F53" s="19">
        <v>24.92305</v>
      </c>
      <c r="G53" s="21">
        <v>-1885</v>
      </c>
      <c r="H53" s="7">
        <v>14.13</v>
      </c>
      <c r="I53" s="16">
        <f t="shared" si="0"/>
        <v>12.0105</v>
      </c>
      <c r="J53" s="7">
        <v>100</v>
      </c>
      <c r="K53" s="7">
        <v>3615.9</v>
      </c>
      <c r="L53" s="21">
        <v>790891.91138462594</v>
      </c>
      <c r="M53" s="21">
        <v>28628312.004006401</v>
      </c>
      <c r="N53" s="22">
        <v>0.53971122126165005</v>
      </c>
      <c r="O53" s="22">
        <v>6.8025449580949304E-2</v>
      </c>
      <c r="P53" s="20">
        <v>11.605904576640199</v>
      </c>
      <c r="Q53" s="20">
        <v>7.2059762895182899</v>
      </c>
      <c r="R53" s="7">
        <v>936.39112018420803</v>
      </c>
      <c r="S53" s="7">
        <v>482.87453097991198</v>
      </c>
      <c r="T53">
        <f t="shared" si="1"/>
        <v>95.06766843369472</v>
      </c>
      <c r="U53">
        <f t="shared" si="2"/>
        <v>49.024125514179886</v>
      </c>
    </row>
    <row r="54" spans="1:21" x14ac:dyDescent="0.35">
      <c r="A54" s="7">
        <v>24</v>
      </c>
      <c r="B54" s="7">
        <v>95.599980000000002</v>
      </c>
      <c r="C54" s="7">
        <v>5.9095000000000004</v>
      </c>
      <c r="D54" s="7" t="s">
        <v>12</v>
      </c>
      <c r="E54" s="21">
        <v>30901.1041249845</v>
      </c>
      <c r="F54" s="19">
        <v>22.46725</v>
      </c>
      <c r="G54" s="21">
        <v>-1235</v>
      </c>
      <c r="H54" s="7">
        <v>11.74</v>
      </c>
      <c r="I54" s="16">
        <f t="shared" si="0"/>
        <v>9.9789999999999992</v>
      </c>
      <c r="J54" s="7">
        <v>100</v>
      </c>
      <c r="K54" s="7">
        <v>3715.9</v>
      </c>
      <c r="L54" s="21">
        <v>792473.50732037099</v>
      </c>
      <c r="M54" s="21">
        <v>29420785.511326801</v>
      </c>
      <c r="N54" s="22">
        <v>0.53817192038934403</v>
      </c>
      <c r="O54" s="22">
        <v>6.7909091596191504E-2</v>
      </c>
      <c r="P54" s="20">
        <v>12.2527753263431</v>
      </c>
      <c r="Q54" s="20">
        <v>7.3014227778638903</v>
      </c>
      <c r="R54" s="7">
        <v>991.73628096998596</v>
      </c>
      <c r="S54" s="7">
        <v>490.73265164478101</v>
      </c>
      <c r="T54">
        <f t="shared" si="1"/>
        <v>100.68661897858753</v>
      </c>
      <c r="U54">
        <f t="shared" si="2"/>
        <v>49.821925913795781</v>
      </c>
    </row>
    <row r="55" spans="1:21" x14ac:dyDescent="0.35">
      <c r="A55" s="7">
        <v>24</v>
      </c>
      <c r="B55" s="7">
        <v>127.04</v>
      </c>
      <c r="C55" s="7">
        <v>-2.9586999999999999</v>
      </c>
      <c r="D55" s="7" t="s">
        <v>4</v>
      </c>
      <c r="E55" s="21">
        <v>33672.679905976998</v>
      </c>
      <c r="F55" s="19">
        <v>24.24729</v>
      </c>
      <c r="G55" s="21">
        <v>-1585</v>
      </c>
      <c r="H55" s="7">
        <v>21.19</v>
      </c>
      <c r="I55" s="16">
        <f t="shared" si="0"/>
        <v>18.011500000000002</v>
      </c>
      <c r="J55" s="7">
        <v>21</v>
      </c>
      <c r="K55" s="7">
        <v>3736.9</v>
      </c>
      <c r="L55" s="21">
        <v>166266.85071343</v>
      </c>
      <c r="M55" s="21">
        <v>29587052.362040199</v>
      </c>
      <c r="N55" s="22">
        <v>0.53785448181457896</v>
      </c>
      <c r="O55" s="22">
        <v>6.7885106634867701E-2</v>
      </c>
      <c r="P55" s="20">
        <v>16.814198828614501</v>
      </c>
      <c r="Q55" s="20">
        <v>11.395937055977299</v>
      </c>
      <c r="R55" s="7">
        <v>285.60462184829902</v>
      </c>
      <c r="S55" s="7">
        <v>160.729936063476</v>
      </c>
      <c r="T55">
        <f t="shared" si="1"/>
        <v>28.996180023218848</v>
      </c>
      <c r="U55">
        <f t="shared" si="2"/>
        <v>16.318202874505626</v>
      </c>
    </row>
    <row r="56" spans="1:21" x14ac:dyDescent="0.35">
      <c r="A56" s="7">
        <v>25</v>
      </c>
      <c r="B56" s="7">
        <v>122.96</v>
      </c>
      <c r="C56" s="7">
        <v>-8.6865000000000006</v>
      </c>
      <c r="D56" s="7" t="s">
        <v>8</v>
      </c>
      <c r="E56" s="21">
        <v>37855.106088565801</v>
      </c>
      <c r="F56" s="19">
        <v>23.849319999999999</v>
      </c>
      <c r="G56" s="21">
        <v>-1141</v>
      </c>
      <c r="H56" s="7">
        <v>21.28</v>
      </c>
      <c r="I56" s="16">
        <f t="shared" si="0"/>
        <v>18.088000000000001</v>
      </c>
      <c r="J56" s="7">
        <v>100</v>
      </c>
      <c r="K56" s="7">
        <v>3836.9</v>
      </c>
      <c r="L56" s="21">
        <v>790603.96693197498</v>
      </c>
      <c r="M56" s="21">
        <v>30377656.328972202</v>
      </c>
      <c r="N56" s="22">
        <v>0.53636942950014299</v>
      </c>
      <c r="O56" s="22">
        <v>6.77729479058196E-2</v>
      </c>
      <c r="P56" s="20">
        <v>11.9405258064577</v>
      </c>
      <c r="Q56" s="20">
        <v>7.3523629185914103</v>
      </c>
      <c r="R56" s="7">
        <v>965.525462005343</v>
      </c>
      <c r="S56" s="7">
        <v>493.56048168296599</v>
      </c>
      <c r="T56">
        <f t="shared" si="1"/>
        <v>89.11413628115406</v>
      </c>
      <c r="U56">
        <f t="shared" si="2"/>
        <v>45.553657317681882</v>
      </c>
    </row>
    <row r="57" spans="1:21" x14ac:dyDescent="0.35">
      <c r="A57" s="7">
        <v>25</v>
      </c>
      <c r="B57" s="7">
        <v>124.16</v>
      </c>
      <c r="C57" s="7">
        <v>1.3599000000000001</v>
      </c>
      <c r="D57" s="7" t="s">
        <v>5</v>
      </c>
      <c r="E57" s="21">
        <v>49580.017484686199</v>
      </c>
      <c r="F57" s="19">
        <v>24.29589</v>
      </c>
      <c r="G57" s="21">
        <v>-1699</v>
      </c>
      <c r="H57" s="7">
        <v>20.56</v>
      </c>
      <c r="I57" s="16">
        <f t="shared" si="0"/>
        <v>17.475999999999999</v>
      </c>
      <c r="J57" s="7">
        <v>100</v>
      </c>
      <c r="K57" s="7">
        <v>3936.9</v>
      </c>
      <c r="L57" s="21">
        <v>787101.85986675101</v>
      </c>
      <c r="M57" s="21">
        <v>31164758.188838899</v>
      </c>
      <c r="N57" s="22">
        <v>0.53492653158195602</v>
      </c>
      <c r="O57" s="22">
        <v>6.76640496179189E-2</v>
      </c>
      <c r="P57" s="20">
        <v>12.1690139802215</v>
      </c>
      <c r="Q57" s="20">
        <v>7.7563969531585801</v>
      </c>
      <c r="R57" s="7">
        <v>980.73483273005104</v>
      </c>
      <c r="S57" s="7">
        <v>518.85639560430297</v>
      </c>
      <c r="T57">
        <f t="shared" si="1"/>
        <v>90.51790033383601</v>
      </c>
      <c r="U57">
        <f t="shared" si="2"/>
        <v>47.888368942852772</v>
      </c>
    </row>
    <row r="58" spans="1:21" x14ac:dyDescent="0.35">
      <c r="A58" s="7">
        <v>25</v>
      </c>
      <c r="B58" s="7">
        <v>120.3199</v>
      </c>
      <c r="C58" s="7">
        <v>1.1198999999999999</v>
      </c>
      <c r="D58" s="7" t="s">
        <v>11</v>
      </c>
      <c r="E58" s="21">
        <v>56031.148135003801</v>
      </c>
      <c r="F58" s="19">
        <v>24.25159</v>
      </c>
      <c r="G58" s="21">
        <v>-2077</v>
      </c>
      <c r="H58" s="7">
        <v>20.32</v>
      </c>
      <c r="I58" s="16">
        <f t="shared" si="0"/>
        <v>17.271999999999998</v>
      </c>
      <c r="J58" s="7">
        <v>100</v>
      </c>
      <c r="K58" s="7">
        <v>4036.9</v>
      </c>
      <c r="L58" s="21">
        <v>784987.62086401496</v>
      </c>
      <c r="M58" s="21">
        <v>31949745.809702899</v>
      </c>
      <c r="N58" s="22">
        <v>0.53352356530195599</v>
      </c>
      <c r="O58" s="22">
        <v>6.7558237663067594E-2</v>
      </c>
      <c r="P58" s="20">
        <v>12.3854767160999</v>
      </c>
      <c r="Q58" s="20">
        <v>8.0126452792181304</v>
      </c>
      <c r="R58" s="7">
        <v>996.57867275297701</v>
      </c>
      <c r="S58" s="7">
        <v>535.03926901217403</v>
      </c>
      <c r="T58">
        <f t="shared" si="1"/>
        <v>91.980223363709683</v>
      </c>
      <c r="U58">
        <f t="shared" si="2"/>
        <v>49.3819833974053</v>
      </c>
    </row>
    <row r="59" spans="1:21" x14ac:dyDescent="0.35">
      <c r="A59" s="7">
        <v>25</v>
      </c>
      <c r="B59" s="7">
        <v>118.64</v>
      </c>
      <c r="C59" s="7">
        <v>-7.9741</v>
      </c>
      <c r="D59" s="7" t="s">
        <v>17</v>
      </c>
      <c r="E59" s="21">
        <v>53609.348341749501</v>
      </c>
      <c r="F59" s="19">
        <v>23.990410000000001</v>
      </c>
      <c r="G59" s="21">
        <v>-2051</v>
      </c>
      <c r="H59" s="7">
        <v>19.18</v>
      </c>
      <c r="I59" s="16">
        <f t="shared" si="0"/>
        <v>16.303000000000001</v>
      </c>
      <c r="J59" s="7">
        <v>100</v>
      </c>
      <c r="K59" s="7">
        <v>4136.8999999999996</v>
      </c>
      <c r="L59" s="21">
        <v>785796.91298562998</v>
      </c>
      <c r="M59" s="21">
        <v>32735542.7226886</v>
      </c>
      <c r="N59" s="22">
        <v>0.53215847657453597</v>
      </c>
      <c r="O59" s="22">
        <v>6.7455351258524004E-2</v>
      </c>
      <c r="P59" s="20">
        <v>12.344962733707799</v>
      </c>
      <c r="Q59" s="20">
        <v>7.9206316790562203</v>
      </c>
      <c r="R59" s="7">
        <v>995.39260613170302</v>
      </c>
      <c r="S59" s="7">
        <v>529.90415980275498</v>
      </c>
      <c r="T59">
        <f t="shared" si="1"/>
        <v>91.870754160994693</v>
      </c>
      <c r="U59">
        <f t="shared" si="2"/>
        <v>48.908033367173729</v>
      </c>
    </row>
    <row r="60" spans="1:21" x14ac:dyDescent="0.35">
      <c r="A60" s="7">
        <v>25</v>
      </c>
      <c r="B60" s="7">
        <v>116</v>
      </c>
      <c r="C60" s="7">
        <v>-9.1607000000000003</v>
      </c>
      <c r="D60" s="7" t="s">
        <v>17</v>
      </c>
      <c r="E60" s="21">
        <v>54093.944135138801</v>
      </c>
      <c r="F60" s="19">
        <v>22.880379999999999</v>
      </c>
      <c r="G60" s="21">
        <v>-1753</v>
      </c>
      <c r="H60" s="7">
        <v>19.18</v>
      </c>
      <c r="I60" s="16">
        <f t="shared" si="0"/>
        <v>16.303000000000001</v>
      </c>
      <c r="J60" s="7">
        <v>100</v>
      </c>
      <c r="K60" s="7">
        <v>4236.8999999999996</v>
      </c>
      <c r="L60" s="21">
        <v>785636.47572719306</v>
      </c>
      <c r="M60" s="21">
        <v>33521179.198415801</v>
      </c>
      <c r="N60" s="22">
        <v>0.530829363467332</v>
      </c>
      <c r="O60" s="22">
        <v>6.7355241633479807E-2</v>
      </c>
      <c r="P60" s="20">
        <v>12.7277676599924</v>
      </c>
      <c r="Q60" s="20">
        <v>8.0816947359348799</v>
      </c>
      <c r="R60" s="7">
        <v>1027.1042791836901</v>
      </c>
      <c r="S60" s="7">
        <v>541.030300979034</v>
      </c>
      <c r="T60">
        <f t="shared" si="1"/>
        <v>94.797614679192549</v>
      </c>
      <c r="U60">
        <f t="shared" si="2"/>
        <v>49.934931672897335</v>
      </c>
    </row>
    <row r="61" spans="1:21" x14ac:dyDescent="0.35">
      <c r="A61" s="7">
        <v>25</v>
      </c>
      <c r="B61" s="7">
        <v>118.88</v>
      </c>
      <c r="C61" s="7">
        <v>-7.9741</v>
      </c>
      <c r="D61" s="7" t="s">
        <v>17</v>
      </c>
      <c r="E61" s="21">
        <v>55345.294614926199</v>
      </c>
      <c r="F61" s="19">
        <v>24.033290000000001</v>
      </c>
      <c r="G61" s="21">
        <v>-2899</v>
      </c>
      <c r="H61" s="7">
        <v>19.18</v>
      </c>
      <c r="I61" s="16">
        <f t="shared" si="0"/>
        <v>16.303000000000001</v>
      </c>
      <c r="J61" s="7">
        <v>100</v>
      </c>
      <c r="K61" s="7">
        <v>4336.8999999999996</v>
      </c>
      <c r="L61" s="21">
        <v>785218.71470927005</v>
      </c>
      <c r="M61" s="21">
        <v>34306397.913125001</v>
      </c>
      <c r="N61" s="22">
        <v>0.52953446164719398</v>
      </c>
      <c r="O61" s="22">
        <v>6.7257770872684697E-2</v>
      </c>
      <c r="P61" s="20">
        <v>12.3090540297424</v>
      </c>
      <c r="Q61" s="20">
        <v>7.9358655960463498</v>
      </c>
      <c r="R61" s="7">
        <v>993.78173052862803</v>
      </c>
      <c r="S61" s="7">
        <v>531.42662844912002</v>
      </c>
      <c r="T61">
        <f t="shared" si="1"/>
        <v>91.722076789269806</v>
      </c>
      <c r="U61">
        <f t="shared" si="2"/>
        <v>49.048551130583277</v>
      </c>
    </row>
    <row r="62" spans="1:21" x14ac:dyDescent="0.35">
      <c r="A62" s="7">
        <v>25</v>
      </c>
      <c r="B62" s="7">
        <v>96.07996</v>
      </c>
      <c r="C62" s="7">
        <v>5.6707000000000001</v>
      </c>
      <c r="D62" s="7" t="s">
        <v>12</v>
      </c>
      <c r="E62" s="21">
        <v>34258.149429462297</v>
      </c>
      <c r="F62" s="19">
        <v>22.291499999999999</v>
      </c>
      <c r="G62" s="21">
        <v>-1147</v>
      </c>
      <c r="H62" s="7">
        <v>11.74</v>
      </c>
      <c r="I62" s="16">
        <f t="shared" si="0"/>
        <v>9.9789999999999992</v>
      </c>
      <c r="J62" s="7">
        <v>100</v>
      </c>
      <c r="K62" s="7">
        <v>4436.8999999999996</v>
      </c>
      <c r="L62" s="21">
        <v>791590.28042641398</v>
      </c>
      <c r="M62" s="21">
        <v>35097988.193551399</v>
      </c>
      <c r="N62" s="22">
        <v>0.52827213151809405</v>
      </c>
      <c r="O62" s="22">
        <v>6.7162810895189107E-2</v>
      </c>
      <c r="P62" s="20">
        <v>12.120814418172399</v>
      </c>
      <c r="Q62" s="20">
        <v>7.2861255882952296</v>
      </c>
      <c r="R62" s="7">
        <v>987.48881345432198</v>
      </c>
      <c r="S62" s="7">
        <v>492.27448143253099</v>
      </c>
      <c r="T62">
        <f t="shared" si="1"/>
        <v>91.141265726451252</v>
      </c>
      <c r="U62">
        <f t="shared" si="2"/>
        <v>45.434964640912035</v>
      </c>
    </row>
    <row r="63" spans="1:21" x14ac:dyDescent="0.35">
      <c r="A63" s="7">
        <v>25</v>
      </c>
      <c r="B63" s="7">
        <v>96.800049999999999</v>
      </c>
      <c r="C63" s="7">
        <v>1.3599000000000001</v>
      </c>
      <c r="D63" s="7" t="s">
        <v>21</v>
      </c>
      <c r="E63" s="21">
        <v>62964.273077411097</v>
      </c>
      <c r="F63" s="19">
        <v>22.742760000000001</v>
      </c>
      <c r="G63" s="21">
        <v>-2043</v>
      </c>
      <c r="H63" s="7">
        <v>21.34</v>
      </c>
      <c r="I63" s="16">
        <f t="shared" si="0"/>
        <v>18.138999999999999</v>
      </c>
      <c r="J63" s="7">
        <v>100</v>
      </c>
      <c r="K63" s="7">
        <v>4536.8999999999996</v>
      </c>
      <c r="L63" s="21">
        <v>782567.14750341396</v>
      </c>
      <c r="M63" s="21">
        <v>35880555.341054901</v>
      </c>
      <c r="N63" s="22">
        <v>0.52704084682099295</v>
      </c>
      <c r="O63" s="22">
        <v>6.7070242549763501E-2</v>
      </c>
      <c r="P63" s="20">
        <v>12.987652676769899</v>
      </c>
      <c r="Q63" s="20">
        <v>8.4038754055447598</v>
      </c>
      <c r="R63" s="7">
        <v>1047.0469673354801</v>
      </c>
      <c r="S63" s="7">
        <v>561.76502763251005</v>
      </c>
      <c r="T63">
        <f t="shared" si="1"/>
        <v>96.638244988495913</v>
      </c>
      <c r="U63">
        <f t="shared" si="2"/>
        <v>51.848663966308486</v>
      </c>
    </row>
    <row r="64" spans="1:21" x14ac:dyDescent="0.35">
      <c r="A64" s="7">
        <v>25</v>
      </c>
      <c r="B64" s="7">
        <v>117.43989999999999</v>
      </c>
      <c r="C64" s="7">
        <v>-7.9741</v>
      </c>
      <c r="D64" s="7" t="s">
        <v>17</v>
      </c>
      <c r="E64" s="21">
        <v>57460.7598353375</v>
      </c>
      <c r="F64" s="19">
        <v>23.14959</v>
      </c>
      <c r="G64" s="21">
        <v>-1333</v>
      </c>
      <c r="H64" s="7">
        <v>19.18</v>
      </c>
      <c r="I64" s="16">
        <f t="shared" si="0"/>
        <v>16.303000000000001</v>
      </c>
      <c r="J64" s="7">
        <v>100</v>
      </c>
      <c r="K64" s="7">
        <v>4636.8999999999996</v>
      </c>
      <c r="L64" s="21">
        <v>784501.09028877201</v>
      </c>
      <c r="M64" s="21">
        <v>36665056.4313436</v>
      </c>
      <c r="N64" s="22">
        <v>0.52583918450125</v>
      </c>
      <c r="O64" s="22">
        <v>6.6979954811410405E-2</v>
      </c>
      <c r="P64" s="20">
        <v>12.588629297655199</v>
      </c>
      <c r="Q64" s="20">
        <v>8.0827716188290495</v>
      </c>
      <c r="R64" s="7">
        <v>1018.33347194855</v>
      </c>
      <c r="S64" s="7">
        <v>542.05382090881301</v>
      </c>
      <c r="T64">
        <f t="shared" si="1"/>
        <v>93.988104270606684</v>
      </c>
      <c r="U64">
        <f t="shared" si="2"/>
        <v>50.029398466470411</v>
      </c>
    </row>
    <row r="65" spans="1:21" x14ac:dyDescent="0.35">
      <c r="A65" s="7">
        <v>25</v>
      </c>
      <c r="B65" s="7">
        <v>121.76</v>
      </c>
      <c r="C65" s="7">
        <v>1.5998000000000001</v>
      </c>
      <c r="D65" s="7" t="s">
        <v>11</v>
      </c>
      <c r="E65" s="21">
        <v>61125.414636289199</v>
      </c>
      <c r="F65" s="19">
        <v>24.663489999999999</v>
      </c>
      <c r="G65" s="21">
        <v>-2249</v>
      </c>
      <c r="H65" s="7">
        <v>20.32</v>
      </c>
      <c r="I65" s="16">
        <f t="shared" si="0"/>
        <v>17.271999999999998</v>
      </c>
      <c r="J65" s="7">
        <v>100</v>
      </c>
      <c r="K65" s="7">
        <v>4736.8999999999996</v>
      </c>
      <c r="L65" s="21">
        <v>783224.09249684296</v>
      </c>
      <c r="M65" s="21">
        <v>37448280.523840502</v>
      </c>
      <c r="N65" s="22">
        <v>0.52466581567862802</v>
      </c>
      <c r="O65" s="22">
        <v>6.6891844065759196E-2</v>
      </c>
      <c r="P65" s="20">
        <v>12.138757033962801</v>
      </c>
      <c r="Q65" s="20">
        <v>7.9895721771508201</v>
      </c>
      <c r="R65" s="7">
        <v>981.23501040115502</v>
      </c>
      <c r="S65" s="7">
        <v>535.33464784477701</v>
      </c>
      <c r="T65">
        <f t="shared" si="1"/>
        <v>90.564064731256437</v>
      </c>
      <c r="U65">
        <f t="shared" si="2"/>
        <v>49.409245681600765</v>
      </c>
    </row>
    <row r="66" spans="1:21" x14ac:dyDescent="0.35">
      <c r="A66" s="7">
        <v>25</v>
      </c>
      <c r="B66" s="7">
        <v>127.52</v>
      </c>
      <c r="C66" s="7">
        <v>-7.9741</v>
      </c>
      <c r="D66" s="7" t="s">
        <v>4</v>
      </c>
      <c r="E66" s="21">
        <v>35312.2839074402</v>
      </c>
      <c r="F66" s="19">
        <v>24.049189999999999</v>
      </c>
      <c r="G66" s="21">
        <v>-1783</v>
      </c>
      <c r="H66" s="7">
        <v>21.34</v>
      </c>
      <c r="I66" s="16">
        <f t="shared" si="0"/>
        <v>18.138999999999999</v>
      </c>
      <c r="J66" s="7">
        <v>44</v>
      </c>
      <c r="K66" s="7">
        <v>4780.8999999999996</v>
      </c>
      <c r="L66" s="21">
        <v>348174.42505244201</v>
      </c>
      <c r="M66" s="21">
        <v>37796454.948892899</v>
      </c>
      <c r="N66" s="22">
        <v>0.52415817363672101</v>
      </c>
      <c r="O66" s="22">
        <v>6.6853739826397696E-2</v>
      </c>
      <c r="P66" s="20">
        <v>13.696709473632399</v>
      </c>
      <c r="Q66" s="20">
        <v>8.82497075850047</v>
      </c>
      <c r="R66" s="7">
        <v>492.37581890385297</v>
      </c>
      <c r="S66" s="7">
        <v>262.94657958832403</v>
      </c>
      <c r="T66">
        <f t="shared" si="1"/>
        <v>45.444317683980437</v>
      </c>
      <c r="U66">
        <f t="shared" si="2"/>
        <v>24.268917030349183</v>
      </c>
    </row>
    <row r="67" spans="1:21" x14ac:dyDescent="0.35">
      <c r="A67" s="7">
        <v>26</v>
      </c>
      <c r="B67" s="7">
        <v>124.88</v>
      </c>
      <c r="C67" s="7">
        <v>0.64</v>
      </c>
      <c r="D67" s="7" t="s">
        <v>5</v>
      </c>
      <c r="E67" s="21">
        <v>32654.4230716536</v>
      </c>
      <c r="F67" s="19">
        <v>24.14115</v>
      </c>
      <c r="G67" s="21">
        <v>-1323</v>
      </c>
      <c r="H67" s="7">
        <v>13.46</v>
      </c>
      <c r="I67" s="16">
        <f t="shared" ref="I67:I130" si="3">H67*0.85</f>
        <v>11.441000000000001</v>
      </c>
      <c r="J67" s="7">
        <v>100</v>
      </c>
      <c r="K67" s="7">
        <v>4880.8999999999996</v>
      </c>
      <c r="L67" s="21">
        <v>792016.70806110196</v>
      </c>
      <c r="M67" s="21">
        <v>38588471.656953998</v>
      </c>
      <c r="N67" s="22">
        <v>0.52302338471148002</v>
      </c>
      <c r="O67" s="22">
        <v>6.6768595433526201E-2</v>
      </c>
      <c r="P67" s="20">
        <v>11.233997516137499</v>
      </c>
      <c r="Q67" s="20">
        <v>6.8537450900690704</v>
      </c>
      <c r="R67" s="7">
        <v>919.46294055801195</v>
      </c>
      <c r="S67" s="7">
        <v>464.87504658019498</v>
      </c>
      <c r="T67">
        <f t="shared" si="1"/>
        <v>77.147954441472933</v>
      </c>
      <c r="U67">
        <f t="shared" si="2"/>
        <v>39.005551319752946</v>
      </c>
    </row>
    <row r="68" spans="1:21" x14ac:dyDescent="0.35">
      <c r="A68" s="7">
        <v>26</v>
      </c>
      <c r="B68" s="7">
        <v>97.040040000000005</v>
      </c>
      <c r="C68" s="7">
        <v>0.64</v>
      </c>
      <c r="D68" s="7" t="s">
        <v>21</v>
      </c>
      <c r="E68" s="21">
        <v>64352.846570514601</v>
      </c>
      <c r="F68" s="19">
        <v>22.812200000000001</v>
      </c>
      <c r="G68" s="21">
        <v>-2421</v>
      </c>
      <c r="H68" s="7">
        <v>21.34</v>
      </c>
      <c r="I68" s="16">
        <f t="shared" si="3"/>
        <v>18.138999999999999</v>
      </c>
      <c r="J68" s="7">
        <v>100</v>
      </c>
      <c r="K68" s="7">
        <v>4980.8999999999996</v>
      </c>
      <c r="L68" s="21">
        <v>782063.90925528796</v>
      </c>
      <c r="M68" s="21">
        <v>39370535.566209301</v>
      </c>
      <c r="N68" s="22">
        <v>0.52191399379713899</v>
      </c>
      <c r="O68" s="22">
        <v>6.6685402494642998E-2</v>
      </c>
      <c r="P68" s="20">
        <v>12.8380374550801</v>
      </c>
      <c r="Q68" s="20">
        <v>8.3435615651091695</v>
      </c>
      <c r="R68" s="7">
        <v>1038.43656852357</v>
      </c>
      <c r="S68" s="7">
        <v>559.21291225961397</v>
      </c>
      <c r="T68">
        <f t="shared" ref="T68:T131" si="4">R68/(1+0.1)^A68</f>
        <v>87.130490577680064</v>
      </c>
      <c r="U68">
        <f t="shared" ref="U68:U131" si="5">S68/(1+0.1)^A68</f>
        <v>46.921012664094555</v>
      </c>
    </row>
    <row r="69" spans="1:21" x14ac:dyDescent="0.35">
      <c r="A69" s="7">
        <v>26</v>
      </c>
      <c r="B69" s="7">
        <v>116.24</v>
      </c>
      <c r="C69" s="7">
        <v>-7.9741</v>
      </c>
      <c r="D69" s="7" t="s">
        <v>17</v>
      </c>
      <c r="E69" s="21">
        <v>43781.830492117297</v>
      </c>
      <c r="F69" s="19">
        <v>23.567039999999999</v>
      </c>
      <c r="G69" s="21">
        <v>-1319</v>
      </c>
      <c r="H69" s="7">
        <v>14.35</v>
      </c>
      <c r="I69" s="16">
        <f t="shared" si="3"/>
        <v>12.1975</v>
      </c>
      <c r="J69" s="7">
        <v>100</v>
      </c>
      <c r="K69" s="7">
        <v>5080.8999999999996</v>
      </c>
      <c r="L69" s="21">
        <v>788888.62505008397</v>
      </c>
      <c r="M69" s="21">
        <v>40159424.191259399</v>
      </c>
      <c r="N69" s="22">
        <v>0.52082893936305097</v>
      </c>
      <c r="O69" s="22">
        <v>6.6604078406412595E-2</v>
      </c>
      <c r="P69" s="20">
        <v>11.7691993920931</v>
      </c>
      <c r="Q69" s="20">
        <v>7.3516759618011198</v>
      </c>
      <c r="R69" s="7">
        <v>961.09684803455696</v>
      </c>
      <c r="S69" s="7">
        <v>497.37999052699399</v>
      </c>
      <c r="T69">
        <f t="shared" si="4"/>
        <v>80.641266303799526</v>
      </c>
      <c r="U69">
        <f t="shared" si="5"/>
        <v>41.732893362715977</v>
      </c>
    </row>
    <row r="70" spans="1:21" x14ac:dyDescent="0.35">
      <c r="A70" s="7">
        <v>26</v>
      </c>
      <c r="B70" s="7">
        <v>99.199950000000001</v>
      </c>
      <c r="C70" s="7">
        <v>-2.4792000000000001</v>
      </c>
      <c r="D70" s="7" t="s">
        <v>20</v>
      </c>
      <c r="E70" s="21">
        <v>66144.897385488206</v>
      </c>
      <c r="F70" s="19">
        <v>22.998079999999899</v>
      </c>
      <c r="G70" s="21">
        <v>-2177</v>
      </c>
      <c r="H70" s="7">
        <v>21.34</v>
      </c>
      <c r="I70" s="16">
        <f t="shared" si="3"/>
        <v>18.138999999999999</v>
      </c>
      <c r="J70" s="7">
        <v>100</v>
      </c>
      <c r="K70" s="7">
        <v>5180.8999999999996</v>
      </c>
      <c r="L70" s="21">
        <v>781405.33790088503</v>
      </c>
      <c r="M70" s="21">
        <v>40940829.529160298</v>
      </c>
      <c r="N70" s="22">
        <v>0.51976722405379605</v>
      </c>
      <c r="O70" s="22">
        <v>6.6524545602399399E-2</v>
      </c>
      <c r="P70" s="20">
        <v>12.7651909111904</v>
      </c>
      <c r="Q70" s="20">
        <v>8.3464560555812</v>
      </c>
      <c r="R70" s="7">
        <v>1033.39396783237</v>
      </c>
      <c r="S70" s="7">
        <v>559.70742307293096</v>
      </c>
      <c r="T70">
        <f t="shared" si="4"/>
        <v>86.707388882950369</v>
      </c>
      <c r="U70">
        <f t="shared" si="5"/>
        <v>46.962504817844049</v>
      </c>
    </row>
    <row r="71" spans="1:21" x14ac:dyDescent="0.35">
      <c r="A71" s="7">
        <v>26</v>
      </c>
      <c r="B71" s="7">
        <v>116</v>
      </c>
      <c r="C71" s="7">
        <v>-7.9741</v>
      </c>
      <c r="D71" s="7" t="s">
        <v>17</v>
      </c>
      <c r="E71" s="21">
        <v>45591.612414193798</v>
      </c>
      <c r="F71" s="19">
        <v>23.424499999999998</v>
      </c>
      <c r="G71" s="21">
        <v>-1417</v>
      </c>
      <c r="H71" s="7">
        <v>14.35</v>
      </c>
      <c r="I71" s="16">
        <f t="shared" si="3"/>
        <v>12.1975</v>
      </c>
      <c r="J71" s="7">
        <v>100</v>
      </c>
      <c r="K71" s="7">
        <v>5280.9</v>
      </c>
      <c r="L71" s="21">
        <v>788342.45726179203</v>
      </c>
      <c r="M71" s="21">
        <v>41729171.986422099</v>
      </c>
      <c r="N71" s="22">
        <v>0.51872790965764204</v>
      </c>
      <c r="O71" s="22">
        <v>6.6446731155596905E-2</v>
      </c>
      <c r="P71" s="20">
        <v>11.8183229779107</v>
      </c>
      <c r="Q71" s="20">
        <v>7.4067888518834897</v>
      </c>
      <c r="R71" s="7">
        <v>966.01363939320902</v>
      </c>
      <c r="S71" s="7">
        <v>501.43838869215199</v>
      </c>
      <c r="T71">
        <f t="shared" si="4"/>
        <v>81.053811909504205</v>
      </c>
      <c r="U71">
        <f t="shared" si="5"/>
        <v>42.073415098764357</v>
      </c>
    </row>
    <row r="72" spans="1:21" x14ac:dyDescent="0.35">
      <c r="A72" s="7">
        <v>26</v>
      </c>
      <c r="B72" s="7">
        <v>119.12</v>
      </c>
      <c r="C72" s="7">
        <v>-8.9237000000000002</v>
      </c>
      <c r="D72" s="7" t="s">
        <v>17</v>
      </c>
      <c r="E72" s="21">
        <v>61891.702634369904</v>
      </c>
      <c r="F72" s="19">
        <v>22.057110000000002</v>
      </c>
      <c r="G72" s="21">
        <v>-1287</v>
      </c>
      <c r="H72" s="7">
        <v>19.18</v>
      </c>
      <c r="I72" s="16">
        <f t="shared" si="3"/>
        <v>16.303000000000001</v>
      </c>
      <c r="J72" s="7">
        <v>100</v>
      </c>
      <c r="K72" s="7">
        <v>5380.9</v>
      </c>
      <c r="L72" s="21">
        <v>782951.64401725098</v>
      </c>
      <c r="M72" s="21">
        <v>42512123.630439296</v>
      </c>
      <c r="N72" s="22">
        <v>0.51771011255642696</v>
      </c>
      <c r="O72" s="22">
        <v>6.6370566419186205E-2</v>
      </c>
      <c r="P72" s="20">
        <v>12.8696952081602</v>
      </c>
      <c r="Q72" s="20">
        <v>8.26076419847446</v>
      </c>
      <c r="R72" s="7">
        <v>1045.5836668428999</v>
      </c>
      <c r="S72" s="7">
        <v>555.79164981773795</v>
      </c>
      <c r="T72">
        <f t="shared" si="4"/>
        <v>87.730171099000216</v>
      </c>
      <c r="U72">
        <f t="shared" si="5"/>
        <v>46.633950089459418</v>
      </c>
    </row>
    <row r="73" spans="1:21" x14ac:dyDescent="0.35">
      <c r="A73" s="7">
        <v>26</v>
      </c>
      <c r="B73" s="7">
        <v>132.3201</v>
      </c>
      <c r="C73" s="7">
        <v>-3.4379</v>
      </c>
      <c r="D73" s="7" t="s">
        <v>18</v>
      </c>
      <c r="E73" s="21">
        <v>56328.290190200001</v>
      </c>
      <c r="F73" s="19">
        <v>23.47409</v>
      </c>
      <c r="G73" s="21">
        <v>-1533</v>
      </c>
      <c r="H73" s="7">
        <v>17.43</v>
      </c>
      <c r="I73" s="16">
        <f t="shared" si="3"/>
        <v>14.8155</v>
      </c>
      <c r="J73" s="7">
        <v>100</v>
      </c>
      <c r="K73" s="7">
        <v>5480.9</v>
      </c>
      <c r="L73" s="21">
        <v>784887.03409005899</v>
      </c>
      <c r="M73" s="21">
        <v>43297010.664529398</v>
      </c>
      <c r="N73" s="22">
        <v>0.51671299960276995</v>
      </c>
      <c r="O73" s="22">
        <v>6.62959867012064E-2</v>
      </c>
      <c r="P73" s="20">
        <v>12.1262755260658</v>
      </c>
      <c r="Q73" s="20">
        <v>7.8020003217983902</v>
      </c>
      <c r="R73" s="7">
        <v>988.38557641503905</v>
      </c>
      <c r="S73" s="7">
        <v>526.56063775264397</v>
      </c>
      <c r="T73">
        <f t="shared" si="4"/>
        <v>82.930939417308039</v>
      </c>
      <c r="U73">
        <f t="shared" si="5"/>
        <v>44.181308783756101</v>
      </c>
    </row>
    <row r="74" spans="1:21" x14ac:dyDescent="0.35">
      <c r="A74" s="7">
        <v>26</v>
      </c>
      <c r="B74" s="7">
        <v>117.2</v>
      </c>
      <c r="C74" s="7">
        <v>-7.9741</v>
      </c>
      <c r="D74" s="7" t="s">
        <v>17</v>
      </c>
      <c r="E74" s="21">
        <v>62340.2766366211</v>
      </c>
      <c r="F74" s="19">
        <v>23.194710000000001</v>
      </c>
      <c r="G74" s="21">
        <v>-1355</v>
      </c>
      <c r="H74" s="7">
        <v>19.18</v>
      </c>
      <c r="I74" s="16">
        <f t="shared" si="3"/>
        <v>16.303000000000001</v>
      </c>
      <c r="J74" s="7">
        <v>100</v>
      </c>
      <c r="K74" s="7">
        <v>5580.9</v>
      </c>
      <c r="L74" s="21">
        <v>782791.28584237397</v>
      </c>
      <c r="M74" s="21">
        <v>44079801.950371698</v>
      </c>
      <c r="N74" s="22">
        <v>0.51573578437749601</v>
      </c>
      <c r="O74" s="22">
        <v>6.6222930969383198E-2</v>
      </c>
      <c r="P74" s="20">
        <v>12.4148009108506</v>
      </c>
      <c r="Q74" s="20">
        <v>8.0724069396155897</v>
      </c>
      <c r="R74" s="7">
        <v>1009.96694556872</v>
      </c>
      <c r="S74" s="7">
        <v>543.69733712611503</v>
      </c>
      <c r="T74">
        <f t="shared" si="4"/>
        <v>84.741733970095936</v>
      </c>
      <c r="U74">
        <f t="shared" si="5"/>
        <v>45.61917130569681</v>
      </c>
    </row>
    <row r="75" spans="1:21" x14ac:dyDescent="0.35">
      <c r="A75" s="7">
        <v>26</v>
      </c>
      <c r="B75" s="7">
        <v>118.4</v>
      </c>
      <c r="C75" s="7">
        <v>-7.9741</v>
      </c>
      <c r="D75" s="7" t="s">
        <v>17</v>
      </c>
      <c r="E75" s="21">
        <v>62868.818281630498</v>
      </c>
      <c r="F75" s="19">
        <v>23.811409999999999</v>
      </c>
      <c r="G75" s="21">
        <v>-2067</v>
      </c>
      <c r="H75" s="7">
        <v>19.18</v>
      </c>
      <c r="I75" s="16">
        <f t="shared" si="3"/>
        <v>16.303000000000001</v>
      </c>
      <c r="J75" s="7">
        <v>100</v>
      </c>
      <c r="K75" s="7">
        <v>5680.9</v>
      </c>
      <c r="L75" s="21">
        <v>782601.51529830904</v>
      </c>
      <c r="M75" s="21">
        <v>44862403.465670101</v>
      </c>
      <c r="N75" s="22">
        <v>0.514777723786081</v>
      </c>
      <c r="O75" s="22">
        <v>6.6151341582834894E-2</v>
      </c>
      <c r="P75" s="20">
        <v>12.1842144244997</v>
      </c>
      <c r="Q75" s="20">
        <v>7.9851244323750796</v>
      </c>
      <c r="R75" s="7">
        <v>991.70583731462796</v>
      </c>
      <c r="S75" s="7">
        <v>538.01965568909202</v>
      </c>
      <c r="T75">
        <f t="shared" si="4"/>
        <v>83.209527411795165</v>
      </c>
      <c r="U75">
        <f t="shared" si="5"/>
        <v>45.14278287336824</v>
      </c>
    </row>
    <row r="76" spans="1:21" x14ac:dyDescent="0.35">
      <c r="A76" s="7">
        <v>26</v>
      </c>
      <c r="B76" s="7">
        <v>96.800049999999999</v>
      </c>
      <c r="C76" s="7">
        <v>1.1198999999999999</v>
      </c>
      <c r="D76" s="7" t="s">
        <v>21</v>
      </c>
      <c r="E76" s="21">
        <v>70947.294894997103</v>
      </c>
      <c r="F76" s="19">
        <v>22.803070000000002</v>
      </c>
      <c r="G76" s="21">
        <v>-2711</v>
      </c>
      <c r="H76" s="7">
        <v>21.34</v>
      </c>
      <c r="I76" s="16">
        <f t="shared" si="3"/>
        <v>18.138999999999999</v>
      </c>
      <c r="J76" s="7">
        <v>100</v>
      </c>
      <c r="K76" s="7">
        <v>5780.9</v>
      </c>
      <c r="L76" s="21">
        <v>779589.87468534894</v>
      </c>
      <c r="M76" s="21">
        <v>45641993.340355404</v>
      </c>
      <c r="N76" s="22">
        <v>0.513838114958029</v>
      </c>
      <c r="O76" s="22">
        <v>6.6081164047781193E-2</v>
      </c>
      <c r="P76" s="20">
        <v>12.8109173198105</v>
      </c>
      <c r="Q76" s="20">
        <v>8.4497852527318695</v>
      </c>
      <c r="R76" s="7">
        <v>1039.4609106722201</v>
      </c>
      <c r="S76" s="7">
        <v>567.47940807897601</v>
      </c>
      <c r="T76">
        <f t="shared" si="4"/>
        <v>87.216438469575053</v>
      </c>
      <c r="U76">
        <f t="shared" si="5"/>
        <v>47.614616739616871</v>
      </c>
    </row>
    <row r="77" spans="1:21" x14ac:dyDescent="0.35">
      <c r="A77" s="7">
        <v>26</v>
      </c>
      <c r="B77" s="7">
        <v>131.36000000000001</v>
      </c>
      <c r="C77" s="7">
        <v>-0.08</v>
      </c>
      <c r="D77" s="7" t="s">
        <v>18</v>
      </c>
      <c r="E77" s="21">
        <v>71117.318602502695</v>
      </c>
      <c r="F77" s="19">
        <v>24.690860000000001</v>
      </c>
      <c r="G77" s="21">
        <v>-1895</v>
      </c>
      <c r="H77" s="7">
        <v>21.34</v>
      </c>
      <c r="I77" s="16">
        <f t="shared" si="3"/>
        <v>18.138999999999999</v>
      </c>
      <c r="J77" s="7">
        <v>100</v>
      </c>
      <c r="K77" s="7">
        <v>5880.9</v>
      </c>
      <c r="L77" s="21">
        <v>779524.24931949005</v>
      </c>
      <c r="M77" s="21">
        <v>46421517.589674897</v>
      </c>
      <c r="N77" s="22">
        <v>0.51291629241748504</v>
      </c>
      <c r="O77" s="22">
        <v>6.6012346794733806E-2</v>
      </c>
      <c r="P77" s="20">
        <v>12.118888300599499</v>
      </c>
      <c r="Q77" s="20">
        <v>8.1635618171607796</v>
      </c>
      <c r="R77" s="7">
        <v>983.93254831156298</v>
      </c>
      <c r="S77" s="7">
        <v>548.53595958670701</v>
      </c>
      <c r="T77">
        <f t="shared" si="4"/>
        <v>82.557306077561819</v>
      </c>
      <c r="U77">
        <f t="shared" si="5"/>
        <v>46.02515811460799</v>
      </c>
    </row>
    <row r="78" spans="1:21" x14ac:dyDescent="0.35">
      <c r="A78" s="7">
        <v>26</v>
      </c>
      <c r="B78" s="7">
        <v>117.6801</v>
      </c>
      <c r="C78" s="7">
        <v>-7.9741</v>
      </c>
      <c r="D78" s="7" t="s">
        <v>17</v>
      </c>
      <c r="E78" s="21">
        <v>64158.856843861999</v>
      </c>
      <c r="F78" s="19">
        <v>23.280069999999998</v>
      </c>
      <c r="G78" s="21">
        <v>-1519</v>
      </c>
      <c r="H78" s="7">
        <v>19.18</v>
      </c>
      <c r="I78" s="16">
        <f t="shared" si="3"/>
        <v>16.303000000000001</v>
      </c>
      <c r="J78" s="7">
        <v>100</v>
      </c>
      <c r="K78" s="7">
        <v>5980.9</v>
      </c>
      <c r="L78" s="21">
        <v>782134.58409144299</v>
      </c>
      <c r="M78" s="21">
        <v>47203652.1737663</v>
      </c>
      <c r="N78" s="22">
        <v>0.51201162549719903</v>
      </c>
      <c r="O78" s="22">
        <v>6.5944840974948501E-2</v>
      </c>
      <c r="P78" s="20">
        <v>12.3266321718759</v>
      </c>
      <c r="Q78" s="20">
        <v>8.0579295748135902</v>
      </c>
      <c r="R78" s="7">
        <v>1004.857085491</v>
      </c>
      <c r="S78" s="7">
        <v>543.56755709352205</v>
      </c>
      <c r="T78">
        <f t="shared" si="4"/>
        <v>84.312988846079307</v>
      </c>
      <c r="U78">
        <f t="shared" si="5"/>
        <v>45.608282053286246</v>
      </c>
    </row>
    <row r="79" spans="1:21" x14ac:dyDescent="0.35">
      <c r="A79" s="7">
        <v>26</v>
      </c>
      <c r="B79" s="7">
        <v>118.64</v>
      </c>
      <c r="C79" s="7">
        <v>-2.7189999999999999</v>
      </c>
      <c r="D79" s="7" t="s">
        <v>10</v>
      </c>
      <c r="E79" s="21">
        <v>28061.367532308199</v>
      </c>
      <c r="F79" s="19">
        <v>24.470320000000001</v>
      </c>
      <c r="G79" s="21">
        <v>-2001</v>
      </c>
      <c r="H79" s="7">
        <v>8.25</v>
      </c>
      <c r="I79" s="16">
        <f t="shared" si="3"/>
        <v>7.0125000000000002</v>
      </c>
      <c r="J79" s="7">
        <v>100</v>
      </c>
      <c r="K79" s="7">
        <v>6080.9</v>
      </c>
      <c r="L79" s="21">
        <v>793192.51482540695</v>
      </c>
      <c r="M79" s="21">
        <v>47996844.688591696</v>
      </c>
      <c r="N79" s="22">
        <v>0.51112351597120997</v>
      </c>
      <c r="O79" s="22">
        <v>6.5878600274184698E-2</v>
      </c>
      <c r="P79" s="20">
        <v>10.6067350476622</v>
      </c>
      <c r="Q79" s="20">
        <v>6.4199512093967002</v>
      </c>
      <c r="R79" s="7">
        <v>877.48286087643498</v>
      </c>
      <c r="S79" s="7">
        <v>439.44759712222901</v>
      </c>
      <c r="T79">
        <f t="shared" si="4"/>
        <v>73.625596843505804</v>
      </c>
      <c r="U79">
        <f t="shared" si="5"/>
        <v>36.872049657189478</v>
      </c>
    </row>
    <row r="80" spans="1:21" x14ac:dyDescent="0.35">
      <c r="A80" s="7">
        <v>26</v>
      </c>
      <c r="B80" s="7">
        <v>119.84</v>
      </c>
      <c r="C80" s="7">
        <v>-8.2117000000000004</v>
      </c>
      <c r="D80" s="7" t="s">
        <v>8</v>
      </c>
      <c r="E80" s="21">
        <v>31653.103125298301</v>
      </c>
      <c r="F80" s="19">
        <v>23.88823</v>
      </c>
      <c r="G80" s="21">
        <v>-2035</v>
      </c>
      <c r="H80" s="7">
        <v>17.579999999999998</v>
      </c>
      <c r="I80" s="16">
        <f t="shared" si="3"/>
        <v>14.942999999999998</v>
      </c>
      <c r="J80" s="7">
        <v>44</v>
      </c>
      <c r="K80" s="7">
        <v>6124.9</v>
      </c>
      <c r="L80" s="21">
        <v>348602.66721930599</v>
      </c>
      <c r="M80" s="21">
        <v>48345447.355811097</v>
      </c>
      <c r="N80" s="22">
        <v>0.51073784577929104</v>
      </c>
      <c r="O80" s="22">
        <v>6.5849843749819101E-2</v>
      </c>
      <c r="P80" s="20">
        <v>13.134729428769299</v>
      </c>
      <c r="Q80" s="20">
        <v>8.4017284679313793</v>
      </c>
      <c r="R80" s="7">
        <v>477.70570435400998</v>
      </c>
      <c r="S80" s="7">
        <v>252.81561531478701</v>
      </c>
      <c r="T80">
        <f t="shared" si="4"/>
        <v>40.082113471118909</v>
      </c>
      <c r="U80">
        <f t="shared" si="5"/>
        <v>21.212608700206278</v>
      </c>
    </row>
    <row r="81" spans="1:21" x14ac:dyDescent="0.35">
      <c r="A81" s="7">
        <v>27</v>
      </c>
      <c r="B81" s="7">
        <v>122.48</v>
      </c>
      <c r="C81" s="7">
        <v>-5.8299000000000003</v>
      </c>
      <c r="D81" s="7" t="s">
        <v>9</v>
      </c>
      <c r="E81" s="21">
        <v>43219.3916917202</v>
      </c>
      <c r="F81" s="19">
        <v>23.792560000000002</v>
      </c>
      <c r="G81" s="21">
        <v>-1405</v>
      </c>
      <c r="H81" s="7">
        <v>16.63</v>
      </c>
      <c r="I81" s="16">
        <f t="shared" si="3"/>
        <v>14.135499999999999</v>
      </c>
      <c r="J81" s="7">
        <v>100</v>
      </c>
      <c r="K81" s="7">
        <v>6224.9</v>
      </c>
      <c r="L81" s="21">
        <v>789056.22963530803</v>
      </c>
      <c r="M81" s="21">
        <v>49134503.585446402</v>
      </c>
      <c r="N81" s="22">
        <v>0.50987258847179096</v>
      </c>
      <c r="O81" s="22">
        <v>6.5785348182424805E-2</v>
      </c>
      <c r="P81" s="20">
        <v>11.326268910390899</v>
      </c>
      <c r="Q81" s="20">
        <v>7.0920791298322596</v>
      </c>
      <c r="R81" s="7">
        <v>933.03028196420405</v>
      </c>
      <c r="S81" s="7">
        <v>483.31237987416898</v>
      </c>
      <c r="T81">
        <f t="shared" si="4"/>
        <v>71.16938942422621</v>
      </c>
      <c r="U81">
        <f t="shared" si="5"/>
        <v>36.865949199850235</v>
      </c>
    </row>
    <row r="82" spans="1:21" x14ac:dyDescent="0.35">
      <c r="A82" s="7">
        <v>27</v>
      </c>
      <c r="B82" s="7">
        <v>135.6799</v>
      </c>
      <c r="C82" s="7">
        <v>-0.32</v>
      </c>
      <c r="D82" s="7" t="s">
        <v>7</v>
      </c>
      <c r="E82" s="21">
        <v>53200.548420485597</v>
      </c>
      <c r="F82" s="19">
        <v>24.973489999999899</v>
      </c>
      <c r="G82" s="21">
        <v>-2711</v>
      </c>
      <c r="H82" s="7">
        <v>20.23</v>
      </c>
      <c r="I82" s="16">
        <f t="shared" si="3"/>
        <v>17.195499999999999</v>
      </c>
      <c r="J82" s="7">
        <v>100</v>
      </c>
      <c r="K82" s="7">
        <v>6324.9</v>
      </c>
      <c r="L82" s="21">
        <v>785931.67261422798</v>
      </c>
      <c r="M82" s="21">
        <v>49920435.258060597</v>
      </c>
      <c r="N82" s="22">
        <v>0.50902255195012103</v>
      </c>
      <c r="O82" s="22">
        <v>6.5722014335192896E-2</v>
      </c>
      <c r="P82" s="20">
        <v>11.2431542159263</v>
      </c>
      <c r="Q82" s="20">
        <v>7.30827287300633</v>
      </c>
      <c r="R82" s="7">
        <v>923.12631109497499</v>
      </c>
      <c r="S82" s="7">
        <v>496.34489651778102</v>
      </c>
      <c r="T82">
        <f t="shared" si="4"/>
        <v>70.413937459522032</v>
      </c>
      <c r="U82">
        <f t="shared" si="5"/>
        <v>37.860039391900955</v>
      </c>
    </row>
    <row r="83" spans="1:21" x14ac:dyDescent="0.35">
      <c r="A83" s="7">
        <v>27</v>
      </c>
      <c r="B83" s="7">
        <v>115.76</v>
      </c>
      <c r="C83" s="7">
        <v>-9.1607000000000003</v>
      </c>
      <c r="D83" s="7" t="s">
        <v>17</v>
      </c>
      <c r="E83" s="21">
        <v>65814.803894735</v>
      </c>
      <c r="F83" s="19">
        <v>23.14453</v>
      </c>
      <c r="G83" s="21">
        <v>-2203</v>
      </c>
      <c r="H83" s="7">
        <v>19.18</v>
      </c>
      <c r="I83" s="16">
        <f t="shared" si="3"/>
        <v>16.303000000000001</v>
      </c>
      <c r="J83" s="7">
        <v>100</v>
      </c>
      <c r="K83" s="7">
        <v>6424.9</v>
      </c>
      <c r="L83" s="21">
        <v>781527.41699243896</v>
      </c>
      <c r="M83" s="21">
        <v>50701962.675053</v>
      </c>
      <c r="N83" s="22">
        <v>0.50818723407752797</v>
      </c>
      <c r="O83" s="22">
        <v>6.56598033934606E-2</v>
      </c>
      <c r="P83" s="20">
        <v>12.305955169452799</v>
      </c>
      <c r="Q83" s="20">
        <v>8.0654648147344297</v>
      </c>
      <c r="R83" s="7">
        <v>1005.37958641305</v>
      </c>
      <c r="S83" s="7">
        <v>544.99330783569303</v>
      </c>
      <c r="T83">
        <f t="shared" si="4"/>
        <v>76.688026838707643</v>
      </c>
      <c r="U83">
        <f t="shared" si="5"/>
        <v>41.570827559103492</v>
      </c>
    </row>
    <row r="84" spans="1:21" x14ac:dyDescent="0.35">
      <c r="A84" s="7">
        <v>27</v>
      </c>
      <c r="B84" s="7">
        <v>98.959959999999995</v>
      </c>
      <c r="C84" s="7">
        <v>-2.2393999999999998</v>
      </c>
      <c r="D84" s="7" t="s">
        <v>20</v>
      </c>
      <c r="E84" s="21">
        <v>74065.172862303705</v>
      </c>
      <c r="F84" s="19">
        <v>22.885339999999999</v>
      </c>
      <c r="G84" s="21">
        <v>-2095</v>
      </c>
      <c r="H84" s="7">
        <v>21.34</v>
      </c>
      <c r="I84" s="16">
        <f t="shared" si="3"/>
        <v>18.138999999999999</v>
      </c>
      <c r="J84" s="7">
        <v>100</v>
      </c>
      <c r="K84" s="7">
        <v>6524.9</v>
      </c>
      <c r="L84" s="21">
        <v>778371.75752326299</v>
      </c>
      <c r="M84" s="21">
        <v>51480334.432576299</v>
      </c>
      <c r="N84" s="22">
        <v>0.50736615677693397</v>
      </c>
      <c r="O84" s="22">
        <v>6.5598678418460801E-2</v>
      </c>
      <c r="P84" s="20">
        <v>12.6735956561565</v>
      </c>
      <c r="Q84" s="20">
        <v>8.4266197818469397</v>
      </c>
      <c r="R84" s="7">
        <v>1031.8938596453199</v>
      </c>
      <c r="S84" s="7">
        <v>567.39773666210294</v>
      </c>
      <c r="T84">
        <f t="shared" si="4"/>
        <v>78.710474205576872</v>
      </c>
      <c r="U84">
        <f t="shared" si="5"/>
        <v>43.279785511269182</v>
      </c>
    </row>
    <row r="85" spans="1:21" x14ac:dyDescent="0.35">
      <c r="A85" s="7">
        <v>27</v>
      </c>
      <c r="B85" s="7">
        <v>95.599980000000002</v>
      </c>
      <c r="C85" s="7">
        <v>6.1482000000000001</v>
      </c>
      <c r="D85" s="7" t="s">
        <v>12</v>
      </c>
      <c r="E85" s="21">
        <v>41781.033245414801</v>
      </c>
      <c r="F85" s="19">
        <v>22.46416</v>
      </c>
      <c r="G85" s="21">
        <v>-1335</v>
      </c>
      <c r="H85" s="7">
        <v>11.74</v>
      </c>
      <c r="I85" s="16">
        <f t="shared" si="3"/>
        <v>9.9789999999999992</v>
      </c>
      <c r="J85" s="7">
        <v>100</v>
      </c>
      <c r="K85" s="7">
        <v>6624.9</v>
      </c>
      <c r="L85" s="21">
        <v>789480.25656462496</v>
      </c>
      <c r="M85" s="21">
        <v>52269814.689140901</v>
      </c>
      <c r="N85" s="22">
        <v>0.50655886452994903</v>
      </c>
      <c r="O85" s="22">
        <v>6.55386042295278E-2</v>
      </c>
      <c r="P85" s="20">
        <v>11.6288013403506</v>
      </c>
      <c r="Q85" s="20">
        <v>7.1609482796556101</v>
      </c>
      <c r="R85" s="7">
        <v>960.94234783489196</v>
      </c>
      <c r="S85" s="7">
        <v>489.31067869207402</v>
      </c>
      <c r="T85">
        <f t="shared" si="4"/>
        <v>73.298457176886629</v>
      </c>
      <c r="U85">
        <f t="shared" si="5"/>
        <v>37.323485544282342</v>
      </c>
    </row>
    <row r="86" spans="1:21" x14ac:dyDescent="0.35">
      <c r="A86" s="7">
        <v>27</v>
      </c>
      <c r="B86" s="7">
        <v>99.439940000000007</v>
      </c>
      <c r="C86" s="7">
        <v>-2.7189999999999999</v>
      </c>
      <c r="D86" s="7" t="s">
        <v>20</v>
      </c>
      <c r="E86" s="21">
        <v>78082.473427837802</v>
      </c>
      <c r="F86" s="19">
        <v>23.062819999999999</v>
      </c>
      <c r="G86" s="21">
        <v>-2235</v>
      </c>
      <c r="H86" s="7">
        <v>21.34</v>
      </c>
      <c r="I86" s="16">
        <f t="shared" si="3"/>
        <v>18.138999999999999</v>
      </c>
      <c r="J86" s="7">
        <v>100</v>
      </c>
      <c r="K86" s="7">
        <v>6724.9</v>
      </c>
      <c r="L86" s="21">
        <v>776756.44656710105</v>
      </c>
      <c r="M86" s="21">
        <v>53046571.135707997</v>
      </c>
      <c r="N86" s="22">
        <v>0.50576492299060005</v>
      </c>
      <c r="O86" s="22">
        <v>6.5479547295354296E-2</v>
      </c>
      <c r="P86" s="20">
        <v>12.706501402688399</v>
      </c>
      <c r="Q86" s="20">
        <v>8.53355379261202</v>
      </c>
      <c r="R86" s="7">
        <v>1033.71425163139</v>
      </c>
      <c r="S86" s="7">
        <v>573.99713419253999</v>
      </c>
      <c r="T86">
        <f t="shared" si="4"/>
        <v>78.849329491054448</v>
      </c>
      <c r="U86">
        <f t="shared" si="5"/>
        <v>43.783172273615413</v>
      </c>
    </row>
    <row r="87" spans="1:21" x14ac:dyDescent="0.35">
      <c r="A87" s="7">
        <v>27</v>
      </c>
      <c r="B87" s="7">
        <v>124.16</v>
      </c>
      <c r="C87" s="7">
        <v>-1.2799</v>
      </c>
      <c r="D87" s="7" t="s">
        <v>6</v>
      </c>
      <c r="E87" s="21">
        <v>78175.6773202357</v>
      </c>
      <c r="F87" s="19">
        <v>24.001470000000001</v>
      </c>
      <c r="G87" s="21">
        <v>-1583</v>
      </c>
      <c r="H87" s="7">
        <v>21.34</v>
      </c>
      <c r="I87" s="16">
        <f t="shared" si="3"/>
        <v>18.138999999999999</v>
      </c>
      <c r="J87" s="7">
        <v>100</v>
      </c>
      <c r="K87" s="7">
        <v>6824.9</v>
      </c>
      <c r="L87" s="21">
        <v>776718.35818957898</v>
      </c>
      <c r="M87" s="21">
        <v>53823289.493897602</v>
      </c>
      <c r="N87" s="22">
        <v>0.50498391770344797</v>
      </c>
      <c r="O87" s="22">
        <v>6.5421475633477902E-2</v>
      </c>
      <c r="P87" s="20">
        <v>12.3573195113363</v>
      </c>
      <c r="Q87" s="20">
        <v>8.38643354351046</v>
      </c>
      <c r="R87" s="7">
        <v>1005.86968067194</v>
      </c>
      <c r="S87" s="7">
        <v>564.35744364128595</v>
      </c>
      <c r="T87">
        <f t="shared" si="4"/>
        <v>76.725410093935011</v>
      </c>
      <c r="U87">
        <f t="shared" si="5"/>
        <v>43.047878999610454</v>
      </c>
    </row>
    <row r="88" spans="1:21" x14ac:dyDescent="0.35">
      <c r="A88" s="7">
        <v>27</v>
      </c>
      <c r="B88" s="7">
        <v>97.520020000000002</v>
      </c>
      <c r="C88" s="7">
        <v>-0.08</v>
      </c>
      <c r="D88" s="7" t="s">
        <v>21</v>
      </c>
      <c r="E88" s="21">
        <v>79043.494463841504</v>
      </c>
      <c r="F88" s="19">
        <v>22.81861</v>
      </c>
      <c r="G88" s="21">
        <v>-2053</v>
      </c>
      <c r="H88" s="7">
        <v>21.34</v>
      </c>
      <c r="I88" s="16">
        <f t="shared" si="3"/>
        <v>18.138999999999999</v>
      </c>
      <c r="J88" s="7">
        <v>100</v>
      </c>
      <c r="K88" s="7">
        <v>6924.9</v>
      </c>
      <c r="L88" s="21">
        <v>776362.38649300195</v>
      </c>
      <c r="M88" s="21">
        <v>54599651.880390599</v>
      </c>
      <c r="N88" s="22">
        <v>0.50421545291681102</v>
      </c>
      <c r="O88" s="22">
        <v>6.5364358717264995E-2</v>
      </c>
      <c r="P88" s="20">
        <v>12.7727801722887</v>
      </c>
      <c r="Q88" s="20">
        <v>8.5736941101614104</v>
      </c>
      <c r="R88" s="7">
        <v>1039.83356361765</v>
      </c>
      <c r="S88" s="7">
        <v>576.98007377990598</v>
      </c>
      <c r="T88">
        <f t="shared" si="4"/>
        <v>79.316096439755896</v>
      </c>
      <c r="U88">
        <f t="shared" si="5"/>
        <v>44.0107039981756</v>
      </c>
    </row>
    <row r="89" spans="1:21" x14ac:dyDescent="0.35">
      <c r="A89" s="7">
        <v>27</v>
      </c>
      <c r="B89" s="7">
        <v>97.520020000000002</v>
      </c>
      <c r="C89" s="7">
        <v>0.4</v>
      </c>
      <c r="D89" s="7" t="s">
        <v>21</v>
      </c>
      <c r="E89" s="21">
        <v>38097.924599807899</v>
      </c>
      <c r="F89" s="19">
        <v>22.511119999999998</v>
      </c>
      <c r="G89" s="21">
        <v>-1495</v>
      </c>
      <c r="H89" s="7">
        <v>10.18</v>
      </c>
      <c r="I89" s="16">
        <f t="shared" si="3"/>
        <v>8.6529999999999987</v>
      </c>
      <c r="J89" s="7">
        <v>100</v>
      </c>
      <c r="K89" s="7">
        <v>7024.9</v>
      </c>
      <c r="L89" s="21">
        <v>790535.89444670605</v>
      </c>
      <c r="M89" s="21">
        <v>55390187.7748373</v>
      </c>
      <c r="N89" s="22">
        <v>0.50345915048279899</v>
      </c>
      <c r="O89" s="22">
        <v>6.5308167389734106E-2</v>
      </c>
      <c r="P89" s="20">
        <v>11.387404659731001</v>
      </c>
      <c r="Q89" s="20">
        <v>6.9525693840532297</v>
      </c>
      <c r="R89" s="7">
        <v>944.53102757662498</v>
      </c>
      <c r="S89" s="7">
        <v>476.65796631285599</v>
      </c>
      <c r="T89">
        <f t="shared" si="4"/>
        <v>72.046639668919497</v>
      </c>
      <c r="U89">
        <f t="shared" si="5"/>
        <v>36.358365942061489</v>
      </c>
    </row>
    <row r="90" spans="1:21" x14ac:dyDescent="0.35">
      <c r="A90" s="7">
        <v>27</v>
      </c>
      <c r="B90" s="7">
        <v>96.319950000000006</v>
      </c>
      <c r="C90" s="7">
        <v>2.0794999999999999</v>
      </c>
      <c r="D90" s="7" t="s">
        <v>12</v>
      </c>
      <c r="E90" s="21">
        <v>44821.052359322799</v>
      </c>
      <c r="F90" s="19">
        <v>22.70881</v>
      </c>
      <c r="G90" s="21">
        <v>-1383</v>
      </c>
      <c r="H90" s="7">
        <v>11.74</v>
      </c>
      <c r="I90" s="16">
        <f t="shared" si="3"/>
        <v>9.9789999999999992</v>
      </c>
      <c r="J90" s="7">
        <v>100</v>
      </c>
      <c r="K90" s="7">
        <v>7124.9</v>
      </c>
      <c r="L90" s="21">
        <v>788576.28140930296</v>
      </c>
      <c r="M90" s="21">
        <v>56178764.056246601</v>
      </c>
      <c r="N90" s="22">
        <v>0.50271464883665096</v>
      </c>
      <c r="O90" s="22">
        <v>6.5252873783624599E-2</v>
      </c>
      <c r="P90" s="20">
        <v>11.5279189267847</v>
      </c>
      <c r="Q90" s="20">
        <v>7.1740182407663404</v>
      </c>
      <c r="R90" s="7">
        <v>954.36946714301303</v>
      </c>
      <c r="S90" s="7">
        <v>490.856361437629</v>
      </c>
      <c r="T90">
        <f t="shared" si="4"/>
        <v>72.797093057584377</v>
      </c>
      <c r="U90">
        <f t="shared" si="5"/>
        <v>37.44138664499809</v>
      </c>
    </row>
    <row r="91" spans="1:21" x14ac:dyDescent="0.35">
      <c r="A91" s="7">
        <v>27</v>
      </c>
      <c r="B91" s="7">
        <v>96.319950000000006</v>
      </c>
      <c r="C91" s="7">
        <v>5.6707000000000001</v>
      </c>
      <c r="D91" s="7" t="s">
        <v>12</v>
      </c>
      <c r="E91" s="21">
        <v>46509.831814620302</v>
      </c>
      <c r="F91" s="19">
        <v>22.416519999999998</v>
      </c>
      <c r="G91" s="21">
        <v>-1209</v>
      </c>
      <c r="H91" s="7">
        <v>11.74</v>
      </c>
      <c r="I91" s="16">
        <f t="shared" si="3"/>
        <v>9.9789999999999992</v>
      </c>
      <c r="J91" s="7">
        <v>100</v>
      </c>
      <c r="K91" s="7">
        <v>7224.9</v>
      </c>
      <c r="L91" s="21">
        <v>788061.34862899396</v>
      </c>
      <c r="M91" s="21">
        <v>56966825.404875599</v>
      </c>
      <c r="N91" s="22">
        <v>0.50198160204865405</v>
      </c>
      <c r="O91" s="22">
        <v>6.5198451247179795E-2</v>
      </c>
      <c r="P91" s="20">
        <v>11.661939728007001</v>
      </c>
      <c r="Q91" s="20">
        <v>7.26707065700489</v>
      </c>
      <c r="R91" s="7">
        <v>965.38586807687102</v>
      </c>
      <c r="S91" s="7">
        <v>497.13320279396299</v>
      </c>
      <c r="T91">
        <f t="shared" si="4"/>
        <v>73.637398611724194</v>
      </c>
      <c r="U91">
        <f t="shared" si="5"/>
        <v>37.920169569280674</v>
      </c>
    </row>
    <row r="92" spans="1:21" x14ac:dyDescent="0.35">
      <c r="A92" s="7">
        <v>27</v>
      </c>
      <c r="B92" s="7">
        <v>123.43989999999999</v>
      </c>
      <c r="C92" s="7">
        <v>0.16</v>
      </c>
      <c r="D92" s="7" t="s">
        <v>15</v>
      </c>
      <c r="E92" s="21">
        <v>54203.788265793301</v>
      </c>
      <c r="F92" s="19">
        <v>23.671900000000001</v>
      </c>
      <c r="G92" s="21">
        <v>-1701</v>
      </c>
      <c r="H92" s="7">
        <v>13.46</v>
      </c>
      <c r="I92" s="16">
        <f t="shared" si="3"/>
        <v>11.441000000000001</v>
      </c>
      <c r="J92" s="7">
        <v>100</v>
      </c>
      <c r="K92" s="7">
        <v>7324.9</v>
      </c>
      <c r="L92" s="21">
        <v>785600.004817151</v>
      </c>
      <c r="M92" s="21">
        <v>57752425.409692802</v>
      </c>
      <c r="N92" s="22">
        <v>0.50125967894253498</v>
      </c>
      <c r="O92" s="22">
        <v>6.5144874275159304E-2</v>
      </c>
      <c r="P92" s="20">
        <v>11.4812929839942</v>
      </c>
      <c r="Q92" s="20">
        <v>7.3818673109547204</v>
      </c>
      <c r="R92" s="7">
        <v>947.99681982320703</v>
      </c>
      <c r="S92" s="7">
        <v>503.64334770016598</v>
      </c>
      <c r="T92">
        <f t="shared" si="4"/>
        <v>72.311002276252253</v>
      </c>
      <c r="U92">
        <f t="shared" si="5"/>
        <v>38.416748348119789</v>
      </c>
    </row>
    <row r="93" spans="1:21" x14ac:dyDescent="0.35">
      <c r="A93" s="7">
        <v>27</v>
      </c>
      <c r="B93" s="7">
        <v>98.959959999999995</v>
      </c>
      <c r="C93" s="7">
        <v>-2.4792000000000001</v>
      </c>
      <c r="D93" s="7" t="s">
        <v>20</v>
      </c>
      <c r="E93" s="21">
        <v>86126.284975016693</v>
      </c>
      <c r="F93" s="19">
        <v>23.00262</v>
      </c>
      <c r="G93" s="21">
        <v>-2813</v>
      </c>
      <c r="H93" s="7">
        <v>21.34</v>
      </c>
      <c r="I93" s="16">
        <f t="shared" si="3"/>
        <v>18.138999999999999</v>
      </c>
      <c r="J93" s="7">
        <v>100</v>
      </c>
      <c r="K93" s="7">
        <v>7424.9</v>
      </c>
      <c r="L93" s="21">
        <v>773367.10466006596</v>
      </c>
      <c r="M93" s="21">
        <v>58525792.514352798</v>
      </c>
      <c r="N93" s="22">
        <v>0.50054856227484601</v>
      </c>
      <c r="O93" s="22">
        <v>6.5092118444651098E-2</v>
      </c>
      <c r="P93" s="20">
        <v>12.8459122401773</v>
      </c>
      <c r="Q93" s="20">
        <v>8.7602174453225601</v>
      </c>
      <c r="R93" s="7">
        <v>1044.7349494780401</v>
      </c>
      <c r="S93" s="7">
        <v>588.64708491223098</v>
      </c>
      <c r="T93">
        <f t="shared" si="4"/>
        <v>79.689962803752294</v>
      </c>
      <c r="U93">
        <f t="shared" si="5"/>
        <v>44.90063659173002</v>
      </c>
    </row>
    <row r="94" spans="1:21" x14ac:dyDescent="0.35">
      <c r="A94" s="7">
        <v>27</v>
      </c>
      <c r="B94" s="7">
        <v>122.96</v>
      </c>
      <c r="C94" s="7">
        <v>1.3599000000000001</v>
      </c>
      <c r="D94" s="7" t="s">
        <v>15</v>
      </c>
      <c r="E94" s="21">
        <v>56563.303591540003</v>
      </c>
      <c r="F94" s="19">
        <v>24.605090000000001</v>
      </c>
      <c r="G94" s="21">
        <v>-2149</v>
      </c>
      <c r="H94" s="7">
        <v>13.46</v>
      </c>
      <c r="I94" s="16">
        <f t="shared" si="3"/>
        <v>11.441000000000001</v>
      </c>
      <c r="J94" s="7">
        <v>100</v>
      </c>
      <c r="K94" s="7">
        <v>7524.9</v>
      </c>
      <c r="L94" s="21">
        <v>784807.27891142503</v>
      </c>
      <c r="M94" s="21">
        <v>59310599.7932643</v>
      </c>
      <c r="N94" s="22">
        <v>0.49984794797034998</v>
      </c>
      <c r="O94" s="22">
        <v>6.5040160355286106E-2</v>
      </c>
      <c r="P94" s="20">
        <v>11.203260215247299</v>
      </c>
      <c r="Q94" s="20">
        <v>7.3180434544231101</v>
      </c>
      <c r="R94" s="7">
        <v>925.12471902367201</v>
      </c>
      <c r="S94" s="7">
        <v>499.23902684802403</v>
      </c>
      <c r="T94">
        <f t="shared" si="4"/>
        <v>70.566371388897281</v>
      </c>
      <c r="U94">
        <f t="shared" si="5"/>
        <v>38.080796951970619</v>
      </c>
    </row>
    <row r="95" spans="1:21" x14ac:dyDescent="0.35">
      <c r="A95" s="7">
        <v>27</v>
      </c>
      <c r="B95" s="7">
        <v>99.680049999999994</v>
      </c>
      <c r="C95" s="7">
        <v>-1.7597</v>
      </c>
      <c r="D95" s="7" t="s">
        <v>20</v>
      </c>
      <c r="E95" s="21">
        <v>31410.147907482798</v>
      </c>
      <c r="F95" s="19">
        <v>22.139939999999999</v>
      </c>
      <c r="G95" s="21">
        <v>-1631</v>
      </c>
      <c r="H95" s="7">
        <v>7.43</v>
      </c>
      <c r="I95" s="16">
        <f t="shared" si="3"/>
        <v>6.3154999999999992</v>
      </c>
      <c r="J95" s="7">
        <v>100</v>
      </c>
      <c r="K95" s="7">
        <v>7624.9</v>
      </c>
      <c r="L95" s="21">
        <v>792341.89613648399</v>
      </c>
      <c r="M95" s="21">
        <v>60102941.689400703</v>
      </c>
      <c r="N95" s="22">
        <v>0.49915754440890597</v>
      </c>
      <c r="O95" s="22">
        <v>6.4988977573499904E-2</v>
      </c>
      <c r="P95" s="20">
        <v>11.1519651717387</v>
      </c>
      <c r="Q95" s="20">
        <v>6.6687628042543796</v>
      </c>
      <c r="R95" s="7">
        <v>930.23100738044297</v>
      </c>
      <c r="S95" s="7">
        <v>459.51710126563398</v>
      </c>
      <c r="T95">
        <f t="shared" si="4"/>
        <v>70.955867240854388</v>
      </c>
      <c r="U95">
        <f t="shared" si="5"/>
        <v>35.050900446894794</v>
      </c>
    </row>
    <row r="96" spans="1:21" x14ac:dyDescent="0.35">
      <c r="A96" s="7">
        <v>27</v>
      </c>
      <c r="B96" s="7">
        <v>96.560059999999993</v>
      </c>
      <c r="C96" s="7">
        <v>1.5998000000000001</v>
      </c>
      <c r="D96" s="7" t="s">
        <v>21</v>
      </c>
      <c r="E96" s="21">
        <v>91430.938437326098</v>
      </c>
      <c r="F96" s="19">
        <v>22.924229999999898</v>
      </c>
      <c r="G96" s="21">
        <v>-2351</v>
      </c>
      <c r="H96" s="7">
        <v>21.34</v>
      </c>
      <c r="I96" s="16">
        <f t="shared" si="3"/>
        <v>18.138999999999999</v>
      </c>
      <c r="J96" s="7">
        <v>100</v>
      </c>
      <c r="K96" s="7">
        <v>7724.9</v>
      </c>
      <c r="L96" s="21">
        <v>771018.79461598396</v>
      </c>
      <c r="M96" s="21">
        <v>60873960.484016702</v>
      </c>
      <c r="N96" s="22">
        <v>0.49847707175974998</v>
      </c>
      <c r="O96" s="22">
        <v>6.4938548580520006E-2</v>
      </c>
      <c r="P96" s="20">
        <v>12.999596057623499</v>
      </c>
      <c r="Q96" s="20">
        <v>8.9456960100031502</v>
      </c>
      <c r="R96" s="7">
        <v>1055.7284720171201</v>
      </c>
      <c r="S96" s="7">
        <v>600.08585803584901</v>
      </c>
      <c r="T96">
        <f t="shared" si="4"/>
        <v>80.528523246914645</v>
      </c>
      <c r="U96">
        <f t="shared" si="5"/>
        <v>45.773159718478205</v>
      </c>
    </row>
    <row r="97" spans="1:21" x14ac:dyDescent="0.35">
      <c r="A97" s="7">
        <v>27</v>
      </c>
      <c r="B97" s="7">
        <v>95.12</v>
      </c>
      <c r="C97" s="7">
        <v>4.7146999999999997</v>
      </c>
      <c r="D97" s="7" t="s">
        <v>12</v>
      </c>
      <c r="E97" s="21">
        <v>51376.2493511668</v>
      </c>
      <c r="F97" s="19">
        <v>22.632379999999898</v>
      </c>
      <c r="G97" s="21">
        <v>-1363</v>
      </c>
      <c r="H97" s="7">
        <v>11.74</v>
      </c>
      <c r="I97" s="16">
        <f t="shared" si="3"/>
        <v>9.9789999999999992</v>
      </c>
      <c r="J97" s="7">
        <v>100</v>
      </c>
      <c r="K97" s="7">
        <v>7824.9</v>
      </c>
      <c r="L97" s="21">
        <v>786526.53787530202</v>
      </c>
      <c r="M97" s="21">
        <v>61660487.021892004</v>
      </c>
      <c r="N97" s="22">
        <v>0.49780626135946898</v>
      </c>
      <c r="O97" s="22">
        <v>6.4888852723783003E-2</v>
      </c>
      <c r="P97" s="20">
        <v>11.6225608878658</v>
      </c>
      <c r="Q97" s="20">
        <v>7.3472855192116002</v>
      </c>
      <c r="R97" s="7">
        <v>963.38529911288299</v>
      </c>
      <c r="S97" s="7">
        <v>502.99353724946502</v>
      </c>
      <c r="T97">
        <f t="shared" si="4"/>
        <v>73.484799843580944</v>
      </c>
      <c r="U97">
        <f t="shared" si="5"/>
        <v>38.367182311612908</v>
      </c>
    </row>
    <row r="98" spans="1:21" x14ac:dyDescent="0.35">
      <c r="A98" s="7">
        <v>27</v>
      </c>
      <c r="B98" s="7">
        <v>127.28</v>
      </c>
      <c r="C98" s="7">
        <v>-2.9586999999999999</v>
      </c>
      <c r="D98" s="7" t="s">
        <v>4</v>
      </c>
      <c r="E98" s="21">
        <v>38571.8450175662</v>
      </c>
      <c r="F98" s="19">
        <v>24.29569</v>
      </c>
      <c r="G98" s="21">
        <v>-1871</v>
      </c>
      <c r="H98" s="7">
        <v>21.19</v>
      </c>
      <c r="I98" s="16">
        <f t="shared" si="3"/>
        <v>18.011500000000002</v>
      </c>
      <c r="J98" s="7">
        <v>21</v>
      </c>
      <c r="K98" s="7">
        <v>7845.9</v>
      </c>
      <c r="L98" s="21">
        <v>165984.523194131</v>
      </c>
      <c r="M98" s="21">
        <v>61826471.545086198</v>
      </c>
      <c r="N98" s="22">
        <v>0.49766659442063998</v>
      </c>
      <c r="O98" s="22">
        <v>6.4878507868045096E-2</v>
      </c>
      <c r="P98" s="20">
        <v>15.234857773501</v>
      </c>
      <c r="Q98" s="20">
        <v>10.462368170656401</v>
      </c>
      <c r="R98" s="7">
        <v>266.52512358034897</v>
      </c>
      <c r="S98" s="7">
        <v>151.16763131034</v>
      </c>
      <c r="T98">
        <f t="shared" si="4"/>
        <v>20.329919272821204</v>
      </c>
      <c r="U98">
        <f t="shared" si="5"/>
        <v>11.530716879215065</v>
      </c>
    </row>
    <row r="99" spans="1:21" x14ac:dyDescent="0.35">
      <c r="A99" s="7">
        <v>28</v>
      </c>
      <c r="B99" s="7">
        <v>125.6</v>
      </c>
      <c r="C99" s="7">
        <v>2.5590999999999999</v>
      </c>
      <c r="D99" s="7" t="s">
        <v>5</v>
      </c>
      <c r="E99" s="21">
        <v>33746.479405328799</v>
      </c>
      <c r="F99" s="19">
        <v>24.295300000000001</v>
      </c>
      <c r="G99" s="21">
        <v>-1371</v>
      </c>
      <c r="H99" s="7">
        <v>13.46</v>
      </c>
      <c r="I99" s="16">
        <f t="shared" si="3"/>
        <v>11.441000000000001</v>
      </c>
      <c r="J99" s="7">
        <v>100</v>
      </c>
      <c r="K99" s="7">
        <v>7945.9</v>
      </c>
      <c r="L99" s="21">
        <v>791727.22528373497</v>
      </c>
      <c r="M99" s="21">
        <v>62618198.770369902</v>
      </c>
      <c r="N99" s="22">
        <v>0.497007131228</v>
      </c>
      <c r="O99" s="22">
        <v>6.4829672663686694E-2</v>
      </c>
      <c r="P99" s="20">
        <v>10.4461471325262</v>
      </c>
      <c r="Q99" s="20">
        <v>6.42505552465098</v>
      </c>
      <c r="R99" s="7">
        <v>872.14253216627503</v>
      </c>
      <c r="S99" s="7">
        <v>442.99450349600397</v>
      </c>
      <c r="T99">
        <f t="shared" si="4"/>
        <v>60.477284416948557</v>
      </c>
      <c r="U99">
        <f t="shared" si="5"/>
        <v>30.718722680027476</v>
      </c>
    </row>
    <row r="100" spans="1:21" x14ac:dyDescent="0.35">
      <c r="A100" s="7">
        <v>28</v>
      </c>
      <c r="B100" s="7">
        <v>119.12</v>
      </c>
      <c r="C100" s="7">
        <v>-10.107200000000001</v>
      </c>
      <c r="D100" s="7" t="s">
        <v>8</v>
      </c>
      <c r="E100" s="21">
        <v>60987.9017962984</v>
      </c>
      <c r="F100" s="19">
        <v>23.5031</v>
      </c>
      <c r="G100" s="21">
        <v>-1993</v>
      </c>
      <c r="H100" s="7">
        <v>20.81</v>
      </c>
      <c r="I100" s="16">
        <f t="shared" si="3"/>
        <v>17.688499999999998</v>
      </c>
      <c r="J100" s="7">
        <v>100</v>
      </c>
      <c r="K100" s="7">
        <v>8045.9</v>
      </c>
      <c r="L100" s="21">
        <v>783272.78566638299</v>
      </c>
      <c r="M100" s="21">
        <v>63401471.556036301</v>
      </c>
      <c r="N100" s="22">
        <v>0.49635677330938799</v>
      </c>
      <c r="O100" s="22">
        <v>6.4781527804198102E-2</v>
      </c>
      <c r="P100" s="20">
        <v>11.6182602490218</v>
      </c>
      <c r="Q100" s="20">
        <v>7.5766247013917498</v>
      </c>
      <c r="R100" s="7">
        <v>960.13086945041698</v>
      </c>
      <c r="S100" s="7">
        <v>517.03127230815505</v>
      </c>
      <c r="T100">
        <f t="shared" si="4"/>
        <v>66.578690440675132</v>
      </c>
      <c r="U100">
        <f t="shared" si="5"/>
        <v>35.852680215205545</v>
      </c>
    </row>
    <row r="101" spans="1:21" x14ac:dyDescent="0.35">
      <c r="A101" s="7">
        <v>28</v>
      </c>
      <c r="B101" s="7">
        <v>120.8</v>
      </c>
      <c r="C101" s="7">
        <v>1.5998000000000001</v>
      </c>
      <c r="D101" s="7" t="s">
        <v>11</v>
      </c>
      <c r="E101" s="21">
        <v>62016.800269997599</v>
      </c>
      <c r="F101" s="19">
        <v>24.432639999999999</v>
      </c>
      <c r="G101" s="21">
        <v>-2397</v>
      </c>
      <c r="H101" s="7">
        <v>20.32</v>
      </c>
      <c r="I101" s="16">
        <f t="shared" si="3"/>
        <v>17.271999999999998</v>
      </c>
      <c r="J101" s="7">
        <v>100</v>
      </c>
      <c r="K101" s="7">
        <v>8145.9</v>
      </c>
      <c r="L101" s="21">
        <v>782906.98823103996</v>
      </c>
      <c r="M101" s="21">
        <v>64184378.544267297</v>
      </c>
      <c r="N101" s="22">
        <v>0.49571528409879001</v>
      </c>
      <c r="O101" s="22">
        <v>6.4734055124858594E-2</v>
      </c>
      <c r="P101" s="20">
        <v>11.321999831292899</v>
      </c>
      <c r="Q101" s="20">
        <v>7.4763306732787003</v>
      </c>
      <c r="R101" s="7">
        <v>935.67965363534597</v>
      </c>
      <c r="S101" s="7">
        <v>510.15991059203702</v>
      </c>
      <c r="T101">
        <f t="shared" si="4"/>
        <v>64.883161236847329</v>
      </c>
      <c r="U101">
        <f t="shared" si="5"/>
        <v>35.376196978222239</v>
      </c>
    </row>
    <row r="102" spans="1:21" x14ac:dyDescent="0.35">
      <c r="A102" s="7">
        <v>28</v>
      </c>
      <c r="B102" s="7">
        <v>133.76</v>
      </c>
      <c r="C102" s="7">
        <v>-0.56000000000000005</v>
      </c>
      <c r="D102" s="7" t="s">
        <v>18</v>
      </c>
      <c r="E102" s="21">
        <v>47274.776813587298</v>
      </c>
      <c r="F102" s="19">
        <v>24.665759999999999</v>
      </c>
      <c r="G102" s="21">
        <v>-2935</v>
      </c>
      <c r="H102" s="7">
        <v>14.17</v>
      </c>
      <c r="I102" s="16">
        <f t="shared" si="3"/>
        <v>12.044499999999999</v>
      </c>
      <c r="J102" s="7">
        <v>100</v>
      </c>
      <c r="K102" s="7">
        <v>8245.9</v>
      </c>
      <c r="L102" s="21">
        <v>787825.10700355598</v>
      </c>
      <c r="M102" s="21">
        <v>64972203.651270904</v>
      </c>
      <c r="N102" s="22">
        <v>0.495082435986271</v>
      </c>
      <c r="O102" s="22">
        <v>6.46872371546061E-2</v>
      </c>
      <c r="P102" s="20">
        <v>10.7182026292581</v>
      </c>
      <c r="Q102" s="20">
        <v>6.8575577351950097</v>
      </c>
      <c r="R102" s="7">
        <v>891.78535429157898</v>
      </c>
      <c r="S102" s="7">
        <v>471.06864639437299</v>
      </c>
      <c r="T102">
        <f t="shared" si="4"/>
        <v>61.839383496640103</v>
      </c>
      <c r="U102">
        <f t="shared" si="5"/>
        <v>32.665477782785182</v>
      </c>
    </row>
    <row r="103" spans="1:21" x14ac:dyDescent="0.35">
      <c r="A103" s="7">
        <v>28</v>
      </c>
      <c r="B103" s="7">
        <v>97.280029999999996</v>
      </c>
      <c r="C103" s="7">
        <v>-0.08</v>
      </c>
      <c r="D103" s="7" t="s">
        <v>21</v>
      </c>
      <c r="E103" s="21">
        <v>93470.445755069202</v>
      </c>
      <c r="F103" s="19">
        <v>22.904879999999999</v>
      </c>
      <c r="G103" s="21">
        <v>-2957</v>
      </c>
      <c r="H103" s="7">
        <v>21.34</v>
      </c>
      <c r="I103" s="16">
        <f t="shared" si="3"/>
        <v>18.138999999999999</v>
      </c>
      <c r="J103" s="7">
        <v>100</v>
      </c>
      <c r="K103" s="7">
        <v>8345.9</v>
      </c>
      <c r="L103" s="21">
        <v>770091.99485342496</v>
      </c>
      <c r="M103" s="21">
        <v>65742295.646124303</v>
      </c>
      <c r="N103" s="22">
        <v>0.49445800987509197</v>
      </c>
      <c r="O103" s="22">
        <v>6.4641057081510703E-2</v>
      </c>
      <c r="P103" s="20">
        <v>12.937976054927899</v>
      </c>
      <c r="Q103" s="20">
        <v>8.9385216574872999</v>
      </c>
      <c r="R103" s="7">
        <v>1052.75998565022</v>
      </c>
      <c r="S103" s="7">
        <v>600.43793641580999</v>
      </c>
      <c r="T103">
        <f t="shared" si="4"/>
        <v>73.001903618676678</v>
      </c>
      <c r="U103">
        <f t="shared" si="5"/>
        <v>41.636377674585795</v>
      </c>
    </row>
    <row r="104" spans="1:21" x14ac:dyDescent="0.35">
      <c r="A104" s="7">
        <v>28</v>
      </c>
      <c r="B104" s="7">
        <v>122.72</v>
      </c>
      <c r="C104" s="7">
        <v>1.3599000000000001</v>
      </c>
      <c r="D104" s="7" t="s">
        <v>15</v>
      </c>
      <c r="E104" s="21">
        <v>59780.016769798698</v>
      </c>
      <c r="F104" s="19">
        <v>24.633279999999999</v>
      </c>
      <c r="G104" s="21">
        <v>-2819</v>
      </c>
      <c r="H104" s="7">
        <v>13.46</v>
      </c>
      <c r="I104" s="16">
        <f t="shared" si="3"/>
        <v>11.441000000000001</v>
      </c>
      <c r="J104" s="7">
        <v>100</v>
      </c>
      <c r="K104" s="7">
        <v>8445.9</v>
      </c>
      <c r="L104" s="21">
        <v>783697.90003652405</v>
      </c>
      <c r="M104" s="21">
        <v>66525993.546160802</v>
      </c>
      <c r="N104" s="22">
        <v>0.49384179476574303</v>
      </c>
      <c r="O104" s="22">
        <v>6.4595498720357303E-2</v>
      </c>
      <c r="P104" s="20">
        <v>11.118302104471301</v>
      </c>
      <c r="Q104" s="20">
        <v>7.3238747653034402</v>
      </c>
      <c r="R104" s="7">
        <v>921.12099720561798</v>
      </c>
      <c r="S104" s="7">
        <v>500.86655564937701</v>
      </c>
      <c r="T104">
        <f t="shared" si="4"/>
        <v>63.873615235871618</v>
      </c>
      <c r="U104">
        <f t="shared" si="5"/>
        <v>34.731764618457731</v>
      </c>
    </row>
    <row r="105" spans="1:21" x14ac:dyDescent="0.35">
      <c r="A105" s="7">
        <v>28</v>
      </c>
      <c r="B105" s="7">
        <v>96.800049999999999</v>
      </c>
      <c r="C105" s="7">
        <v>5.6707000000000001</v>
      </c>
      <c r="D105" s="7" t="s">
        <v>12</v>
      </c>
      <c r="E105" s="21">
        <v>52870.056579363198</v>
      </c>
      <c r="F105" s="19">
        <v>22.0518</v>
      </c>
      <c r="G105" s="21">
        <v>-1053</v>
      </c>
      <c r="H105" s="7">
        <v>11.74</v>
      </c>
      <c r="I105" s="16">
        <f t="shared" si="3"/>
        <v>9.9789999999999992</v>
      </c>
      <c r="J105" s="7">
        <v>100</v>
      </c>
      <c r="K105" s="7">
        <v>8545.9</v>
      </c>
      <c r="L105" s="21">
        <v>786040.22783044004</v>
      </c>
      <c r="M105" s="21">
        <v>67312033.773991302</v>
      </c>
      <c r="N105" s="22">
        <v>0.49323358736495698</v>
      </c>
      <c r="O105" s="22">
        <v>6.4550546482185098E-2</v>
      </c>
      <c r="P105" s="20">
        <v>11.718307482227299</v>
      </c>
      <c r="Q105" s="20">
        <v>7.39530639310256</v>
      </c>
      <c r="R105" s="7">
        <v>974.19437812055696</v>
      </c>
      <c r="S105" s="7">
        <v>507.46229508510299</v>
      </c>
      <c r="T105">
        <f t="shared" si="4"/>
        <v>67.553901237506352</v>
      </c>
      <c r="U105">
        <f t="shared" si="5"/>
        <v>35.189135283323367</v>
      </c>
    </row>
    <row r="106" spans="1:21" x14ac:dyDescent="0.35">
      <c r="A106" s="7">
        <v>28</v>
      </c>
      <c r="B106" s="7">
        <v>95.12</v>
      </c>
      <c r="C106" s="7">
        <v>4.4753999999999996</v>
      </c>
      <c r="D106" s="7" t="s">
        <v>12</v>
      </c>
      <c r="E106" s="21">
        <v>53370.645120518398</v>
      </c>
      <c r="F106" s="19">
        <v>22.849550000000001</v>
      </c>
      <c r="G106" s="21">
        <v>-1711</v>
      </c>
      <c r="H106" s="7">
        <v>11.74</v>
      </c>
      <c r="I106" s="16">
        <f t="shared" si="3"/>
        <v>9.9789999999999992</v>
      </c>
      <c r="J106" s="7">
        <v>100</v>
      </c>
      <c r="K106" s="7">
        <v>8645.9</v>
      </c>
      <c r="L106" s="21">
        <v>785875.66563945601</v>
      </c>
      <c r="M106" s="21">
        <v>68097909.439630702</v>
      </c>
      <c r="N106" s="22">
        <v>0.49263319171792302</v>
      </c>
      <c r="O106" s="22">
        <v>6.4506185345644798E-2</v>
      </c>
      <c r="P106" s="20">
        <v>11.451692853839299</v>
      </c>
      <c r="Q106" s="20">
        <v>7.2942688361650303</v>
      </c>
      <c r="R106" s="7">
        <v>952.27700825027102</v>
      </c>
      <c r="S106" s="7">
        <v>500.61822945814902</v>
      </c>
      <c r="T106">
        <f t="shared" si="4"/>
        <v>66.0340773985928</v>
      </c>
      <c r="U106">
        <f t="shared" si="5"/>
        <v>34.714544848590791</v>
      </c>
    </row>
    <row r="107" spans="1:21" x14ac:dyDescent="0.35">
      <c r="A107" s="7">
        <v>28</v>
      </c>
      <c r="B107" s="7">
        <v>98.719969999999904</v>
      </c>
      <c r="C107" s="7">
        <v>-1.9996</v>
      </c>
      <c r="D107" s="7" t="s">
        <v>20</v>
      </c>
      <c r="E107" s="21">
        <v>97102.816176349603</v>
      </c>
      <c r="F107" s="19">
        <v>22.730729999999902</v>
      </c>
      <c r="G107" s="21">
        <v>-1899</v>
      </c>
      <c r="H107" s="7">
        <v>21.34</v>
      </c>
      <c r="I107" s="16">
        <f t="shared" si="3"/>
        <v>18.138999999999999</v>
      </c>
      <c r="J107" s="7">
        <v>100</v>
      </c>
      <c r="K107" s="7">
        <v>8745.9</v>
      </c>
      <c r="L107" s="21">
        <v>768408.441944891</v>
      </c>
      <c r="M107" s="21">
        <v>68866317.881575599</v>
      </c>
      <c r="N107" s="22">
        <v>0.492040418862083</v>
      </c>
      <c r="O107" s="22">
        <v>6.4462400830044897E-2</v>
      </c>
      <c r="P107" s="20">
        <v>13.0465523195677</v>
      </c>
      <c r="Q107" s="20">
        <v>9.0568528938293102</v>
      </c>
      <c r="R107" s="7">
        <v>1061.2773815339001</v>
      </c>
      <c r="S107" s="7">
        <v>608.004215410857</v>
      </c>
      <c r="T107">
        <f t="shared" si="4"/>
        <v>73.59252837822099</v>
      </c>
      <c r="U107">
        <f t="shared" si="5"/>
        <v>42.161048803311573</v>
      </c>
    </row>
    <row r="108" spans="1:21" x14ac:dyDescent="0.35">
      <c r="A108" s="7">
        <v>28</v>
      </c>
      <c r="B108" s="7">
        <v>96.560059999999993</v>
      </c>
      <c r="C108" s="7">
        <v>5.6707000000000001</v>
      </c>
      <c r="D108" s="7" t="s">
        <v>12</v>
      </c>
      <c r="E108" s="21">
        <v>54015.979836143</v>
      </c>
      <c r="F108" s="19">
        <v>22.37247</v>
      </c>
      <c r="G108" s="21">
        <v>-1209</v>
      </c>
      <c r="H108" s="7">
        <v>11.74</v>
      </c>
      <c r="I108" s="16">
        <f t="shared" si="3"/>
        <v>9.9789999999999992</v>
      </c>
      <c r="J108" s="7">
        <v>100</v>
      </c>
      <c r="K108" s="7">
        <v>8845.9</v>
      </c>
      <c r="L108" s="21">
        <v>785662.33836560301</v>
      </c>
      <c r="M108" s="21">
        <v>69651980.219941199</v>
      </c>
      <c r="N108" s="22">
        <v>0.49145508650101299</v>
      </c>
      <c r="O108" s="22">
        <v>6.4419178969969002E-2</v>
      </c>
      <c r="P108" s="20">
        <v>11.5932435348328</v>
      </c>
      <c r="Q108" s="20">
        <v>7.3609523616194901</v>
      </c>
      <c r="R108" s="7">
        <v>964.67422447252204</v>
      </c>
      <c r="S108" s="7">
        <v>505.44175347960402</v>
      </c>
      <c r="T108">
        <f t="shared" si="4"/>
        <v>66.893741895850155</v>
      </c>
      <c r="U108">
        <f t="shared" si="5"/>
        <v>35.049024160605242</v>
      </c>
    </row>
    <row r="109" spans="1:21" x14ac:dyDescent="0.35">
      <c r="A109" s="7">
        <v>28</v>
      </c>
      <c r="B109" s="7">
        <v>120.8</v>
      </c>
      <c r="C109" s="7">
        <v>-6.0686</v>
      </c>
      <c r="D109" s="7" t="s">
        <v>19</v>
      </c>
      <c r="E109" s="21">
        <v>38048.201746520397</v>
      </c>
      <c r="F109" s="19">
        <v>24.331240000000001</v>
      </c>
      <c r="G109" s="21">
        <v>-1555</v>
      </c>
      <c r="H109" s="7">
        <v>8.25</v>
      </c>
      <c r="I109" s="16">
        <f t="shared" si="3"/>
        <v>7.0125000000000002</v>
      </c>
      <c r="J109" s="7">
        <v>100</v>
      </c>
      <c r="K109" s="7">
        <v>8945.9</v>
      </c>
      <c r="L109" s="21">
        <v>790549.84924484801</v>
      </c>
      <c r="M109" s="21">
        <v>70442530.069186106</v>
      </c>
      <c r="N109" s="22">
        <v>0.49087701869699901</v>
      </c>
      <c r="O109" s="22">
        <v>6.4376506291358201E-2</v>
      </c>
      <c r="P109" s="20">
        <v>10.3967370007098</v>
      </c>
      <c r="Q109" s="20">
        <v>6.4770852885514598</v>
      </c>
      <c r="R109" s="7">
        <v>870.88823177830602</v>
      </c>
      <c r="S109" s="7">
        <v>447.68449084873498</v>
      </c>
      <c r="T109">
        <f t="shared" si="4"/>
        <v>60.390307026774643</v>
      </c>
      <c r="U109">
        <f t="shared" si="5"/>
        <v>31.04394211215228</v>
      </c>
    </row>
    <row r="110" spans="1:21" x14ac:dyDescent="0.35">
      <c r="A110" s="7">
        <v>28</v>
      </c>
      <c r="B110" s="7">
        <v>97.760009999999994</v>
      </c>
      <c r="C110" s="7">
        <v>-0.32</v>
      </c>
      <c r="D110" s="7" t="s">
        <v>21</v>
      </c>
      <c r="E110" s="21">
        <v>98475.288316520295</v>
      </c>
      <c r="F110" s="19">
        <v>22.628029999999999</v>
      </c>
      <c r="G110" s="21">
        <v>-1551</v>
      </c>
      <c r="H110" s="7">
        <v>21.34</v>
      </c>
      <c r="I110" s="16">
        <f t="shared" si="3"/>
        <v>18.138999999999999</v>
      </c>
      <c r="J110" s="7">
        <v>100</v>
      </c>
      <c r="K110" s="7">
        <v>9045.9</v>
      </c>
      <c r="L110" s="21">
        <v>767761.34483132104</v>
      </c>
      <c r="M110" s="21">
        <v>71210291.414017394</v>
      </c>
      <c r="N110" s="22">
        <v>0.49030604558105301</v>
      </c>
      <c r="O110" s="22">
        <v>6.4334369788955403E-2</v>
      </c>
      <c r="P110" s="20">
        <v>13.069521777014</v>
      </c>
      <c r="Q110" s="20">
        <v>9.0864251204479896</v>
      </c>
      <c r="R110" s="7">
        <v>1063.69222991272</v>
      </c>
      <c r="S110" s="7">
        <v>610.15825626723699</v>
      </c>
      <c r="T110">
        <f t="shared" si="4"/>
        <v>73.759982053329509</v>
      </c>
      <c r="U110">
        <f t="shared" si="5"/>
        <v>42.310417211240775</v>
      </c>
    </row>
    <row r="111" spans="1:21" x14ac:dyDescent="0.35">
      <c r="A111" s="7">
        <v>28</v>
      </c>
      <c r="B111" s="7">
        <v>115.76</v>
      </c>
      <c r="C111" s="7">
        <v>-8.2117000000000004</v>
      </c>
      <c r="D111" s="7" t="s">
        <v>13</v>
      </c>
      <c r="E111" s="21">
        <v>32101.401826302001</v>
      </c>
      <c r="F111" s="19">
        <v>22.557489999999898</v>
      </c>
      <c r="G111" s="21">
        <v>-1339</v>
      </c>
      <c r="H111" s="7">
        <v>6.91</v>
      </c>
      <c r="I111" s="16">
        <f t="shared" si="3"/>
        <v>5.8734999999999999</v>
      </c>
      <c r="J111" s="7">
        <v>100</v>
      </c>
      <c r="K111" s="7">
        <v>9145.9</v>
      </c>
      <c r="L111" s="21">
        <v>792161.84953722102</v>
      </c>
      <c r="M111" s="21">
        <v>72002453.263554603</v>
      </c>
      <c r="N111" s="22">
        <v>0.48974200307920102</v>
      </c>
      <c r="O111" s="22">
        <v>6.42927569050223E-2</v>
      </c>
      <c r="P111" s="20">
        <v>10.747903464719901</v>
      </c>
      <c r="Q111" s="20">
        <v>6.4731545821492498</v>
      </c>
      <c r="R111" s="7">
        <v>902.94094336810997</v>
      </c>
      <c r="S111" s="7">
        <v>448.65363694016901</v>
      </c>
      <c r="T111">
        <f t="shared" si="4"/>
        <v>62.612949408790051</v>
      </c>
      <c r="U111">
        <f t="shared" si="5"/>
        <v>31.111145948281735</v>
      </c>
    </row>
    <row r="112" spans="1:21" x14ac:dyDescent="0.35">
      <c r="A112" s="7">
        <v>28</v>
      </c>
      <c r="B112" s="7">
        <v>95.359989999999996</v>
      </c>
      <c r="C112" s="7">
        <v>6.3867000000000003</v>
      </c>
      <c r="D112" s="7" t="s">
        <v>12</v>
      </c>
      <c r="E112" s="21">
        <v>54727.003501159001</v>
      </c>
      <c r="F112" s="19">
        <v>22.424889999999898</v>
      </c>
      <c r="G112" s="21">
        <v>-1591</v>
      </c>
      <c r="H112" s="7">
        <v>11.74</v>
      </c>
      <c r="I112" s="16">
        <f t="shared" si="3"/>
        <v>9.9789999999999992</v>
      </c>
      <c r="J112" s="7">
        <v>100</v>
      </c>
      <c r="K112" s="7">
        <v>9245.9</v>
      </c>
      <c r="L112" s="21">
        <v>785425.75545378099</v>
      </c>
      <c r="M112" s="21">
        <v>72787879.019008398</v>
      </c>
      <c r="N112" s="22">
        <v>0.48918473265394202</v>
      </c>
      <c r="O112" s="22">
        <v>6.4251655509243402E-2</v>
      </c>
      <c r="P112" s="20">
        <v>11.5262219543509</v>
      </c>
      <c r="Q112" s="20">
        <v>7.3364820624246896</v>
      </c>
      <c r="R112" s="7">
        <v>960.51273976150003</v>
      </c>
      <c r="S112" s="7">
        <v>504.34822502741201</v>
      </c>
      <c r="T112">
        <f t="shared" si="4"/>
        <v>66.605170607118097</v>
      </c>
      <c r="U112">
        <f t="shared" si="5"/>
        <v>34.973195234962809</v>
      </c>
    </row>
    <row r="113" spans="1:21" x14ac:dyDescent="0.35">
      <c r="A113" s="7">
        <v>28</v>
      </c>
      <c r="B113" s="7">
        <v>96.07996</v>
      </c>
      <c r="C113" s="7">
        <v>2.0794999999999999</v>
      </c>
      <c r="D113" s="7" t="s">
        <v>12</v>
      </c>
      <c r="E113" s="21">
        <v>55486.279134404198</v>
      </c>
      <c r="F113" s="19">
        <v>22.852450000000001</v>
      </c>
      <c r="G113" s="21">
        <v>-1613</v>
      </c>
      <c r="H113" s="7">
        <v>11.74</v>
      </c>
      <c r="I113" s="16">
        <f t="shared" si="3"/>
        <v>9.9789999999999992</v>
      </c>
      <c r="J113" s="7">
        <v>100</v>
      </c>
      <c r="K113" s="7">
        <v>9345.9</v>
      </c>
      <c r="L113" s="21">
        <v>785171.33364190697</v>
      </c>
      <c r="M113" s="21">
        <v>73573050.3526503</v>
      </c>
      <c r="N113" s="22">
        <v>0.48863408105991502</v>
      </c>
      <c r="O113" s="22">
        <v>6.4211053879738397E-2</v>
      </c>
      <c r="P113" s="20">
        <v>11.394076230583</v>
      </c>
      <c r="Q113" s="20">
        <v>7.2971799576892904</v>
      </c>
      <c r="R113" s="7">
        <v>949.60216037966597</v>
      </c>
      <c r="S113" s="7">
        <v>501.66217056686702</v>
      </c>
      <c r="T113">
        <f t="shared" si="4"/>
        <v>65.848594487857042</v>
      </c>
      <c r="U113">
        <f t="shared" si="5"/>
        <v>34.786935221744208</v>
      </c>
    </row>
    <row r="114" spans="1:21" x14ac:dyDescent="0.35">
      <c r="A114" s="7">
        <v>28</v>
      </c>
      <c r="B114" s="7">
        <v>94.88</v>
      </c>
      <c r="C114" s="7">
        <v>6.1482000000000001</v>
      </c>
      <c r="D114" s="7" t="s">
        <v>12</v>
      </c>
      <c r="E114" s="21">
        <v>56411.559926927199</v>
      </c>
      <c r="F114" s="19">
        <v>21.979229999999902</v>
      </c>
      <c r="G114" s="21">
        <v>-1589</v>
      </c>
      <c r="H114" s="7">
        <v>11.74</v>
      </c>
      <c r="I114" s="16">
        <f t="shared" si="3"/>
        <v>9.9789999999999992</v>
      </c>
      <c r="J114" s="7">
        <v>100</v>
      </c>
      <c r="K114" s="7">
        <v>9445.9</v>
      </c>
      <c r="L114" s="21">
        <v>784858.79549654003</v>
      </c>
      <c r="M114" s="21">
        <v>74357909.148146793</v>
      </c>
      <c r="N114" s="22">
        <v>0.488089900112817</v>
      </c>
      <c r="O114" s="22">
        <v>6.4170940685111796E-2</v>
      </c>
      <c r="P114" s="20">
        <v>11.6936923565497</v>
      </c>
      <c r="Q114" s="20">
        <v>7.43957670752686</v>
      </c>
      <c r="R114" s="7">
        <v>974.59972589184599</v>
      </c>
      <c r="S114" s="7">
        <v>511.42761710073802</v>
      </c>
      <c r="T114">
        <f t="shared" si="4"/>
        <v>67.582009409677624</v>
      </c>
      <c r="U114">
        <f t="shared" si="5"/>
        <v>35.464103993711433</v>
      </c>
    </row>
    <row r="115" spans="1:21" x14ac:dyDescent="0.35">
      <c r="A115" s="7">
        <v>28</v>
      </c>
      <c r="B115" s="7">
        <v>99.680049999999994</v>
      </c>
      <c r="C115" s="7">
        <v>-2.9586999999999999</v>
      </c>
      <c r="D115" s="7" t="s">
        <v>20</v>
      </c>
      <c r="E115" s="21">
        <v>103189.82239744</v>
      </c>
      <c r="F115" s="19">
        <v>23.064309999999999</v>
      </c>
      <c r="G115" s="21">
        <v>-2401</v>
      </c>
      <c r="H115" s="7">
        <v>21.34</v>
      </c>
      <c r="I115" s="16">
        <f t="shared" si="3"/>
        <v>18.138999999999999</v>
      </c>
      <c r="J115" s="7">
        <v>100</v>
      </c>
      <c r="K115" s="7">
        <v>9545.9</v>
      </c>
      <c r="L115" s="21">
        <v>765492.66934632498</v>
      </c>
      <c r="M115" s="21">
        <v>75123401.8174932</v>
      </c>
      <c r="N115" s="22">
        <v>0.48755204647075001</v>
      </c>
      <c r="O115" s="22">
        <v>6.41313049674712E-2</v>
      </c>
      <c r="P115" s="20">
        <v>13.000829332311</v>
      </c>
      <c r="Q115" s="20">
        <v>9.1561638055018602</v>
      </c>
      <c r="R115" s="7">
        <v>1057.25077887169</v>
      </c>
      <c r="S115" s="7">
        <v>614.11514346948502</v>
      </c>
      <c r="T115">
        <f t="shared" si="4"/>
        <v>73.313310262540227</v>
      </c>
      <c r="U115">
        <f t="shared" si="5"/>
        <v>42.584801023416233</v>
      </c>
    </row>
    <row r="116" spans="1:21" x14ac:dyDescent="0.35">
      <c r="A116" s="7">
        <v>28</v>
      </c>
      <c r="B116" s="7">
        <v>103.28</v>
      </c>
      <c r="C116" s="7">
        <v>-5.1132</v>
      </c>
      <c r="D116" s="7" t="s">
        <v>14</v>
      </c>
      <c r="E116" s="21">
        <v>36134.709588807898</v>
      </c>
      <c r="F116" s="19">
        <v>23.130979999999902</v>
      </c>
      <c r="G116" s="21">
        <v>-1159</v>
      </c>
      <c r="H116" s="7">
        <v>7.45</v>
      </c>
      <c r="I116" s="16">
        <f t="shared" si="3"/>
        <v>6.3324999999999996</v>
      </c>
      <c r="J116" s="7">
        <v>100</v>
      </c>
      <c r="K116" s="7">
        <v>9645.9</v>
      </c>
      <c r="L116" s="21">
        <v>791080.87149310403</v>
      </c>
      <c r="M116" s="21">
        <v>75914482.688986301</v>
      </c>
      <c r="N116" s="22">
        <v>0.48702038142718901</v>
      </c>
      <c r="O116" s="22">
        <v>6.4092136126354102E-2</v>
      </c>
      <c r="P116" s="20">
        <v>10.610455933096601</v>
      </c>
      <c r="Q116" s="20">
        <v>6.4990029109873797</v>
      </c>
      <c r="R116" s="7">
        <v>892.07547751084098</v>
      </c>
      <c r="S116" s="7">
        <v>450.62149427777598</v>
      </c>
      <c r="T116">
        <f t="shared" si="4"/>
        <v>61.859501612429831</v>
      </c>
      <c r="U116">
        <f t="shared" si="5"/>
        <v>31.247603767398559</v>
      </c>
    </row>
    <row r="117" spans="1:21" x14ac:dyDescent="0.35">
      <c r="A117" s="7">
        <v>28</v>
      </c>
      <c r="B117" s="7">
        <v>97.520020000000002</v>
      </c>
      <c r="C117" s="7">
        <v>-0.32</v>
      </c>
      <c r="D117" s="7" t="s">
        <v>21</v>
      </c>
      <c r="E117" s="21">
        <v>103724.804631369</v>
      </c>
      <c r="F117" s="19">
        <v>22.88111</v>
      </c>
      <c r="G117" s="21">
        <v>-2217</v>
      </c>
      <c r="H117" s="7">
        <v>21.34</v>
      </c>
      <c r="I117" s="16">
        <f t="shared" si="3"/>
        <v>18.138999999999999</v>
      </c>
      <c r="J117" s="7">
        <v>100</v>
      </c>
      <c r="K117" s="7">
        <v>9745.9</v>
      </c>
      <c r="L117" s="21">
        <v>765230.74383944995</v>
      </c>
      <c r="M117" s="21">
        <v>76679713.432825699</v>
      </c>
      <c r="N117" s="22">
        <v>0.48649477071483999</v>
      </c>
      <c r="O117" s="22">
        <v>6.4053423903504006E-2</v>
      </c>
      <c r="P117" s="20">
        <v>13.0434296939793</v>
      </c>
      <c r="Q117" s="20">
        <v>9.1776524527479193</v>
      </c>
      <c r="R117" s="7">
        <v>1061.2302022286599</v>
      </c>
      <c r="S117" s="7">
        <v>615.76597814881302</v>
      </c>
      <c r="T117">
        <f t="shared" si="4"/>
        <v>73.589256807168809</v>
      </c>
      <c r="U117">
        <f t="shared" si="5"/>
        <v>42.699275429542375</v>
      </c>
    </row>
    <row r="118" spans="1:21" x14ac:dyDescent="0.35">
      <c r="A118" s="7">
        <v>28</v>
      </c>
      <c r="B118" s="7">
        <v>95.839969999999994</v>
      </c>
      <c r="C118" s="7">
        <v>5.9095000000000004</v>
      </c>
      <c r="D118" s="7" t="s">
        <v>12</v>
      </c>
      <c r="E118" s="21">
        <v>57452.0837176075</v>
      </c>
      <c r="F118" s="19">
        <v>22.639520000000001</v>
      </c>
      <c r="G118" s="21">
        <v>-1377</v>
      </c>
      <c r="H118" s="7">
        <v>11.74</v>
      </c>
      <c r="I118" s="16">
        <f t="shared" si="3"/>
        <v>9.9789999999999992</v>
      </c>
      <c r="J118" s="7">
        <v>100</v>
      </c>
      <c r="K118" s="7">
        <v>9845.9</v>
      </c>
      <c r="L118" s="21">
        <v>784504.06267453998</v>
      </c>
      <c r="M118" s="21">
        <v>77464217.495500207</v>
      </c>
      <c r="N118" s="22">
        <v>0.48597508431972197</v>
      </c>
      <c r="O118" s="22">
        <v>6.4015158368444694E-2</v>
      </c>
      <c r="P118" s="20">
        <v>11.4442771468137</v>
      </c>
      <c r="Q118" s="20">
        <v>7.3486620996913903</v>
      </c>
      <c r="R118" s="7">
        <v>954.96110115176896</v>
      </c>
      <c r="S118" s="7">
        <v>505.63936891621898</v>
      </c>
      <c r="T118">
        <f t="shared" si="4"/>
        <v>66.220201390736833</v>
      </c>
      <c r="U118">
        <f t="shared" si="5"/>
        <v>35.062727476891929</v>
      </c>
    </row>
    <row r="119" spans="1:21" x14ac:dyDescent="0.35">
      <c r="A119" s="7">
        <v>28</v>
      </c>
      <c r="B119" s="7">
        <v>99.92004</v>
      </c>
      <c r="C119" s="7">
        <v>-1.9996</v>
      </c>
      <c r="D119" s="7" t="s">
        <v>20</v>
      </c>
      <c r="E119" s="21">
        <v>36614.7768518382</v>
      </c>
      <c r="F119" s="19">
        <v>22.126379999999902</v>
      </c>
      <c r="G119" s="21">
        <v>-1557</v>
      </c>
      <c r="H119" s="7">
        <v>7.43</v>
      </c>
      <c r="I119" s="16">
        <f t="shared" si="3"/>
        <v>6.3154999999999992</v>
      </c>
      <c r="J119" s="7">
        <v>100</v>
      </c>
      <c r="K119" s="7">
        <v>9945.9</v>
      </c>
      <c r="L119" s="21">
        <v>790948.74528623605</v>
      </c>
      <c r="M119" s="21">
        <v>78255166.240786493</v>
      </c>
      <c r="N119" s="22">
        <v>0.48546119630482898</v>
      </c>
      <c r="O119" s="22">
        <v>6.3977329904801705E-2</v>
      </c>
      <c r="P119" s="20">
        <v>10.902838192593199</v>
      </c>
      <c r="Q119" s="20">
        <v>6.6226863957705699</v>
      </c>
      <c r="R119" s="7">
        <v>917.62409053610395</v>
      </c>
      <c r="S119" s="7">
        <v>459.58310302005799</v>
      </c>
      <c r="T119">
        <f t="shared" si="4"/>
        <v>63.631128014538163</v>
      </c>
      <c r="U119">
        <f t="shared" si="5"/>
        <v>31.869031734446811</v>
      </c>
    </row>
    <row r="120" spans="1:21" x14ac:dyDescent="0.35">
      <c r="A120" s="7">
        <v>28</v>
      </c>
      <c r="B120" s="7">
        <v>95.12</v>
      </c>
      <c r="C120" s="7">
        <v>6.3867000000000003</v>
      </c>
      <c r="D120" s="7" t="s">
        <v>12</v>
      </c>
      <c r="E120" s="21">
        <v>58937.810966680401</v>
      </c>
      <c r="F120" s="19">
        <v>22.392309999999998</v>
      </c>
      <c r="G120" s="21">
        <v>-1775</v>
      </c>
      <c r="H120" s="7">
        <v>11.74</v>
      </c>
      <c r="I120" s="16">
        <f t="shared" si="3"/>
        <v>9.9789999999999992</v>
      </c>
      <c r="J120" s="7">
        <v>92.2</v>
      </c>
      <c r="K120" s="7">
        <v>10038.1</v>
      </c>
      <c r="L120" s="21">
        <v>722840.21374247596</v>
      </c>
      <c r="M120" s="21">
        <v>78978006.454529002</v>
      </c>
      <c r="N120" s="22">
        <v>0.48499242378961699</v>
      </c>
      <c r="O120" s="22">
        <v>6.3942831280944995E-2</v>
      </c>
      <c r="P120" s="20">
        <v>11.725931799824799</v>
      </c>
      <c r="Q120" s="20">
        <v>7.5595046368145002</v>
      </c>
      <c r="R120" s="7">
        <v>902.24820062819697</v>
      </c>
      <c r="S120" s="7">
        <v>479.56627775810301</v>
      </c>
      <c r="T120">
        <f t="shared" si="4"/>
        <v>62.564912306866546</v>
      </c>
      <c r="U120">
        <f t="shared" si="5"/>
        <v>33.254732004314995</v>
      </c>
    </row>
    <row r="121" spans="1:21" x14ac:dyDescent="0.35">
      <c r="A121" s="7">
        <v>29</v>
      </c>
      <c r="B121" s="7">
        <v>125.12</v>
      </c>
      <c r="C121" s="7">
        <v>2.5590999999999999</v>
      </c>
      <c r="D121" s="7" t="s">
        <v>5</v>
      </c>
      <c r="E121" s="21">
        <v>33939.4017270533</v>
      </c>
      <c r="F121" s="19">
        <v>24.43045</v>
      </c>
      <c r="G121" s="21">
        <v>-2319</v>
      </c>
      <c r="H121" s="7">
        <v>13.46</v>
      </c>
      <c r="I121" s="16">
        <f t="shared" si="3"/>
        <v>11.441000000000001</v>
      </c>
      <c r="J121" s="7">
        <v>100</v>
      </c>
      <c r="K121" s="7">
        <v>10138.1</v>
      </c>
      <c r="L121" s="21">
        <v>791675.68924683996</v>
      </c>
      <c r="M121" s="21">
        <v>79769682.143775806</v>
      </c>
      <c r="N121" s="22">
        <v>0.48448934084304601</v>
      </c>
      <c r="O121" s="22">
        <v>6.3905816960393297E-2</v>
      </c>
      <c r="P121" s="20">
        <v>10.0466116410601</v>
      </c>
      <c r="Q121" s="20">
        <v>6.2020632983220203</v>
      </c>
      <c r="R121" s="7">
        <v>846.98248234038999</v>
      </c>
      <c r="S121" s="7">
        <v>431.05987626241199</v>
      </c>
      <c r="T121">
        <f t="shared" si="4"/>
        <v>53.393274807795784</v>
      </c>
      <c r="U121">
        <f t="shared" si="5"/>
        <v>27.173759684257242</v>
      </c>
    </row>
    <row r="122" spans="1:21" x14ac:dyDescent="0.35">
      <c r="A122" s="7">
        <v>29</v>
      </c>
      <c r="B122" s="7">
        <v>140.96</v>
      </c>
      <c r="C122" s="7">
        <v>-2.2393999999999998</v>
      </c>
      <c r="D122" s="7" t="s">
        <v>7</v>
      </c>
      <c r="E122" s="21">
        <v>41910.497272763998</v>
      </c>
      <c r="F122" s="19">
        <v>24.625</v>
      </c>
      <c r="G122" s="21">
        <v>-2091</v>
      </c>
      <c r="H122" s="7">
        <v>15.17</v>
      </c>
      <c r="I122" s="16">
        <f t="shared" si="3"/>
        <v>12.894499999999999</v>
      </c>
      <c r="J122" s="7">
        <v>100</v>
      </c>
      <c r="K122" s="7">
        <v>10238.1</v>
      </c>
      <c r="L122" s="21">
        <v>789442.36143088504</v>
      </c>
      <c r="M122" s="21">
        <v>80559124.505206704</v>
      </c>
      <c r="N122" s="22">
        <v>0.48399171011466102</v>
      </c>
      <c r="O122" s="22">
        <v>6.3869213292977206E-2</v>
      </c>
      <c r="P122" s="20">
        <v>10.2260617801028</v>
      </c>
      <c r="Q122" s="20">
        <v>6.4618717072150798</v>
      </c>
      <c r="R122" s="7">
        <v>860.01427695213295</v>
      </c>
      <c r="S122" s="7">
        <v>447.99424816276598</v>
      </c>
      <c r="T122">
        <f t="shared" si="4"/>
        <v>54.214791433524418</v>
      </c>
      <c r="U122">
        <f t="shared" si="5"/>
        <v>28.241292474397802</v>
      </c>
    </row>
    <row r="123" spans="1:21" x14ac:dyDescent="0.35">
      <c r="A123" s="7">
        <v>29</v>
      </c>
      <c r="B123" s="7">
        <v>121.04</v>
      </c>
      <c r="C123" s="7">
        <v>1.5998000000000001</v>
      </c>
      <c r="D123" s="7" t="s">
        <v>11</v>
      </c>
      <c r="E123" s="21">
        <v>65553.101065950294</v>
      </c>
      <c r="F123" s="19">
        <v>24.45392</v>
      </c>
      <c r="G123" s="21">
        <v>-1235</v>
      </c>
      <c r="H123" s="7">
        <v>20.32</v>
      </c>
      <c r="I123" s="16">
        <f t="shared" si="3"/>
        <v>17.271999999999998</v>
      </c>
      <c r="J123" s="7">
        <v>100</v>
      </c>
      <c r="K123" s="7">
        <v>10338.1</v>
      </c>
      <c r="L123" s="21">
        <v>781623.95557525102</v>
      </c>
      <c r="M123" s="21">
        <v>81340748.460781902</v>
      </c>
      <c r="N123" s="22">
        <v>0.483499420119478</v>
      </c>
      <c r="O123" s="22">
        <v>6.3833011774998893E-2</v>
      </c>
      <c r="P123" s="20">
        <v>11.05096592808</v>
      </c>
      <c r="Q123" s="20">
        <v>7.36754284733252</v>
      </c>
      <c r="R123" s="7">
        <v>920.53953488623597</v>
      </c>
      <c r="S123" s="7">
        <v>505.88558568446501</v>
      </c>
      <c r="T123">
        <f t="shared" si="4"/>
        <v>58.030267900946249</v>
      </c>
      <c r="U123">
        <f t="shared" si="5"/>
        <v>31.890728156639817</v>
      </c>
    </row>
    <row r="124" spans="1:21" x14ac:dyDescent="0.35">
      <c r="A124" s="7">
        <v>29</v>
      </c>
      <c r="B124" s="7">
        <v>118.4</v>
      </c>
      <c r="C124" s="7">
        <v>-9.1607000000000003</v>
      </c>
      <c r="D124" s="7" t="s">
        <v>17</v>
      </c>
      <c r="E124" s="21">
        <v>66582.444850243803</v>
      </c>
      <c r="F124" s="19">
        <v>22.99924</v>
      </c>
      <c r="G124" s="21">
        <v>-1789</v>
      </c>
      <c r="H124" s="7">
        <v>19.18</v>
      </c>
      <c r="I124" s="16">
        <f t="shared" si="3"/>
        <v>16.303000000000001</v>
      </c>
      <c r="J124" s="7">
        <v>100</v>
      </c>
      <c r="K124" s="7">
        <v>10438.1</v>
      </c>
      <c r="L124" s="21">
        <v>781242.98222955305</v>
      </c>
      <c r="M124" s="21">
        <v>82121991.443011507</v>
      </c>
      <c r="N124" s="22">
        <v>0.483012362702886</v>
      </c>
      <c r="O124" s="22">
        <v>6.3797204158994203E-2</v>
      </c>
      <c r="P124" s="20">
        <v>11.541954887845399</v>
      </c>
      <c r="Q124" s="20">
        <v>7.5914135370338496</v>
      </c>
      <c r="R124" s="7">
        <v>961.33689038903901</v>
      </c>
      <c r="S124" s="7">
        <v>521.16733401673605</v>
      </c>
      <c r="T124">
        <f t="shared" si="4"/>
        <v>60.602109065563248</v>
      </c>
      <c r="U124">
        <f t="shared" si="5"/>
        <v>32.854080534358303</v>
      </c>
    </row>
    <row r="125" spans="1:21" x14ac:dyDescent="0.35">
      <c r="A125" s="7">
        <v>29</v>
      </c>
      <c r="B125" s="7">
        <v>96.07996</v>
      </c>
      <c r="C125" s="7">
        <v>5.9095000000000004</v>
      </c>
      <c r="D125" s="7" t="s">
        <v>12</v>
      </c>
      <c r="E125" s="21">
        <v>59504.206039106997</v>
      </c>
      <c r="F125" s="19">
        <v>22.750969999999999</v>
      </c>
      <c r="G125" s="21">
        <v>-1347</v>
      </c>
      <c r="H125" s="7">
        <v>11.74</v>
      </c>
      <c r="I125" s="16">
        <f t="shared" si="3"/>
        <v>9.9789999999999992</v>
      </c>
      <c r="J125" s="7">
        <v>100</v>
      </c>
      <c r="K125" s="7">
        <v>10538.1</v>
      </c>
      <c r="L125" s="21">
        <v>783794.31758824701</v>
      </c>
      <c r="M125" s="21">
        <v>82905785.760599703</v>
      </c>
      <c r="N125" s="22">
        <v>0.48253043291037401</v>
      </c>
      <c r="O125" s="22">
        <v>6.3761782443642903E-2</v>
      </c>
      <c r="P125" s="20">
        <v>11.365690862028</v>
      </c>
      <c r="Q125" s="20">
        <v>7.3435386194740602</v>
      </c>
      <c r="R125" s="7">
        <v>950.10607530598099</v>
      </c>
      <c r="S125" s="7">
        <v>505.95408381413301</v>
      </c>
      <c r="T125">
        <f t="shared" si="4"/>
        <v>59.894125124279959</v>
      </c>
      <c r="U125">
        <f t="shared" si="5"/>
        <v>31.895046238226435</v>
      </c>
    </row>
    <row r="126" spans="1:21" x14ac:dyDescent="0.35">
      <c r="A126" s="7">
        <v>29</v>
      </c>
      <c r="B126" s="7">
        <v>120.56010000000001</v>
      </c>
      <c r="C126" s="7">
        <v>-5.5911</v>
      </c>
      <c r="D126" s="7" t="s">
        <v>19</v>
      </c>
      <c r="E126" s="21">
        <v>42397.977754195403</v>
      </c>
      <c r="F126" s="19">
        <v>24.091619999999999</v>
      </c>
      <c r="G126" s="21">
        <v>-1501</v>
      </c>
      <c r="H126" s="7">
        <v>8.25</v>
      </c>
      <c r="I126" s="16">
        <f t="shared" si="3"/>
        <v>7.0125000000000002</v>
      </c>
      <c r="J126" s="7">
        <v>100</v>
      </c>
      <c r="K126" s="7">
        <v>10638.1</v>
      </c>
      <c r="L126" s="21">
        <v>789299.191536873</v>
      </c>
      <c r="M126" s="21">
        <v>83695084.952136606</v>
      </c>
      <c r="N126" s="22">
        <v>0.48205352886352298</v>
      </c>
      <c r="O126" s="22">
        <v>6.3726738864169102E-2</v>
      </c>
      <c r="P126" s="20">
        <v>10.3559353168891</v>
      </c>
      <c r="Q126" s="20">
        <v>6.5161666526982902</v>
      </c>
      <c r="R126" s="7">
        <v>872.10239812937095</v>
      </c>
      <c r="S126" s="7">
        <v>452.24237696968902</v>
      </c>
      <c r="T126">
        <f t="shared" si="4"/>
        <v>54.976819444000817</v>
      </c>
      <c r="U126">
        <f t="shared" si="5"/>
        <v>28.509092002175755</v>
      </c>
    </row>
    <row r="127" spans="1:21" x14ac:dyDescent="0.35">
      <c r="A127" s="7">
        <v>29</v>
      </c>
      <c r="B127" s="7">
        <v>120.8</v>
      </c>
      <c r="C127" s="7">
        <v>-6.3071999999999999</v>
      </c>
      <c r="D127" s="7" t="s">
        <v>19</v>
      </c>
      <c r="E127" s="21">
        <v>43094.494899609097</v>
      </c>
      <c r="F127" s="19">
        <v>24.292829999999999</v>
      </c>
      <c r="G127" s="21">
        <v>-2085</v>
      </c>
      <c r="H127" s="7">
        <v>8.25</v>
      </c>
      <c r="I127" s="16">
        <f t="shared" si="3"/>
        <v>7.0125000000000002</v>
      </c>
      <c r="J127" s="7">
        <v>100</v>
      </c>
      <c r="K127" s="7">
        <v>10738.1</v>
      </c>
      <c r="L127" s="21">
        <v>789093.31122904504</v>
      </c>
      <c r="M127" s="21">
        <v>84484178.263365701</v>
      </c>
      <c r="N127" s="22">
        <v>0.48158155164192901</v>
      </c>
      <c r="O127" s="22">
        <v>6.3692065883200394E-2</v>
      </c>
      <c r="P127" s="20">
        <v>10.3001705031886</v>
      </c>
      <c r="Q127" s="20">
        <v>6.5070343569568099</v>
      </c>
      <c r="R127" s="7">
        <v>867.50095346571402</v>
      </c>
      <c r="S127" s="7">
        <v>451.62846212041001</v>
      </c>
      <c r="T127">
        <f t="shared" si="4"/>
        <v>54.686747093554303</v>
      </c>
      <c r="U127">
        <f t="shared" si="5"/>
        <v>28.470391173127243</v>
      </c>
    </row>
    <row r="128" spans="1:21" x14ac:dyDescent="0.35">
      <c r="A128" s="7">
        <v>29</v>
      </c>
      <c r="B128" s="7">
        <v>95.839969999999994</v>
      </c>
      <c r="C128" s="7">
        <v>2.3193999999999999</v>
      </c>
      <c r="D128" s="7" t="s">
        <v>12</v>
      </c>
      <c r="E128" s="21">
        <v>62653.8262734167</v>
      </c>
      <c r="F128" s="19">
        <v>22.616320000000002</v>
      </c>
      <c r="G128" s="21">
        <v>-1593</v>
      </c>
      <c r="H128" s="7">
        <v>11.74</v>
      </c>
      <c r="I128" s="16">
        <f t="shared" si="3"/>
        <v>9.9789999999999992</v>
      </c>
      <c r="J128" s="7">
        <v>100</v>
      </c>
      <c r="K128" s="7">
        <v>10838.1</v>
      </c>
      <c r="L128" s="21">
        <v>782678.814940023</v>
      </c>
      <c r="M128" s="21">
        <v>85266857.078305706</v>
      </c>
      <c r="N128" s="22">
        <v>0.48111440517070297</v>
      </c>
      <c r="O128" s="22">
        <v>6.3657756182063194E-2</v>
      </c>
      <c r="P128" s="20">
        <v>11.4692734218506</v>
      </c>
      <c r="Q128" s="20">
        <v>7.4528544629787303</v>
      </c>
      <c r="R128" s="7">
        <v>958.46384709314202</v>
      </c>
      <c r="S128" s="7">
        <v>513.22421759415397</v>
      </c>
      <c r="T128">
        <f t="shared" si="4"/>
        <v>60.420994115217823</v>
      </c>
      <c r="U128">
        <f t="shared" si="5"/>
        <v>32.353351172389281</v>
      </c>
    </row>
    <row r="129" spans="1:21" x14ac:dyDescent="0.35">
      <c r="A129" s="7">
        <v>29</v>
      </c>
      <c r="B129" s="7">
        <v>95.599980000000002</v>
      </c>
      <c r="C129" s="7">
        <v>6.3867000000000003</v>
      </c>
      <c r="D129" s="7" t="s">
        <v>12</v>
      </c>
      <c r="E129" s="21">
        <v>62670.854537130901</v>
      </c>
      <c r="F129" s="19">
        <v>22.09516</v>
      </c>
      <c r="G129" s="21">
        <v>-1335</v>
      </c>
      <c r="H129" s="7">
        <v>11.74</v>
      </c>
      <c r="I129" s="16">
        <f t="shared" si="3"/>
        <v>9.9789999999999992</v>
      </c>
      <c r="J129" s="7">
        <v>100</v>
      </c>
      <c r="K129" s="7">
        <v>10938.1</v>
      </c>
      <c r="L129" s="21">
        <v>782672.69787223695</v>
      </c>
      <c r="M129" s="21">
        <v>86049529.776177898</v>
      </c>
      <c r="N129" s="22">
        <v>0.48065199611324799</v>
      </c>
      <c r="O129" s="22">
        <v>6.3623802652487196E-2</v>
      </c>
      <c r="P129" s="20">
        <v>11.622080954599801</v>
      </c>
      <c r="Q129" s="20">
        <v>7.5130646473825404</v>
      </c>
      <c r="R129" s="7">
        <v>971.57829503996595</v>
      </c>
      <c r="S129" s="7">
        <v>517.52101580686701</v>
      </c>
      <c r="T129">
        <f t="shared" si="4"/>
        <v>61.247721158311371</v>
      </c>
      <c r="U129">
        <f t="shared" si="5"/>
        <v>32.624218790726673</v>
      </c>
    </row>
    <row r="130" spans="1:21" x14ac:dyDescent="0.35">
      <c r="A130" s="7">
        <v>29</v>
      </c>
      <c r="B130" s="7">
        <v>95.839969999999994</v>
      </c>
      <c r="C130" s="7">
        <v>6.1482000000000001</v>
      </c>
      <c r="D130" s="7" t="s">
        <v>12</v>
      </c>
      <c r="E130" s="21">
        <v>63957.024278217599</v>
      </c>
      <c r="F130" s="19">
        <v>22.44389</v>
      </c>
      <c r="G130" s="21">
        <v>-1155</v>
      </c>
      <c r="H130" s="7">
        <v>11.74</v>
      </c>
      <c r="I130" s="16">
        <f t="shared" si="3"/>
        <v>9.9789999999999992</v>
      </c>
      <c r="J130" s="7">
        <v>100</v>
      </c>
      <c r="K130" s="7">
        <v>11038.1</v>
      </c>
      <c r="L130" s="21">
        <v>782207.98860098596</v>
      </c>
      <c r="M130" s="21">
        <v>86831737.764778897</v>
      </c>
      <c r="N130" s="22">
        <v>0.48019423376901299</v>
      </c>
      <c r="O130" s="22">
        <v>6.3590198388697797E-2</v>
      </c>
      <c r="P130" s="20">
        <v>11.538504791959999</v>
      </c>
      <c r="Q130" s="20">
        <v>7.5065888014936704</v>
      </c>
      <c r="R130" s="7">
        <v>964.36494207408703</v>
      </c>
      <c r="S130" s="7">
        <v>516.920809274269</v>
      </c>
      <c r="T130">
        <f t="shared" si="4"/>
        <v>60.792995653093641</v>
      </c>
      <c r="U130">
        <f t="shared" si="5"/>
        <v>32.58638212585506</v>
      </c>
    </row>
    <row r="131" spans="1:21" x14ac:dyDescent="0.35">
      <c r="A131" s="7">
        <v>29</v>
      </c>
      <c r="B131" s="7">
        <v>97.520020000000002</v>
      </c>
      <c r="C131" s="7">
        <v>0.16</v>
      </c>
      <c r="D131" s="7" t="s">
        <v>21</v>
      </c>
      <c r="E131" s="21">
        <v>56083.983628230497</v>
      </c>
      <c r="F131" s="19">
        <v>22.836040000000001</v>
      </c>
      <c r="G131" s="21">
        <v>-2323</v>
      </c>
      <c r="H131" s="7">
        <v>10.18</v>
      </c>
      <c r="I131" s="16">
        <f t="shared" ref="I131:I185" si="6">H131*0.85</f>
        <v>8.6529999999999987</v>
      </c>
      <c r="J131" s="7">
        <v>100</v>
      </c>
      <c r="K131" s="7">
        <v>11138.1</v>
      </c>
      <c r="L131" s="21">
        <v>784969.75592963595</v>
      </c>
      <c r="M131" s="21">
        <v>87616707.520708501</v>
      </c>
      <c r="N131" s="22">
        <v>0.47974102997595203</v>
      </c>
      <c r="O131" s="22">
        <v>6.3556936679873902E-2</v>
      </c>
      <c r="P131" s="20">
        <v>11.134105599177801</v>
      </c>
      <c r="Q131" s="20">
        <v>7.14793274383113</v>
      </c>
      <c r="R131" s="7">
        <v>934.18366022255395</v>
      </c>
      <c r="S131" s="7">
        <v>494.10552850189902</v>
      </c>
      <c r="T131">
        <f t="shared" si="4"/>
        <v>58.89038549343887</v>
      </c>
      <c r="U131">
        <f t="shared" si="5"/>
        <v>31.148120318208136</v>
      </c>
    </row>
    <row r="132" spans="1:21" x14ac:dyDescent="0.35">
      <c r="A132" s="7">
        <v>29</v>
      </c>
      <c r="B132" s="7">
        <v>120.08</v>
      </c>
      <c r="C132" s="7">
        <v>-6.3071999999999999</v>
      </c>
      <c r="D132" s="7" t="s">
        <v>19</v>
      </c>
      <c r="E132" s="21">
        <v>46969.134320004101</v>
      </c>
      <c r="F132" s="19">
        <v>22.019490000000001</v>
      </c>
      <c r="G132" s="21">
        <v>-1627</v>
      </c>
      <c r="H132" s="7">
        <v>8.25</v>
      </c>
      <c r="I132" s="16">
        <f t="shared" si="6"/>
        <v>7.0125000000000002</v>
      </c>
      <c r="J132" s="7">
        <v>100</v>
      </c>
      <c r="K132" s="7">
        <v>11238.1</v>
      </c>
      <c r="L132" s="21">
        <v>787919.72434411501</v>
      </c>
      <c r="M132" s="21">
        <v>88404627.245052695</v>
      </c>
      <c r="N132" s="22">
        <v>0.47929229901743198</v>
      </c>
      <c r="O132" s="22">
        <v>6.3524011002951394E-2</v>
      </c>
      <c r="P132" s="20">
        <v>11.0801145661086</v>
      </c>
      <c r="Q132" s="20">
        <v>6.9067155908534099</v>
      </c>
      <c r="R132" s="7">
        <v>933.47587651624599</v>
      </c>
      <c r="S132" s="7">
        <v>479.36444426077702</v>
      </c>
      <c r="T132">
        <f t="shared" ref="T132:T185" si="7">R132/(1+0.1)^A132</f>
        <v>58.845767227154354</v>
      </c>
      <c r="U132">
        <f t="shared" ref="U132:U185" si="8">S132/(1+0.1)^A132</f>
        <v>30.218851085063854</v>
      </c>
    </row>
    <row r="133" spans="1:21" x14ac:dyDescent="0.35">
      <c r="A133" s="7">
        <v>29</v>
      </c>
      <c r="B133" s="7">
        <v>97.760009999999994</v>
      </c>
      <c r="C133" s="7">
        <v>-0.56000000000000005</v>
      </c>
      <c r="D133" s="7" t="s">
        <v>21</v>
      </c>
      <c r="E133" s="21">
        <v>124967.414149306</v>
      </c>
      <c r="F133" s="19">
        <v>22.841139999999999</v>
      </c>
      <c r="G133" s="21">
        <v>-2071</v>
      </c>
      <c r="H133" s="7">
        <v>21.34</v>
      </c>
      <c r="I133" s="16">
        <f t="shared" si="6"/>
        <v>18.138999999999999</v>
      </c>
      <c r="J133" s="7">
        <v>100</v>
      </c>
      <c r="K133" s="7">
        <v>11338.1</v>
      </c>
      <c r="L133" s="21">
        <v>754091.25952914695</v>
      </c>
      <c r="M133" s="21">
        <v>89158718.504581794</v>
      </c>
      <c r="N133" s="22">
        <v>0.47884795753334902</v>
      </c>
      <c r="O133" s="22">
        <v>6.3491415015754102E-2</v>
      </c>
      <c r="P133" s="20">
        <v>13.589863381731799</v>
      </c>
      <c r="Q133" s="20">
        <v>9.8875235225522395</v>
      </c>
      <c r="R133" s="7">
        <v>1096.1431263643101</v>
      </c>
      <c r="S133" s="7">
        <v>656.97436812383501</v>
      </c>
      <c r="T133">
        <f t="shared" si="7"/>
        <v>69.100214461253756</v>
      </c>
      <c r="U133">
        <f t="shared" si="8"/>
        <v>41.415275652438545</v>
      </c>
    </row>
    <row r="134" spans="1:21" x14ac:dyDescent="0.35">
      <c r="A134" s="7">
        <v>29</v>
      </c>
      <c r="B134" s="7">
        <v>98.479979999999998</v>
      </c>
      <c r="C134" s="7">
        <v>-1.7597</v>
      </c>
      <c r="D134" s="7" t="s">
        <v>20</v>
      </c>
      <c r="E134" s="21">
        <v>127303.61147957999</v>
      </c>
      <c r="F134" s="19">
        <v>22.736519999999999</v>
      </c>
      <c r="G134" s="21">
        <v>-2997</v>
      </c>
      <c r="H134" s="7">
        <v>21.34</v>
      </c>
      <c r="I134" s="16">
        <f t="shared" si="6"/>
        <v>18.138999999999999</v>
      </c>
      <c r="J134" s="7">
        <v>100</v>
      </c>
      <c r="K134" s="7">
        <v>11438.1</v>
      </c>
      <c r="L134" s="21">
        <v>752778.157330652</v>
      </c>
      <c r="M134" s="21">
        <v>89911496.661912397</v>
      </c>
      <c r="N134" s="22">
        <v>0.47840792443522501</v>
      </c>
      <c r="O134" s="22">
        <v>6.3459142550433806E-2</v>
      </c>
      <c r="P134" s="20">
        <v>13.700002263700201</v>
      </c>
      <c r="Q134" s="20">
        <v>9.9908287142479395</v>
      </c>
      <c r="R134" s="7">
        <v>1103.4835306699599</v>
      </c>
      <c r="S134" s="7">
        <v>662.87100895149194</v>
      </c>
      <c r="T134">
        <f t="shared" si="7"/>
        <v>69.562949207796464</v>
      </c>
      <c r="U134">
        <f t="shared" si="8"/>
        <v>41.786996403125123</v>
      </c>
    </row>
    <row r="135" spans="1:21" x14ac:dyDescent="0.35">
      <c r="A135" s="7">
        <v>29</v>
      </c>
      <c r="B135" s="7">
        <v>120.8</v>
      </c>
      <c r="C135" s="7">
        <v>-5.8299000000000003</v>
      </c>
      <c r="D135" s="7" t="s">
        <v>19</v>
      </c>
      <c r="E135" s="21">
        <v>49308.430218729402</v>
      </c>
      <c r="F135" s="19">
        <v>24.388539999999999</v>
      </c>
      <c r="G135" s="21">
        <v>-1617</v>
      </c>
      <c r="H135" s="7">
        <v>8.25</v>
      </c>
      <c r="I135" s="16">
        <f t="shared" si="6"/>
        <v>7.0125000000000002</v>
      </c>
      <c r="J135" s="7">
        <v>100</v>
      </c>
      <c r="K135" s="7">
        <v>11538.1</v>
      </c>
      <c r="L135" s="21">
        <v>787187.95026613295</v>
      </c>
      <c r="M135" s="21">
        <v>90698684.612178594</v>
      </c>
      <c r="N135" s="22">
        <v>0.47797212082507901</v>
      </c>
      <c r="O135" s="22">
        <v>6.3427187607203006E-2</v>
      </c>
      <c r="P135" s="20">
        <v>10.3634991406804</v>
      </c>
      <c r="Q135" s="20">
        <v>6.6588858539985196</v>
      </c>
      <c r="R135" s="7">
        <v>873.195678375326</v>
      </c>
      <c r="S135" s="7">
        <v>462.12859694780798</v>
      </c>
      <c r="T135">
        <f t="shared" si="7"/>
        <v>55.045739184174089</v>
      </c>
      <c r="U135">
        <f t="shared" si="8"/>
        <v>29.132313463195167</v>
      </c>
    </row>
    <row r="136" spans="1:21" x14ac:dyDescent="0.35">
      <c r="A136" s="7">
        <v>29</v>
      </c>
      <c r="B136" s="7">
        <v>102.8</v>
      </c>
      <c r="C136" s="7">
        <v>-4.8741000000000003</v>
      </c>
      <c r="D136" s="7" t="s">
        <v>14</v>
      </c>
      <c r="E136" s="21">
        <v>46672.695559469998</v>
      </c>
      <c r="F136" s="19">
        <v>23.00151</v>
      </c>
      <c r="G136" s="21">
        <v>-1381</v>
      </c>
      <c r="H136" s="7">
        <v>7.45</v>
      </c>
      <c r="I136" s="16">
        <f t="shared" si="6"/>
        <v>6.3324999999999996</v>
      </c>
      <c r="J136" s="7">
        <v>100</v>
      </c>
      <c r="K136" s="7">
        <v>11638.1</v>
      </c>
      <c r="L136" s="21">
        <v>788011.20731728501</v>
      </c>
      <c r="M136" s="21">
        <v>91486695.819495901</v>
      </c>
      <c r="N136" s="22">
        <v>0.47754046991787003</v>
      </c>
      <c r="O136" s="22">
        <v>6.33955443483456E-2</v>
      </c>
      <c r="P136" s="20">
        <v>10.7043146424311</v>
      </c>
      <c r="Q136" s="20">
        <v>6.7348202000000699</v>
      </c>
      <c r="R136" s="7">
        <v>903.16084816905902</v>
      </c>
      <c r="S136" s="7">
        <v>468.01784209119302</v>
      </c>
      <c r="T136">
        <f t="shared" si="7"/>
        <v>56.934725767507054</v>
      </c>
      <c r="U136">
        <f t="shared" si="8"/>
        <v>29.503567994318825</v>
      </c>
    </row>
    <row r="137" spans="1:21" x14ac:dyDescent="0.35">
      <c r="A137" s="7">
        <v>29</v>
      </c>
      <c r="B137" s="7">
        <v>99.92004</v>
      </c>
      <c r="C137" s="7">
        <v>-3.1983000000000001</v>
      </c>
      <c r="D137" s="7" t="s">
        <v>20</v>
      </c>
      <c r="E137" s="21">
        <v>134263.209305653</v>
      </c>
      <c r="F137" s="19">
        <v>23.031279999999999</v>
      </c>
      <c r="G137" s="21">
        <v>-1889</v>
      </c>
      <c r="H137" s="7">
        <v>21.34</v>
      </c>
      <c r="I137" s="16">
        <f t="shared" si="6"/>
        <v>18.138999999999999</v>
      </c>
      <c r="J137" s="7">
        <v>100</v>
      </c>
      <c r="K137" s="7">
        <v>11738.1</v>
      </c>
      <c r="L137" s="21">
        <v>748763.01757962303</v>
      </c>
      <c r="M137" s="21">
        <v>92235458.837075502</v>
      </c>
      <c r="N137" s="22">
        <v>0.47711289696732101</v>
      </c>
      <c r="O137" s="22">
        <v>6.3364207092490299E-2</v>
      </c>
      <c r="P137" s="20">
        <v>13.829911791237</v>
      </c>
      <c r="Q137" s="20">
        <v>10.218168779096199</v>
      </c>
      <c r="R137" s="7">
        <v>1109.1323761158501</v>
      </c>
      <c r="S137" s="7">
        <v>674.90322434238897</v>
      </c>
      <c r="T137">
        <f t="shared" si="7"/>
        <v>69.919049084154906</v>
      </c>
      <c r="U137">
        <f t="shared" si="8"/>
        <v>42.545500145891516</v>
      </c>
    </row>
    <row r="138" spans="1:21" x14ac:dyDescent="0.35">
      <c r="A138" s="7">
        <v>29</v>
      </c>
      <c r="B138" s="7">
        <v>99.92004</v>
      </c>
      <c r="C138" s="7">
        <v>-1.7597</v>
      </c>
      <c r="D138" s="7" t="s">
        <v>20</v>
      </c>
      <c r="E138" s="21">
        <v>47127.553725768099</v>
      </c>
      <c r="F138" s="19">
        <v>22.254939999999898</v>
      </c>
      <c r="G138" s="21">
        <v>-1837</v>
      </c>
      <c r="H138" s="7">
        <v>7.43</v>
      </c>
      <c r="I138" s="16">
        <f t="shared" si="6"/>
        <v>6.3154999999999992</v>
      </c>
      <c r="J138" s="7">
        <v>100</v>
      </c>
      <c r="K138" s="7">
        <v>11838.1</v>
      </c>
      <c r="L138" s="21">
        <v>787870.71992524201</v>
      </c>
      <c r="M138" s="21">
        <v>93023329.557000697</v>
      </c>
      <c r="N138" s="22">
        <v>0.47668932919495899</v>
      </c>
      <c r="O138" s="22">
        <v>6.3333170309133005E-2</v>
      </c>
      <c r="P138" s="20">
        <v>10.9282982704822</v>
      </c>
      <c r="Q138" s="20">
        <v>6.8328699804373398</v>
      </c>
      <c r="R138" s="7">
        <v>922.51084983021599</v>
      </c>
      <c r="S138" s="7">
        <v>475.00817068459901</v>
      </c>
      <c r="T138">
        <f t="shared" si="7"/>
        <v>58.154538429240766</v>
      </c>
      <c r="U138">
        <f t="shared" si="8"/>
        <v>29.9442341749855</v>
      </c>
    </row>
    <row r="139" spans="1:21" x14ac:dyDescent="0.35">
      <c r="A139" s="7">
        <v>29</v>
      </c>
      <c r="B139" s="7">
        <v>98.479979999999998</v>
      </c>
      <c r="C139" s="7">
        <v>-1.5198</v>
      </c>
      <c r="D139" s="7" t="s">
        <v>20</v>
      </c>
      <c r="E139" s="21">
        <v>135998.96081615199</v>
      </c>
      <c r="F139" s="19">
        <v>22.486239999999999</v>
      </c>
      <c r="G139" s="21">
        <v>-1971</v>
      </c>
      <c r="H139" s="7">
        <v>21.34</v>
      </c>
      <c r="I139" s="16">
        <f t="shared" si="6"/>
        <v>18.138999999999999</v>
      </c>
      <c r="J139" s="7">
        <v>100</v>
      </c>
      <c r="K139" s="7">
        <v>11938.1</v>
      </c>
      <c r="L139" s="21">
        <v>747737.509777094</v>
      </c>
      <c r="M139" s="21">
        <v>93771067.066777796</v>
      </c>
      <c r="N139" s="22">
        <v>0.47626969572220101</v>
      </c>
      <c r="O139" s="22">
        <v>6.3302428613394995E-2</v>
      </c>
      <c r="P139" s="20">
        <v>14.0474585933224</v>
      </c>
      <c r="Q139" s="20">
        <v>10.345330308437999</v>
      </c>
      <c r="R139" s="7">
        <v>1125.7811681184601</v>
      </c>
      <c r="S139" s="7">
        <v>682.73836821697796</v>
      </c>
      <c r="T139">
        <f t="shared" si="7"/>
        <v>70.968579086424697</v>
      </c>
      <c r="U139">
        <f t="shared" si="8"/>
        <v>43.039422982286638</v>
      </c>
    </row>
    <row r="140" spans="1:21" x14ac:dyDescent="0.35">
      <c r="A140" s="7">
        <v>29</v>
      </c>
      <c r="B140" s="7">
        <v>121.28</v>
      </c>
      <c r="C140" s="7">
        <v>-5.3521999999999998</v>
      </c>
      <c r="D140" s="7" t="s">
        <v>9</v>
      </c>
      <c r="E140" s="21">
        <v>104968.332235168</v>
      </c>
      <c r="F140" s="19">
        <v>24.57377</v>
      </c>
      <c r="G140" s="21">
        <v>-2277</v>
      </c>
      <c r="H140" s="7">
        <v>16.29</v>
      </c>
      <c r="I140" s="16">
        <f t="shared" si="6"/>
        <v>13.846499999999999</v>
      </c>
      <c r="J140" s="7">
        <v>100</v>
      </c>
      <c r="K140" s="7">
        <v>12038.1</v>
      </c>
      <c r="L140" s="21">
        <v>764618.38310741796</v>
      </c>
      <c r="M140" s="21">
        <v>94535685.449885294</v>
      </c>
      <c r="N140" s="22">
        <v>0.47585392750532701</v>
      </c>
      <c r="O140" s="22">
        <v>6.3271976761007195E-2</v>
      </c>
      <c r="P140" s="20">
        <v>12.149187392940901</v>
      </c>
      <c r="Q140" s="20">
        <v>8.7398549047410299</v>
      </c>
      <c r="R140" s="7">
        <v>995.95745078526602</v>
      </c>
      <c r="S140" s="7">
        <v>589.96531330571497</v>
      </c>
      <c r="T140">
        <f t="shared" si="7"/>
        <v>62.784568719425074</v>
      </c>
      <c r="U140">
        <f t="shared" si="8"/>
        <v>37.191064463762913</v>
      </c>
    </row>
    <row r="141" spans="1:21" x14ac:dyDescent="0.35">
      <c r="A141" s="7">
        <v>29</v>
      </c>
      <c r="B141" s="7">
        <v>120.8</v>
      </c>
      <c r="C141" s="7">
        <v>-4.6349</v>
      </c>
      <c r="D141" s="7" t="s">
        <v>19</v>
      </c>
      <c r="E141" s="21">
        <v>53458.124473316901</v>
      </c>
      <c r="F141" s="19">
        <v>24.347169999999998</v>
      </c>
      <c r="G141" s="21">
        <v>-1505</v>
      </c>
      <c r="H141" s="7">
        <v>8.25</v>
      </c>
      <c r="I141" s="16">
        <f t="shared" si="6"/>
        <v>7.0125000000000002</v>
      </c>
      <c r="J141" s="7">
        <v>100</v>
      </c>
      <c r="K141" s="7">
        <v>12138.1</v>
      </c>
      <c r="L141" s="21">
        <v>785846.82570361905</v>
      </c>
      <c r="M141" s="21">
        <v>95321532.2755889</v>
      </c>
      <c r="N141" s="22">
        <v>0.47544195727319899</v>
      </c>
      <c r="O141" s="22">
        <v>6.3241809643505106E-2</v>
      </c>
      <c r="P141" s="20">
        <v>10.435054908150001</v>
      </c>
      <c r="Q141" s="20">
        <v>6.7706845147215899</v>
      </c>
      <c r="R141" s="7">
        <v>879.47185999128601</v>
      </c>
      <c r="S141" s="7">
        <v>469.85481338427002</v>
      </c>
      <c r="T141">
        <f t="shared" si="7"/>
        <v>55.44138596170675</v>
      </c>
      <c r="U141">
        <f t="shared" si="8"/>
        <v>29.619369578307047</v>
      </c>
    </row>
    <row r="142" spans="1:21" x14ac:dyDescent="0.35">
      <c r="A142" s="7">
        <v>29</v>
      </c>
      <c r="B142" s="7">
        <v>103.04</v>
      </c>
      <c r="C142" s="7">
        <v>-5.1132</v>
      </c>
      <c r="D142" s="7" t="s">
        <v>14</v>
      </c>
      <c r="E142" s="21">
        <v>49171.3970639779</v>
      </c>
      <c r="F142" s="19">
        <v>23.333379999999998</v>
      </c>
      <c r="G142" s="21">
        <v>-1479</v>
      </c>
      <c r="H142" s="7">
        <v>7.45</v>
      </c>
      <c r="I142" s="16">
        <f t="shared" si="6"/>
        <v>6.3324999999999996</v>
      </c>
      <c r="J142" s="7">
        <v>100</v>
      </c>
      <c r="K142" s="7">
        <v>12238.1</v>
      </c>
      <c r="L142" s="21">
        <v>787231.29891218303</v>
      </c>
      <c r="M142" s="21">
        <v>96108763.574501097</v>
      </c>
      <c r="N142" s="22">
        <v>0.47503371946758999</v>
      </c>
      <c r="O142" s="22">
        <v>6.3211922283627597E-2</v>
      </c>
      <c r="P142" s="20">
        <v>10.603237889872201</v>
      </c>
      <c r="Q142" s="20">
        <v>6.7370454351977296</v>
      </c>
      <c r="R142" s="7">
        <v>895.50784193892298</v>
      </c>
      <c r="S142" s="7">
        <v>468.46771274619499</v>
      </c>
      <c r="T142">
        <f t="shared" si="7"/>
        <v>56.452284780507739</v>
      </c>
      <c r="U142">
        <f t="shared" si="8"/>
        <v>29.531927574370719</v>
      </c>
    </row>
    <row r="143" spans="1:21" x14ac:dyDescent="0.35">
      <c r="A143" s="7">
        <v>29</v>
      </c>
      <c r="B143" s="7">
        <v>120.8</v>
      </c>
      <c r="C143" s="7">
        <v>-4.3956999999999997</v>
      </c>
      <c r="D143" s="7" t="s">
        <v>19</v>
      </c>
      <c r="E143" s="21">
        <v>54726.361716398198</v>
      </c>
      <c r="F143" s="19">
        <v>24.58755</v>
      </c>
      <c r="G143" s="21">
        <v>-2247</v>
      </c>
      <c r="H143" s="7">
        <v>8.25</v>
      </c>
      <c r="I143" s="16">
        <f t="shared" si="6"/>
        <v>7.0125000000000002</v>
      </c>
      <c r="J143" s="7">
        <v>100</v>
      </c>
      <c r="K143" s="7">
        <v>12338.1</v>
      </c>
      <c r="L143" s="21">
        <v>785425.96972690895</v>
      </c>
      <c r="M143" s="21">
        <v>96894189.544228002</v>
      </c>
      <c r="N143" s="22">
        <v>0.474629150185988</v>
      </c>
      <c r="O143" s="22">
        <v>6.3182309830906905E-2</v>
      </c>
      <c r="P143" s="20">
        <v>10.375994833997501</v>
      </c>
      <c r="Q143" s="20">
        <v>6.7710905762339904</v>
      </c>
      <c r="R143" s="7">
        <v>874.58400839843398</v>
      </c>
      <c r="S143" s="7">
        <v>469.87823361200401</v>
      </c>
      <c r="T143">
        <f t="shared" si="7"/>
        <v>55.133258687815875</v>
      </c>
      <c r="U143">
        <f t="shared" si="8"/>
        <v>29.620845975613406</v>
      </c>
    </row>
    <row r="144" spans="1:21" x14ac:dyDescent="0.35">
      <c r="A144" s="7">
        <v>29</v>
      </c>
      <c r="B144" s="7">
        <v>103.76</v>
      </c>
      <c r="C144" s="7">
        <v>-5.5911</v>
      </c>
      <c r="D144" s="7" t="s">
        <v>25</v>
      </c>
      <c r="E144" s="21">
        <v>48464.5212258967</v>
      </c>
      <c r="F144" s="19">
        <v>23.245480000000001</v>
      </c>
      <c r="G144" s="21">
        <v>-1719</v>
      </c>
      <c r="H144" s="7">
        <v>7.29</v>
      </c>
      <c r="I144" s="16">
        <f t="shared" si="6"/>
        <v>6.1964999999999995</v>
      </c>
      <c r="J144" s="7">
        <v>100</v>
      </c>
      <c r="K144" s="7">
        <v>12438.1</v>
      </c>
      <c r="L144" s="21">
        <v>787453.95667317102</v>
      </c>
      <c r="M144" s="21">
        <v>97681643.500901103</v>
      </c>
      <c r="N144" s="22">
        <v>0.47422818712675802</v>
      </c>
      <c r="O144" s="22">
        <v>6.3152967557441597E-2</v>
      </c>
      <c r="P144" s="20">
        <v>10.5834244482085</v>
      </c>
      <c r="Q144" s="20">
        <v>6.7076491493896402</v>
      </c>
      <c r="R144" s="7">
        <v>894.653136171357</v>
      </c>
      <c r="S144" s="7">
        <v>466.79861577478601</v>
      </c>
      <c r="T144">
        <f t="shared" si="7"/>
        <v>56.398404634366635</v>
      </c>
      <c r="U144">
        <f t="shared" si="8"/>
        <v>29.426708688344828</v>
      </c>
    </row>
    <row r="145" spans="1:21" x14ac:dyDescent="0.35">
      <c r="A145" s="7">
        <v>29</v>
      </c>
      <c r="B145" s="7">
        <v>99.199950000000001</v>
      </c>
      <c r="C145" s="7">
        <v>-2.2393999999999998</v>
      </c>
      <c r="D145" s="7" t="s">
        <v>20</v>
      </c>
      <c r="E145" s="21">
        <v>49422.296171556103</v>
      </c>
      <c r="F145" s="19">
        <v>22.74033</v>
      </c>
      <c r="G145" s="21">
        <v>-2193</v>
      </c>
      <c r="H145" s="7">
        <v>7.43</v>
      </c>
      <c r="I145" s="16">
        <f t="shared" si="6"/>
        <v>6.3154999999999992</v>
      </c>
      <c r="J145" s="7">
        <v>100</v>
      </c>
      <c r="K145" s="7">
        <v>12538.1</v>
      </c>
      <c r="L145" s="21">
        <v>787151.88461335504</v>
      </c>
      <c r="M145" s="21">
        <v>98468795.385514498</v>
      </c>
      <c r="N145" s="22">
        <v>0.47383076953654202</v>
      </c>
      <c r="O145" s="22">
        <v>6.3123890853843304E-2</v>
      </c>
      <c r="P145" s="20">
        <v>10.7601826721578</v>
      </c>
      <c r="Q145" s="20">
        <v>6.8004914376610204</v>
      </c>
      <c r="R145" s="7">
        <v>909.53008852115101</v>
      </c>
      <c r="S145" s="7">
        <v>473.19974684816901</v>
      </c>
      <c r="T145">
        <f t="shared" si="7"/>
        <v>57.33623891273345</v>
      </c>
      <c r="U145">
        <f t="shared" si="8"/>
        <v>29.830232205782234</v>
      </c>
    </row>
    <row r="146" spans="1:21" x14ac:dyDescent="0.35">
      <c r="A146" s="7">
        <v>29</v>
      </c>
      <c r="B146" s="7">
        <v>118.16</v>
      </c>
      <c r="C146" s="7">
        <v>0.4</v>
      </c>
      <c r="D146" s="7" t="s">
        <v>16</v>
      </c>
      <c r="E146" s="21">
        <v>70904.176677437499</v>
      </c>
      <c r="F146" s="19">
        <v>23.966889999999999</v>
      </c>
      <c r="G146" s="21">
        <v>-1695</v>
      </c>
      <c r="H146" s="7">
        <v>10.58</v>
      </c>
      <c r="I146" s="16">
        <f t="shared" si="6"/>
        <v>8.9930000000000003</v>
      </c>
      <c r="J146" s="7">
        <v>100</v>
      </c>
      <c r="K146" s="7">
        <v>12638.1</v>
      </c>
      <c r="L146" s="21">
        <v>779606.50267290405</v>
      </c>
      <c r="M146" s="21">
        <v>99248401.888187394</v>
      </c>
      <c r="N146" s="22">
        <v>0.47343683815979598</v>
      </c>
      <c r="O146" s="22">
        <v>6.3095075225347796E-2</v>
      </c>
      <c r="P146" s="20">
        <v>11.0677468856695</v>
      </c>
      <c r="Q146" s="20">
        <v>7.4319533230385098</v>
      </c>
      <c r="R146" s="7">
        <v>926.84681989025205</v>
      </c>
      <c r="S146" s="7">
        <v>512.31224053368203</v>
      </c>
      <c r="T146">
        <f t="shared" si="7"/>
        <v>58.427875417668396</v>
      </c>
      <c r="U146">
        <f t="shared" si="8"/>
        <v>32.295860677811838</v>
      </c>
    </row>
    <row r="147" spans="1:21" x14ac:dyDescent="0.35">
      <c r="A147" s="7">
        <v>29</v>
      </c>
      <c r="B147" s="7">
        <v>115.28</v>
      </c>
      <c r="C147" s="7">
        <v>-7.7363999999999997</v>
      </c>
      <c r="D147" s="7" t="s">
        <v>13</v>
      </c>
      <c r="E147" s="21">
        <v>46628.2311266373</v>
      </c>
      <c r="F147" s="19">
        <v>22.82151</v>
      </c>
      <c r="G147" s="21">
        <v>-1031</v>
      </c>
      <c r="H147" s="7">
        <v>6.91</v>
      </c>
      <c r="I147" s="16">
        <f t="shared" si="6"/>
        <v>5.8734999999999999</v>
      </c>
      <c r="J147" s="7">
        <v>100</v>
      </c>
      <c r="K147" s="7">
        <v>12738.1</v>
      </c>
      <c r="L147" s="21">
        <v>788024.90511707496</v>
      </c>
      <c r="M147" s="21">
        <v>100036426.793304</v>
      </c>
      <c r="N147" s="22">
        <v>0.473046335190348</v>
      </c>
      <c r="O147" s="22">
        <v>6.3066516288084296E-2</v>
      </c>
      <c r="P147" s="20">
        <v>10.6209853304243</v>
      </c>
      <c r="Q147" s="20">
        <v>6.6736300627206404</v>
      </c>
      <c r="R147" s="7">
        <v>899.31387689957899</v>
      </c>
      <c r="S147" s="7">
        <v>465.123262802439</v>
      </c>
      <c r="T147">
        <f t="shared" si="7"/>
        <v>56.692214973657492</v>
      </c>
      <c r="U147">
        <f t="shared" si="8"/>
        <v>29.32109542771941</v>
      </c>
    </row>
    <row r="148" spans="1:21" x14ac:dyDescent="0.35">
      <c r="A148" s="7">
        <v>29</v>
      </c>
      <c r="B148" s="7">
        <v>118.16</v>
      </c>
      <c r="C148" s="7">
        <v>0.16</v>
      </c>
      <c r="D148" s="7" t="s">
        <v>16</v>
      </c>
      <c r="E148" s="21">
        <v>74753.625934994299</v>
      </c>
      <c r="F148" s="19">
        <v>24.369610000000002</v>
      </c>
      <c r="G148" s="21">
        <v>-2003</v>
      </c>
      <c r="H148" s="7">
        <v>10.58</v>
      </c>
      <c r="I148" s="16">
        <f t="shared" si="6"/>
        <v>8.9930000000000003</v>
      </c>
      <c r="J148" s="7">
        <v>100</v>
      </c>
      <c r="K148" s="7">
        <v>12838.1</v>
      </c>
      <c r="L148" s="21">
        <v>778098.60017910902</v>
      </c>
      <c r="M148" s="21">
        <v>100814525.393483</v>
      </c>
      <c r="N148" s="22">
        <v>0.47265920422490099</v>
      </c>
      <c r="O148" s="22">
        <v>6.3038209765494194E-2</v>
      </c>
      <c r="P148" s="20">
        <v>11.045119710545899</v>
      </c>
      <c r="Q148" s="20">
        <v>7.5092470348292801</v>
      </c>
      <c r="R148" s="7">
        <v>923.72716620928202</v>
      </c>
      <c r="S148" s="7">
        <v>516.89907495185696</v>
      </c>
      <c r="T148">
        <f t="shared" si="7"/>
        <v>58.231214294485632</v>
      </c>
      <c r="U148">
        <f t="shared" si="8"/>
        <v>32.585012007023202</v>
      </c>
    </row>
    <row r="149" spans="1:21" x14ac:dyDescent="0.35">
      <c r="A149" s="7">
        <v>29</v>
      </c>
      <c r="B149" s="7">
        <v>133.04</v>
      </c>
      <c r="C149" s="7">
        <v>-5.8299000000000003</v>
      </c>
      <c r="D149" s="7" t="s">
        <v>4</v>
      </c>
      <c r="E149" s="21">
        <v>38958.736312348301</v>
      </c>
      <c r="F149" s="19">
        <v>23.649279999999901</v>
      </c>
      <c r="G149" s="21">
        <v>-1435</v>
      </c>
      <c r="H149" s="7">
        <v>21.34</v>
      </c>
      <c r="I149" s="16">
        <f t="shared" si="6"/>
        <v>18.138999999999999</v>
      </c>
      <c r="J149" s="7">
        <v>16.399999999999999</v>
      </c>
      <c r="K149" s="7">
        <v>12854.5</v>
      </c>
      <c r="L149" s="21">
        <v>129608.060838452</v>
      </c>
      <c r="M149" s="21">
        <v>100944133.454322</v>
      </c>
      <c r="N149" s="22">
        <v>0.47259603278861201</v>
      </c>
      <c r="O149" s="22">
        <v>6.3033591299512304E-2</v>
      </c>
      <c r="P149" s="20">
        <v>15.294800665335799</v>
      </c>
      <c r="Q149" s="20">
        <v>10.688707882679401</v>
      </c>
      <c r="R149" s="7">
        <v>213.07674222345599</v>
      </c>
      <c r="S149" s="7">
        <v>122.560265989597</v>
      </c>
      <c r="T149">
        <f t="shared" si="7"/>
        <v>13.432231822847372</v>
      </c>
      <c r="U149">
        <f t="shared" si="8"/>
        <v>7.7261266896771588</v>
      </c>
    </row>
    <row r="150" spans="1:21" x14ac:dyDescent="0.35">
      <c r="A150" s="7">
        <v>30</v>
      </c>
      <c r="B150" s="7">
        <v>128.24</v>
      </c>
      <c r="C150" s="7">
        <v>-2.7189999999999999</v>
      </c>
      <c r="D150" s="7" t="s">
        <v>4</v>
      </c>
      <c r="E150" s="21">
        <v>38577.827541765699</v>
      </c>
      <c r="F150" s="19">
        <v>24.342860000000002</v>
      </c>
      <c r="G150" s="21">
        <v>-1577</v>
      </c>
      <c r="H150" s="7">
        <v>20.85</v>
      </c>
      <c r="I150" s="16">
        <f t="shared" si="6"/>
        <v>17.7225</v>
      </c>
      <c r="J150" s="7">
        <v>100</v>
      </c>
      <c r="K150" s="7">
        <v>12954.5</v>
      </c>
      <c r="L150" s="21">
        <v>790400.80280274001</v>
      </c>
      <c r="M150" s="21">
        <v>101734534.25712401</v>
      </c>
      <c r="N150" s="22">
        <v>0.47221275760055498</v>
      </c>
      <c r="O150" s="22">
        <v>6.3005573339292006E-2</v>
      </c>
      <c r="P150" s="20">
        <v>9.8690150175892004</v>
      </c>
      <c r="Q150" s="20">
        <v>6.1735622523554099</v>
      </c>
      <c r="R150" s="7">
        <v>838.71074739983703</v>
      </c>
      <c r="S150" s="7">
        <v>431.80069940123701</v>
      </c>
      <c r="T150">
        <f t="shared" si="7"/>
        <v>48.065299571625978</v>
      </c>
      <c r="U150">
        <f t="shared" si="8"/>
        <v>24.745873397117396</v>
      </c>
    </row>
    <row r="151" spans="1:21" x14ac:dyDescent="0.35">
      <c r="A151" s="7">
        <v>30</v>
      </c>
      <c r="B151" s="7">
        <v>125.36</v>
      </c>
      <c r="C151" s="7">
        <v>3.2782</v>
      </c>
      <c r="D151" s="7" t="s">
        <v>5</v>
      </c>
      <c r="E151" s="21">
        <v>39651.547998184797</v>
      </c>
      <c r="F151" s="19">
        <v>24.362289999999899</v>
      </c>
      <c r="G151" s="21">
        <v>-1535</v>
      </c>
      <c r="H151" s="7">
        <v>13.46</v>
      </c>
      <c r="I151" s="16">
        <f t="shared" si="6"/>
        <v>11.441000000000001</v>
      </c>
      <c r="J151" s="7">
        <v>100</v>
      </c>
      <c r="K151" s="7">
        <v>13054.5</v>
      </c>
      <c r="L151" s="21">
        <v>790095.88738648803</v>
      </c>
      <c r="M151" s="21">
        <v>102524630.144511</v>
      </c>
      <c r="N151" s="22">
        <v>0.47183273695261602</v>
      </c>
      <c r="O151" s="22">
        <v>6.2977798890496095E-2</v>
      </c>
      <c r="P151" s="20">
        <v>9.8855173445872797</v>
      </c>
      <c r="Q151" s="20">
        <v>6.2029545072136596</v>
      </c>
      <c r="R151" s="7">
        <v>840.03995489772501</v>
      </c>
      <c r="S151" s="7">
        <v>433.79574517514101</v>
      </c>
      <c r="T151">
        <f t="shared" si="7"/>
        <v>48.141474530367006</v>
      </c>
      <c r="U151">
        <f t="shared" si="8"/>
        <v>24.860206584189445</v>
      </c>
    </row>
    <row r="152" spans="1:21" x14ac:dyDescent="0.35">
      <c r="A152" s="7">
        <v>30</v>
      </c>
      <c r="B152" s="7">
        <v>116.24</v>
      </c>
      <c r="C152" s="7">
        <v>-9.1607000000000003</v>
      </c>
      <c r="D152" s="7" t="s">
        <v>17</v>
      </c>
      <c r="E152" s="21">
        <v>50464.060800940097</v>
      </c>
      <c r="F152" s="19">
        <v>22.92333</v>
      </c>
      <c r="G152" s="21">
        <v>-1953</v>
      </c>
      <c r="H152" s="7">
        <v>14.35</v>
      </c>
      <c r="I152" s="16">
        <f t="shared" si="6"/>
        <v>12.1975</v>
      </c>
      <c r="J152" s="7">
        <v>100</v>
      </c>
      <c r="K152" s="7">
        <v>13154.5</v>
      </c>
      <c r="L152" s="21">
        <v>786819.99475142604</v>
      </c>
      <c r="M152" s="21">
        <v>103311450.13926201</v>
      </c>
      <c r="N152" s="22">
        <v>0.471455918594196</v>
      </c>
      <c r="O152" s="22">
        <v>6.2950263994083294E-2</v>
      </c>
      <c r="P152" s="20">
        <v>10.6626748261403</v>
      </c>
      <c r="Q152" s="20">
        <v>6.7704092965776201</v>
      </c>
      <c r="R152" s="7">
        <v>902.59084700114101</v>
      </c>
      <c r="S152" s="7">
        <v>471.63178011494102</v>
      </c>
      <c r="T152">
        <f t="shared" si="7"/>
        <v>51.726175664511224</v>
      </c>
      <c r="U152">
        <f t="shared" si="8"/>
        <v>27.028535009241825</v>
      </c>
    </row>
    <row r="153" spans="1:21" x14ac:dyDescent="0.35">
      <c r="A153" s="7">
        <v>30</v>
      </c>
      <c r="B153" s="7">
        <v>96.560059999999993</v>
      </c>
      <c r="C153" s="7">
        <v>3.0386000000000002</v>
      </c>
      <c r="D153" s="7" t="s">
        <v>12</v>
      </c>
      <c r="E153" s="21">
        <v>64896.947644271298</v>
      </c>
      <c r="F153" s="19">
        <v>20.38062</v>
      </c>
      <c r="G153" s="21">
        <v>-1083</v>
      </c>
      <c r="H153" s="7">
        <v>11.74</v>
      </c>
      <c r="I153" s="16">
        <f t="shared" si="6"/>
        <v>9.9789999999999992</v>
      </c>
      <c r="J153" s="7">
        <v>100</v>
      </c>
      <c r="K153" s="7">
        <v>13254.5</v>
      </c>
      <c r="L153" s="21">
        <v>781865.03927294898</v>
      </c>
      <c r="M153" s="21">
        <v>104093315.178535</v>
      </c>
      <c r="N153" s="22">
        <v>0.471082251502767</v>
      </c>
      <c r="O153" s="22">
        <v>6.2922964784870999E-2</v>
      </c>
      <c r="P153" s="20">
        <v>11.9153009499527</v>
      </c>
      <c r="Q153" s="20">
        <v>7.6220236768777703</v>
      </c>
      <c r="R153" s="7">
        <v>1002.5678008393199</v>
      </c>
      <c r="S153" s="7">
        <v>527.73976071338495</v>
      </c>
      <c r="T153">
        <f t="shared" si="7"/>
        <v>57.455710252434912</v>
      </c>
      <c r="U153">
        <f t="shared" si="8"/>
        <v>30.244002205988647</v>
      </c>
    </row>
    <row r="154" spans="1:21" x14ac:dyDescent="0.35">
      <c r="A154" s="7">
        <v>30</v>
      </c>
      <c r="B154" s="7">
        <v>95.12</v>
      </c>
      <c r="C154" s="7">
        <v>4.2361000000000004</v>
      </c>
      <c r="D154" s="7" t="s">
        <v>12</v>
      </c>
      <c r="E154" s="21">
        <v>66766.582983421802</v>
      </c>
      <c r="F154" s="19">
        <v>22.806760000000001</v>
      </c>
      <c r="G154" s="21">
        <v>-1245</v>
      </c>
      <c r="H154" s="7">
        <v>11.74</v>
      </c>
      <c r="I154" s="16">
        <f t="shared" si="6"/>
        <v>9.9789999999999992</v>
      </c>
      <c r="J154" s="7">
        <v>100</v>
      </c>
      <c r="K154" s="7">
        <v>13354.5</v>
      </c>
      <c r="L154" s="21">
        <v>781174.47331209097</v>
      </c>
      <c r="M154" s="21">
        <v>104874489.651847</v>
      </c>
      <c r="N154" s="22">
        <v>0.47071168584600098</v>
      </c>
      <c r="O154" s="22">
        <v>6.2895897488619595E-2</v>
      </c>
      <c r="P154" s="20">
        <v>11.2062289007744</v>
      </c>
      <c r="Q154" s="20">
        <v>7.3711828634193202</v>
      </c>
      <c r="R154" s="7">
        <v>942.34731522451295</v>
      </c>
      <c r="S154" s="7">
        <v>510.04332478947202</v>
      </c>
      <c r="T154">
        <f t="shared" si="7"/>
        <v>54.004561342756531</v>
      </c>
      <c r="U154">
        <f t="shared" si="8"/>
        <v>29.22984506460238</v>
      </c>
    </row>
    <row r="155" spans="1:21" x14ac:dyDescent="0.35">
      <c r="A155" s="7">
        <v>30</v>
      </c>
      <c r="B155" s="7">
        <v>99.439940000000007</v>
      </c>
      <c r="C155" s="7">
        <v>-2.4792000000000001</v>
      </c>
      <c r="D155" s="7" t="s">
        <v>20</v>
      </c>
      <c r="E155" s="21">
        <v>52514.752632237803</v>
      </c>
      <c r="F155" s="19">
        <v>22.857019999999999</v>
      </c>
      <c r="G155" s="21">
        <v>-1553</v>
      </c>
      <c r="H155" s="7">
        <v>7.43</v>
      </c>
      <c r="I155" s="16">
        <f t="shared" si="6"/>
        <v>6.3154999999999992</v>
      </c>
      <c r="J155" s="7">
        <v>100</v>
      </c>
      <c r="K155" s="7">
        <v>13454.5</v>
      </c>
      <c r="L155" s="21">
        <v>786156.54363578395</v>
      </c>
      <c r="M155" s="21">
        <v>105660646.195483</v>
      </c>
      <c r="N155" s="22">
        <v>0.47034417294533598</v>
      </c>
      <c r="O155" s="22">
        <v>6.28690584192311E-2</v>
      </c>
      <c r="P155" s="20">
        <v>10.7143851282396</v>
      </c>
      <c r="Q155" s="20">
        <v>6.8325559552441799</v>
      </c>
      <c r="R155" s="7">
        <v>906.99573388323199</v>
      </c>
      <c r="S155" s="7">
        <v>475.90177938949199</v>
      </c>
      <c r="T155">
        <f t="shared" si="7"/>
        <v>51.978613359179157</v>
      </c>
      <c r="U155">
        <f t="shared" si="8"/>
        <v>27.273242490263378</v>
      </c>
    </row>
    <row r="156" spans="1:21" x14ac:dyDescent="0.35">
      <c r="A156" s="7">
        <v>30</v>
      </c>
      <c r="B156" s="7">
        <v>98</v>
      </c>
      <c r="C156" s="7">
        <v>-0.8</v>
      </c>
      <c r="D156" s="7" t="s">
        <v>21</v>
      </c>
      <c r="E156" s="21">
        <v>152678.72241533099</v>
      </c>
      <c r="F156" s="19">
        <v>22.736329999999999</v>
      </c>
      <c r="G156" s="21">
        <v>-1971</v>
      </c>
      <c r="H156" s="7">
        <v>21.34</v>
      </c>
      <c r="I156" s="16">
        <f t="shared" si="6"/>
        <v>18.138999999999999</v>
      </c>
      <c r="J156" s="7">
        <v>100</v>
      </c>
      <c r="K156" s="7">
        <v>13554.5</v>
      </c>
      <c r="L156" s="21">
        <v>737392.06080562004</v>
      </c>
      <c r="M156" s="21">
        <v>106398038.25628901</v>
      </c>
      <c r="N156" s="22">
        <v>0.469979665240919</v>
      </c>
      <c r="O156" s="22">
        <v>6.2842443976053694E-2</v>
      </c>
      <c r="P156" s="20">
        <v>14.3946808136123</v>
      </c>
      <c r="Q156" s="20">
        <v>10.871647627187899</v>
      </c>
      <c r="R156" s="7">
        <v>1143.2834913874599</v>
      </c>
      <c r="S156" s="7">
        <v>710.43007982580298</v>
      </c>
      <c r="T156">
        <f t="shared" si="7"/>
        <v>65.519922904523654</v>
      </c>
      <c r="U156">
        <f t="shared" si="8"/>
        <v>40.713720096450039</v>
      </c>
    </row>
    <row r="157" spans="1:21" x14ac:dyDescent="0.35">
      <c r="A157" s="7">
        <v>30</v>
      </c>
      <c r="B157" s="7">
        <v>115.52</v>
      </c>
      <c r="C157" s="7">
        <v>-7.9741</v>
      </c>
      <c r="D157" s="7" t="s">
        <v>13</v>
      </c>
      <c r="E157" s="21">
        <v>49997.971545676897</v>
      </c>
      <c r="F157" s="19">
        <v>23.143969999999999</v>
      </c>
      <c r="G157" s="21">
        <v>-1249</v>
      </c>
      <c r="H157" s="7">
        <v>6.91</v>
      </c>
      <c r="I157" s="16">
        <f t="shared" si="6"/>
        <v>5.8734999999999999</v>
      </c>
      <c r="J157" s="7">
        <v>100</v>
      </c>
      <c r="K157" s="7">
        <v>13654.5</v>
      </c>
      <c r="L157" s="21">
        <v>786968.91219546902</v>
      </c>
      <c r="M157" s="21">
        <v>107185007.168484</v>
      </c>
      <c r="N157" s="22">
        <v>0.46961811625786798</v>
      </c>
      <c r="O157" s="22">
        <v>6.2816050641287605E-2</v>
      </c>
      <c r="P157" s="20">
        <v>10.5226690543234</v>
      </c>
      <c r="Q157" s="20">
        <v>6.6909803955632601</v>
      </c>
      <c r="R157" s="7">
        <v>892.19627013414004</v>
      </c>
      <c r="S157" s="7">
        <v>466.741526005038</v>
      </c>
      <c r="T157">
        <f t="shared" si="7"/>
        <v>51.130477502085611</v>
      </c>
      <c r="U157">
        <f t="shared" si="8"/>
        <v>26.748281620928193</v>
      </c>
    </row>
    <row r="158" spans="1:21" x14ac:dyDescent="0.35">
      <c r="A158" s="7">
        <v>30</v>
      </c>
      <c r="B158" s="7">
        <v>120.8</v>
      </c>
      <c r="C158" s="7">
        <v>-6.5457000000000001</v>
      </c>
      <c r="D158" s="7" t="s">
        <v>19</v>
      </c>
      <c r="E158" s="21">
        <v>60481.547685941499</v>
      </c>
      <c r="F158" s="19">
        <v>24.25667</v>
      </c>
      <c r="G158" s="21">
        <v>-2779</v>
      </c>
      <c r="H158" s="7">
        <v>8.25</v>
      </c>
      <c r="I158" s="16">
        <f t="shared" si="6"/>
        <v>7.0125000000000002</v>
      </c>
      <c r="J158" s="7">
        <v>100</v>
      </c>
      <c r="K158" s="7">
        <v>13754.5</v>
      </c>
      <c r="L158" s="21">
        <v>783451.56425879197</v>
      </c>
      <c r="M158" s="21">
        <v>107968458.732743</v>
      </c>
      <c r="N158" s="22">
        <v>0.46925948057378197</v>
      </c>
      <c r="O158" s="22">
        <v>6.2789874977487503E-2</v>
      </c>
      <c r="P158" s="20">
        <v>10.502763004610101</v>
      </c>
      <c r="Q158" s="20">
        <v>6.9235880208469798</v>
      </c>
      <c r="R158" s="7">
        <v>886.77844506176098</v>
      </c>
      <c r="S158" s="7">
        <v>480.92046083911998</v>
      </c>
      <c r="T158">
        <f t="shared" si="7"/>
        <v>50.819989785148778</v>
      </c>
      <c r="U158">
        <f t="shared" si="8"/>
        <v>27.560855863620969</v>
      </c>
    </row>
    <row r="159" spans="1:21" x14ac:dyDescent="0.35">
      <c r="A159" s="7">
        <v>30</v>
      </c>
      <c r="B159" s="7">
        <v>118.16</v>
      </c>
      <c r="C159" s="7">
        <v>-0.08</v>
      </c>
      <c r="D159" s="7" t="s">
        <v>16</v>
      </c>
      <c r="E159" s="21">
        <v>77970.492752421793</v>
      </c>
      <c r="F159" s="19">
        <v>24.38409</v>
      </c>
      <c r="G159" s="21">
        <v>-2135</v>
      </c>
      <c r="H159" s="7">
        <v>10.58</v>
      </c>
      <c r="I159" s="16">
        <f t="shared" si="6"/>
        <v>8.9930000000000003</v>
      </c>
      <c r="J159" s="7">
        <v>100</v>
      </c>
      <c r="K159" s="7">
        <v>13854.5</v>
      </c>
      <c r="L159" s="21">
        <v>776802.17148653499</v>
      </c>
      <c r="M159" s="21">
        <v>108745260.90423</v>
      </c>
      <c r="N159" s="22">
        <v>0.46890371378746498</v>
      </c>
      <c r="O159" s="22">
        <v>6.2763913625159401E-2</v>
      </c>
      <c r="P159" s="20">
        <v>11.0282303179973</v>
      </c>
      <c r="Q159" s="20">
        <v>7.5507999573404296</v>
      </c>
      <c r="R159" s="7">
        <v>923.50062905824495</v>
      </c>
      <c r="S159" s="7">
        <v>520.15557235979099</v>
      </c>
      <c r="T159">
        <f t="shared" si="7"/>
        <v>52.924485024046575</v>
      </c>
      <c r="U159">
        <f t="shared" si="8"/>
        <v>29.809363343480612</v>
      </c>
    </row>
    <row r="160" spans="1:21" x14ac:dyDescent="0.35">
      <c r="A160" s="7">
        <v>30</v>
      </c>
      <c r="B160" s="7">
        <v>120.08</v>
      </c>
      <c r="C160" s="7">
        <v>-6.5457000000000001</v>
      </c>
      <c r="D160" s="7" t="s">
        <v>19</v>
      </c>
      <c r="E160" s="21">
        <v>63299.461244056904</v>
      </c>
      <c r="F160" s="19">
        <v>22.60886</v>
      </c>
      <c r="G160" s="21">
        <v>-1757</v>
      </c>
      <c r="H160" s="7">
        <v>8.25</v>
      </c>
      <c r="I160" s="16">
        <f t="shared" si="6"/>
        <v>7.0125000000000002</v>
      </c>
      <c r="J160" s="7">
        <v>100</v>
      </c>
      <c r="K160" s="7">
        <v>13954.5</v>
      </c>
      <c r="L160" s="21">
        <v>782446.23483706103</v>
      </c>
      <c r="M160" s="21">
        <v>109527707.13906699</v>
      </c>
      <c r="N160" s="22">
        <v>0.46855077248878302</v>
      </c>
      <c r="O160" s="22">
        <v>6.2738163300444294E-2</v>
      </c>
      <c r="P160" s="20">
        <v>11.0835084951692</v>
      </c>
      <c r="Q160" s="20">
        <v>7.2242526872721697</v>
      </c>
      <c r="R160" s="7">
        <v>935.13276327613301</v>
      </c>
      <c r="S160" s="7">
        <v>501.39093534845199</v>
      </c>
      <c r="T160">
        <f t="shared" si="7"/>
        <v>53.591105807878748</v>
      </c>
      <c r="U160">
        <f t="shared" si="8"/>
        <v>28.733989143139222</v>
      </c>
    </row>
    <row r="161" spans="1:21" x14ac:dyDescent="0.35">
      <c r="A161" s="7">
        <v>30</v>
      </c>
      <c r="B161" s="7">
        <v>99.680049999999994</v>
      </c>
      <c r="C161" s="7">
        <v>-1.5198</v>
      </c>
      <c r="D161" s="7" t="s">
        <v>20</v>
      </c>
      <c r="E161" s="21">
        <v>57220.183652294698</v>
      </c>
      <c r="F161" s="19">
        <v>22.308509999999998</v>
      </c>
      <c r="G161" s="21">
        <v>-1635</v>
      </c>
      <c r="H161" s="7">
        <v>7.43</v>
      </c>
      <c r="I161" s="16">
        <f t="shared" si="6"/>
        <v>6.3154999999999992</v>
      </c>
      <c r="J161" s="7">
        <v>100</v>
      </c>
      <c r="K161" s="7">
        <v>14054.5</v>
      </c>
      <c r="L161" s="21">
        <v>784583.421100565</v>
      </c>
      <c r="M161" s="21">
        <v>110312290.560167</v>
      </c>
      <c r="N161" s="22">
        <v>0.468200614229629</v>
      </c>
      <c r="O161" s="22">
        <v>6.2712620792888196E-2</v>
      </c>
      <c r="P161" s="20">
        <v>10.9677916937527</v>
      </c>
      <c r="Q161" s="20">
        <v>7.0327608991868704</v>
      </c>
      <c r="R161" s="7">
        <v>928.15276446839596</v>
      </c>
      <c r="S161" s="7">
        <v>489.54478808592103</v>
      </c>
      <c r="T161">
        <f t="shared" si="7"/>
        <v>53.191092174163465</v>
      </c>
      <c r="U161">
        <f t="shared" si="8"/>
        <v>28.055103581330979</v>
      </c>
    </row>
    <row r="162" spans="1:21" x14ac:dyDescent="0.35">
      <c r="A162" s="7">
        <v>30</v>
      </c>
      <c r="B162" s="7">
        <v>121.04</v>
      </c>
      <c r="C162" s="7">
        <v>-6.0686</v>
      </c>
      <c r="D162" s="7" t="s">
        <v>19</v>
      </c>
      <c r="E162" s="21">
        <v>64455.104219768698</v>
      </c>
      <c r="F162" s="19">
        <v>24.279150000000001</v>
      </c>
      <c r="G162" s="21">
        <v>-1463</v>
      </c>
      <c r="H162" s="7">
        <v>8.25</v>
      </c>
      <c r="I162" s="16">
        <f t="shared" si="6"/>
        <v>7.0125000000000002</v>
      </c>
      <c r="J162" s="7">
        <v>100</v>
      </c>
      <c r="K162" s="7">
        <v>14154.5</v>
      </c>
      <c r="L162" s="21">
        <v>782026.60608172801</v>
      </c>
      <c r="M162" s="21">
        <v>111094317.16624901</v>
      </c>
      <c r="N162" s="22">
        <v>0.46785319749593701</v>
      </c>
      <c r="O162" s="22">
        <v>6.2687282963292304E-2</v>
      </c>
      <c r="P162" s="20">
        <v>10.581246904729101</v>
      </c>
      <c r="Q162" s="20">
        <v>7.0393102892747299</v>
      </c>
      <c r="R162" s="7">
        <v>892.76719960550395</v>
      </c>
      <c r="S162" s="7">
        <v>488.51368050740302</v>
      </c>
      <c r="T162">
        <f t="shared" si="7"/>
        <v>51.163196644126479</v>
      </c>
      <c r="U162">
        <f t="shared" si="8"/>
        <v>27.996012297708244</v>
      </c>
    </row>
    <row r="163" spans="1:21" x14ac:dyDescent="0.35">
      <c r="A163" s="7">
        <v>30</v>
      </c>
      <c r="B163" s="7">
        <v>99.439940000000007</v>
      </c>
      <c r="C163" s="7">
        <v>-1.5198</v>
      </c>
      <c r="D163" s="7" t="s">
        <v>20</v>
      </c>
      <c r="E163" s="21">
        <v>58873.659296073703</v>
      </c>
      <c r="F163" s="19">
        <v>22.185279999999999</v>
      </c>
      <c r="G163" s="21">
        <v>-1475</v>
      </c>
      <c r="H163" s="7">
        <v>7.43</v>
      </c>
      <c r="I163" s="16">
        <f t="shared" si="6"/>
        <v>6.3154999999999992</v>
      </c>
      <c r="J163" s="7">
        <v>100</v>
      </c>
      <c r="K163" s="7">
        <v>14254.5</v>
      </c>
      <c r="L163" s="21">
        <v>784013.83013001306</v>
      </c>
      <c r="M163" s="21">
        <v>111878330.996379</v>
      </c>
      <c r="N163" s="22">
        <v>0.46750848168070003</v>
      </c>
      <c r="O163" s="22">
        <v>6.2662146741640903E-2</v>
      </c>
      <c r="P163" s="20">
        <v>11.0369889214896</v>
      </c>
      <c r="Q163" s="20">
        <v>7.0951898137507001</v>
      </c>
      <c r="R163" s="7">
        <v>933.83892578769996</v>
      </c>
      <c r="S163" s="7">
        <v>493.75296869983299</v>
      </c>
      <c r="T163">
        <f t="shared" si="7"/>
        <v>53.516957853209838</v>
      </c>
      <c r="U163">
        <f t="shared" si="8"/>
        <v>28.296268324344297</v>
      </c>
    </row>
    <row r="164" spans="1:21" x14ac:dyDescent="0.35">
      <c r="A164" s="7">
        <v>30</v>
      </c>
      <c r="B164" s="7">
        <v>102.56010000000001</v>
      </c>
      <c r="C164" s="7">
        <v>-4.8741000000000003</v>
      </c>
      <c r="D164" s="7" t="s">
        <v>14</v>
      </c>
      <c r="E164" s="21">
        <v>59163.116417885401</v>
      </c>
      <c r="F164" s="19">
        <v>23.171939999999999</v>
      </c>
      <c r="G164" s="21">
        <v>-1583</v>
      </c>
      <c r="H164" s="7">
        <v>7.45</v>
      </c>
      <c r="I164" s="16">
        <f t="shared" si="6"/>
        <v>6.3324999999999996</v>
      </c>
      <c r="J164" s="7">
        <v>100</v>
      </c>
      <c r="K164" s="7">
        <v>14354.5</v>
      </c>
      <c r="L164" s="21">
        <v>783913.21903706505</v>
      </c>
      <c r="M164" s="21">
        <v>112662244.215416</v>
      </c>
      <c r="N164" s="22">
        <v>0.46716642705794897</v>
      </c>
      <c r="O164" s="22">
        <v>6.2637209125104204E-2</v>
      </c>
      <c r="P164" s="20">
        <v>10.730979923979699</v>
      </c>
      <c r="Q164" s="20">
        <v>6.9734182168906802</v>
      </c>
      <c r="R164" s="7">
        <v>908.07539379437299</v>
      </c>
      <c r="S164" s="7">
        <v>485.32405628257999</v>
      </c>
      <c r="T164">
        <f t="shared" si="7"/>
        <v>52.04048710674391</v>
      </c>
      <c r="U164">
        <f t="shared" si="8"/>
        <v>27.813219547809275</v>
      </c>
    </row>
    <row r="165" spans="1:21" x14ac:dyDescent="0.35">
      <c r="A165" s="7">
        <v>30</v>
      </c>
      <c r="B165" s="7">
        <v>120.8</v>
      </c>
      <c r="C165" s="7">
        <v>-5.3521999999999998</v>
      </c>
      <c r="D165" s="7" t="s">
        <v>19</v>
      </c>
      <c r="E165" s="21">
        <v>65676.158729914503</v>
      </c>
      <c r="F165" s="19">
        <v>24.394649999999999</v>
      </c>
      <c r="G165" s="21">
        <v>-1665</v>
      </c>
      <c r="H165" s="7">
        <v>8.25</v>
      </c>
      <c r="I165" s="16">
        <f t="shared" si="6"/>
        <v>7.0125000000000002</v>
      </c>
      <c r="J165" s="7">
        <v>100</v>
      </c>
      <c r="K165" s="7">
        <v>14454.5</v>
      </c>
      <c r="L165" s="21">
        <v>781578.58855247695</v>
      </c>
      <c r="M165" s="21">
        <v>113443822.803968</v>
      </c>
      <c r="N165" s="22">
        <v>0.46682699475765799</v>
      </c>
      <c r="O165" s="22">
        <v>6.2612467176111894E-2</v>
      </c>
      <c r="P165" s="20">
        <v>10.553416937249899</v>
      </c>
      <c r="Q165" s="20">
        <v>7.0492949887364604</v>
      </c>
      <c r="R165" s="7">
        <v>890.627899863268</v>
      </c>
      <c r="S165" s="7">
        <v>489.251160705892</v>
      </c>
      <c r="T165">
        <f t="shared" si="7"/>
        <v>51.040596470821377</v>
      </c>
      <c r="U165">
        <f t="shared" si="8"/>
        <v>28.038276220971905</v>
      </c>
    </row>
    <row r="166" spans="1:21" x14ac:dyDescent="0.35">
      <c r="A166" s="7">
        <v>30</v>
      </c>
      <c r="B166" s="7">
        <v>98.239990000000006</v>
      </c>
      <c r="C166" s="7">
        <v>-1.2799</v>
      </c>
      <c r="D166" s="7" t="s">
        <v>20</v>
      </c>
      <c r="E166" s="21">
        <v>171801.74969981299</v>
      </c>
      <c r="F166" s="19">
        <v>22.520019999999999</v>
      </c>
      <c r="G166" s="21">
        <v>-2311</v>
      </c>
      <c r="H166" s="7">
        <v>21.34</v>
      </c>
      <c r="I166" s="16">
        <f t="shared" si="6"/>
        <v>18.138999999999999</v>
      </c>
      <c r="J166" s="7">
        <v>100</v>
      </c>
      <c r="K166" s="7">
        <v>14554.5</v>
      </c>
      <c r="L166" s="21">
        <v>724437.23913880403</v>
      </c>
      <c r="M166" s="21">
        <v>114168260.043107</v>
      </c>
      <c r="N166" s="22">
        <v>0.466490146741526</v>
      </c>
      <c r="O166" s="22">
        <v>6.2587918020494598E-2</v>
      </c>
      <c r="P166" s="20">
        <v>15.141787554497</v>
      </c>
      <c r="Q166" s="20">
        <v>11.6774832811127</v>
      </c>
      <c r="R166" s="7">
        <v>1184.74148745606</v>
      </c>
      <c r="S166" s="7">
        <v>751.37758091582498</v>
      </c>
      <c r="T166">
        <f t="shared" si="7"/>
        <v>67.895820681980624</v>
      </c>
      <c r="U166">
        <f t="shared" si="8"/>
        <v>43.060362145217198</v>
      </c>
    </row>
    <row r="167" spans="1:21" x14ac:dyDescent="0.35">
      <c r="A167" s="7">
        <v>30</v>
      </c>
      <c r="B167" s="7">
        <v>115.76</v>
      </c>
      <c r="C167" s="7">
        <v>-7.9741</v>
      </c>
      <c r="D167" s="7" t="s">
        <v>13</v>
      </c>
      <c r="E167" s="21">
        <v>55976.711780839199</v>
      </c>
      <c r="F167" s="19">
        <v>23.37416</v>
      </c>
      <c r="G167" s="21">
        <v>-1417</v>
      </c>
      <c r="H167" s="7">
        <v>6.91</v>
      </c>
      <c r="I167" s="16">
        <f t="shared" si="6"/>
        <v>5.8734999999999999</v>
      </c>
      <c r="J167" s="7">
        <v>100</v>
      </c>
      <c r="K167" s="7">
        <v>14654.5</v>
      </c>
      <c r="L167" s="21">
        <v>785006.01775700005</v>
      </c>
      <c r="M167" s="21">
        <v>114953266.060864</v>
      </c>
      <c r="N167" s="22">
        <v>0.466155845779615</v>
      </c>
      <c r="O167" s="22">
        <v>6.25635588456908E-2</v>
      </c>
      <c r="P167" s="20">
        <v>10.535264064134999</v>
      </c>
      <c r="Q167" s="20">
        <v>6.8126832851333603</v>
      </c>
      <c r="R167" s="7">
        <v>893.46669381976403</v>
      </c>
      <c r="S167" s="7">
        <v>475.10912330282503</v>
      </c>
      <c r="T167">
        <f t="shared" si="7"/>
        <v>51.203283645588265</v>
      </c>
      <c r="U167">
        <f t="shared" si="8"/>
        <v>27.22781651667113</v>
      </c>
    </row>
    <row r="168" spans="1:21" x14ac:dyDescent="0.35">
      <c r="A168" s="7">
        <v>30</v>
      </c>
      <c r="B168" s="7">
        <v>120.8</v>
      </c>
      <c r="C168" s="7">
        <v>-5.5911</v>
      </c>
      <c r="D168" s="7" t="s">
        <v>19</v>
      </c>
      <c r="E168" s="21">
        <v>67729.210473699699</v>
      </c>
      <c r="F168" s="19">
        <v>24.462669999999999</v>
      </c>
      <c r="G168" s="21">
        <v>-1133</v>
      </c>
      <c r="H168" s="7">
        <v>8.25</v>
      </c>
      <c r="I168" s="16">
        <f t="shared" si="6"/>
        <v>7.0125000000000002</v>
      </c>
      <c r="J168" s="7">
        <v>100</v>
      </c>
      <c r="K168" s="7">
        <v>14754.5</v>
      </c>
      <c r="L168" s="21">
        <v>780814.56220437004</v>
      </c>
      <c r="M168" s="21">
        <v>115734080.623069</v>
      </c>
      <c r="N168" s="22">
        <v>0.46582405542778499</v>
      </c>
      <c r="O168" s="22">
        <v>6.25393868990166E-2</v>
      </c>
      <c r="P168" s="20">
        <v>10.568048291342301</v>
      </c>
      <c r="Q168" s="20">
        <v>7.0962706779819396</v>
      </c>
      <c r="R168" s="7">
        <v>891.69447480387396</v>
      </c>
      <c r="S168" s="7">
        <v>492.349535161772</v>
      </c>
      <c r="T168">
        <f t="shared" si="7"/>
        <v>51.101720337654783</v>
      </c>
      <c r="U168">
        <f t="shared" si="8"/>
        <v>28.21583957862368</v>
      </c>
    </row>
    <row r="169" spans="1:21" x14ac:dyDescent="0.35">
      <c r="A169" s="7">
        <v>30</v>
      </c>
      <c r="B169" s="7">
        <v>115.28</v>
      </c>
      <c r="C169" s="7">
        <v>-9.1607000000000003</v>
      </c>
      <c r="D169" s="7" t="s">
        <v>13</v>
      </c>
      <c r="E169" s="21">
        <v>56903.7258977987</v>
      </c>
      <c r="F169" s="19">
        <v>22.98705</v>
      </c>
      <c r="G169" s="21">
        <v>-2459</v>
      </c>
      <c r="H169" s="7">
        <v>6.91</v>
      </c>
      <c r="I169" s="16">
        <f t="shared" si="6"/>
        <v>5.8734999999999999</v>
      </c>
      <c r="J169" s="7">
        <v>100</v>
      </c>
      <c r="K169" s="7">
        <v>14854.5</v>
      </c>
      <c r="L169" s="21">
        <v>784691.43870491895</v>
      </c>
      <c r="M169" s="21">
        <v>116518772.061774</v>
      </c>
      <c r="N169" s="22">
        <v>0.46549474000591901</v>
      </c>
      <c r="O169" s="22">
        <v>6.2515399485995493E-2</v>
      </c>
      <c r="P169" s="20">
        <v>10.663030720430299</v>
      </c>
      <c r="Q169" s="20">
        <v>6.8825594655345101</v>
      </c>
      <c r="R169" s="7">
        <v>904.41039691298397</v>
      </c>
      <c r="S169" s="7">
        <v>479.99522853355199</v>
      </c>
      <c r="T169">
        <f t="shared" si="7"/>
        <v>51.830451437618215</v>
      </c>
      <c r="U169">
        <f t="shared" si="8"/>
        <v>27.507832138721362</v>
      </c>
    </row>
    <row r="170" spans="1:21" x14ac:dyDescent="0.35">
      <c r="A170" s="7">
        <v>30</v>
      </c>
      <c r="B170" s="7">
        <v>99.92004</v>
      </c>
      <c r="C170" s="7">
        <v>-1.2799</v>
      </c>
      <c r="D170" s="7" t="s">
        <v>20</v>
      </c>
      <c r="E170" s="21">
        <v>61239.575824851301</v>
      </c>
      <c r="F170" s="19">
        <v>21.630040000000001</v>
      </c>
      <c r="G170" s="21">
        <v>-1255</v>
      </c>
      <c r="H170" s="7">
        <v>7.43</v>
      </c>
      <c r="I170" s="16">
        <f t="shared" si="6"/>
        <v>6.3154999999999992</v>
      </c>
      <c r="J170" s="7">
        <v>100</v>
      </c>
      <c r="K170" s="7">
        <v>14954.5</v>
      </c>
      <c r="L170" s="21">
        <v>783183.62221775996</v>
      </c>
      <c r="M170" s="21">
        <v>117301955.683991</v>
      </c>
      <c r="N170" s="22">
        <v>0.46516786457688902</v>
      </c>
      <c r="O170" s="22">
        <v>6.2491593968744298E-2</v>
      </c>
      <c r="P170" s="20">
        <v>11.2081069600384</v>
      </c>
      <c r="Q170" s="20">
        <v>7.2053057103293403</v>
      </c>
      <c r="R170" s="7">
        <v>949.05984755039799</v>
      </c>
      <c r="S170" s="7">
        <v>501.64436526430302</v>
      </c>
      <c r="T170">
        <f t="shared" si="7"/>
        <v>54.389246859340325</v>
      </c>
      <c r="U170">
        <f t="shared" si="8"/>
        <v>28.748512844979881</v>
      </c>
    </row>
    <row r="171" spans="1:21" x14ac:dyDescent="0.35">
      <c r="A171" s="7">
        <v>30</v>
      </c>
      <c r="B171" s="7">
        <v>103.28</v>
      </c>
      <c r="C171" s="7">
        <v>-5.3521999999999998</v>
      </c>
      <c r="D171" s="7" t="s">
        <v>14</v>
      </c>
      <c r="E171" s="21">
        <v>62223.280695829199</v>
      </c>
      <c r="F171" s="19">
        <v>23.370090000000001</v>
      </c>
      <c r="G171" s="21">
        <v>-1973</v>
      </c>
      <c r="H171" s="7">
        <v>7.45</v>
      </c>
      <c r="I171" s="16">
        <f t="shared" si="6"/>
        <v>6.3324999999999996</v>
      </c>
      <c r="J171" s="7">
        <v>100</v>
      </c>
      <c r="K171" s="7">
        <v>15054.5</v>
      </c>
      <c r="L171" s="21">
        <v>782833.17204226402</v>
      </c>
      <c r="M171" s="21">
        <v>118084788.856034</v>
      </c>
      <c r="N171" s="22">
        <v>0.464843394926236</v>
      </c>
      <c r="O171" s="22">
        <v>6.2467967764416397E-2</v>
      </c>
      <c r="P171" s="20">
        <v>10.6954897536588</v>
      </c>
      <c r="Q171" s="20">
        <v>7.01429450311928</v>
      </c>
      <c r="R171" s="7">
        <v>905.47941874681203</v>
      </c>
      <c r="S171" s="7">
        <v>488.22989555722899</v>
      </c>
      <c r="T171">
        <f t="shared" si="7"/>
        <v>51.891715532362262</v>
      </c>
      <c r="U171">
        <f t="shared" si="8"/>
        <v>27.979748992765124</v>
      </c>
    </row>
    <row r="172" spans="1:21" x14ac:dyDescent="0.35">
      <c r="A172" s="7">
        <v>30</v>
      </c>
      <c r="B172" s="7">
        <v>98</v>
      </c>
      <c r="C172" s="7">
        <v>-1.0399</v>
      </c>
      <c r="D172" s="7" t="s">
        <v>21</v>
      </c>
      <c r="E172" s="21">
        <v>179006.611585593</v>
      </c>
      <c r="F172" s="19">
        <v>22.76426</v>
      </c>
      <c r="G172" s="21">
        <v>-2283</v>
      </c>
      <c r="H172" s="7">
        <v>21.34</v>
      </c>
      <c r="I172" s="16">
        <f t="shared" si="6"/>
        <v>18.138999999999999</v>
      </c>
      <c r="J172" s="7">
        <v>100</v>
      </c>
      <c r="K172" s="7">
        <v>15154.5</v>
      </c>
      <c r="L172" s="21">
        <v>719253.24369546503</v>
      </c>
      <c r="M172" s="21">
        <v>118804042.099729</v>
      </c>
      <c r="N172" s="22">
        <v>0.46452129754253602</v>
      </c>
      <c r="O172" s="22">
        <v>6.2444518343696603E-2</v>
      </c>
      <c r="P172" s="20">
        <v>15.2952249672559</v>
      </c>
      <c r="Q172" s="20">
        <v>11.923346598072801</v>
      </c>
      <c r="R172" s="7">
        <v>1190.02623063597</v>
      </c>
      <c r="S172" s="7">
        <v>762.67886088996897</v>
      </c>
      <c r="T172">
        <f t="shared" si="7"/>
        <v>68.198681668189494</v>
      </c>
      <c r="U172">
        <f t="shared" si="8"/>
        <v>43.708022150986849</v>
      </c>
    </row>
    <row r="173" spans="1:21" x14ac:dyDescent="0.35">
      <c r="A173" s="7">
        <v>30</v>
      </c>
      <c r="B173" s="7">
        <v>118.16</v>
      </c>
      <c r="C173" s="7">
        <v>-0.32</v>
      </c>
      <c r="D173" s="7" t="s">
        <v>16</v>
      </c>
      <c r="E173" s="21">
        <v>89326.026146060802</v>
      </c>
      <c r="F173" s="19">
        <v>24.41386</v>
      </c>
      <c r="G173" s="21">
        <v>-2045</v>
      </c>
      <c r="H173" s="7">
        <v>10.58</v>
      </c>
      <c r="I173" s="16">
        <f t="shared" si="6"/>
        <v>8.9930000000000003</v>
      </c>
      <c r="J173" s="7">
        <v>100</v>
      </c>
      <c r="K173" s="7">
        <v>15254.5</v>
      </c>
      <c r="L173" s="21">
        <v>771961.37708519399</v>
      </c>
      <c r="M173" s="21">
        <v>119576003.476814</v>
      </c>
      <c r="N173" s="22">
        <v>0.46420153959842902</v>
      </c>
      <c r="O173" s="22">
        <v>6.2421243229346397E-2</v>
      </c>
      <c r="P173" s="20">
        <v>11.249736660535</v>
      </c>
      <c r="Q173" s="20">
        <v>7.8765762558738004</v>
      </c>
      <c r="R173" s="7">
        <v>939.650009117698</v>
      </c>
      <c r="S173" s="7">
        <v>540.85975911122603</v>
      </c>
      <c r="T173">
        <f t="shared" si="7"/>
        <v>53.849982631964558</v>
      </c>
      <c r="U173">
        <f t="shared" si="8"/>
        <v>30.99589033348256</v>
      </c>
    </row>
    <row r="174" spans="1:21" x14ac:dyDescent="0.35">
      <c r="A174" s="7">
        <v>30</v>
      </c>
      <c r="B174" s="7">
        <v>100.16</v>
      </c>
      <c r="C174" s="7">
        <v>-1.9996</v>
      </c>
      <c r="D174" s="7" t="s">
        <v>20</v>
      </c>
      <c r="E174" s="21">
        <v>63246.7124824149</v>
      </c>
      <c r="F174" s="19">
        <v>22.075600000000001</v>
      </c>
      <c r="G174" s="21">
        <v>-1717</v>
      </c>
      <c r="H174" s="7">
        <v>7.43</v>
      </c>
      <c r="I174" s="16">
        <f t="shared" si="6"/>
        <v>6.3154999999999992</v>
      </c>
      <c r="J174" s="7">
        <v>100</v>
      </c>
      <c r="K174" s="7">
        <v>15354.5</v>
      </c>
      <c r="L174" s="21">
        <v>782465.28674036695</v>
      </c>
      <c r="M174" s="21">
        <v>120358468.76355501</v>
      </c>
      <c r="N174" s="22">
        <v>0.463884088932278</v>
      </c>
      <c r="O174" s="22">
        <v>6.2398139994798901E-2</v>
      </c>
      <c r="P174" s="20">
        <v>11.0943835014534</v>
      </c>
      <c r="Q174" s="20">
        <v>7.19618147698319</v>
      </c>
      <c r="R174" s="7">
        <v>939.51782667498105</v>
      </c>
      <c r="S174" s="7">
        <v>500.96578138071698</v>
      </c>
      <c r="T174">
        <f t="shared" si="7"/>
        <v>53.842407447400632</v>
      </c>
      <c r="U174">
        <f t="shared" si="8"/>
        <v>28.709624184318077</v>
      </c>
    </row>
    <row r="175" spans="1:21" x14ac:dyDescent="0.35">
      <c r="A175" s="7">
        <v>30</v>
      </c>
      <c r="B175" s="7">
        <v>119.84</v>
      </c>
      <c r="C175" s="7">
        <v>-6.3071999999999999</v>
      </c>
      <c r="D175" s="7" t="s">
        <v>19</v>
      </c>
      <c r="E175" s="21">
        <v>70243.807984477404</v>
      </c>
      <c r="F175" s="19">
        <v>22.533770000000001</v>
      </c>
      <c r="G175" s="21">
        <v>-1233</v>
      </c>
      <c r="H175" s="7">
        <v>8.25</v>
      </c>
      <c r="I175" s="16">
        <f t="shared" si="6"/>
        <v>7.0125000000000002</v>
      </c>
      <c r="J175" s="7">
        <v>100</v>
      </c>
      <c r="K175" s="7">
        <v>15454.5</v>
      </c>
      <c r="L175" s="21">
        <v>779860.42310298001</v>
      </c>
      <c r="M175" s="21">
        <v>121138329.18665799</v>
      </c>
      <c r="N175" s="22">
        <v>0.46356891403043599</v>
      </c>
      <c r="O175" s="22">
        <v>6.2375206262800097E-2</v>
      </c>
      <c r="P175" s="20">
        <v>11.1713982446398</v>
      </c>
      <c r="Q175" s="20">
        <v>7.3879687181705096</v>
      </c>
      <c r="R175" s="7">
        <v>943.12442853240998</v>
      </c>
      <c r="S175" s="7">
        <v>512.70957376042702</v>
      </c>
      <c r="T175">
        <f t="shared" si="7"/>
        <v>54.049096582183189</v>
      </c>
      <c r="U175">
        <f t="shared" si="8"/>
        <v>29.38264393586854</v>
      </c>
    </row>
    <row r="176" spans="1:21" x14ac:dyDescent="0.35">
      <c r="A176" s="7">
        <v>30</v>
      </c>
      <c r="B176" s="7">
        <v>118.4</v>
      </c>
      <c r="C176" s="7">
        <v>3.2782</v>
      </c>
      <c r="D176" s="7" t="s">
        <v>26</v>
      </c>
      <c r="E176" s="21">
        <v>90972.886702120799</v>
      </c>
      <c r="F176" s="19">
        <v>24.139220000000002</v>
      </c>
      <c r="G176" s="21">
        <v>-1351</v>
      </c>
      <c r="H176" s="7">
        <v>10.58</v>
      </c>
      <c r="I176" s="16">
        <f t="shared" si="6"/>
        <v>8.9930000000000003</v>
      </c>
      <c r="J176" s="7">
        <v>100</v>
      </c>
      <c r="K176" s="7">
        <v>15554.5</v>
      </c>
      <c r="L176" s="21">
        <v>771225.116094667</v>
      </c>
      <c r="M176" s="21">
        <v>121909554.302752</v>
      </c>
      <c r="N176" s="22">
        <v>0.46325598401009499</v>
      </c>
      <c r="O176" s="22">
        <v>6.2352439704095597E-2</v>
      </c>
      <c r="P176" s="20">
        <v>11.3596691562882</v>
      </c>
      <c r="Q176" s="20">
        <v>7.9535670681547996</v>
      </c>
      <c r="R176" s="7">
        <v>948.63353820709904</v>
      </c>
      <c r="S176" s="7">
        <v>545.95972296281104</v>
      </c>
      <c r="T176">
        <f t="shared" si="7"/>
        <v>54.364815687617089</v>
      </c>
      <c r="U176">
        <f t="shared" si="8"/>
        <v>31.288161883705151</v>
      </c>
    </row>
    <row r="177" spans="1:21" x14ac:dyDescent="0.35">
      <c r="A177" s="7">
        <v>30</v>
      </c>
      <c r="B177" s="7">
        <v>115.04</v>
      </c>
      <c r="C177" s="7">
        <v>-9.1607000000000003</v>
      </c>
      <c r="D177" s="7" t="s">
        <v>13</v>
      </c>
      <c r="E177" s="21">
        <v>59723.512967051996</v>
      </c>
      <c r="F177" s="19">
        <v>22.849270000000001</v>
      </c>
      <c r="G177" s="21">
        <v>-1907</v>
      </c>
      <c r="H177" s="7">
        <v>6.91</v>
      </c>
      <c r="I177" s="16">
        <f t="shared" si="6"/>
        <v>5.8734999999999999</v>
      </c>
      <c r="J177" s="7">
        <v>100</v>
      </c>
      <c r="K177" s="7">
        <v>15654.5</v>
      </c>
      <c r="L177" s="21">
        <v>783717.67236113397</v>
      </c>
      <c r="M177" s="21">
        <v>122693271.975113</v>
      </c>
      <c r="N177" s="22">
        <v>0.46294526860269702</v>
      </c>
      <c r="O177" s="22">
        <v>6.2329838036159803E-2</v>
      </c>
      <c r="P177" s="20">
        <v>10.7148801220615</v>
      </c>
      <c r="Q177" s="20">
        <v>6.9523342524948299</v>
      </c>
      <c r="R177" s="7">
        <v>909.50456401774795</v>
      </c>
      <c r="S177" s="7">
        <v>485.059652279376</v>
      </c>
      <c r="T177">
        <f t="shared" si="7"/>
        <v>52.122390784666635</v>
      </c>
      <c r="U177">
        <f t="shared" si="8"/>
        <v>27.798066936898618</v>
      </c>
    </row>
    <row r="178" spans="1:21" x14ac:dyDescent="0.35">
      <c r="A178" s="7">
        <v>30</v>
      </c>
      <c r="B178" s="7">
        <v>103.52</v>
      </c>
      <c r="C178" s="7">
        <v>-5.3521999999999998</v>
      </c>
      <c r="D178" s="7" t="s">
        <v>14</v>
      </c>
      <c r="E178" s="21">
        <v>64625.849288419202</v>
      </c>
      <c r="F178" s="19">
        <v>23.288429999999899</v>
      </c>
      <c r="G178" s="21">
        <v>-1577</v>
      </c>
      <c r="H178" s="7">
        <v>7.45</v>
      </c>
      <c r="I178" s="16">
        <f t="shared" si="6"/>
        <v>6.3324999999999996</v>
      </c>
      <c r="J178" s="7">
        <v>100</v>
      </c>
      <c r="K178" s="7">
        <v>15754.5</v>
      </c>
      <c r="L178" s="21">
        <v>781964.24449602701</v>
      </c>
      <c r="M178" s="21">
        <v>123475236.21960901</v>
      </c>
      <c r="N178" s="22">
        <v>0.46263673813788903</v>
      </c>
      <c r="O178" s="22">
        <v>6.2307399021966497E-2</v>
      </c>
      <c r="P178" s="20">
        <v>10.7281281993495</v>
      </c>
      <c r="Q178" s="20">
        <v>7.0683564780374502</v>
      </c>
      <c r="R178" s="7">
        <v>908.81259261400601</v>
      </c>
      <c r="S178" s="7">
        <v>492.14941146451798</v>
      </c>
      <c r="T178">
        <f t="shared" si="7"/>
        <v>52.082734904592407</v>
      </c>
      <c r="U178">
        <f t="shared" si="8"/>
        <v>28.204370779052773</v>
      </c>
    </row>
    <row r="179" spans="1:21" x14ac:dyDescent="0.35">
      <c r="A179" s="7">
        <v>30</v>
      </c>
      <c r="B179" s="7">
        <v>121.04</v>
      </c>
      <c r="C179" s="7">
        <v>-5.8299000000000003</v>
      </c>
      <c r="D179" s="7" t="s">
        <v>19</v>
      </c>
      <c r="E179" s="21">
        <v>71688.874285271304</v>
      </c>
      <c r="F179" s="19">
        <v>24.339510000000001</v>
      </c>
      <c r="G179" s="21">
        <v>-1925</v>
      </c>
      <c r="H179" s="7">
        <v>8.25</v>
      </c>
      <c r="I179" s="16">
        <f t="shared" si="6"/>
        <v>7.0125000000000002</v>
      </c>
      <c r="J179" s="7">
        <v>100</v>
      </c>
      <c r="K179" s="7">
        <v>15854.5</v>
      </c>
      <c r="L179" s="21">
        <v>779302.96430652996</v>
      </c>
      <c r="M179" s="21">
        <v>124254539.183916</v>
      </c>
      <c r="N179" s="22">
        <v>0.46233036352798501</v>
      </c>
      <c r="O179" s="22">
        <v>6.2285120468800602E-2</v>
      </c>
      <c r="P179" s="20">
        <v>10.625607850888199</v>
      </c>
      <c r="Q179" s="20">
        <v>7.1873362666347198</v>
      </c>
      <c r="R179" s="7">
        <v>897.28091090864598</v>
      </c>
      <c r="S179" s="7">
        <v>498.82944727414502</v>
      </c>
      <c r="T179">
        <f t="shared" si="7"/>
        <v>51.421870908928682</v>
      </c>
      <c r="U179">
        <f t="shared" si="8"/>
        <v>28.587193967302493</v>
      </c>
    </row>
    <row r="180" spans="1:21" x14ac:dyDescent="0.35">
      <c r="A180" s="7">
        <v>30</v>
      </c>
      <c r="B180" s="7">
        <v>100.16</v>
      </c>
      <c r="C180" s="7">
        <v>-1.7597</v>
      </c>
      <c r="D180" s="7" t="s">
        <v>20</v>
      </c>
      <c r="E180" s="21">
        <v>64668.600980311399</v>
      </c>
      <c r="F180" s="19">
        <v>21.926179999999999</v>
      </c>
      <c r="G180" s="21">
        <v>-1393</v>
      </c>
      <c r="H180" s="7">
        <v>7.43</v>
      </c>
      <c r="I180" s="16">
        <f t="shared" si="6"/>
        <v>6.3154999999999992</v>
      </c>
      <c r="J180" s="7">
        <v>100</v>
      </c>
      <c r="K180" s="7">
        <v>15954.5</v>
      </c>
      <c r="L180" s="21">
        <v>781948.61562049296</v>
      </c>
      <c r="M180" s="21">
        <v>125036487.799536</v>
      </c>
      <c r="N180" s="22">
        <v>0.46202611625293699</v>
      </c>
      <c r="O180" s="22">
        <v>6.2263000227106902E-2</v>
      </c>
      <c r="P180" s="20">
        <v>11.1250869401328</v>
      </c>
      <c r="Q180" s="20">
        <v>7.2291108112301696</v>
      </c>
      <c r="R180" s="7">
        <v>942.87485883628403</v>
      </c>
      <c r="S180" s="7">
        <v>503.531277408677</v>
      </c>
      <c r="T180">
        <f t="shared" si="7"/>
        <v>54.034794103950404</v>
      </c>
      <c r="U180">
        <f t="shared" si="8"/>
        <v>28.856649050180359</v>
      </c>
    </row>
    <row r="181" spans="1:21" x14ac:dyDescent="0.35">
      <c r="A181" s="7">
        <v>30</v>
      </c>
      <c r="B181" s="7">
        <v>103.52</v>
      </c>
      <c r="C181" s="7">
        <v>-5.5911</v>
      </c>
      <c r="D181" s="7" t="s">
        <v>25</v>
      </c>
      <c r="E181" s="21">
        <v>63886.988974150197</v>
      </c>
      <c r="F181" s="19">
        <v>23.352869999999999</v>
      </c>
      <c r="G181" s="21">
        <v>-2105</v>
      </c>
      <c r="H181" s="7">
        <v>7.29</v>
      </c>
      <c r="I181" s="16">
        <f t="shared" si="6"/>
        <v>6.1964999999999995</v>
      </c>
      <c r="J181" s="7">
        <v>100</v>
      </c>
      <c r="K181" s="7">
        <v>16054.5</v>
      </c>
      <c r="L181" s="21">
        <v>782233.42932583403</v>
      </c>
      <c r="M181" s="21">
        <v>125818721.228862</v>
      </c>
      <c r="N181" s="22">
        <v>0.461723968345782</v>
      </c>
      <c r="O181" s="22">
        <v>6.22410361893765E-2</v>
      </c>
      <c r="P181" s="20">
        <v>10.6559991683541</v>
      </c>
      <c r="Q181" s="20">
        <v>7.0154077663771703</v>
      </c>
      <c r="R181" s="7">
        <v>903.66274238741698</v>
      </c>
      <c r="S181" s="7">
        <v>488.91979809891598</v>
      </c>
      <c r="T181">
        <f t="shared" si="7"/>
        <v>51.787604438388897</v>
      </c>
      <c r="U181">
        <f t="shared" si="8"/>
        <v>28.019286309348004</v>
      </c>
    </row>
    <row r="182" spans="1:21" x14ac:dyDescent="0.35">
      <c r="A182" s="7">
        <v>30</v>
      </c>
      <c r="B182" s="7">
        <v>99.680049999999994</v>
      </c>
      <c r="C182" s="7">
        <v>-1.0399</v>
      </c>
      <c r="D182" s="7" t="s">
        <v>20</v>
      </c>
      <c r="E182" s="21">
        <v>66873.4104366018</v>
      </c>
      <c r="F182" s="19">
        <v>21.760860000000001</v>
      </c>
      <c r="G182" s="21">
        <v>-1337</v>
      </c>
      <c r="H182" s="7">
        <v>7.43</v>
      </c>
      <c r="I182" s="16">
        <f t="shared" si="6"/>
        <v>6.3154999999999992</v>
      </c>
      <c r="J182" s="7">
        <v>100</v>
      </c>
      <c r="K182" s="7">
        <v>16154.5</v>
      </c>
      <c r="L182" s="21">
        <v>781134.67830423696</v>
      </c>
      <c r="M182" s="21">
        <v>126599855.907166</v>
      </c>
      <c r="N182" s="22">
        <v>0.46142389237854597</v>
      </c>
      <c r="O182" s="22">
        <v>6.2219226289068001E-2</v>
      </c>
      <c r="P182" s="20">
        <v>11.2268576028571</v>
      </c>
      <c r="Q182" s="20">
        <v>7.3177659607291803</v>
      </c>
      <c r="R182" s="7">
        <v>950.96089556054699</v>
      </c>
      <c r="S182" s="7">
        <v>509.37445825152099</v>
      </c>
      <c r="T182">
        <f t="shared" si="7"/>
        <v>54.498193170558025</v>
      </c>
      <c r="U182">
        <f t="shared" si="8"/>
        <v>29.191513290960845</v>
      </c>
    </row>
    <row r="183" spans="1:21" x14ac:dyDescent="0.35">
      <c r="A183" s="7">
        <v>30</v>
      </c>
      <c r="B183" s="7">
        <v>120.56010000000001</v>
      </c>
      <c r="C183" s="7">
        <v>-6.7840999999999996</v>
      </c>
      <c r="D183" s="7" t="s">
        <v>19</v>
      </c>
      <c r="E183" s="21">
        <v>74534.660186530396</v>
      </c>
      <c r="F183" s="19">
        <v>24.238119999999999</v>
      </c>
      <c r="G183" s="21">
        <v>-2505</v>
      </c>
      <c r="H183" s="7">
        <v>8.25</v>
      </c>
      <c r="I183" s="16">
        <f t="shared" si="6"/>
        <v>7.0125000000000002</v>
      </c>
      <c r="J183" s="7">
        <v>100</v>
      </c>
      <c r="K183" s="7">
        <v>16254.5</v>
      </c>
      <c r="L183" s="21">
        <v>778185.64342033397</v>
      </c>
      <c r="M183" s="21">
        <v>127378041.550587</v>
      </c>
      <c r="N183" s="22">
        <v>0.46112586144859702</v>
      </c>
      <c r="O183" s="22">
        <v>6.2197568499563601E-2</v>
      </c>
      <c r="P183" s="20">
        <v>10.711244033262901</v>
      </c>
      <c r="Q183" s="20">
        <v>7.2800627917286898</v>
      </c>
      <c r="R183" s="7">
        <v>904.07333571887102</v>
      </c>
      <c r="S183" s="7">
        <v>504.93432464571299</v>
      </c>
      <c r="T183">
        <f t="shared" si="7"/>
        <v>51.811134948209634</v>
      </c>
      <c r="U183">
        <f t="shared" si="8"/>
        <v>28.93705565754809</v>
      </c>
    </row>
    <row r="184" spans="1:21" x14ac:dyDescent="0.35">
      <c r="A184" s="7">
        <v>30</v>
      </c>
      <c r="B184" s="7">
        <v>99.92004</v>
      </c>
      <c r="C184" s="7">
        <v>-1.5198</v>
      </c>
      <c r="D184" s="7" t="s">
        <v>20</v>
      </c>
      <c r="E184" s="21">
        <v>67146.980366231597</v>
      </c>
      <c r="F184" s="19">
        <v>22.018789999999999</v>
      </c>
      <c r="G184" s="21">
        <v>-1743</v>
      </c>
      <c r="H184" s="7">
        <v>7.43</v>
      </c>
      <c r="I184" s="16">
        <f t="shared" si="6"/>
        <v>6.3154999999999992</v>
      </c>
      <c r="J184" s="7">
        <v>100</v>
      </c>
      <c r="K184" s="7">
        <v>16354.5</v>
      </c>
      <c r="L184" s="21">
        <v>781032.60266515496</v>
      </c>
      <c r="M184" s="21">
        <v>128159074.15325201</v>
      </c>
      <c r="N184" s="22">
        <v>0.46082984916542502</v>
      </c>
      <c r="O184" s="22">
        <v>6.2176060833157902E-2</v>
      </c>
      <c r="P184" s="20">
        <v>11.1376383341424</v>
      </c>
      <c r="Q184" s="20">
        <v>7.2831144930217802</v>
      </c>
      <c r="R184" s="7">
        <v>943.72210930165102</v>
      </c>
      <c r="S184" s="7">
        <v>507.09124796720499</v>
      </c>
      <c r="T184">
        <f t="shared" si="7"/>
        <v>54.083348802404323</v>
      </c>
      <c r="U184">
        <f t="shared" si="8"/>
        <v>29.060665812684348</v>
      </c>
    </row>
    <row r="185" spans="1:21" x14ac:dyDescent="0.35">
      <c r="A185" s="7">
        <v>30</v>
      </c>
      <c r="B185" s="7">
        <v>100.16</v>
      </c>
      <c r="C185" s="7">
        <v>-2.2393999999999998</v>
      </c>
      <c r="D185" s="7" t="s">
        <v>20</v>
      </c>
      <c r="E185" s="21">
        <v>67277.213752821495</v>
      </c>
      <c r="F185" s="19">
        <v>21.790569999999999</v>
      </c>
      <c r="G185" s="21">
        <v>-1637</v>
      </c>
      <c r="H185" s="7">
        <v>7.43</v>
      </c>
      <c r="I185" s="16">
        <f t="shared" si="6"/>
        <v>6.3154999999999992</v>
      </c>
      <c r="J185" s="7">
        <v>100</v>
      </c>
      <c r="K185" s="7">
        <v>16454.5</v>
      </c>
      <c r="L185" s="21">
        <v>780983.92537242104</v>
      </c>
      <c r="M185" s="21">
        <v>128940058.078624</v>
      </c>
      <c r="N185" s="22">
        <v>0.46053582963782902</v>
      </c>
      <c r="O185" s="22">
        <v>6.2154701340077799E-2</v>
      </c>
      <c r="P185" s="20">
        <v>11.201450743978</v>
      </c>
      <c r="Q185" s="20">
        <v>7.3104309648852999</v>
      </c>
      <c r="R185" s="7">
        <v>949.28992712098204</v>
      </c>
      <c r="S185" s="7">
        <v>509.05838122721798</v>
      </c>
      <c r="T185">
        <f t="shared" si="7"/>
        <v>54.402432386674647</v>
      </c>
      <c r="U185">
        <f t="shared" si="8"/>
        <v>29.173399373966301</v>
      </c>
    </row>
    <row r="186" spans="1:21" x14ac:dyDescent="0.35">
      <c r="K186" s="4"/>
      <c r="L186" s="4"/>
      <c r="M186" s="4"/>
      <c r="N186" s="4"/>
      <c r="O186" s="4"/>
      <c r="P186" s="4"/>
      <c r="Q186" s="4"/>
    </row>
    <row r="187" spans="1:21" x14ac:dyDescent="0.35">
      <c r="P187" s="4"/>
      <c r="Q187" s="4"/>
    </row>
    <row r="188" spans="1:21" x14ac:dyDescent="0.35">
      <c r="P188" s="4"/>
      <c r="Q188" s="4"/>
    </row>
  </sheetData>
  <autoFilter ref="A1:Q187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F31" sqref="F31"/>
    </sheetView>
  </sheetViews>
  <sheetFormatPr defaultColWidth="10.90625" defaultRowHeight="14.5" x14ac:dyDescent="0.35"/>
  <cols>
    <col min="1" max="1" width="18.6328125" customWidth="1"/>
    <col min="2" max="2" width="19.36328125" customWidth="1"/>
    <col min="3" max="3" width="27.36328125" bestFit="1" customWidth="1"/>
    <col min="4" max="4" width="33.90625" customWidth="1"/>
    <col min="5" max="5" width="33.1796875" customWidth="1"/>
    <col min="6" max="6" width="32.7265625" customWidth="1"/>
    <col min="7" max="7" width="32.36328125" customWidth="1"/>
    <col min="8" max="8" width="31.90625" customWidth="1"/>
    <col min="9" max="9" width="4.90625" customWidth="1"/>
    <col min="10" max="10" width="23.08984375" bestFit="1" customWidth="1"/>
    <col min="11" max="11" width="37.90625" bestFit="1" customWidth="1"/>
    <col min="12" max="12" width="19.1796875" bestFit="1" customWidth="1"/>
  </cols>
  <sheetData>
    <row r="1" spans="1:13" x14ac:dyDescent="0.35">
      <c r="A1" s="23" t="s">
        <v>23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s="5"/>
      <c r="M1" s="5"/>
    </row>
    <row r="2" spans="1:13" x14ac:dyDescent="0.35">
      <c r="A2" s="1" t="s">
        <v>20</v>
      </c>
      <c r="B2" s="24">
        <v>2300</v>
      </c>
      <c r="C2" s="24">
        <v>17821333.453516815</v>
      </c>
      <c r="D2" s="3">
        <v>11.456152173913038</v>
      </c>
      <c r="E2" s="3">
        <v>12.052770269474079</v>
      </c>
      <c r="F2" s="3">
        <v>8.0843000678727268</v>
      </c>
      <c r="G2" s="3">
        <v>1.2974523743270718</v>
      </c>
      <c r="H2" s="3">
        <v>1.4186604267686178</v>
      </c>
      <c r="I2" s="5"/>
      <c r="M2" s="5"/>
    </row>
    <row r="3" spans="1:13" x14ac:dyDescent="0.35">
      <c r="A3" s="1" t="s">
        <v>12</v>
      </c>
      <c r="B3" s="24">
        <v>2092.1999999999998</v>
      </c>
      <c r="C3" s="24">
        <v>16444561.32698367</v>
      </c>
      <c r="D3" s="3">
        <v>9.9789999999999939</v>
      </c>
      <c r="E3" s="3">
        <v>11.668729555606356</v>
      </c>
      <c r="F3" s="3">
        <v>7.3714654256250709</v>
      </c>
      <c r="G3" s="3">
        <v>0.31633110643233886</v>
      </c>
      <c r="H3" s="3">
        <v>0.11661730111372301</v>
      </c>
      <c r="I3" s="5"/>
      <c r="M3" s="5"/>
    </row>
    <row r="4" spans="1:13" x14ac:dyDescent="0.35">
      <c r="A4" s="1" t="s">
        <v>19</v>
      </c>
      <c r="B4" s="24">
        <v>1500</v>
      </c>
      <c r="C4" s="24">
        <v>11762989.408815812</v>
      </c>
      <c r="D4" s="3">
        <v>7.012500000000002</v>
      </c>
      <c r="E4" s="3">
        <v>10.606982668774368</v>
      </c>
      <c r="F4" s="3">
        <v>6.9197164849773509</v>
      </c>
      <c r="G4" s="3">
        <v>0.28537977835562428</v>
      </c>
      <c r="H4" s="3">
        <v>0.29487710653580185</v>
      </c>
      <c r="I4" s="5"/>
      <c r="M4" s="5"/>
    </row>
    <row r="5" spans="1:13" x14ac:dyDescent="0.35">
      <c r="A5" s="1" t="s">
        <v>17</v>
      </c>
      <c r="B5" s="24">
        <v>1400</v>
      </c>
      <c r="C5" s="24">
        <v>10985947.08277175</v>
      </c>
      <c r="D5" s="3">
        <v>15.423249999999999</v>
      </c>
      <c r="E5" s="3">
        <v>12.203478356063156</v>
      </c>
      <c r="F5" s="3">
        <v>7.8356777104259105</v>
      </c>
      <c r="G5" s="3">
        <v>0.60307375426690391</v>
      </c>
      <c r="H5" s="3">
        <v>0.41059606418052852</v>
      </c>
      <c r="I5" s="5"/>
      <c r="M5" s="5"/>
    </row>
    <row r="6" spans="1:13" x14ac:dyDescent="0.35">
      <c r="A6" s="1" t="s">
        <v>5</v>
      </c>
      <c r="B6" s="24">
        <v>1354</v>
      </c>
      <c r="C6" s="24">
        <v>10728748.620480791</v>
      </c>
      <c r="D6" s="3">
        <v>11.843333333333335</v>
      </c>
      <c r="E6" s="3">
        <v>14.639178719071124</v>
      </c>
      <c r="F6" s="3">
        <v>9.0528878965395521</v>
      </c>
      <c r="G6" s="3">
        <v>7.4205712486508029</v>
      </c>
      <c r="H6" s="3">
        <v>5.1768947676129597</v>
      </c>
      <c r="I6" s="5"/>
      <c r="M6" s="5"/>
    </row>
    <row r="7" spans="1:13" x14ac:dyDescent="0.35">
      <c r="A7" s="1" t="s">
        <v>21</v>
      </c>
      <c r="B7" s="24">
        <v>1300</v>
      </c>
      <c r="C7" s="24">
        <v>9980928.4104838073</v>
      </c>
      <c r="D7" s="3">
        <v>16.679615384615389</v>
      </c>
      <c r="E7" s="3">
        <v>13.020091586846361</v>
      </c>
      <c r="F7" s="3">
        <v>8.977094726917759</v>
      </c>
      <c r="G7" s="3">
        <v>1.07091241957045</v>
      </c>
      <c r="H7" s="3">
        <v>1.3468645715920551</v>
      </c>
      <c r="I7" s="5"/>
      <c r="M7" s="5"/>
    </row>
    <row r="8" spans="1:13" x14ac:dyDescent="0.35">
      <c r="A8" s="1" t="s">
        <v>11</v>
      </c>
      <c r="B8" s="24">
        <v>900</v>
      </c>
      <c r="C8" s="24">
        <v>7076778.6208170392</v>
      </c>
      <c r="D8" s="3">
        <v>16.298277777777773</v>
      </c>
      <c r="E8" s="3">
        <v>12.218235508327467</v>
      </c>
      <c r="F8" s="3">
        <v>7.8208658402531386</v>
      </c>
      <c r="G8" s="3">
        <v>0.68908454673776842</v>
      </c>
      <c r="H8" s="3">
        <v>0.32429020169732287</v>
      </c>
      <c r="I8" s="5"/>
      <c r="M8" s="5"/>
    </row>
    <row r="9" spans="1:13" x14ac:dyDescent="0.35">
      <c r="A9" s="1" t="s">
        <v>9</v>
      </c>
      <c r="B9" s="24">
        <v>700</v>
      </c>
      <c r="C9" s="24">
        <v>5509251.411968112</v>
      </c>
      <c r="D9" s="3">
        <v>14.094214285714283</v>
      </c>
      <c r="E9" s="3">
        <v>12.856295776029514</v>
      </c>
      <c r="F9" s="3">
        <v>8.0377149170618249</v>
      </c>
      <c r="G9" s="3">
        <v>1.3092963792536108</v>
      </c>
      <c r="H9" s="3">
        <v>0.66477258208187606</v>
      </c>
      <c r="I9" s="5"/>
      <c r="M9" s="5"/>
    </row>
    <row r="10" spans="1:13" x14ac:dyDescent="0.35">
      <c r="A10" s="1" t="s">
        <v>7</v>
      </c>
      <c r="B10" s="24">
        <v>688.5</v>
      </c>
      <c r="C10" s="24">
        <v>5442389.0799008403</v>
      </c>
      <c r="D10" s="3">
        <v>14.63275</v>
      </c>
      <c r="E10" s="3">
        <v>13.940342056888362</v>
      </c>
      <c r="F10" s="3">
        <v>8.8351716271319933</v>
      </c>
      <c r="G10" s="3">
        <v>4.6549885249727456</v>
      </c>
      <c r="H10" s="3">
        <v>3.3813228510602502</v>
      </c>
      <c r="I10" s="5"/>
      <c r="M10" s="5"/>
    </row>
    <row r="11" spans="1:13" x14ac:dyDescent="0.35">
      <c r="A11" s="1" t="s">
        <v>8</v>
      </c>
      <c r="B11" s="24">
        <v>666.59999999999991</v>
      </c>
      <c r="C11" s="24">
        <v>5267755.6765849683</v>
      </c>
      <c r="D11" s="3">
        <v>17.356055555555553</v>
      </c>
      <c r="E11" s="3">
        <v>15.360904171351633</v>
      </c>
      <c r="F11" s="3">
        <v>9.5583417341712131</v>
      </c>
      <c r="G11" s="3">
        <v>2.8359493991230416</v>
      </c>
      <c r="H11" s="3">
        <v>1.7541405787229392</v>
      </c>
      <c r="I11" s="5"/>
      <c r="M11" s="5"/>
    </row>
    <row r="12" spans="1:13" x14ac:dyDescent="0.35">
      <c r="A12" s="1" t="s">
        <v>13</v>
      </c>
      <c r="B12" s="24">
        <v>600</v>
      </c>
      <c r="C12" s="24">
        <v>4720570.7956728181</v>
      </c>
      <c r="D12" s="3">
        <v>5.8734999999999999</v>
      </c>
      <c r="E12" s="3">
        <v>10.634122126015734</v>
      </c>
      <c r="F12" s="3">
        <v>6.747557007265975</v>
      </c>
      <c r="G12" s="3">
        <v>9.2380769406181396E-2</v>
      </c>
      <c r="H12" s="3">
        <v>0.17225772145390711</v>
      </c>
      <c r="I12" s="5"/>
      <c r="M12" s="5"/>
    </row>
    <row r="13" spans="1:13" x14ac:dyDescent="0.35">
      <c r="A13" s="1" t="s">
        <v>14</v>
      </c>
      <c r="B13" s="24">
        <v>600</v>
      </c>
      <c r="C13" s="24">
        <v>4715034.0132979285</v>
      </c>
      <c r="D13" s="3">
        <v>6.3324999999999996</v>
      </c>
      <c r="E13" s="3">
        <v>10.678767723731317</v>
      </c>
      <c r="F13" s="3">
        <v>6.8378229573720981</v>
      </c>
      <c r="G13" s="3">
        <v>5.7386580818828553E-2</v>
      </c>
      <c r="H13" s="3">
        <v>0.21828361635573185</v>
      </c>
      <c r="I13" s="5"/>
      <c r="M13" s="5"/>
    </row>
    <row r="14" spans="1:13" x14ac:dyDescent="0.35">
      <c r="A14" s="1" t="s">
        <v>4</v>
      </c>
      <c r="B14" s="24">
        <v>480.5</v>
      </c>
      <c r="C14" s="24">
        <v>3806537.2466221238</v>
      </c>
      <c r="D14" s="3">
        <v>17.823083333333336</v>
      </c>
      <c r="E14" s="3">
        <v>25.490579780779015</v>
      </c>
      <c r="F14" s="3">
        <v>17.056388565734935</v>
      </c>
      <c r="G14" s="3">
        <v>11.819974597304979</v>
      </c>
      <c r="H14" s="3">
        <v>8.0509039669056559</v>
      </c>
      <c r="I14" s="5"/>
      <c r="M14" s="5"/>
    </row>
    <row r="15" spans="1:13" x14ac:dyDescent="0.35">
      <c r="A15" s="1" t="s">
        <v>16</v>
      </c>
      <c r="B15" s="24">
        <v>400</v>
      </c>
      <c r="C15" s="24">
        <v>3106468.6514237421</v>
      </c>
      <c r="D15" s="3">
        <v>8.9930000000000003</v>
      </c>
      <c r="E15" s="3">
        <v>11.097708393686924</v>
      </c>
      <c r="F15" s="3">
        <v>7.592144142770505</v>
      </c>
      <c r="G15" s="3">
        <v>0.1026369954087675</v>
      </c>
      <c r="H15" s="3">
        <v>0.19591154284924989</v>
      </c>
      <c r="I15" s="5"/>
      <c r="M15" s="5"/>
    </row>
    <row r="16" spans="1:13" x14ac:dyDescent="0.35">
      <c r="A16" s="1" t="s">
        <v>18</v>
      </c>
      <c r="B16" s="24">
        <v>400</v>
      </c>
      <c r="C16" s="24">
        <v>3143803.5578532084</v>
      </c>
      <c r="D16" s="3">
        <v>14.260874999999999</v>
      </c>
      <c r="E16" s="3">
        <v>11.7408417353787</v>
      </c>
      <c r="F16" s="3">
        <v>7.5481214475918899</v>
      </c>
      <c r="G16" s="3">
        <v>0.68421059420268671</v>
      </c>
      <c r="H16" s="3">
        <v>0.56333918502125735</v>
      </c>
      <c r="I16" s="5"/>
      <c r="M16" s="5"/>
    </row>
    <row r="17" spans="1:13" x14ac:dyDescent="0.35">
      <c r="A17" s="1" t="s">
        <v>15</v>
      </c>
      <c r="B17" s="24">
        <v>300</v>
      </c>
      <c r="C17" s="24">
        <v>2354105.1837651003</v>
      </c>
      <c r="D17" s="3">
        <v>11.441000000000001</v>
      </c>
      <c r="E17" s="3">
        <v>11.267618434570934</v>
      </c>
      <c r="F17" s="3">
        <v>7.3412618435604236</v>
      </c>
      <c r="G17" s="3">
        <v>0.18986068563564612</v>
      </c>
      <c r="H17" s="3">
        <v>3.5286031703595955E-2</v>
      </c>
      <c r="I17" s="5"/>
      <c r="M17" s="5"/>
    </row>
    <row r="18" spans="1:13" x14ac:dyDescent="0.35">
      <c r="A18" s="1" t="s">
        <v>6</v>
      </c>
      <c r="B18" s="24">
        <v>272.7</v>
      </c>
      <c r="C18" s="24">
        <v>2143264.1034465539</v>
      </c>
      <c r="D18" s="3">
        <v>17.197624999999999</v>
      </c>
      <c r="E18" s="3">
        <v>19.500277241582026</v>
      </c>
      <c r="F18" s="3">
        <v>12.534194187942429</v>
      </c>
      <c r="G18" s="3">
        <v>8.7187085489280189</v>
      </c>
      <c r="H18" s="3">
        <v>5.810624718973421</v>
      </c>
      <c r="I18" s="5"/>
      <c r="M18" s="5"/>
    </row>
    <row r="19" spans="1:13" x14ac:dyDescent="0.35">
      <c r="A19" s="1" t="s">
        <v>10</v>
      </c>
      <c r="B19" s="24">
        <v>200</v>
      </c>
      <c r="C19" s="24">
        <v>1588678.932126035</v>
      </c>
      <c r="D19" s="3">
        <v>7.0125000000000002</v>
      </c>
      <c r="E19" s="3">
        <v>11.39329541154275</v>
      </c>
      <c r="F19" s="3">
        <v>6.7548212723759207</v>
      </c>
      <c r="G19" s="3">
        <v>1.1123643342249976</v>
      </c>
      <c r="H19" s="3">
        <v>0.47357778469792322</v>
      </c>
      <c r="I19" s="5"/>
      <c r="M19" s="5"/>
    </row>
    <row r="20" spans="1:13" x14ac:dyDescent="0.35">
      <c r="A20" s="1" t="s">
        <v>25</v>
      </c>
      <c r="B20" s="24">
        <v>200</v>
      </c>
      <c r="C20" s="24">
        <v>1569687.3859990051</v>
      </c>
      <c r="D20" s="3">
        <v>6.1964999999999995</v>
      </c>
      <c r="E20" s="3">
        <v>10.6197118082813</v>
      </c>
      <c r="F20" s="3">
        <v>6.8615284578834057</v>
      </c>
      <c r="G20" s="3">
        <v>5.1318076757452556E-2</v>
      </c>
      <c r="H20" s="3">
        <v>0.21761820504046064</v>
      </c>
      <c r="I20" s="5"/>
      <c r="M20" s="5"/>
    </row>
    <row r="21" spans="1:13" x14ac:dyDescent="0.35">
      <c r="A21" s="1" t="s">
        <v>26</v>
      </c>
      <c r="B21" s="24">
        <v>100</v>
      </c>
      <c r="C21" s="24">
        <v>771225.116094667</v>
      </c>
      <c r="D21" s="3">
        <v>8.9930000000000003</v>
      </c>
      <c r="E21" s="3">
        <v>11.3596691562882</v>
      </c>
      <c r="F21" s="3">
        <v>7.9535670681547996</v>
      </c>
      <c r="G21" s="3" t="e">
        <v>#DIV/0!</v>
      </c>
      <c r="H21" s="3" t="e">
        <v>#DIV/0!</v>
      </c>
      <c r="I21" s="5"/>
      <c r="M21" s="5"/>
    </row>
    <row r="22" spans="1:13" x14ac:dyDescent="0.35">
      <c r="A22" s="1" t="s">
        <v>24</v>
      </c>
      <c r="B22" s="24">
        <v>16454.5</v>
      </c>
      <c r="C22" s="24">
        <v>128940058.07862478</v>
      </c>
      <c r="D22" s="3">
        <v>12.678535326086969</v>
      </c>
      <c r="E22" s="3">
        <v>13.782826265415093</v>
      </c>
      <c r="F22" s="3">
        <v>8.9484993009118803</v>
      </c>
      <c r="G22" s="3">
        <v>6.1408343316328002</v>
      </c>
      <c r="H22" s="3">
        <v>4.2207655001191151</v>
      </c>
      <c r="I22" s="5"/>
      <c r="M22" s="5"/>
    </row>
    <row r="23" spans="1:13" x14ac:dyDescent="0.35">
      <c r="A23" s="5"/>
      <c r="B23" s="5"/>
      <c r="C23" s="6"/>
      <c r="D23" s="6"/>
      <c r="E23" s="6"/>
      <c r="F23" s="5"/>
      <c r="G23" s="5"/>
      <c r="H23" s="5"/>
      <c r="I23" s="5"/>
      <c r="M23" s="5"/>
    </row>
    <row r="24" spans="1:13" x14ac:dyDescent="0.35">
      <c r="A24" s="8" t="s">
        <v>1</v>
      </c>
      <c r="B24" s="8" t="s">
        <v>32</v>
      </c>
      <c r="C24" s="8" t="s">
        <v>31</v>
      </c>
      <c r="D24" s="8" t="s">
        <v>30</v>
      </c>
      <c r="E24" s="8" t="s">
        <v>29</v>
      </c>
      <c r="F24" s="5"/>
      <c r="G24" s="5"/>
      <c r="H24" s="5"/>
      <c r="I24" s="5"/>
      <c r="M24" s="5"/>
    </row>
    <row r="25" spans="1:13" x14ac:dyDescent="0.35">
      <c r="A25" s="9" t="s">
        <v>12</v>
      </c>
      <c r="B25" s="10">
        <v>2587710</v>
      </c>
      <c r="C25" s="10">
        <f t="shared" ref="C25:C44" si="0">B25*(1+0.064)^30</f>
        <v>16640426.104422165</v>
      </c>
      <c r="D25" s="11">
        <v>16444561.32698367</v>
      </c>
      <c r="E25" s="12">
        <f t="shared" ref="E25:E45" si="1">D25/C25</f>
        <v>0.98822958160990571</v>
      </c>
      <c r="F25" s="5"/>
      <c r="G25" s="5"/>
      <c r="H25" s="5"/>
      <c r="I25" s="5"/>
      <c r="M25" s="5"/>
    </row>
    <row r="26" spans="1:13" x14ac:dyDescent="0.35">
      <c r="A26" s="9" t="s">
        <v>13</v>
      </c>
      <c r="B26" s="10">
        <v>5246160</v>
      </c>
      <c r="C26" s="10">
        <f t="shared" si="0"/>
        <v>33735750.069356836</v>
      </c>
      <c r="D26" s="11">
        <v>4720570.7956728181</v>
      </c>
      <c r="E26" s="12">
        <f t="shared" si="1"/>
        <v>0.1399278446742066</v>
      </c>
      <c r="F26" s="5"/>
      <c r="G26" s="5"/>
      <c r="H26" s="5"/>
      <c r="I26" s="5"/>
      <c r="M26" s="5"/>
    </row>
    <row r="27" spans="1:13" x14ac:dyDescent="0.35">
      <c r="A27" s="9" t="s">
        <v>14</v>
      </c>
      <c r="B27" s="10">
        <v>907450</v>
      </c>
      <c r="C27" s="10">
        <f t="shared" si="0"/>
        <v>5835412.2635294888</v>
      </c>
      <c r="D27" s="11">
        <v>4715034.0132979285</v>
      </c>
      <c r="E27" s="12">
        <f t="shared" si="1"/>
        <v>0.80800358232891822</v>
      </c>
      <c r="F27" s="5"/>
      <c r="G27" s="5"/>
      <c r="H27" s="5"/>
      <c r="I27" s="5"/>
      <c r="M27" s="5"/>
    </row>
    <row r="28" spans="1:13" x14ac:dyDescent="0.35">
      <c r="A28" s="9" t="s">
        <v>15</v>
      </c>
      <c r="B28" s="10">
        <v>503490</v>
      </c>
      <c r="C28" s="10">
        <f t="shared" si="0"/>
        <v>3237722.9826045097</v>
      </c>
      <c r="D28" s="11">
        <v>2354105.1837651003</v>
      </c>
      <c r="E28" s="12">
        <f t="shared" si="1"/>
        <v>0.72708665825122443</v>
      </c>
      <c r="F28" s="5"/>
      <c r="G28" s="5"/>
      <c r="H28" s="5"/>
      <c r="I28" s="5"/>
      <c r="J28" s="5"/>
      <c r="K28" s="5"/>
      <c r="L28" s="5"/>
      <c r="M28" s="5"/>
    </row>
    <row r="29" spans="1:13" x14ac:dyDescent="0.35">
      <c r="A29" s="9" t="s">
        <v>16</v>
      </c>
      <c r="B29" s="10">
        <v>3637270</v>
      </c>
      <c r="C29" s="10">
        <f t="shared" si="0"/>
        <v>23389685.342187341</v>
      </c>
      <c r="D29" s="11">
        <v>3106468.6514237421</v>
      </c>
      <c r="E29" s="12">
        <f t="shared" si="1"/>
        <v>0.13281361446195639</v>
      </c>
      <c r="F29" s="5"/>
      <c r="G29" s="5"/>
      <c r="H29" s="5"/>
      <c r="I29" s="5"/>
      <c r="J29" s="5"/>
      <c r="K29" s="5"/>
      <c r="L29" s="5"/>
      <c r="M29" s="5"/>
    </row>
    <row r="30" spans="1:13" x14ac:dyDescent="0.35">
      <c r="A30" s="9" t="s">
        <v>26</v>
      </c>
      <c r="B30" s="10">
        <v>183320</v>
      </c>
      <c r="C30" s="10">
        <f t="shared" si="0"/>
        <v>1178850.3786987998</v>
      </c>
      <c r="D30" s="11">
        <v>771225.116094667</v>
      </c>
      <c r="E30" s="12">
        <f t="shared" si="1"/>
        <v>0.65421798222259175</v>
      </c>
    </row>
    <row r="31" spans="1:13" x14ac:dyDescent="0.35">
      <c r="A31" s="9" t="s">
        <v>25</v>
      </c>
      <c r="B31" s="10">
        <v>4257150</v>
      </c>
      <c r="C31" s="10">
        <f t="shared" si="0"/>
        <v>27375861.279061724</v>
      </c>
      <c r="D31" s="11">
        <v>1569687.3859990051</v>
      </c>
      <c r="E31" s="12">
        <f t="shared" si="1"/>
        <v>5.733837448977621E-2</v>
      </c>
    </row>
    <row r="32" spans="1:13" x14ac:dyDescent="0.35">
      <c r="A32" s="9" t="s">
        <v>4</v>
      </c>
      <c r="B32" s="10">
        <v>597370</v>
      </c>
      <c r="C32" s="10">
        <f t="shared" si="0"/>
        <v>3841424.0166010363</v>
      </c>
      <c r="D32" s="11">
        <v>3806537.2466221238</v>
      </c>
      <c r="E32" s="12">
        <f t="shared" si="1"/>
        <v>0.99091827149823963</v>
      </c>
    </row>
    <row r="33" spans="1:5" x14ac:dyDescent="0.35">
      <c r="A33" s="9" t="s">
        <v>6</v>
      </c>
      <c r="B33" s="10">
        <v>401480</v>
      </c>
      <c r="C33" s="10">
        <f t="shared" si="0"/>
        <v>2581741.4905083687</v>
      </c>
      <c r="D33" s="11">
        <v>2143264.1034465539</v>
      </c>
      <c r="E33" s="12">
        <f t="shared" si="1"/>
        <v>0.83016216430891598</v>
      </c>
    </row>
    <row r="34" spans="1:5" x14ac:dyDescent="0.35">
      <c r="A34" s="9" t="s">
        <v>17</v>
      </c>
      <c r="B34" s="10">
        <v>1776810</v>
      </c>
      <c r="C34" s="10">
        <f t="shared" si="0"/>
        <v>11425884.471829666</v>
      </c>
      <c r="D34" s="11">
        <v>10985947.08277175</v>
      </c>
      <c r="E34" s="12">
        <f t="shared" si="1"/>
        <v>0.961496425931614</v>
      </c>
    </row>
    <row r="35" spans="1:5" x14ac:dyDescent="0.35">
      <c r="A35" s="9" t="s">
        <v>8</v>
      </c>
      <c r="B35" s="10">
        <v>927410</v>
      </c>
      <c r="C35" s="10">
        <f t="shared" si="0"/>
        <v>5963766.254140595</v>
      </c>
      <c r="D35" s="11">
        <v>5267755.6765849683</v>
      </c>
      <c r="E35" s="12">
        <f t="shared" si="1"/>
        <v>0.88329345116898372</v>
      </c>
    </row>
    <row r="36" spans="1:5" x14ac:dyDescent="0.35">
      <c r="A36" s="9" t="s">
        <v>7</v>
      </c>
      <c r="B36" s="10">
        <v>916960</v>
      </c>
      <c r="C36" s="10">
        <f t="shared" si="0"/>
        <v>5896566.8953286679</v>
      </c>
      <c r="D36" s="11">
        <v>5442389.0799008403</v>
      </c>
      <c r="E36" s="12">
        <f t="shared" si="1"/>
        <v>0.92297589029514226</v>
      </c>
    </row>
    <row r="37" spans="1:5" x14ac:dyDescent="0.35">
      <c r="A37" s="9" t="s">
        <v>18</v>
      </c>
      <c r="B37" s="10">
        <v>569020</v>
      </c>
      <c r="C37" s="10">
        <f t="shared" si="0"/>
        <v>3659117.6221208326</v>
      </c>
      <c r="D37" s="11">
        <v>3143803.5578532084</v>
      </c>
      <c r="E37" s="12">
        <f t="shared" si="1"/>
        <v>0.8591698552808622</v>
      </c>
    </row>
    <row r="38" spans="1:5" x14ac:dyDescent="0.35">
      <c r="A38" s="9" t="s">
        <v>10</v>
      </c>
      <c r="B38" s="10">
        <v>345280</v>
      </c>
      <c r="C38" s="10">
        <f t="shared" si="0"/>
        <v>2220343.9818738904</v>
      </c>
      <c r="D38" s="11">
        <v>1588678.932126035</v>
      </c>
      <c r="E38" s="12">
        <f t="shared" si="1"/>
        <v>0.71551027457702621</v>
      </c>
    </row>
    <row r="39" spans="1:5" x14ac:dyDescent="0.35">
      <c r="A39" s="9" t="s">
        <v>19</v>
      </c>
      <c r="B39" s="10">
        <v>5472480</v>
      </c>
      <c r="C39" s="10">
        <f t="shared" si="0"/>
        <v>35191114.556085579</v>
      </c>
      <c r="D39" s="11">
        <v>11762989.408815812</v>
      </c>
      <c r="E39" s="12">
        <f t="shared" si="1"/>
        <v>0.3342602119085667</v>
      </c>
    </row>
    <row r="40" spans="1:5" x14ac:dyDescent="0.35">
      <c r="A40" s="9" t="s">
        <v>11</v>
      </c>
      <c r="B40" s="10">
        <v>1171080</v>
      </c>
      <c r="C40" s="10">
        <f t="shared" si="0"/>
        <v>7530700.9681790881</v>
      </c>
      <c r="D40" s="11">
        <v>7076778.6208170392</v>
      </c>
      <c r="E40" s="12">
        <f t="shared" si="1"/>
        <v>0.93972375887980497</v>
      </c>
    </row>
    <row r="41" spans="1:5" x14ac:dyDescent="0.35">
      <c r="A41" s="9" t="s">
        <v>9</v>
      </c>
      <c r="B41" s="10">
        <v>911730</v>
      </c>
      <c r="C41" s="10">
        <f t="shared" si="0"/>
        <v>5862935.063119445</v>
      </c>
      <c r="D41" s="11">
        <v>5509251.411968112</v>
      </c>
      <c r="E41" s="12">
        <f t="shared" si="1"/>
        <v>0.93967464293163239</v>
      </c>
    </row>
    <row r="42" spans="1:5" x14ac:dyDescent="0.35">
      <c r="A42" s="9" t="s">
        <v>5</v>
      </c>
      <c r="B42" s="10">
        <v>1676890</v>
      </c>
      <c r="C42" s="10">
        <f t="shared" si="0"/>
        <v>10783342.85149591</v>
      </c>
      <c r="D42" s="11">
        <v>10728748.620480791</v>
      </c>
      <c r="E42" s="12">
        <f t="shared" si="1"/>
        <v>0.99493717006247773</v>
      </c>
    </row>
    <row r="43" spans="1:5" x14ac:dyDescent="0.35">
      <c r="A43" s="9" t="s">
        <v>20</v>
      </c>
      <c r="B43" s="10">
        <v>3496180</v>
      </c>
      <c r="C43" s="10">
        <f t="shared" si="0"/>
        <v>22482397.539816547</v>
      </c>
      <c r="D43" s="11">
        <v>17821333.453516815</v>
      </c>
      <c r="E43" s="12">
        <f t="shared" si="1"/>
        <v>0.79267940271739512</v>
      </c>
    </row>
    <row r="44" spans="1:5" x14ac:dyDescent="0.35">
      <c r="A44" s="9" t="s">
        <v>21</v>
      </c>
      <c r="B44" s="10">
        <v>10445020</v>
      </c>
      <c r="C44" s="10">
        <f t="shared" si="0"/>
        <v>67167334.619880736</v>
      </c>
      <c r="D44" s="11">
        <v>9980928.4104838073</v>
      </c>
      <c r="E44" s="12">
        <f t="shared" si="1"/>
        <v>0.14859795266506781</v>
      </c>
    </row>
    <row r="45" spans="1:5" x14ac:dyDescent="0.35">
      <c r="A45" s="15" t="s">
        <v>33</v>
      </c>
      <c r="B45" s="13">
        <f>SUM(B25:B44)</f>
        <v>46030260</v>
      </c>
      <c r="C45" s="13">
        <f>SUM(C25:C44)</f>
        <v>296000378.75084126</v>
      </c>
      <c r="D45" s="13">
        <f>SUM(D25:D44)</f>
        <v>128940058.07862477</v>
      </c>
      <c r="E45" s="14">
        <f t="shared" si="1"/>
        <v>0.4356077469318384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" workbookViewId="0">
      <selection activeCell="G8" sqref="G8"/>
    </sheetView>
  </sheetViews>
  <sheetFormatPr defaultColWidth="10.90625" defaultRowHeight="14.5" x14ac:dyDescent="0.35"/>
  <cols>
    <col min="2" max="3" width="16.453125" customWidth="1"/>
    <col min="4" max="5" width="19.26953125" customWidth="1"/>
    <col min="6" max="6" width="18.26953125" bestFit="1" customWidth="1"/>
    <col min="8" max="8" width="15.81640625" bestFit="1" customWidth="1"/>
    <col min="10" max="10" width="15.453125" bestFit="1" customWidth="1"/>
  </cols>
  <sheetData>
    <row r="1" spans="1:6" x14ac:dyDescent="0.35">
      <c r="A1" s="8"/>
      <c r="B1" s="27" t="s">
        <v>39</v>
      </c>
      <c r="C1" s="27"/>
      <c r="D1" s="27" t="s">
        <v>37</v>
      </c>
      <c r="E1" s="27"/>
    </row>
    <row r="2" spans="1:6" x14ac:dyDescent="0.35">
      <c r="A2" s="8" t="s">
        <v>0</v>
      </c>
      <c r="B2" s="8" t="s">
        <v>22</v>
      </c>
      <c r="C2" s="8" t="s">
        <v>38</v>
      </c>
      <c r="D2" s="25" t="s">
        <v>22</v>
      </c>
      <c r="E2" s="25" t="s">
        <v>38</v>
      </c>
    </row>
    <row r="3" spans="1:6" x14ac:dyDescent="0.35">
      <c r="A3" s="7">
        <v>1</v>
      </c>
      <c r="B3" s="16">
        <v>-2.6009301393350399E-2</v>
      </c>
      <c r="C3" s="16">
        <v>-1.2620325511816599E-2</v>
      </c>
      <c r="D3" s="16">
        <v>-26.009301393350398</v>
      </c>
      <c r="E3" s="16">
        <v>-12.620325511816599</v>
      </c>
      <c r="F3" s="2"/>
    </row>
    <row r="4" spans="1:6" x14ac:dyDescent="0.35">
      <c r="A4" s="7">
        <v>2</v>
      </c>
      <c r="B4" s="16">
        <v>-4.9654120841850898E-2</v>
      </c>
      <c r="C4" s="16">
        <v>-2.4093348704377099E-2</v>
      </c>
      <c r="D4" s="16">
        <v>-23.6448194485004</v>
      </c>
      <c r="E4" s="16">
        <v>-11.4730231925605</v>
      </c>
    </row>
    <row r="5" spans="1:6" x14ac:dyDescent="0.35">
      <c r="A5" s="7">
        <v>3</v>
      </c>
      <c r="B5" s="16">
        <v>-7.1149411249578604E-2</v>
      </c>
      <c r="C5" s="16">
        <v>-3.4523369788523099E-2</v>
      </c>
      <c r="D5" s="16">
        <v>-21.495290407727602</v>
      </c>
      <c r="E5" s="16">
        <v>-10.430021084145899</v>
      </c>
    </row>
    <row r="6" spans="1:6" x14ac:dyDescent="0.35">
      <c r="A6" s="7">
        <v>4</v>
      </c>
      <c r="B6" s="16">
        <v>-0.1074402179184</v>
      </c>
      <c r="C6" s="16">
        <v>-5.1785029856999398E-2</v>
      </c>
      <c r="D6" s="16">
        <v>-38.731608649859602</v>
      </c>
      <c r="E6" s="16">
        <v>-16.770858796283498</v>
      </c>
    </row>
    <row r="7" spans="1:6" x14ac:dyDescent="0.35">
      <c r="A7" s="7">
        <v>5</v>
      </c>
      <c r="B7" s="16">
        <v>-0.14052937962847101</v>
      </c>
      <c r="C7" s="16">
        <v>-6.7522743583922296E-2</v>
      </c>
      <c r="D7" s="16">
        <v>-50.704009143712398</v>
      </c>
      <c r="E7" s="16">
        <v>-20.5562045165765</v>
      </c>
    </row>
    <row r="8" spans="1:6" x14ac:dyDescent="0.35">
      <c r="A8" s="7">
        <v>6</v>
      </c>
      <c r="B8" s="16">
        <v>-0.18475846010629501</v>
      </c>
      <c r="C8" s="16">
        <v>-8.7196798779819507E-2</v>
      </c>
      <c r="D8" s="16">
        <v>-63.774629700027099</v>
      </c>
      <c r="E8" s="16">
        <v>-27.338915062334198</v>
      </c>
    </row>
    <row r="9" spans="1:6" x14ac:dyDescent="0.35">
      <c r="A9" s="7">
        <v>7</v>
      </c>
      <c r="B9" s="16">
        <v>-0.23872281592170999</v>
      </c>
      <c r="C9" s="16">
        <v>-0.112589587453679</v>
      </c>
      <c r="D9" s="16">
        <v>-71.272190411509797</v>
      </c>
      <c r="E9" s="16">
        <v>-27.082086063027099</v>
      </c>
    </row>
    <row r="10" spans="1:6" x14ac:dyDescent="0.35">
      <c r="A10" s="7">
        <v>8</v>
      </c>
      <c r="B10" s="16">
        <v>-0.29869611911713601</v>
      </c>
      <c r="C10" s="16">
        <v>-0.13943947737647899</v>
      </c>
      <c r="D10" s="16">
        <v>-77.868104542279497</v>
      </c>
      <c r="E10" s="16">
        <v>-24.845917969824601</v>
      </c>
    </row>
    <row r="11" spans="1:6" x14ac:dyDescent="0.35">
      <c r="A11" s="7">
        <v>9</v>
      </c>
      <c r="B11" s="16">
        <v>-0.36422897344594002</v>
      </c>
      <c r="C11" s="16">
        <v>-0.16660042476242901</v>
      </c>
      <c r="D11" s="16">
        <v>-93.546457942296797</v>
      </c>
      <c r="E11" s="16">
        <v>-25.072804555629499</v>
      </c>
    </row>
    <row r="12" spans="1:6" x14ac:dyDescent="0.35">
      <c r="A12" s="7">
        <v>10</v>
      </c>
      <c r="B12" s="16">
        <v>-0.43533676402399801</v>
      </c>
      <c r="C12" s="16">
        <v>-0.19541290729133101</v>
      </c>
      <c r="D12" s="16">
        <v>-105.939260614546</v>
      </c>
      <c r="E12" s="16">
        <v>-24.343684155885899</v>
      </c>
    </row>
    <row r="13" spans="1:6" x14ac:dyDescent="0.35">
      <c r="A13" s="7">
        <v>11</v>
      </c>
      <c r="B13" s="16">
        <v>-0.50720673598640698</v>
      </c>
      <c r="C13" s="16">
        <v>-0.224346686826456</v>
      </c>
      <c r="D13" s="16">
        <v>-104.600242688674</v>
      </c>
      <c r="E13" s="16">
        <v>-23.6114780031556</v>
      </c>
    </row>
    <row r="14" spans="1:6" x14ac:dyDescent="0.35">
      <c r="A14" s="7">
        <v>12</v>
      </c>
      <c r="B14" s="16">
        <v>-0.59040942476364699</v>
      </c>
      <c r="C14" s="16">
        <v>-0.25420115526798898</v>
      </c>
      <c r="D14" s="16">
        <v>-100.983914940502</v>
      </c>
      <c r="E14" s="16">
        <v>-21.727306722880801</v>
      </c>
    </row>
    <row r="15" spans="1:6" x14ac:dyDescent="0.35">
      <c r="A15" s="7">
        <v>13</v>
      </c>
      <c r="B15" s="16">
        <v>-0.67387743503922903</v>
      </c>
      <c r="C15" s="16">
        <v>-0.27548989148699099</v>
      </c>
      <c r="D15" s="16">
        <v>-96.702896634053999</v>
      </c>
      <c r="E15" s="16">
        <v>-20.337710513801799</v>
      </c>
    </row>
    <row r="16" spans="1:6" x14ac:dyDescent="0.35">
      <c r="A16" s="7">
        <v>14</v>
      </c>
      <c r="B16" s="16">
        <v>-0.75467552813231398</v>
      </c>
      <c r="C16" s="16">
        <v>-0.28467462160295298</v>
      </c>
      <c r="D16" s="16">
        <v>-104.860921884829</v>
      </c>
      <c r="E16" s="16">
        <v>-18.723460894613002</v>
      </c>
    </row>
    <row r="17" spans="1:10" x14ac:dyDescent="0.35">
      <c r="A17" s="7">
        <v>15</v>
      </c>
      <c r="B17" s="16">
        <v>-0.83017145104086498</v>
      </c>
      <c r="C17" s="16">
        <v>-0.27773232784315299</v>
      </c>
      <c r="D17" s="16">
        <v>-107.41538387577</v>
      </c>
      <c r="E17" s="16">
        <v>-17.238559157023701</v>
      </c>
    </row>
    <row r="18" spans="1:10" x14ac:dyDescent="0.35">
      <c r="A18" s="7">
        <v>16</v>
      </c>
      <c r="B18" s="16">
        <v>-0.90219162361004002</v>
      </c>
      <c r="C18" s="16">
        <v>-0.25456992584558702</v>
      </c>
      <c r="D18" s="16">
        <v>-137.817142775745</v>
      </c>
      <c r="E18" s="16">
        <v>-17.089149660746799</v>
      </c>
    </row>
    <row r="19" spans="1:10" x14ac:dyDescent="0.35">
      <c r="A19" s="7">
        <v>17</v>
      </c>
      <c r="B19" s="16">
        <v>-0.96894467564350795</v>
      </c>
      <c r="C19" s="16">
        <v>-0.210425192920879</v>
      </c>
      <c r="D19" s="16">
        <v>-141.41232211352099</v>
      </c>
      <c r="E19" s="16">
        <v>-15.7644695498147</v>
      </c>
    </row>
    <row r="20" spans="1:10" x14ac:dyDescent="0.35">
      <c r="A20" s="7">
        <v>18</v>
      </c>
      <c r="B20" s="16">
        <v>-1.0341082235411501</v>
      </c>
      <c r="C20" s="16">
        <v>-0.14704837958936401</v>
      </c>
      <c r="D20" s="16">
        <v>-160.35926813362701</v>
      </c>
      <c r="E20" s="16">
        <v>-14.544043823819999</v>
      </c>
    </row>
    <row r="21" spans="1:10" x14ac:dyDescent="0.35">
      <c r="A21" s="7">
        <v>19</v>
      </c>
      <c r="B21" s="16">
        <v>-1.10435473319375</v>
      </c>
      <c r="C21" s="16">
        <v>-6.6892609579971202E-2</v>
      </c>
      <c r="D21" s="16">
        <v>-170.223288996901</v>
      </c>
      <c r="E21" s="16">
        <v>-13.419555979507701</v>
      </c>
    </row>
    <row r="22" spans="1:10" x14ac:dyDescent="0.35">
      <c r="A22" s="17">
        <v>20</v>
      </c>
      <c r="B22" s="18">
        <v>-1.1755231739591201</v>
      </c>
      <c r="C22" s="18">
        <v>3.7183623749337501E-2</v>
      </c>
      <c r="D22" s="18">
        <v>-234.373460998441</v>
      </c>
      <c r="E22" s="18">
        <v>-14.5723304291711</v>
      </c>
      <c r="F22" t="s">
        <v>34</v>
      </c>
      <c r="H22" s="7" t="s">
        <v>35</v>
      </c>
      <c r="I22" s="16">
        <f>SUM(E3:E22)</f>
        <v>-377.56190564261954</v>
      </c>
      <c r="J22" s="7" t="s">
        <v>36</v>
      </c>
    </row>
    <row r="23" spans="1:10" x14ac:dyDescent="0.35">
      <c r="A23" s="7">
        <v>21</v>
      </c>
      <c r="B23" s="16">
        <v>-1.2244662671225499</v>
      </c>
      <c r="C23" s="16">
        <v>0.19358722327970501</v>
      </c>
      <c r="D23" s="16">
        <v>-401.48716650997699</v>
      </c>
      <c r="E23" s="16">
        <v>-29.2131284290212</v>
      </c>
    </row>
    <row r="24" spans="1:10" x14ac:dyDescent="0.35">
      <c r="A24" s="7">
        <v>22</v>
      </c>
      <c r="B24" s="16">
        <v>-1.2692794644037799</v>
      </c>
      <c r="C24" s="16">
        <v>0.39078039964120598</v>
      </c>
      <c r="D24" s="16">
        <v>-737.97139337387603</v>
      </c>
      <c r="E24" s="16">
        <v>-87.647707097156996</v>
      </c>
    </row>
    <row r="25" spans="1:10" x14ac:dyDescent="0.35">
      <c r="A25" s="7">
        <v>23</v>
      </c>
      <c r="B25" s="16">
        <v>-1.32111335132494</v>
      </c>
      <c r="C25" s="16">
        <v>0.62448725978807296</v>
      </c>
      <c r="D25" s="16">
        <v>-1285.3807122144401</v>
      </c>
      <c r="E25" s="16">
        <v>-220.583393622541</v>
      </c>
    </row>
    <row r="26" spans="1:10" x14ac:dyDescent="0.35">
      <c r="A26" s="7">
        <v>24</v>
      </c>
      <c r="B26" s="16">
        <v>-1.365641603314</v>
      </c>
      <c r="C26" s="16">
        <v>0.91807426368615097</v>
      </c>
      <c r="D26" s="16">
        <v>-2152.8598545068498</v>
      </c>
      <c r="E26" s="16">
        <v>-559.50602002128903</v>
      </c>
    </row>
    <row r="27" spans="1:10" x14ac:dyDescent="0.35">
      <c r="A27" s="7">
        <v>25</v>
      </c>
      <c r="B27" s="16">
        <v>-1.3795981327015601</v>
      </c>
      <c r="C27" s="16">
        <v>1.30849303946791</v>
      </c>
      <c r="D27" s="16">
        <v>-3627.2688133381798</v>
      </c>
      <c r="E27" s="16">
        <v>-1408.8679545561899</v>
      </c>
    </row>
    <row r="28" spans="1:10" x14ac:dyDescent="0.35">
      <c r="A28" s="7">
        <v>26</v>
      </c>
      <c r="B28" s="16">
        <v>-1.3020296981078101</v>
      </c>
      <c r="C28" s="16">
        <v>1.86921032103466</v>
      </c>
      <c r="D28" s="16">
        <v>-4567.7584851056199</v>
      </c>
      <c r="E28" s="16">
        <v>-2085.77721326452</v>
      </c>
    </row>
    <row r="29" spans="1:10" x14ac:dyDescent="0.35">
      <c r="A29" s="7">
        <v>27</v>
      </c>
      <c r="B29" s="16">
        <v>-1.14670289927356</v>
      </c>
      <c r="C29" s="16">
        <v>2.6047658611926798</v>
      </c>
      <c r="D29" s="16">
        <v>-4469.2780487566797</v>
      </c>
      <c r="E29" s="16">
        <v>-2035.65381356384</v>
      </c>
    </row>
    <row r="30" spans="1:10" x14ac:dyDescent="0.35">
      <c r="A30" s="7">
        <v>28</v>
      </c>
      <c r="B30" s="16">
        <v>-0.93332684224086504</v>
      </c>
      <c r="C30" s="16">
        <v>3.5179103470832298</v>
      </c>
      <c r="D30" s="16">
        <v>-4382.6142754615603</v>
      </c>
      <c r="E30" s="16">
        <v>-1992.4414568914599</v>
      </c>
    </row>
    <row r="31" spans="1:10" x14ac:dyDescent="0.35">
      <c r="A31" s="7">
        <v>29</v>
      </c>
      <c r="B31" s="16">
        <v>-0.71025969623632401</v>
      </c>
      <c r="C31" s="16">
        <v>4.5860845178837399</v>
      </c>
      <c r="D31" s="16">
        <v>-4307.8145193831797</v>
      </c>
      <c r="E31" s="16">
        <v>-1956.0341854701301</v>
      </c>
    </row>
    <row r="32" spans="1:10" x14ac:dyDescent="0.35">
      <c r="A32" s="7">
        <v>30</v>
      </c>
      <c r="B32" s="16">
        <v>-0.55235545697810196</v>
      </c>
      <c r="C32" s="16">
        <v>5.7629897160574899</v>
      </c>
      <c r="D32" s="16">
        <v>-4241.2801684141596</v>
      </c>
      <c r="E32" s="16">
        <v>-1927.4165399696301</v>
      </c>
    </row>
    <row r="33" spans="1:5" x14ac:dyDescent="0.35">
      <c r="A33" s="7">
        <v>31</v>
      </c>
      <c r="B33" s="16">
        <v>-0.59879549815387301</v>
      </c>
      <c r="C33" s="16">
        <v>6.9488520392071296</v>
      </c>
      <c r="D33" s="16">
        <v>-4189.9824362660102</v>
      </c>
      <c r="E33" s="16">
        <v>-1909.2414570246101</v>
      </c>
    </row>
    <row r="34" spans="1:5" x14ac:dyDescent="0.35">
      <c r="A34" s="7">
        <v>32</v>
      </c>
      <c r="B34" s="16">
        <v>-0.64361517917419198</v>
      </c>
      <c r="C34" s="16">
        <v>8.07612344015525</v>
      </c>
      <c r="D34" s="16">
        <v>-4011.19376092836</v>
      </c>
      <c r="E34" s="16">
        <v>-1829.5363345895701</v>
      </c>
    </row>
    <row r="35" spans="1:5" x14ac:dyDescent="0.35">
      <c r="A35" s="7">
        <v>33</v>
      </c>
      <c r="B35" s="16">
        <v>-0.68688058052686496</v>
      </c>
      <c r="C35" s="16">
        <v>9.1477129852535199</v>
      </c>
      <c r="D35" s="16">
        <v>-3840.0804646136298</v>
      </c>
      <c r="E35" s="16">
        <v>-1753.1672713287201</v>
      </c>
    </row>
    <row r="36" spans="1:5" x14ac:dyDescent="0.35">
      <c r="A36" s="7">
        <v>34</v>
      </c>
      <c r="B36" s="16">
        <v>-0.72749140471313101</v>
      </c>
      <c r="C36" s="16">
        <v>10.166924564548699</v>
      </c>
      <c r="D36" s="16">
        <v>-3674.9124523186902</v>
      </c>
      <c r="E36" s="16">
        <v>-1679.4631639280301</v>
      </c>
    </row>
    <row r="37" spans="1:5" x14ac:dyDescent="0.35">
      <c r="A37" s="7">
        <v>35</v>
      </c>
      <c r="B37" s="16">
        <v>-0.76676776132926805</v>
      </c>
      <c r="C37" s="16">
        <v>11.135798329882499</v>
      </c>
      <c r="D37" s="16">
        <v>-3517.0260900460298</v>
      </c>
      <c r="E37" s="16">
        <v>-1608.96514584124</v>
      </c>
    </row>
    <row r="38" spans="1:5" x14ac:dyDescent="0.35">
      <c r="A38" s="7">
        <v>36</v>
      </c>
      <c r="B38" s="16">
        <v>-0.80364639475667499</v>
      </c>
      <c r="C38" s="16">
        <v>12.0572538638989</v>
      </c>
      <c r="D38" s="16">
        <v>-3365.6707678320199</v>
      </c>
      <c r="E38" s="16">
        <v>-1541.1048621320699</v>
      </c>
    </row>
    <row r="39" spans="1:5" x14ac:dyDescent="0.35">
      <c r="A39" s="7">
        <v>37</v>
      </c>
      <c r="B39" s="16">
        <v>-0.83822925337236198</v>
      </c>
      <c r="C39" s="16">
        <v>12.933837075270899</v>
      </c>
      <c r="D39" s="16">
        <v>-3221.16540851851</v>
      </c>
      <c r="E39" s="16">
        <v>-1476.6711202286999</v>
      </c>
    </row>
    <row r="40" spans="1:5" x14ac:dyDescent="0.35">
      <c r="A40" s="7">
        <v>38</v>
      </c>
      <c r="B40" s="16">
        <v>-0.87083484345850204</v>
      </c>
      <c r="C40" s="16">
        <v>13.767454402317799</v>
      </c>
      <c r="D40" s="16">
        <v>-3082.8239399028398</v>
      </c>
      <c r="E40" s="16">
        <v>-1415.1266672818899</v>
      </c>
    </row>
    <row r="41" spans="1:5" x14ac:dyDescent="0.35">
      <c r="A41" s="7">
        <v>39</v>
      </c>
      <c r="B41" s="16">
        <v>-0.90150444475802805</v>
      </c>
      <c r="C41" s="16">
        <v>14.5601507612306</v>
      </c>
      <c r="D41" s="16">
        <v>-2949.2675143464298</v>
      </c>
      <c r="E41" s="16">
        <v>-1355.8938586040199</v>
      </c>
    </row>
    <row r="42" spans="1:5" x14ac:dyDescent="0.35">
      <c r="A42" s="7">
        <v>40</v>
      </c>
      <c r="B42" s="16">
        <v>-0.930245174922118</v>
      </c>
      <c r="C42" s="16">
        <v>15.314099257159199</v>
      </c>
      <c r="D42" s="16">
        <v>-2821.5543764388599</v>
      </c>
      <c r="E42" s="16">
        <v>-1299.23890409365</v>
      </c>
    </row>
    <row r="43" spans="1:5" x14ac:dyDescent="0.35">
      <c r="A43" s="7">
        <v>41</v>
      </c>
      <c r="B43" s="16">
        <v>-0.95758296060582704</v>
      </c>
      <c r="C43" s="16">
        <v>16.031077168283598</v>
      </c>
      <c r="D43" s="16">
        <v>-2700.8533263139502</v>
      </c>
      <c r="E43" s="16">
        <v>-1244.9500813361001</v>
      </c>
    </row>
    <row r="44" spans="1:5" x14ac:dyDescent="0.35">
      <c r="A44" s="7">
        <v>42</v>
      </c>
      <c r="B44" s="16">
        <v>-0.98233282565331004</v>
      </c>
      <c r="C44" s="16">
        <v>16.7130247035366</v>
      </c>
      <c r="D44" s="16">
        <v>-2585.5943869583102</v>
      </c>
      <c r="E44" s="16">
        <v>-1193.08954607073</v>
      </c>
    </row>
    <row r="45" spans="1:5" x14ac:dyDescent="0.35">
      <c r="A45" s="7">
        <v>43</v>
      </c>
      <c r="B45" s="16">
        <v>-1.0057451399208299</v>
      </c>
      <c r="C45" s="16">
        <v>17.360574360019299</v>
      </c>
      <c r="D45" s="16">
        <v>-2475.3639618696602</v>
      </c>
      <c r="E45" s="16">
        <v>-1143.3408214306201</v>
      </c>
    </row>
    <row r="46" spans="1:5" x14ac:dyDescent="0.35">
      <c r="A46" s="7">
        <v>44</v>
      </c>
      <c r="B46" s="16">
        <v>-1.02819984256816</v>
      </c>
      <c r="C46" s="16">
        <v>17.974884158346601</v>
      </c>
      <c r="D46" s="16">
        <v>-2367.9149631672599</v>
      </c>
      <c r="E46" s="16">
        <v>-1095.7188064355501</v>
      </c>
    </row>
    <row r="47" spans="1:5" x14ac:dyDescent="0.35">
      <c r="A47" s="7">
        <v>45</v>
      </c>
      <c r="B47" s="16">
        <v>-1.0500786486939799</v>
      </c>
      <c r="C47" s="16">
        <v>18.556909425697501</v>
      </c>
      <c r="D47" s="16">
        <v>-2265.8088291435001</v>
      </c>
      <c r="E47" s="16">
        <v>-1050.0825956762301</v>
      </c>
    </row>
    <row r="48" spans="1:5" x14ac:dyDescent="0.35">
      <c r="A48" s="7">
        <v>46</v>
      </c>
      <c r="B48" s="16">
        <v>-1.0711800191082299</v>
      </c>
      <c r="C48" s="16">
        <v>19.108032661113999</v>
      </c>
      <c r="D48" s="16">
        <v>-2163.0163270901198</v>
      </c>
      <c r="E48" s="16">
        <v>-1006.13233479719</v>
      </c>
    </row>
    <row r="49" spans="1:5" x14ac:dyDescent="0.35">
      <c r="A49" s="7">
        <v>47</v>
      </c>
      <c r="B49" s="16">
        <v>-1.09180853523272</v>
      </c>
      <c r="C49" s="16">
        <v>19.628846744101502</v>
      </c>
      <c r="D49" s="16">
        <v>-2069.0511851941001</v>
      </c>
      <c r="E49" s="16">
        <v>-964.23459520361405</v>
      </c>
    </row>
    <row r="50" spans="1:5" x14ac:dyDescent="0.35">
      <c r="A50" s="7">
        <v>48</v>
      </c>
      <c r="B50" s="16">
        <v>-1.11146570237655</v>
      </c>
      <c r="C50" s="16">
        <v>20.120809443294</v>
      </c>
      <c r="D50" s="16">
        <v>-1975.96059357427</v>
      </c>
      <c r="E50" s="16">
        <v>-924.083515302058</v>
      </c>
    </row>
    <row r="51" spans="1:5" x14ac:dyDescent="0.35">
      <c r="A51" s="7">
        <v>49</v>
      </c>
      <c r="B51" s="16">
        <v>-1.1291292603833101</v>
      </c>
      <c r="C51" s="16">
        <v>20.585426940023599</v>
      </c>
      <c r="D51" s="16">
        <v>-1888.1806519164099</v>
      </c>
      <c r="E51" s="16">
        <v>-885.60619433449699</v>
      </c>
    </row>
    <row r="52" spans="1:5" x14ac:dyDescent="0.35">
      <c r="A52" s="7">
        <v>50</v>
      </c>
      <c r="B52" s="16">
        <v>-1.14547668908818</v>
      </c>
      <c r="C52" s="16">
        <v>21.022571357746799</v>
      </c>
      <c r="D52" s="16">
        <v>-1791.9630111200099</v>
      </c>
      <c r="E52" s="16">
        <v>-848.25426291222698</v>
      </c>
    </row>
    <row r="53" spans="1:5" x14ac:dyDescent="0.35">
      <c r="A53" s="7">
        <v>51</v>
      </c>
      <c r="B53" s="16">
        <v>-1.1645109411839301</v>
      </c>
      <c r="C53" s="16">
        <v>21.428275540771999</v>
      </c>
      <c r="D53" s="16">
        <v>-1674.73817340604</v>
      </c>
      <c r="E53" s="16">
        <v>-809.32438668169596</v>
      </c>
    </row>
    <row r="54" spans="1:5" x14ac:dyDescent="0.35">
      <c r="A54" s="7">
        <v>52</v>
      </c>
      <c r="B54" s="16">
        <v>-1.1831243416479</v>
      </c>
      <c r="C54" s="16">
        <v>21.805300580189201</v>
      </c>
      <c r="D54" s="16">
        <v>-1517.6032337536899</v>
      </c>
      <c r="E54" s="16">
        <v>-761.04555013133302</v>
      </c>
    </row>
    <row r="55" spans="1:5" x14ac:dyDescent="0.35">
      <c r="A55" s="7">
        <v>53</v>
      </c>
      <c r="B55" s="16">
        <v>-1.19934607427908</v>
      </c>
      <c r="C55" s="16">
        <v>22.155033579102799</v>
      </c>
      <c r="D55" s="16">
        <v>-1306.03715168598</v>
      </c>
      <c r="E55" s="16">
        <v>-694.56640001340304</v>
      </c>
    </row>
    <row r="56" spans="1:5" x14ac:dyDescent="0.35">
      <c r="A56" s="7">
        <v>54</v>
      </c>
      <c r="B56" s="16">
        <v>-1.2159132315756001</v>
      </c>
      <c r="C56" s="16">
        <v>22.473549073671599</v>
      </c>
      <c r="D56" s="16">
        <v>-1004.90738759291</v>
      </c>
      <c r="E56" s="16">
        <v>-572.77286465320799</v>
      </c>
    </row>
    <row r="57" spans="1:5" x14ac:dyDescent="0.35">
      <c r="A57" s="7">
        <v>55</v>
      </c>
      <c r="B57" s="16">
        <v>-1.2376553716202501</v>
      </c>
      <c r="C57" s="16">
        <v>22.753660313676399</v>
      </c>
      <c r="D57" s="16">
        <v>-525.96850315884797</v>
      </c>
      <c r="E57" s="16">
        <v>-305.495711980468</v>
      </c>
    </row>
    <row r="58" spans="1:5" x14ac:dyDescent="0.35">
      <c r="A58" s="7">
        <v>56</v>
      </c>
      <c r="B58" s="16">
        <v>-1.2777855053267499</v>
      </c>
      <c r="C58" s="16">
        <v>22.979740837794399</v>
      </c>
      <c r="D58" s="16">
        <v>-189.27306311368801</v>
      </c>
      <c r="E58" s="16">
        <v>-81.610960274869697</v>
      </c>
    </row>
    <row r="59" spans="1:5" x14ac:dyDescent="0.35">
      <c r="A59" s="7">
        <v>57</v>
      </c>
      <c r="B59" s="16">
        <v>-1.3341273638687801</v>
      </c>
      <c r="C59" s="16">
        <v>23.149993244659498</v>
      </c>
      <c r="D59" s="16">
        <v>-153.09541526794899</v>
      </c>
      <c r="E59" s="16">
        <v>-67.445960880441305</v>
      </c>
    </row>
    <row r="60" spans="1:5" x14ac:dyDescent="0.35">
      <c r="A60" s="7">
        <v>58</v>
      </c>
      <c r="B60" s="16">
        <v>-1.4027917888706301</v>
      </c>
      <c r="C60" s="16">
        <v>23.262972323737699</v>
      </c>
      <c r="D60" s="16">
        <v>-116.158899667623</v>
      </c>
      <c r="E60" s="16">
        <v>-52.433162367719397</v>
      </c>
    </row>
    <row r="61" spans="1:5" x14ac:dyDescent="0.35">
      <c r="A61" s="7">
        <v>59</v>
      </c>
      <c r="B61" s="16">
        <v>-1.4728719871512601</v>
      </c>
      <c r="C61" s="16">
        <v>23.322987088429901</v>
      </c>
      <c r="D61" s="16">
        <v>-78.308300850431195</v>
      </c>
      <c r="E61" s="16">
        <v>-36.540498945765499</v>
      </c>
    </row>
    <row r="62" spans="1:5" x14ac:dyDescent="0.35">
      <c r="A62" s="7">
        <v>60</v>
      </c>
      <c r="B62" s="16">
        <v>-1.52611609543263</v>
      </c>
      <c r="C62" s="16">
        <v>23.3404857031068</v>
      </c>
      <c r="D62" s="16">
        <v>-40.460908300437197</v>
      </c>
      <c r="E62" s="16">
        <v>-19.4154142224343</v>
      </c>
    </row>
  </sheetData>
  <mergeCells count="2">
    <mergeCell ref="D1:E1"/>
    <mergeCell ref="B1:C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L21" sqref="L21"/>
    </sheetView>
  </sheetViews>
  <sheetFormatPr defaultRowHeight="14.5" x14ac:dyDescent="0.35"/>
  <cols>
    <col min="1" max="1" width="4.54296875" bestFit="1" customWidth="1"/>
    <col min="2" max="2" width="9.08984375" bestFit="1" customWidth="1"/>
    <col min="3" max="3" width="7.7265625" bestFit="1" customWidth="1"/>
    <col min="4" max="4" width="13.1796875" bestFit="1" customWidth="1"/>
    <col min="5" max="5" width="11.81640625" bestFit="1" customWidth="1"/>
    <col min="6" max="6" width="12.36328125" bestFit="1" customWidth="1"/>
    <col min="7" max="7" width="9.36328125" bestFit="1" customWidth="1"/>
    <col min="8" max="8" width="19.1796875" bestFit="1" customWidth="1"/>
    <col min="9" max="9" width="24.26953125" bestFit="1" customWidth="1"/>
    <col min="10" max="10" width="13" bestFit="1" customWidth="1"/>
    <col min="11" max="11" width="19.7265625" bestFit="1" customWidth="1"/>
    <col min="12" max="12" width="20.90625" bestFit="1" customWidth="1"/>
    <col min="13" max="13" width="25" bestFit="1" customWidth="1"/>
    <col min="14" max="14" width="21.1796875" bestFit="1" customWidth="1"/>
    <col min="15" max="15" width="11.81640625" bestFit="1" customWidth="1"/>
    <col min="16" max="16" width="23.6328125" bestFit="1" customWidth="1"/>
    <col min="17" max="17" width="23.1796875" bestFit="1" customWidth="1"/>
    <col min="18" max="19" width="11.81640625" bestFit="1" customWidth="1"/>
  </cols>
  <sheetData>
    <row r="1" spans="1:17" x14ac:dyDescent="0.35">
      <c r="A1" s="8" t="s">
        <v>0</v>
      </c>
      <c r="B1" s="8" t="s">
        <v>2</v>
      </c>
      <c r="C1" s="8" t="s">
        <v>3</v>
      </c>
      <c r="D1" s="8" t="s">
        <v>1</v>
      </c>
      <c r="E1" s="8" t="s">
        <v>40</v>
      </c>
      <c r="F1" s="8" t="s">
        <v>41</v>
      </c>
      <c r="G1" s="8" t="s">
        <v>42</v>
      </c>
      <c r="H1" s="8" t="s">
        <v>49</v>
      </c>
      <c r="I1" s="8" t="s">
        <v>50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63</v>
      </c>
      <c r="O1" s="8" t="s">
        <v>47</v>
      </c>
      <c r="P1" s="8" t="s">
        <v>48</v>
      </c>
      <c r="Q1" s="8" t="s">
        <v>51</v>
      </c>
    </row>
    <row r="2" spans="1:17" x14ac:dyDescent="0.35">
      <c r="A2" s="7">
        <v>1</v>
      </c>
      <c r="B2" s="7">
        <v>126.8</v>
      </c>
      <c r="C2" s="7">
        <v>-3.9169</v>
      </c>
      <c r="D2" s="7" t="s">
        <v>4</v>
      </c>
      <c r="E2" s="21">
        <v>12638.7232815524</v>
      </c>
      <c r="F2" s="19">
        <v>23.913920000000001</v>
      </c>
      <c r="G2" s="21">
        <v>-1671</v>
      </c>
      <c r="H2" s="7">
        <v>21.19</v>
      </c>
      <c r="I2" s="16">
        <f>H2*0.85</f>
        <v>18.011500000000002</v>
      </c>
      <c r="J2" s="7">
        <v>10</v>
      </c>
      <c r="K2" s="7">
        <v>10</v>
      </c>
      <c r="L2" s="21">
        <v>79664.741955535297</v>
      </c>
      <c r="M2" s="21">
        <v>79664.741955535297</v>
      </c>
      <c r="N2" s="22">
        <v>1</v>
      </c>
      <c r="O2" s="22">
        <v>0.106079248252633</v>
      </c>
      <c r="P2" s="20">
        <v>50.659947424668097</v>
      </c>
      <c r="Q2" s="20">
        <v>33.853295507052003</v>
      </c>
    </row>
    <row r="3" spans="1:17" x14ac:dyDescent="0.35">
      <c r="A3" s="7">
        <v>3</v>
      </c>
      <c r="B3" s="7">
        <v>126.56010000000001</v>
      </c>
      <c r="C3" s="7">
        <v>-3.9169</v>
      </c>
      <c r="D3" s="7" t="s">
        <v>4</v>
      </c>
      <c r="E3" s="21">
        <v>18134.543691479099</v>
      </c>
      <c r="F3" s="19">
        <v>23.8687</v>
      </c>
      <c r="G3" s="21">
        <v>-2265</v>
      </c>
      <c r="H3" s="7">
        <v>21.19</v>
      </c>
      <c r="I3" s="16">
        <f t="shared" ref="I3:I15" si="0">H3*0.85</f>
        <v>18.011500000000002</v>
      </c>
      <c r="J3" s="7">
        <v>10</v>
      </c>
      <c r="K3" s="7">
        <v>20</v>
      </c>
      <c r="L3" s="21">
        <v>79550.344391380699</v>
      </c>
      <c r="M3" s="21">
        <v>159215.08634691601</v>
      </c>
      <c r="N3" s="22">
        <v>0.92999999999999905</v>
      </c>
      <c r="O3" s="22">
        <v>9.9936137632376104E-2</v>
      </c>
      <c r="P3" s="20">
        <v>45.504601295496897</v>
      </c>
      <c r="Q3" s="20">
        <v>30.781418409032401</v>
      </c>
    </row>
    <row r="4" spans="1:17" x14ac:dyDescent="0.35">
      <c r="A4" s="7">
        <v>5</v>
      </c>
      <c r="B4" s="7">
        <v>127.76</v>
      </c>
      <c r="C4" s="7">
        <v>-7.9741</v>
      </c>
      <c r="D4" s="7" t="s">
        <v>4</v>
      </c>
      <c r="E4" s="21">
        <v>19800.974635467999</v>
      </c>
      <c r="F4" s="19">
        <v>24.04871</v>
      </c>
      <c r="G4" s="21">
        <v>-2481</v>
      </c>
      <c r="H4" s="7">
        <v>21.34</v>
      </c>
      <c r="I4" s="16">
        <f t="shared" si="0"/>
        <v>18.138999999999999</v>
      </c>
      <c r="J4" s="7">
        <v>12.8</v>
      </c>
      <c r="K4" s="7">
        <v>32.799999999999997</v>
      </c>
      <c r="L4" s="21">
        <v>101777.59992259199</v>
      </c>
      <c r="M4" s="21">
        <v>260992.68626950801</v>
      </c>
      <c r="N4" s="22">
        <v>0.88305826737216397</v>
      </c>
      <c r="O4" s="22">
        <v>9.5877428171744106E-2</v>
      </c>
      <c r="P4" s="20">
        <v>39.227753132952301</v>
      </c>
      <c r="Q4" s="20">
        <v>26.1276099229195</v>
      </c>
    </row>
    <row r="5" spans="1:17" x14ac:dyDescent="0.35">
      <c r="A5" s="7">
        <v>6</v>
      </c>
      <c r="B5" s="7">
        <v>126.56010000000001</v>
      </c>
      <c r="C5" s="7">
        <v>3.9967999999999999</v>
      </c>
      <c r="D5" s="7" t="s">
        <v>5</v>
      </c>
      <c r="E5" s="21">
        <v>13216.0258804932</v>
      </c>
      <c r="F5" s="19">
        <v>24.345179999999999</v>
      </c>
      <c r="G5" s="21">
        <v>-1681</v>
      </c>
      <c r="H5" s="7">
        <v>13.46</v>
      </c>
      <c r="I5" s="16">
        <f t="shared" si="0"/>
        <v>11.441000000000001</v>
      </c>
      <c r="J5" s="7">
        <v>10</v>
      </c>
      <c r="K5" s="7">
        <v>42.8</v>
      </c>
      <c r="L5" s="21">
        <v>79653.178883133005</v>
      </c>
      <c r="M5" s="21">
        <v>340645.86515264201</v>
      </c>
      <c r="N5" s="22">
        <v>0.85879497102663205</v>
      </c>
      <c r="O5" s="22">
        <v>9.38000216597564E-2</v>
      </c>
      <c r="P5" s="20">
        <v>39.303080431104199</v>
      </c>
      <c r="Q5" s="20">
        <v>26.707349806111399</v>
      </c>
    </row>
    <row r="6" spans="1:17" x14ac:dyDescent="0.35">
      <c r="A6" s="7">
        <v>7</v>
      </c>
      <c r="B6" s="7">
        <v>127.28</v>
      </c>
      <c r="C6" s="7">
        <v>-3.1983000000000001</v>
      </c>
      <c r="D6" s="7" t="s">
        <v>4</v>
      </c>
      <c r="E6" s="21">
        <v>21002.577074290599</v>
      </c>
      <c r="F6" s="19">
        <v>23.783010000000001</v>
      </c>
      <c r="G6" s="21">
        <v>-1087</v>
      </c>
      <c r="H6" s="7">
        <v>21.19</v>
      </c>
      <c r="I6" s="16">
        <f t="shared" si="0"/>
        <v>18.011500000000002</v>
      </c>
      <c r="J6" s="7">
        <v>12.8</v>
      </c>
      <c r="K6" s="7">
        <v>55.599999999999902</v>
      </c>
      <c r="L6" s="21">
        <v>101743.119833761</v>
      </c>
      <c r="M6" s="21">
        <v>442388.98498640303</v>
      </c>
      <c r="N6" s="22">
        <v>0.83558882352290997</v>
      </c>
      <c r="O6" s="22">
        <v>9.1826754203825398E-2</v>
      </c>
      <c r="P6" s="20">
        <v>36.203283236450297</v>
      </c>
      <c r="Q6" s="20">
        <v>24.208836083554601</v>
      </c>
    </row>
    <row r="7" spans="1:17" x14ac:dyDescent="0.35">
      <c r="A7" s="7">
        <v>8</v>
      </c>
      <c r="B7" s="7">
        <v>134</v>
      </c>
      <c r="C7" s="7">
        <v>-5.8299000000000003</v>
      </c>
      <c r="D7" s="7" t="s">
        <v>4</v>
      </c>
      <c r="E7" s="21">
        <v>24729.262102911998</v>
      </c>
      <c r="F7" s="19">
        <v>23.13306</v>
      </c>
      <c r="G7" s="21">
        <v>-1551</v>
      </c>
      <c r="H7" s="7">
        <v>21.34</v>
      </c>
      <c r="I7" s="16">
        <f t="shared" si="0"/>
        <v>18.138999999999999</v>
      </c>
      <c r="J7" s="7">
        <v>16.399999999999999</v>
      </c>
      <c r="K7" s="7">
        <v>72</v>
      </c>
      <c r="L7" s="21">
        <v>130216.545810332</v>
      </c>
      <c r="M7" s="21">
        <v>572605.53079673497</v>
      </c>
      <c r="N7" s="22">
        <v>0.81327895622360402</v>
      </c>
      <c r="O7" s="22">
        <v>8.99426625811625E-2</v>
      </c>
      <c r="P7" s="20">
        <v>33.260831232896898</v>
      </c>
      <c r="Q7" s="20">
        <v>21.793628841468301</v>
      </c>
    </row>
    <row r="8" spans="1:17" x14ac:dyDescent="0.35">
      <c r="A8" s="7">
        <v>9</v>
      </c>
      <c r="B8" s="7">
        <v>126.08</v>
      </c>
      <c r="C8" s="7">
        <v>-2.2393999999999998</v>
      </c>
      <c r="D8" s="7" t="s">
        <v>6</v>
      </c>
      <c r="E8" s="21">
        <v>23025.7893354796</v>
      </c>
      <c r="F8" s="19">
        <v>23.885809999999999</v>
      </c>
      <c r="G8" s="21">
        <v>-1569</v>
      </c>
      <c r="H8" s="7">
        <v>17.45</v>
      </c>
      <c r="I8" s="16">
        <f t="shared" si="0"/>
        <v>14.8325</v>
      </c>
      <c r="J8" s="7">
        <v>16.399999999999999</v>
      </c>
      <c r="K8" s="7">
        <v>88.4</v>
      </c>
      <c r="L8" s="21">
        <v>130282.278012918</v>
      </c>
      <c r="M8" s="21">
        <v>702887.80880965397</v>
      </c>
      <c r="N8" s="22">
        <v>0.79599241398884502</v>
      </c>
      <c r="O8" s="22">
        <v>8.8491781145467005E-2</v>
      </c>
      <c r="P8" s="20">
        <v>31.544071491387001</v>
      </c>
      <c r="Q8" s="20">
        <v>20.783133205142398</v>
      </c>
    </row>
    <row r="9" spans="1:17" x14ac:dyDescent="0.35">
      <c r="A9" s="7">
        <v>10</v>
      </c>
      <c r="B9" s="7">
        <v>127.28</v>
      </c>
      <c r="C9" s="7">
        <v>-3.4379</v>
      </c>
      <c r="D9" s="7" t="s">
        <v>4</v>
      </c>
      <c r="E9" s="21">
        <v>28254.774161412599</v>
      </c>
      <c r="F9" s="19">
        <v>24.093499999999999</v>
      </c>
      <c r="G9" s="21">
        <v>-1847</v>
      </c>
      <c r="H9" s="7">
        <v>21.19</v>
      </c>
      <c r="I9" s="16">
        <f t="shared" si="0"/>
        <v>18.011500000000002</v>
      </c>
      <c r="J9" s="7">
        <v>10</v>
      </c>
      <c r="K9" s="7">
        <v>98.4</v>
      </c>
      <c r="L9" s="21">
        <v>79314.436300151006</v>
      </c>
      <c r="M9" s="21">
        <v>782202.24510980502</v>
      </c>
      <c r="N9" s="22">
        <v>0.78711106233361905</v>
      </c>
      <c r="O9" s="22">
        <v>8.7749474181821496E-2</v>
      </c>
      <c r="P9" s="20">
        <v>35.445400119434503</v>
      </c>
      <c r="Q9" s="20">
        <v>24.6346383685113</v>
      </c>
    </row>
    <row r="10" spans="1:17" x14ac:dyDescent="0.35">
      <c r="A10" s="7">
        <v>15</v>
      </c>
      <c r="B10" s="7">
        <v>139.04</v>
      </c>
      <c r="C10" s="7">
        <v>-1.7597</v>
      </c>
      <c r="D10" s="7" t="s">
        <v>7</v>
      </c>
      <c r="E10" s="21">
        <v>33753.244785051298</v>
      </c>
      <c r="F10" s="19">
        <v>24.486729999999898</v>
      </c>
      <c r="G10" s="21">
        <v>-1149</v>
      </c>
      <c r="H10" s="7">
        <v>21.34</v>
      </c>
      <c r="I10" s="16">
        <f t="shared" si="0"/>
        <v>18.138999999999999</v>
      </c>
      <c r="J10" s="7">
        <v>16.399999999999999</v>
      </c>
      <c r="K10" s="7">
        <v>403.29999999999899</v>
      </c>
      <c r="L10" s="21">
        <v>129842.968885861</v>
      </c>
      <c r="M10" s="21">
        <v>3199306.5809756499</v>
      </c>
      <c r="N10" s="22">
        <v>0.67903933730219601</v>
      </c>
      <c r="O10" s="22">
        <v>7.8896295804365399E-2</v>
      </c>
      <c r="P10" s="20">
        <v>24.998019356945999</v>
      </c>
      <c r="Q10" s="20">
        <v>17.020045427525201</v>
      </c>
    </row>
    <row r="11" spans="1:17" x14ac:dyDescent="0.35">
      <c r="A11" s="7">
        <v>16</v>
      </c>
      <c r="B11" s="7">
        <v>128</v>
      </c>
      <c r="C11" s="7">
        <v>-7.9741</v>
      </c>
      <c r="D11" s="7" t="s">
        <v>4</v>
      </c>
      <c r="E11" s="21">
        <v>30608.204757468298</v>
      </c>
      <c r="F11" s="19">
        <v>24.047260000000001</v>
      </c>
      <c r="G11" s="21">
        <v>-2565</v>
      </c>
      <c r="H11" s="7">
        <v>21.34</v>
      </c>
      <c r="I11" s="16">
        <f t="shared" si="0"/>
        <v>18.138999999999999</v>
      </c>
      <c r="J11" s="7">
        <v>12.8</v>
      </c>
      <c r="K11" s="7">
        <v>516.099999999999</v>
      </c>
      <c r="L11" s="21">
        <v>101446.254072425</v>
      </c>
      <c r="M11" s="21">
        <v>4092607.99625113</v>
      </c>
      <c r="N11" s="22">
        <v>0.66173065589183899</v>
      </c>
      <c r="O11" s="22">
        <v>7.7510944753477501E-2</v>
      </c>
      <c r="P11" s="20">
        <v>25.671315941821</v>
      </c>
      <c r="Q11" s="20">
        <v>17.741661084419398</v>
      </c>
    </row>
    <row r="12" spans="1:17" x14ac:dyDescent="0.35">
      <c r="A12" s="7">
        <v>18</v>
      </c>
      <c r="B12" s="7">
        <v>128</v>
      </c>
      <c r="C12" s="7">
        <v>-3.9169</v>
      </c>
      <c r="D12" s="7" t="s">
        <v>4</v>
      </c>
      <c r="E12" s="21">
        <v>31348.557645896901</v>
      </c>
      <c r="F12" s="19">
        <v>23.877679999999899</v>
      </c>
      <c r="G12" s="21">
        <v>-1257</v>
      </c>
      <c r="H12" s="7">
        <v>21.13</v>
      </c>
      <c r="I12" s="16">
        <f t="shared" si="0"/>
        <v>17.9605</v>
      </c>
      <c r="J12" s="7">
        <v>16.399999999999999</v>
      </c>
      <c r="K12" s="7">
        <v>848.599999999999</v>
      </c>
      <c r="L12" s="21">
        <v>129946.689709168</v>
      </c>
      <c r="M12" s="21">
        <v>6730626.8388696499</v>
      </c>
      <c r="N12" s="22">
        <v>0.628159379326932</v>
      </c>
      <c r="O12" s="22">
        <v>7.4851248293265907E-2</v>
      </c>
      <c r="P12" s="20">
        <v>22.431727009951299</v>
      </c>
      <c r="Q12" s="20">
        <v>15.234543244512</v>
      </c>
    </row>
    <row r="13" spans="1:17" x14ac:dyDescent="0.35">
      <c r="A13" s="7">
        <v>20</v>
      </c>
      <c r="B13" s="7">
        <v>129.19999999999999</v>
      </c>
      <c r="C13" s="7">
        <v>-3.4379</v>
      </c>
      <c r="D13" s="7" t="s">
        <v>4</v>
      </c>
      <c r="E13" s="21">
        <v>31048.038441631401</v>
      </c>
      <c r="F13" s="19">
        <v>23.976109999999998</v>
      </c>
      <c r="G13" s="21">
        <v>-2235</v>
      </c>
      <c r="H13" s="7">
        <v>20.85</v>
      </c>
      <c r="I13" s="16">
        <f t="shared" si="0"/>
        <v>17.7225</v>
      </c>
      <c r="J13" s="7">
        <v>10</v>
      </c>
      <c r="K13" s="7">
        <v>1393</v>
      </c>
      <c r="L13" s="21">
        <v>79243.560306925807</v>
      </c>
      <c r="M13" s="21">
        <v>11043942.359790901</v>
      </c>
      <c r="N13" s="22">
        <v>0.59639492353972101</v>
      </c>
      <c r="O13" s="22">
        <v>7.2368889311586193E-2</v>
      </c>
      <c r="P13" s="20">
        <v>23.527225315010799</v>
      </c>
      <c r="Q13" s="20">
        <v>16.744656150852101</v>
      </c>
    </row>
    <row r="14" spans="1:17" x14ac:dyDescent="0.35">
      <c r="A14" s="7">
        <v>21</v>
      </c>
      <c r="B14" s="7">
        <v>127.76</v>
      </c>
      <c r="C14" s="7">
        <v>-8.4491999999999994</v>
      </c>
      <c r="D14" s="7" t="s">
        <v>4</v>
      </c>
      <c r="E14" s="21">
        <v>33091.538999138102</v>
      </c>
      <c r="F14" s="19">
        <v>23.792950000000001</v>
      </c>
      <c r="G14" s="21">
        <v>-1805</v>
      </c>
      <c r="H14" s="7">
        <v>21.34</v>
      </c>
      <c r="I14" s="16">
        <f t="shared" si="0"/>
        <v>18.138999999999999</v>
      </c>
      <c r="J14" s="7">
        <v>16.399999999999999</v>
      </c>
      <c r="K14" s="7">
        <v>1781.5</v>
      </c>
      <c r="L14" s="21">
        <v>129871.812316039</v>
      </c>
      <c r="M14" s="21">
        <v>14122313.668842001</v>
      </c>
      <c r="N14" s="22">
        <v>0.58123080544976502</v>
      </c>
      <c r="O14" s="22">
        <v>7.1195903392896998E-2</v>
      </c>
      <c r="P14" s="20">
        <v>20.143311876469902</v>
      </c>
      <c r="Q14" s="20">
        <v>13.7828817266253</v>
      </c>
    </row>
    <row r="15" spans="1:17" x14ac:dyDescent="0.35">
      <c r="A15" s="7">
        <v>29</v>
      </c>
      <c r="B15" s="7">
        <v>133.04</v>
      </c>
      <c r="C15" s="7">
        <v>-5.8299000000000003</v>
      </c>
      <c r="D15" s="7" t="s">
        <v>4</v>
      </c>
      <c r="E15" s="21">
        <v>38958.736312348301</v>
      </c>
      <c r="F15" s="19">
        <v>23.649279999999901</v>
      </c>
      <c r="G15" s="21">
        <v>-1435</v>
      </c>
      <c r="H15" s="7">
        <v>21.34</v>
      </c>
      <c r="I15" s="16">
        <f t="shared" si="0"/>
        <v>18.138999999999999</v>
      </c>
      <c r="J15" s="7">
        <v>16.399999999999999</v>
      </c>
      <c r="K15" s="7">
        <v>12854.5</v>
      </c>
      <c r="L15" s="21">
        <v>129608.060838452</v>
      </c>
      <c r="M15" s="21">
        <v>100944133.454322</v>
      </c>
      <c r="N15" s="22">
        <v>0.47259603278861201</v>
      </c>
      <c r="O15" s="22">
        <v>6.3033591299512304E-2</v>
      </c>
      <c r="P15" s="20">
        <v>15.294800665335799</v>
      </c>
      <c r="Q15" s="20">
        <v>10.688707882679401</v>
      </c>
    </row>
    <row r="16" spans="1:17" x14ac:dyDescent="0.35">
      <c r="P16" s="4"/>
      <c r="Q16" s="4"/>
    </row>
    <row r="17" spans="15:17" x14ac:dyDescent="0.35">
      <c r="O17" s="8" t="s">
        <v>27</v>
      </c>
      <c r="P17" s="7">
        <f>MIN(P2:P15)</f>
        <v>15.294800665335799</v>
      </c>
      <c r="Q17" s="7">
        <f>MIN(Q2:Q15)</f>
        <v>10.688707882679401</v>
      </c>
    </row>
    <row r="18" spans="15:17" x14ac:dyDescent="0.35">
      <c r="O18" s="8" t="s">
        <v>28</v>
      </c>
      <c r="P18" s="7">
        <f>MAX(P2:P15)</f>
        <v>50.659947424668097</v>
      </c>
      <c r="Q18" s="7">
        <f>MAX(Q2:Q15)</f>
        <v>33.853295507052003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N1" sqref="N1"/>
    </sheetView>
  </sheetViews>
  <sheetFormatPr defaultRowHeight="14.5" x14ac:dyDescent="0.35"/>
  <cols>
    <col min="1" max="1" width="4.54296875" bestFit="1" customWidth="1"/>
    <col min="2" max="2" width="9.08984375" bestFit="1" customWidth="1"/>
    <col min="3" max="3" width="7.7265625" bestFit="1" customWidth="1"/>
    <col min="4" max="4" width="18.6328125" bestFit="1" customWidth="1"/>
    <col min="5" max="5" width="11.81640625" bestFit="1" customWidth="1"/>
    <col min="6" max="6" width="12.36328125" bestFit="1" customWidth="1"/>
    <col min="7" max="7" width="9.36328125" bestFit="1" customWidth="1"/>
    <col min="8" max="8" width="19.1796875" bestFit="1" customWidth="1"/>
    <col min="9" max="9" width="24.26953125" bestFit="1" customWidth="1"/>
    <col min="10" max="10" width="13" bestFit="1" customWidth="1"/>
    <col min="11" max="11" width="19.7265625" bestFit="1" customWidth="1"/>
    <col min="12" max="12" width="20.90625" bestFit="1" customWidth="1"/>
    <col min="13" max="13" width="25" bestFit="1" customWidth="1"/>
    <col min="14" max="14" width="21.1796875" bestFit="1" customWidth="1"/>
    <col min="15" max="15" width="11.81640625" bestFit="1" customWidth="1"/>
    <col min="16" max="16" width="23.6328125" bestFit="1" customWidth="1"/>
    <col min="17" max="17" width="23.1796875" bestFit="1" customWidth="1"/>
  </cols>
  <sheetData>
    <row r="1" spans="1:17" x14ac:dyDescent="0.35">
      <c r="A1" s="8" t="s">
        <v>0</v>
      </c>
      <c r="B1" s="8" t="s">
        <v>2</v>
      </c>
      <c r="C1" s="8" t="s">
        <v>3</v>
      </c>
      <c r="D1" s="8" t="s">
        <v>1</v>
      </c>
      <c r="E1" s="8" t="s">
        <v>40</v>
      </c>
      <c r="F1" s="8" t="s">
        <v>41</v>
      </c>
      <c r="G1" s="8" t="s">
        <v>42</v>
      </c>
      <c r="H1" s="8" t="s">
        <v>49</v>
      </c>
      <c r="I1" s="8" t="s">
        <v>50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63</v>
      </c>
      <c r="O1" s="8" t="s">
        <v>47</v>
      </c>
      <c r="P1" s="8" t="s">
        <v>48</v>
      </c>
      <c r="Q1" s="8" t="s">
        <v>51</v>
      </c>
    </row>
    <row r="2" spans="1:17" x14ac:dyDescent="0.35">
      <c r="A2" s="7">
        <v>11</v>
      </c>
      <c r="B2" s="7">
        <v>125.36</v>
      </c>
      <c r="C2" s="7">
        <v>3.5177999999999998</v>
      </c>
      <c r="D2" s="7" t="s">
        <v>5</v>
      </c>
      <c r="E2" s="21">
        <v>18098.982458312199</v>
      </c>
      <c r="F2" s="19">
        <v>24.31814</v>
      </c>
      <c r="G2" s="21">
        <v>-2571</v>
      </c>
      <c r="H2" s="7">
        <v>13.46</v>
      </c>
      <c r="I2" s="16">
        <f>H2*0.85</f>
        <v>11.441000000000001</v>
      </c>
      <c r="J2" s="7">
        <v>44</v>
      </c>
      <c r="K2" s="7">
        <v>142.4</v>
      </c>
      <c r="L2" s="21">
        <v>350024.90880416101</v>
      </c>
      <c r="M2" s="21">
        <v>1132227.1539139601</v>
      </c>
      <c r="N2" s="22">
        <v>0.75723473613191306</v>
      </c>
      <c r="O2" s="22">
        <v>8.5268305051113602E-2</v>
      </c>
      <c r="P2" s="20">
        <v>22.321821738578802</v>
      </c>
      <c r="Q2" s="20">
        <v>13.513692610926601</v>
      </c>
    </row>
    <row r="3" spans="1:17" x14ac:dyDescent="0.35">
      <c r="A3" s="7">
        <v>12</v>
      </c>
      <c r="B3" s="7">
        <v>134</v>
      </c>
      <c r="C3" s="7">
        <v>-5.5911</v>
      </c>
      <c r="D3" s="7" t="s">
        <v>4</v>
      </c>
      <c r="E3" s="21">
        <v>29693.888309592901</v>
      </c>
      <c r="F3" s="19">
        <v>23.27749</v>
      </c>
      <c r="G3" s="21">
        <v>-2893</v>
      </c>
      <c r="H3" s="7">
        <v>21.34</v>
      </c>
      <c r="I3" s="16">
        <f t="shared" ref="I3:I15" si="0">H3*0.85</f>
        <v>18.138999999999999</v>
      </c>
      <c r="J3" s="7">
        <v>44</v>
      </c>
      <c r="K3" s="7">
        <v>186.4</v>
      </c>
      <c r="L3" s="21">
        <v>348824.21969890298</v>
      </c>
      <c r="M3" s="21">
        <v>1481051.37361287</v>
      </c>
      <c r="N3" s="22">
        <v>0.73618615163401102</v>
      </c>
      <c r="O3" s="22">
        <v>8.3535365698129999E-2</v>
      </c>
      <c r="P3" s="20">
        <v>22.668832005192399</v>
      </c>
      <c r="Q3" s="20">
        <v>13.9732060335181</v>
      </c>
    </row>
    <row r="4" spans="1:17" x14ac:dyDescent="0.35">
      <c r="A4" s="7">
        <v>13</v>
      </c>
      <c r="B4" s="7">
        <v>124.4</v>
      </c>
      <c r="C4" s="7">
        <v>-2.2393999999999998</v>
      </c>
      <c r="D4" s="7" t="s">
        <v>6</v>
      </c>
      <c r="E4" s="21">
        <v>32029.871958517499</v>
      </c>
      <c r="F4" s="19">
        <v>24.105329999999999</v>
      </c>
      <c r="G4" s="21">
        <v>-2949</v>
      </c>
      <c r="H4" s="7">
        <v>21.34</v>
      </c>
      <c r="I4" s="16">
        <f t="shared" si="0"/>
        <v>18.138999999999999</v>
      </c>
      <c r="J4" s="7">
        <v>56.3</v>
      </c>
      <c r="K4" s="7">
        <v>242.7</v>
      </c>
      <c r="L4" s="21">
        <v>445997.65038504399</v>
      </c>
      <c r="M4" s="21">
        <v>1927049.0239979101</v>
      </c>
      <c r="N4" s="22">
        <v>0.71612168545925803</v>
      </c>
      <c r="O4" s="22">
        <v>8.1895421700710999E-2</v>
      </c>
      <c r="P4" s="20">
        <v>20.209266514870599</v>
      </c>
      <c r="Q4" s="20">
        <v>12.436978183853901</v>
      </c>
    </row>
    <row r="5" spans="1:17" x14ac:dyDescent="0.35">
      <c r="A5" s="7">
        <v>14</v>
      </c>
      <c r="B5" s="7">
        <v>122.24</v>
      </c>
      <c r="C5" s="7">
        <v>-8.9237000000000002</v>
      </c>
      <c r="D5" s="7" t="s">
        <v>8</v>
      </c>
      <c r="E5" s="21">
        <v>33417.630844304302</v>
      </c>
      <c r="F5" s="19">
        <v>23.967420000000001</v>
      </c>
      <c r="G5" s="21">
        <v>-2977</v>
      </c>
      <c r="H5" s="7">
        <v>21.28</v>
      </c>
      <c r="I5" s="16">
        <f t="shared" si="0"/>
        <v>18.088000000000001</v>
      </c>
      <c r="J5" s="7">
        <v>72.099999999999994</v>
      </c>
      <c r="K5" s="7">
        <v>314.79999999999899</v>
      </c>
      <c r="L5" s="21">
        <v>570898.469089558</v>
      </c>
      <c r="M5" s="21">
        <v>2497947.4930874701</v>
      </c>
      <c r="N5" s="22">
        <v>0.69688271270008395</v>
      </c>
      <c r="O5" s="22">
        <v>8.0334197177118399E-2</v>
      </c>
      <c r="P5" s="20">
        <v>18.482734332638898</v>
      </c>
      <c r="Q5" s="20">
        <v>11.2471127608224</v>
      </c>
    </row>
    <row r="6" spans="1:17" x14ac:dyDescent="0.35">
      <c r="A6" s="7">
        <v>15</v>
      </c>
      <c r="B6" s="7">
        <v>127.52</v>
      </c>
      <c r="C6" s="7">
        <v>-8.2117000000000004</v>
      </c>
      <c r="D6" s="7" t="s">
        <v>4</v>
      </c>
      <c r="E6" s="21">
        <v>30129.376924648699</v>
      </c>
      <c r="F6" s="19">
        <v>24.098569999999999</v>
      </c>
      <c r="G6" s="21">
        <v>-1117</v>
      </c>
      <c r="H6" s="7">
        <v>21.34</v>
      </c>
      <c r="I6" s="16">
        <f t="shared" si="0"/>
        <v>18.138999999999999</v>
      </c>
      <c r="J6" s="7">
        <v>72.099999999999994</v>
      </c>
      <c r="K6" s="7">
        <v>386.9</v>
      </c>
      <c r="L6" s="21">
        <v>571516.11900232197</v>
      </c>
      <c r="M6" s="21">
        <v>3069463.6120897899</v>
      </c>
      <c r="N6" s="22">
        <v>0.68199717330078702</v>
      </c>
      <c r="O6" s="22">
        <v>7.9133972551318502E-2</v>
      </c>
      <c r="P6" s="20">
        <v>17.649683457780199</v>
      </c>
      <c r="Q6" s="20">
        <v>10.6846355361794</v>
      </c>
    </row>
    <row r="7" spans="1:17" x14ac:dyDescent="0.35">
      <c r="A7" s="7">
        <v>17</v>
      </c>
      <c r="B7" s="7">
        <v>123.43989999999999</v>
      </c>
      <c r="C7" s="7">
        <v>-8.6865000000000006</v>
      </c>
      <c r="D7" s="7" t="s">
        <v>8</v>
      </c>
      <c r="E7" s="21">
        <v>34444.139930055499</v>
      </c>
      <c r="F7" s="19">
        <v>23.658750000000001</v>
      </c>
      <c r="G7" s="21">
        <v>-2355</v>
      </c>
      <c r="H7" s="7">
        <v>21.28</v>
      </c>
      <c r="I7" s="16">
        <f t="shared" si="0"/>
        <v>18.088000000000001</v>
      </c>
      <c r="J7" s="7">
        <v>44</v>
      </c>
      <c r="K7" s="7">
        <v>660.099999999999</v>
      </c>
      <c r="L7" s="21">
        <v>348277.72938449</v>
      </c>
      <c r="M7" s="21">
        <v>5234436.2915360304</v>
      </c>
      <c r="N7" s="22">
        <v>0.644898892010904</v>
      </c>
      <c r="O7" s="22">
        <v>7.6172883773941102E-2</v>
      </c>
      <c r="P7" s="20">
        <v>18.619138938461798</v>
      </c>
      <c r="Q7" s="20">
        <v>11.7520280518712</v>
      </c>
    </row>
    <row r="8" spans="1:17" x14ac:dyDescent="0.35">
      <c r="A8" s="7">
        <v>18</v>
      </c>
      <c r="B8" s="7">
        <v>124.4</v>
      </c>
      <c r="C8" s="7">
        <v>-7.9741</v>
      </c>
      <c r="D8" s="7" t="s">
        <v>8</v>
      </c>
      <c r="E8" s="21">
        <v>29765.396920182899</v>
      </c>
      <c r="F8" s="19">
        <v>24.079829999999902</v>
      </c>
      <c r="G8" s="21">
        <v>-2431</v>
      </c>
      <c r="H8" s="7">
        <v>18.170000000000002</v>
      </c>
      <c r="I8" s="16">
        <f t="shared" si="0"/>
        <v>15.444500000000001</v>
      </c>
      <c r="J8" s="7">
        <v>72.099999999999994</v>
      </c>
      <c r="K8" s="7">
        <v>832.19999999999902</v>
      </c>
      <c r="L8" s="21">
        <v>571582.95582695899</v>
      </c>
      <c r="M8" s="21">
        <v>6600680.1491604801</v>
      </c>
      <c r="N8" s="22">
        <v>0.62944413632330898</v>
      </c>
      <c r="O8" s="22">
        <v>7.4952358615852893E-2</v>
      </c>
      <c r="P8" s="20">
        <v>15.6573100766763</v>
      </c>
      <c r="Q8" s="20">
        <v>9.5264481845472098</v>
      </c>
    </row>
    <row r="9" spans="1:17" x14ac:dyDescent="0.35">
      <c r="A9" s="7">
        <v>19</v>
      </c>
      <c r="B9" s="7">
        <v>121.76</v>
      </c>
      <c r="C9" s="7">
        <v>-9.1607000000000003</v>
      </c>
      <c r="D9" s="7" t="s">
        <v>8</v>
      </c>
      <c r="E9" s="21">
        <v>37225.851513393703</v>
      </c>
      <c r="F9" s="19">
        <v>23.921970000000002</v>
      </c>
      <c r="G9" s="21">
        <v>-2857</v>
      </c>
      <c r="H9" s="7">
        <v>21.28</v>
      </c>
      <c r="I9" s="16">
        <f t="shared" si="0"/>
        <v>18.088000000000001</v>
      </c>
      <c r="J9" s="7">
        <v>34.4</v>
      </c>
      <c r="K9" s="7">
        <v>1083</v>
      </c>
      <c r="L9" s="21">
        <v>272028.14706146601</v>
      </c>
      <c r="M9" s="21">
        <v>8590291.5203370303</v>
      </c>
      <c r="N9" s="22">
        <v>0.61232181759999804</v>
      </c>
      <c r="O9" s="22">
        <v>7.3609327563131904E-2</v>
      </c>
      <c r="P9" s="20">
        <v>18.279016966550799</v>
      </c>
      <c r="Q9" s="20">
        <v>11.8705800850652</v>
      </c>
    </row>
    <row r="10" spans="1:17" x14ac:dyDescent="0.35">
      <c r="A10" s="7">
        <v>21</v>
      </c>
      <c r="B10" s="7">
        <v>140.72</v>
      </c>
      <c r="C10" s="7">
        <v>-2.2393999999999998</v>
      </c>
      <c r="D10" s="7" t="s">
        <v>7</v>
      </c>
      <c r="E10" s="21">
        <v>32367.609331079999</v>
      </c>
      <c r="F10" s="19">
        <v>24.581219999999998</v>
      </c>
      <c r="G10" s="21">
        <v>-2369</v>
      </c>
      <c r="H10" s="7">
        <v>15.17</v>
      </c>
      <c r="I10" s="16">
        <f t="shared" si="0"/>
        <v>12.894499999999999</v>
      </c>
      <c r="J10" s="7">
        <v>72.099999999999994</v>
      </c>
      <c r="K10" s="7">
        <v>1765.1</v>
      </c>
      <c r="L10" s="21">
        <v>571098.40761057101</v>
      </c>
      <c r="M10" s="21">
        <v>13992441.856526</v>
      </c>
      <c r="N10" s="22">
        <v>0.58179387162352503</v>
      </c>
      <c r="O10" s="22">
        <v>7.12393162824001E-2</v>
      </c>
      <c r="P10" s="20">
        <v>13.8596788360991</v>
      </c>
      <c r="Q10" s="20">
        <v>8.5813148710901892</v>
      </c>
    </row>
    <row r="11" spans="1:17" x14ac:dyDescent="0.35">
      <c r="A11" s="7">
        <v>23</v>
      </c>
      <c r="B11" s="7">
        <v>131.36000000000001</v>
      </c>
      <c r="C11" s="7">
        <v>-8.2117000000000004</v>
      </c>
      <c r="D11" s="7" t="s">
        <v>4</v>
      </c>
      <c r="E11" s="21">
        <v>26539.372014494998</v>
      </c>
      <c r="F11" s="19">
        <v>23.37885</v>
      </c>
      <c r="G11" s="21">
        <v>-1357</v>
      </c>
      <c r="H11" s="7">
        <v>16.739999999999998</v>
      </c>
      <c r="I11" s="16">
        <f t="shared" si="0"/>
        <v>14.228999999999997</v>
      </c>
      <c r="J11" s="7">
        <v>34.4</v>
      </c>
      <c r="K11" s="7">
        <v>2915.9</v>
      </c>
      <c r="L11" s="21">
        <v>272987.140701394</v>
      </c>
      <c r="M11" s="21">
        <v>23104445.799755</v>
      </c>
      <c r="N11" s="22">
        <v>0.55200723134015395</v>
      </c>
      <c r="O11" s="22">
        <v>6.8957991082220296E-2</v>
      </c>
      <c r="P11" s="20">
        <v>15.526942247224801</v>
      </c>
      <c r="Q11" s="20">
        <v>9.9084371544154006</v>
      </c>
    </row>
    <row r="12" spans="1:17" x14ac:dyDescent="0.35">
      <c r="A12" s="7">
        <v>24</v>
      </c>
      <c r="B12" s="7">
        <v>127.04</v>
      </c>
      <c r="C12" s="7">
        <v>-2.9586999999999999</v>
      </c>
      <c r="D12" s="7" t="s">
        <v>4</v>
      </c>
      <c r="E12" s="21">
        <v>33672.679905976998</v>
      </c>
      <c r="F12" s="19">
        <v>24.24729</v>
      </c>
      <c r="G12" s="21">
        <v>-1585</v>
      </c>
      <c r="H12" s="7">
        <v>21.19</v>
      </c>
      <c r="I12" s="16">
        <f t="shared" si="0"/>
        <v>18.011500000000002</v>
      </c>
      <c r="J12" s="7">
        <v>21</v>
      </c>
      <c r="K12" s="7">
        <v>3736.9</v>
      </c>
      <c r="L12" s="21">
        <v>166266.85071343</v>
      </c>
      <c r="M12" s="21">
        <v>29587052.362040199</v>
      </c>
      <c r="N12" s="22">
        <v>0.53785448181457896</v>
      </c>
      <c r="O12" s="22">
        <v>6.7885106634867701E-2</v>
      </c>
      <c r="P12" s="20">
        <v>16.814198828614501</v>
      </c>
      <c r="Q12" s="20">
        <v>11.395937055977299</v>
      </c>
    </row>
    <row r="13" spans="1:17" x14ac:dyDescent="0.35">
      <c r="A13" s="7">
        <v>25</v>
      </c>
      <c r="B13" s="7">
        <v>127.52</v>
      </c>
      <c r="C13" s="7">
        <v>-7.9741</v>
      </c>
      <c r="D13" s="7" t="s">
        <v>4</v>
      </c>
      <c r="E13" s="21">
        <v>35312.2839074402</v>
      </c>
      <c r="F13" s="19">
        <v>24.049189999999999</v>
      </c>
      <c r="G13" s="21">
        <v>-1783</v>
      </c>
      <c r="H13" s="7">
        <v>21.34</v>
      </c>
      <c r="I13" s="16">
        <f t="shared" si="0"/>
        <v>18.138999999999999</v>
      </c>
      <c r="J13" s="7">
        <v>44</v>
      </c>
      <c r="K13" s="7">
        <v>4780.8999999999996</v>
      </c>
      <c r="L13" s="21">
        <v>348174.42505244201</v>
      </c>
      <c r="M13" s="21">
        <v>37796454.948892899</v>
      </c>
      <c r="N13" s="22">
        <v>0.52415817363672101</v>
      </c>
      <c r="O13" s="22">
        <v>6.6853739826397696E-2</v>
      </c>
      <c r="P13" s="20">
        <v>13.696709473632399</v>
      </c>
      <c r="Q13" s="20">
        <v>8.82497075850047</v>
      </c>
    </row>
    <row r="14" spans="1:17" x14ac:dyDescent="0.35">
      <c r="A14" s="7">
        <v>26</v>
      </c>
      <c r="B14" s="7">
        <v>119.84</v>
      </c>
      <c r="C14" s="7">
        <v>-8.2117000000000004</v>
      </c>
      <c r="D14" s="7" t="s">
        <v>8</v>
      </c>
      <c r="E14" s="21">
        <v>31653.103125298301</v>
      </c>
      <c r="F14" s="19">
        <v>23.88823</v>
      </c>
      <c r="G14" s="21">
        <v>-2035</v>
      </c>
      <c r="H14" s="7">
        <v>17.579999999999998</v>
      </c>
      <c r="I14" s="16">
        <f t="shared" si="0"/>
        <v>14.942999999999998</v>
      </c>
      <c r="J14" s="7">
        <v>44</v>
      </c>
      <c r="K14" s="7">
        <v>6124.9</v>
      </c>
      <c r="L14" s="21">
        <v>348602.66721930599</v>
      </c>
      <c r="M14" s="21">
        <v>48345447.355811097</v>
      </c>
      <c r="N14" s="22">
        <v>0.51073784577929104</v>
      </c>
      <c r="O14" s="22">
        <v>6.5849843749819101E-2</v>
      </c>
      <c r="P14" s="20">
        <v>13.134729428769299</v>
      </c>
      <c r="Q14" s="20">
        <v>8.4017284679313793</v>
      </c>
    </row>
    <row r="15" spans="1:17" x14ac:dyDescent="0.35">
      <c r="A15" s="7">
        <v>27</v>
      </c>
      <c r="B15" s="7">
        <v>127.28</v>
      </c>
      <c r="C15" s="7">
        <v>-2.9586999999999999</v>
      </c>
      <c r="D15" s="7" t="s">
        <v>4</v>
      </c>
      <c r="E15" s="21">
        <v>38571.8450175662</v>
      </c>
      <c r="F15" s="19">
        <v>24.29569</v>
      </c>
      <c r="G15" s="21">
        <v>-1871</v>
      </c>
      <c r="H15" s="7">
        <v>21.19</v>
      </c>
      <c r="I15" s="16">
        <f t="shared" si="0"/>
        <v>18.011500000000002</v>
      </c>
      <c r="J15" s="7">
        <v>21</v>
      </c>
      <c r="K15" s="7">
        <v>7845.9</v>
      </c>
      <c r="L15" s="21">
        <v>165984.523194131</v>
      </c>
      <c r="M15" s="21">
        <v>61826471.545086198</v>
      </c>
      <c r="N15" s="22">
        <v>0.49766659442063998</v>
      </c>
      <c r="O15" s="22">
        <v>6.4878507868045096E-2</v>
      </c>
      <c r="P15" s="20">
        <v>15.234857773501</v>
      </c>
      <c r="Q15" s="20">
        <v>10.462368170656401</v>
      </c>
    </row>
    <row r="16" spans="1:17" x14ac:dyDescent="0.35">
      <c r="P16" s="4"/>
      <c r="Q16" s="4"/>
    </row>
    <row r="17" spans="15:17" x14ac:dyDescent="0.35">
      <c r="O17" s="8" t="s">
        <v>27</v>
      </c>
      <c r="P17" s="7">
        <f>MIN(P2:P15)</f>
        <v>13.134729428769299</v>
      </c>
      <c r="Q17" s="7">
        <f>MIN(Q2:Q15)</f>
        <v>8.4017284679313793</v>
      </c>
    </row>
    <row r="18" spans="15:17" x14ac:dyDescent="0.35">
      <c r="O18" s="8" t="s">
        <v>28</v>
      </c>
      <c r="P18" s="7">
        <f>MAX(P2:P15)</f>
        <v>22.668832005192399</v>
      </c>
      <c r="Q18" s="7">
        <f>MAX(Q2:Q15)</f>
        <v>13.9732060335181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workbookViewId="0">
      <selection activeCell="N1" sqref="N1"/>
    </sheetView>
  </sheetViews>
  <sheetFormatPr defaultRowHeight="14.5" x14ac:dyDescent="0.35"/>
  <cols>
    <col min="1" max="1" width="6.81640625" bestFit="1" customWidth="1"/>
    <col min="2" max="2" width="11.36328125" bestFit="1" customWidth="1"/>
    <col min="3" max="3" width="10" bestFit="1" customWidth="1"/>
    <col min="4" max="4" width="18.6328125" bestFit="1" customWidth="1"/>
    <col min="5" max="5" width="13.6328125" bestFit="1" customWidth="1"/>
    <col min="6" max="6" width="14.6328125" bestFit="1" customWidth="1"/>
    <col min="7" max="7" width="11.6328125" bestFit="1" customWidth="1"/>
    <col min="8" max="8" width="21.453125" bestFit="1" customWidth="1"/>
    <col min="9" max="9" width="26.54296875" bestFit="1" customWidth="1"/>
    <col min="10" max="10" width="15.26953125" bestFit="1" customWidth="1"/>
    <col min="11" max="11" width="22" bestFit="1" customWidth="1"/>
    <col min="12" max="12" width="23.1796875" bestFit="1" customWidth="1"/>
    <col min="13" max="13" width="27.26953125" bestFit="1" customWidth="1"/>
    <col min="14" max="14" width="23.453125" bestFit="1" customWidth="1"/>
    <col min="15" max="15" width="11.81640625" bestFit="1" customWidth="1"/>
    <col min="16" max="16" width="25.90625" bestFit="1" customWidth="1"/>
    <col min="17" max="17" width="25.453125" bestFit="1" customWidth="1"/>
  </cols>
  <sheetData>
    <row r="1" spans="1:17" x14ac:dyDescent="0.35">
      <c r="A1" s="8" t="s">
        <v>0</v>
      </c>
      <c r="B1" s="8" t="s">
        <v>2</v>
      </c>
      <c r="C1" s="8" t="s">
        <v>3</v>
      </c>
      <c r="D1" s="8" t="s">
        <v>1</v>
      </c>
      <c r="E1" s="8" t="s">
        <v>40</v>
      </c>
      <c r="F1" s="8" t="s">
        <v>41</v>
      </c>
      <c r="G1" s="8" t="s">
        <v>42</v>
      </c>
      <c r="H1" s="8" t="s">
        <v>49</v>
      </c>
      <c r="I1" s="8" t="s">
        <v>50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63</v>
      </c>
      <c r="O1" s="8" t="s">
        <v>47</v>
      </c>
      <c r="P1" s="8" t="s">
        <v>48</v>
      </c>
      <c r="Q1" s="8" t="s">
        <v>51</v>
      </c>
    </row>
    <row r="2" spans="1:17" x14ac:dyDescent="0.35">
      <c r="A2" s="7">
        <v>16</v>
      </c>
      <c r="B2" s="7">
        <v>119.12</v>
      </c>
      <c r="C2" s="7">
        <v>-9.1607000000000003</v>
      </c>
      <c r="D2" s="7" t="s">
        <v>8</v>
      </c>
      <c r="E2" s="21">
        <v>33265.620396919301</v>
      </c>
      <c r="F2" s="19">
        <v>22.342919999999999</v>
      </c>
      <c r="G2" s="21">
        <v>-1275</v>
      </c>
      <c r="H2" s="7">
        <v>20.81</v>
      </c>
      <c r="I2" s="16">
        <f>H2*0.85</f>
        <v>17.688499999999998</v>
      </c>
      <c r="J2" s="7">
        <v>100</v>
      </c>
      <c r="K2" s="7">
        <v>503.29999999999899</v>
      </c>
      <c r="L2" s="21">
        <v>791855.16120305099</v>
      </c>
      <c r="M2" s="21">
        <v>3991161.7421786999</v>
      </c>
      <c r="N2" s="22">
        <v>0.663472889203095</v>
      </c>
      <c r="O2" s="22">
        <v>7.7649962221749302E-2</v>
      </c>
      <c r="P2" s="20">
        <v>16.789941650178399</v>
      </c>
      <c r="Q2" s="20">
        <v>9.9034618825755292</v>
      </c>
    </row>
    <row r="3" spans="1:17" x14ac:dyDescent="0.35">
      <c r="A3" s="7">
        <v>17</v>
      </c>
      <c r="B3" s="7">
        <v>123.43989999999999</v>
      </c>
      <c r="C3" s="7">
        <v>-5.1132</v>
      </c>
      <c r="D3" s="7" t="s">
        <v>9</v>
      </c>
      <c r="E3" s="21">
        <v>26607.856422807599</v>
      </c>
      <c r="F3" s="19">
        <v>23.927199999999999</v>
      </c>
      <c r="G3" s="21">
        <v>-2429</v>
      </c>
      <c r="H3" s="7">
        <v>16.63</v>
      </c>
      <c r="I3" s="16">
        <f t="shared" ref="I3:I66" si="0">H3*0.85</f>
        <v>14.135499999999999</v>
      </c>
      <c r="J3" s="7">
        <v>100</v>
      </c>
      <c r="K3" s="7">
        <v>616.099999999999</v>
      </c>
      <c r="L3" s="21">
        <v>793550.56590041099</v>
      </c>
      <c r="M3" s="21">
        <v>4886158.5621515401</v>
      </c>
      <c r="N3" s="22">
        <v>0.64957336627634199</v>
      </c>
      <c r="O3" s="22">
        <v>7.6543574648338497E-2</v>
      </c>
      <c r="P3" s="20">
        <v>15.1741477748071</v>
      </c>
      <c r="Q3" s="20">
        <v>8.9377238061418396</v>
      </c>
    </row>
    <row r="4" spans="1:17" x14ac:dyDescent="0.35">
      <c r="A4" s="7">
        <v>18</v>
      </c>
      <c r="B4" s="7">
        <v>125.36</v>
      </c>
      <c r="C4" s="7">
        <v>1.3599000000000001</v>
      </c>
      <c r="D4" s="7" t="s">
        <v>5</v>
      </c>
      <c r="E4" s="21">
        <v>21913.220908644798</v>
      </c>
      <c r="F4" s="19">
        <v>24.19135</v>
      </c>
      <c r="G4" s="21">
        <v>-1085</v>
      </c>
      <c r="H4" s="7">
        <v>13.46</v>
      </c>
      <c r="I4" s="16">
        <f t="shared" si="0"/>
        <v>11.441000000000001</v>
      </c>
      <c r="J4" s="7">
        <v>100</v>
      </c>
      <c r="K4" s="7">
        <v>760.099999999999</v>
      </c>
      <c r="L4" s="21">
        <v>794660.90179749206</v>
      </c>
      <c r="M4" s="21">
        <v>6029097.1933335299</v>
      </c>
      <c r="N4" s="22">
        <v>0.635444704281521</v>
      </c>
      <c r="O4" s="22">
        <v>7.5425321481142601E-2</v>
      </c>
      <c r="P4" s="20">
        <v>14.3467859334023</v>
      </c>
      <c r="Q4" s="20">
        <v>8.3698475189679193</v>
      </c>
    </row>
    <row r="5" spans="1:17" x14ac:dyDescent="0.35">
      <c r="A5" s="7">
        <v>19</v>
      </c>
      <c r="B5" s="7">
        <v>125.36</v>
      </c>
      <c r="C5" s="7">
        <v>3.7572999999999999</v>
      </c>
      <c r="D5" s="7" t="s">
        <v>5</v>
      </c>
      <c r="E5" s="21">
        <v>22055.929073222502</v>
      </c>
      <c r="F5" s="19">
        <v>24.284800000000001</v>
      </c>
      <c r="G5" s="21">
        <v>-1089</v>
      </c>
      <c r="H5" s="7">
        <v>13.46</v>
      </c>
      <c r="I5" s="16">
        <f t="shared" si="0"/>
        <v>11.441000000000001</v>
      </c>
      <c r="J5" s="7">
        <v>100</v>
      </c>
      <c r="K5" s="7">
        <v>948.599999999999</v>
      </c>
      <c r="L5" s="21">
        <v>794628.18759888504</v>
      </c>
      <c r="M5" s="21">
        <v>7525255.0264685396</v>
      </c>
      <c r="N5" s="22">
        <v>0.62087558170232504</v>
      </c>
      <c r="O5" s="22">
        <v>7.4279044927707205E-2</v>
      </c>
      <c r="P5" s="20">
        <v>13.8292435936843</v>
      </c>
      <c r="Q5" s="20">
        <v>8.0932206978360508</v>
      </c>
    </row>
    <row r="6" spans="1:17" x14ac:dyDescent="0.35">
      <c r="A6" s="7">
        <v>19</v>
      </c>
      <c r="B6" s="7">
        <v>123.6801</v>
      </c>
      <c r="C6" s="7">
        <v>-5.1132</v>
      </c>
      <c r="D6" s="7" t="s">
        <v>9</v>
      </c>
      <c r="E6" s="21">
        <v>28798.524395705001</v>
      </c>
      <c r="F6" s="19">
        <v>23.95392</v>
      </c>
      <c r="G6" s="21">
        <v>-2999</v>
      </c>
      <c r="H6" s="7">
        <v>16.63</v>
      </c>
      <c r="I6" s="16">
        <f t="shared" si="0"/>
        <v>14.135499999999999</v>
      </c>
      <c r="J6" s="7">
        <v>100</v>
      </c>
      <c r="K6" s="7">
        <v>1048.5999999999999</v>
      </c>
      <c r="L6" s="21">
        <v>793008.34680702095</v>
      </c>
      <c r="M6" s="21">
        <v>8318263.3732755603</v>
      </c>
      <c r="N6" s="22">
        <v>0.61439467791851798</v>
      </c>
      <c r="O6" s="22">
        <v>7.3771397758345694E-2</v>
      </c>
      <c r="P6" s="20">
        <v>14.063968482855101</v>
      </c>
      <c r="Q6" s="20">
        <v>8.3736308546192308</v>
      </c>
    </row>
    <row r="7" spans="1:17" x14ac:dyDescent="0.35">
      <c r="A7" s="7">
        <v>20</v>
      </c>
      <c r="B7" s="7">
        <v>138.80000000000001</v>
      </c>
      <c r="C7" s="7">
        <v>-1.5198</v>
      </c>
      <c r="D7" s="7" t="s">
        <v>7</v>
      </c>
      <c r="E7" s="21">
        <v>37331.9817770632</v>
      </c>
      <c r="F7" s="19">
        <v>24.655339999999999</v>
      </c>
      <c r="G7" s="21">
        <v>-1013</v>
      </c>
      <c r="H7" s="7">
        <v>21.34</v>
      </c>
      <c r="I7" s="16">
        <f t="shared" si="0"/>
        <v>18.138999999999999</v>
      </c>
      <c r="J7" s="7">
        <v>100</v>
      </c>
      <c r="K7" s="7">
        <v>1183</v>
      </c>
      <c r="L7" s="21">
        <v>790749.98098253994</v>
      </c>
      <c r="M7" s="21">
        <v>9381041.5013195705</v>
      </c>
      <c r="N7" s="22">
        <v>0.606685941359982</v>
      </c>
      <c r="O7" s="22">
        <v>7.3169406563200701E-2</v>
      </c>
      <c r="P7" s="20">
        <v>13.8716926834846</v>
      </c>
      <c r="Q7" s="20">
        <v>8.5267190054434607</v>
      </c>
    </row>
    <row r="8" spans="1:17" x14ac:dyDescent="0.35">
      <c r="A8" s="7">
        <v>20</v>
      </c>
      <c r="B8" s="7">
        <v>140.96</v>
      </c>
      <c r="C8" s="7">
        <v>-2.4792000000000001</v>
      </c>
      <c r="D8" s="7" t="s">
        <v>7</v>
      </c>
      <c r="E8" s="21">
        <v>27257.048478754201</v>
      </c>
      <c r="F8" s="19">
        <v>24.394629999999999</v>
      </c>
      <c r="G8" s="21">
        <v>-1177</v>
      </c>
      <c r="H8" s="7">
        <v>15.17</v>
      </c>
      <c r="I8" s="16">
        <f t="shared" si="0"/>
        <v>12.894499999999999</v>
      </c>
      <c r="J8" s="7">
        <v>100</v>
      </c>
      <c r="K8" s="7">
        <v>1283</v>
      </c>
      <c r="L8" s="21">
        <v>793391.48130542599</v>
      </c>
      <c r="M8" s="21">
        <v>10174432.9826249</v>
      </c>
      <c r="N8" s="22">
        <v>0.60155341337818402</v>
      </c>
      <c r="O8" s="22">
        <v>7.2769708296838695E-2</v>
      </c>
      <c r="P8" s="20">
        <v>13.3790006350493</v>
      </c>
      <c r="Q8" s="20">
        <v>7.9792867268861798</v>
      </c>
    </row>
    <row r="9" spans="1:17" x14ac:dyDescent="0.35">
      <c r="A9" s="7">
        <v>20</v>
      </c>
      <c r="B9" s="7">
        <v>127.28</v>
      </c>
      <c r="C9" s="7">
        <v>1.3599000000000001</v>
      </c>
      <c r="D9" s="7" t="s">
        <v>6</v>
      </c>
      <c r="E9" s="21">
        <v>39054.764666011099</v>
      </c>
      <c r="F9" s="19">
        <v>24.02918</v>
      </c>
      <c r="G9" s="21">
        <v>-1613</v>
      </c>
      <c r="H9" s="7">
        <v>20.8</v>
      </c>
      <c r="I9" s="16">
        <f t="shared" si="0"/>
        <v>17.68</v>
      </c>
      <c r="J9" s="7">
        <v>100</v>
      </c>
      <c r="K9" s="7">
        <v>1383</v>
      </c>
      <c r="L9" s="21">
        <v>790265.81685901305</v>
      </c>
      <c r="M9" s="21">
        <v>10964698.799484</v>
      </c>
      <c r="N9" s="22">
        <v>0.59684495820184102</v>
      </c>
      <c r="O9" s="22">
        <v>7.2403821287847697E-2</v>
      </c>
      <c r="P9" s="20">
        <v>13.890451448734201</v>
      </c>
      <c r="Q9" s="20">
        <v>8.5302318192629496</v>
      </c>
    </row>
    <row r="10" spans="1:17" x14ac:dyDescent="0.35">
      <c r="A10" s="7">
        <v>21</v>
      </c>
      <c r="B10" s="7">
        <v>121.52</v>
      </c>
      <c r="C10" s="7">
        <v>-9.1607000000000003</v>
      </c>
      <c r="D10" s="7" t="s">
        <v>8</v>
      </c>
      <c r="E10" s="21">
        <v>37748.4981668443</v>
      </c>
      <c r="F10" s="19">
        <v>23.90607</v>
      </c>
      <c r="G10" s="21">
        <v>-1789</v>
      </c>
      <c r="H10" s="7">
        <v>21.28</v>
      </c>
      <c r="I10" s="16">
        <f t="shared" si="0"/>
        <v>18.088000000000001</v>
      </c>
      <c r="J10" s="7">
        <v>100</v>
      </c>
      <c r="K10" s="7">
        <v>1493</v>
      </c>
      <c r="L10" s="21">
        <v>790633.79420178104</v>
      </c>
      <c r="M10" s="21">
        <v>11834576.153992699</v>
      </c>
      <c r="N10" s="22">
        <v>0.59208169850867398</v>
      </c>
      <c r="O10" s="22">
        <v>7.20344451948913E-2</v>
      </c>
      <c r="P10" s="20">
        <v>13.7264800934097</v>
      </c>
      <c r="Q10" s="20">
        <v>8.3947285547448303</v>
      </c>
    </row>
    <row r="11" spans="1:17" x14ac:dyDescent="0.35">
      <c r="A11" s="7">
        <v>21</v>
      </c>
      <c r="B11" s="7">
        <v>125.6</v>
      </c>
      <c r="C11" s="7">
        <v>2.7989000000000002</v>
      </c>
      <c r="D11" s="7" t="s">
        <v>5</v>
      </c>
      <c r="E11" s="21">
        <v>27169.1771206171</v>
      </c>
      <c r="F11" s="19">
        <v>23.86543</v>
      </c>
      <c r="G11" s="21">
        <v>-1257</v>
      </c>
      <c r="H11" s="7">
        <v>13.46</v>
      </c>
      <c r="I11" s="16">
        <f t="shared" si="0"/>
        <v>11.441000000000001</v>
      </c>
      <c r="J11" s="7">
        <v>100</v>
      </c>
      <c r="K11" s="7">
        <v>1593</v>
      </c>
      <c r="L11" s="21">
        <v>793413.09300388303</v>
      </c>
      <c r="M11" s="21">
        <v>12627989.2469966</v>
      </c>
      <c r="N11" s="22">
        <v>0.58807644044125496</v>
      </c>
      <c r="O11" s="22">
        <v>7.1724451835356098E-2</v>
      </c>
      <c r="P11" s="20">
        <v>13.165512564520601</v>
      </c>
      <c r="Q11" s="20">
        <v>7.8204854212641699</v>
      </c>
    </row>
    <row r="12" spans="1:17" x14ac:dyDescent="0.35">
      <c r="A12" s="7">
        <v>21</v>
      </c>
      <c r="B12" s="7">
        <v>125.12</v>
      </c>
      <c r="C12" s="7">
        <v>2.7989000000000002</v>
      </c>
      <c r="D12" s="7" t="s">
        <v>5</v>
      </c>
      <c r="E12" s="21">
        <v>27408.388154805201</v>
      </c>
      <c r="F12" s="19">
        <v>24.431660000000001</v>
      </c>
      <c r="G12" s="21">
        <v>-1819</v>
      </c>
      <c r="H12" s="7">
        <v>13.46</v>
      </c>
      <c r="I12" s="16">
        <f t="shared" si="0"/>
        <v>11.441000000000001</v>
      </c>
      <c r="J12" s="7">
        <v>100</v>
      </c>
      <c r="K12" s="7">
        <v>1693</v>
      </c>
      <c r="L12" s="21">
        <v>793354.20191885601</v>
      </c>
      <c r="M12" s="21">
        <v>13421343.4489154</v>
      </c>
      <c r="N12" s="22">
        <v>0.58433978784465002</v>
      </c>
      <c r="O12" s="22">
        <v>7.1435745743641102E-2</v>
      </c>
      <c r="P12" s="20">
        <v>12.818227327049</v>
      </c>
      <c r="Q12" s="20">
        <v>7.6675426033863099</v>
      </c>
    </row>
    <row r="13" spans="1:17" x14ac:dyDescent="0.35">
      <c r="A13" s="7">
        <v>22</v>
      </c>
      <c r="B13" s="7">
        <v>126.56010000000001</v>
      </c>
      <c r="C13" s="7">
        <v>4.2361000000000004</v>
      </c>
      <c r="D13" s="7" t="s">
        <v>5</v>
      </c>
      <c r="E13" s="21">
        <v>29414.970787813301</v>
      </c>
      <c r="F13" s="19">
        <v>24.305710000000001</v>
      </c>
      <c r="G13" s="21">
        <v>-1527</v>
      </c>
      <c r="H13" s="7">
        <v>13.46</v>
      </c>
      <c r="I13" s="16">
        <f t="shared" si="0"/>
        <v>11.441000000000001</v>
      </c>
      <c r="J13" s="7">
        <v>100</v>
      </c>
      <c r="K13" s="7">
        <v>1881.5</v>
      </c>
      <c r="L13" s="21">
        <v>792853.00329776003</v>
      </c>
      <c r="M13" s="21">
        <v>14915166.672139799</v>
      </c>
      <c r="N13" s="22">
        <v>0.57791686728327996</v>
      </c>
      <c r="O13" s="22">
        <v>7.0940618964129301E-2</v>
      </c>
      <c r="P13" s="20">
        <v>12.7485317826669</v>
      </c>
      <c r="Q13" s="20">
        <v>7.66603039568726</v>
      </c>
    </row>
    <row r="14" spans="1:17" x14ac:dyDescent="0.35">
      <c r="A14" s="7">
        <v>22</v>
      </c>
      <c r="B14" s="7">
        <v>118.88</v>
      </c>
      <c r="C14" s="7">
        <v>-3.6775000000000002</v>
      </c>
      <c r="D14" s="7" t="s">
        <v>10</v>
      </c>
      <c r="E14" s="21">
        <v>18212.9854977549</v>
      </c>
      <c r="F14" s="19">
        <v>24.36185</v>
      </c>
      <c r="G14" s="21">
        <v>-1423</v>
      </c>
      <c r="H14" s="7">
        <v>8.25</v>
      </c>
      <c r="I14" s="16">
        <f t="shared" si="0"/>
        <v>7.0125000000000002</v>
      </c>
      <c r="J14" s="7">
        <v>100</v>
      </c>
      <c r="K14" s="7">
        <v>1981.5</v>
      </c>
      <c r="L14" s="21">
        <v>795486.41730062803</v>
      </c>
      <c r="M14" s="21">
        <v>15710653.0894404</v>
      </c>
      <c r="N14" s="22">
        <v>0.57479203494061504</v>
      </c>
      <c r="O14" s="22">
        <v>7.0700252216738896E-2</v>
      </c>
      <c r="P14" s="20">
        <v>12.179855775423301</v>
      </c>
      <c r="Q14" s="20">
        <v>7.0896913353551403</v>
      </c>
    </row>
    <row r="15" spans="1:17" x14ac:dyDescent="0.35">
      <c r="A15" s="7">
        <v>22</v>
      </c>
      <c r="B15" s="7">
        <v>126.56010000000001</v>
      </c>
      <c r="C15" s="7">
        <v>3.7572999999999999</v>
      </c>
      <c r="D15" s="7" t="s">
        <v>5</v>
      </c>
      <c r="E15" s="21">
        <v>29760.846534659999</v>
      </c>
      <c r="F15" s="19">
        <v>24.280529999999999</v>
      </c>
      <c r="G15" s="21">
        <v>-2873</v>
      </c>
      <c r="H15" s="7">
        <v>13.46</v>
      </c>
      <c r="I15" s="16">
        <f t="shared" si="0"/>
        <v>11.441000000000001</v>
      </c>
      <c r="J15" s="7">
        <v>100</v>
      </c>
      <c r="K15" s="7">
        <v>2081.5</v>
      </c>
      <c r="L15" s="21">
        <v>792765.31133433001</v>
      </c>
      <c r="M15" s="21">
        <v>16503418.400774701</v>
      </c>
      <c r="N15" s="22">
        <v>0.57183675529006495</v>
      </c>
      <c r="O15" s="22">
        <v>7.0473241480555698E-2</v>
      </c>
      <c r="P15" s="20">
        <v>12.5800352518302</v>
      </c>
      <c r="Q15" s="20">
        <v>7.5759778205957797</v>
      </c>
    </row>
    <row r="16" spans="1:17" x14ac:dyDescent="0.35">
      <c r="A16" s="7">
        <v>22</v>
      </c>
      <c r="B16" s="7">
        <v>120.56010000000001</v>
      </c>
      <c r="C16" s="7">
        <v>1.3599000000000001</v>
      </c>
      <c r="D16" s="7" t="s">
        <v>11</v>
      </c>
      <c r="E16" s="21">
        <v>45545.0939022073</v>
      </c>
      <c r="F16" s="19">
        <v>24.388770000000001</v>
      </c>
      <c r="G16" s="21">
        <v>-2481</v>
      </c>
      <c r="H16" s="7">
        <v>20.32</v>
      </c>
      <c r="I16" s="16">
        <f t="shared" si="0"/>
        <v>17.271999999999998</v>
      </c>
      <c r="J16" s="7">
        <v>100</v>
      </c>
      <c r="K16" s="7">
        <v>2181.5</v>
      </c>
      <c r="L16" s="21">
        <v>788356.62698218098</v>
      </c>
      <c r="M16" s="21">
        <v>17291775.0277569</v>
      </c>
      <c r="N16" s="22">
        <v>0.56903431835245</v>
      </c>
      <c r="O16" s="22">
        <v>7.0258254039095996E-2</v>
      </c>
      <c r="P16" s="20">
        <v>13.0850453574686</v>
      </c>
      <c r="Q16" s="20">
        <v>8.2301987280195199</v>
      </c>
    </row>
    <row r="17" spans="1:17" x14ac:dyDescent="0.35">
      <c r="A17" s="7">
        <v>22</v>
      </c>
      <c r="B17" s="7">
        <v>123.43989999999999</v>
      </c>
      <c r="C17" s="7">
        <v>1.1198999999999999</v>
      </c>
      <c r="D17" s="7" t="s">
        <v>5</v>
      </c>
      <c r="E17" s="21">
        <v>30231.416673949101</v>
      </c>
      <c r="F17" s="19">
        <v>24.068680000000001</v>
      </c>
      <c r="G17" s="21">
        <v>-1609</v>
      </c>
      <c r="H17" s="7">
        <v>13.46</v>
      </c>
      <c r="I17" s="16">
        <f t="shared" si="0"/>
        <v>11.441000000000001</v>
      </c>
      <c r="J17" s="7">
        <v>100</v>
      </c>
      <c r="K17" s="7">
        <v>2281.5</v>
      </c>
      <c r="L17" s="21">
        <v>792645.39097370498</v>
      </c>
      <c r="M17" s="21">
        <v>18084420.418730602</v>
      </c>
      <c r="N17" s="22">
        <v>0.56637033510627799</v>
      </c>
      <c r="O17" s="22">
        <v>7.0054143821225004E-2</v>
      </c>
      <c r="P17" s="20">
        <v>12.5110087253854</v>
      </c>
      <c r="Q17" s="20">
        <v>7.5330903437171504</v>
      </c>
    </row>
    <row r="18" spans="1:17" x14ac:dyDescent="0.35">
      <c r="A18" s="7">
        <v>23</v>
      </c>
      <c r="B18" s="7">
        <v>123.6801</v>
      </c>
      <c r="C18" s="7">
        <v>-1.2799</v>
      </c>
      <c r="D18" s="7" t="s">
        <v>11</v>
      </c>
      <c r="E18" s="21">
        <v>39638.266433655699</v>
      </c>
      <c r="F18" s="19">
        <v>23.404979999999998</v>
      </c>
      <c r="G18" s="21">
        <v>-1151</v>
      </c>
      <c r="H18" s="7">
        <v>16.87</v>
      </c>
      <c r="I18" s="16">
        <f t="shared" si="0"/>
        <v>14.339500000000001</v>
      </c>
      <c r="J18" s="7">
        <v>100</v>
      </c>
      <c r="K18" s="7">
        <v>2381.5</v>
      </c>
      <c r="L18" s="21">
        <v>790099.68159287202</v>
      </c>
      <c r="M18" s="21">
        <v>18874520.100323498</v>
      </c>
      <c r="N18" s="22">
        <v>0.56383232947616702</v>
      </c>
      <c r="O18" s="22">
        <v>6.98599183884272E-2</v>
      </c>
      <c r="P18" s="20">
        <v>13.0680255552607</v>
      </c>
      <c r="Q18" s="20">
        <v>8.0186097803440397</v>
      </c>
    </row>
    <row r="19" spans="1:17" x14ac:dyDescent="0.35">
      <c r="A19" s="7">
        <v>23</v>
      </c>
      <c r="B19" s="7">
        <v>120.3199</v>
      </c>
      <c r="C19" s="7">
        <v>-0.56000000000000005</v>
      </c>
      <c r="D19" s="7" t="s">
        <v>11</v>
      </c>
      <c r="E19" s="21">
        <v>31909.7691042769</v>
      </c>
      <c r="F19" s="19">
        <v>24.99823</v>
      </c>
      <c r="G19" s="21">
        <v>-1057</v>
      </c>
      <c r="H19" s="7">
        <v>13.46</v>
      </c>
      <c r="I19" s="16">
        <f t="shared" si="0"/>
        <v>11.441000000000001</v>
      </c>
      <c r="J19" s="7">
        <v>100</v>
      </c>
      <c r="K19" s="7">
        <v>2481.5</v>
      </c>
      <c r="L19" s="21">
        <v>792211.91589946602</v>
      </c>
      <c r="M19" s="21">
        <v>19666732.016222998</v>
      </c>
      <c r="N19" s="22">
        <v>0.56140941586901705</v>
      </c>
      <c r="O19" s="22">
        <v>6.9674712877312805E-2</v>
      </c>
      <c r="P19" s="20">
        <v>12.053206247565599</v>
      </c>
      <c r="Q19" s="20">
        <v>7.3688105532952104</v>
      </c>
    </row>
    <row r="20" spans="1:17" x14ac:dyDescent="0.35">
      <c r="A20" s="7">
        <v>23</v>
      </c>
      <c r="B20" s="7">
        <v>140.47999999999999</v>
      </c>
      <c r="C20" s="7">
        <v>-2.2393999999999998</v>
      </c>
      <c r="D20" s="7" t="s">
        <v>7</v>
      </c>
      <c r="E20" s="21">
        <v>36282.422705391</v>
      </c>
      <c r="F20" s="19">
        <v>24.523289999999999</v>
      </c>
      <c r="G20" s="21">
        <v>-2321</v>
      </c>
      <c r="H20" s="7">
        <v>15.17</v>
      </c>
      <c r="I20" s="16">
        <f t="shared" si="0"/>
        <v>12.894499999999999</v>
      </c>
      <c r="J20" s="7">
        <v>100</v>
      </c>
      <c r="K20" s="7">
        <v>2581.5</v>
      </c>
      <c r="L20" s="21">
        <v>791040.29568670294</v>
      </c>
      <c r="M20" s="21">
        <v>20457772.311909702</v>
      </c>
      <c r="N20" s="22">
        <v>0.55909204165125803</v>
      </c>
      <c r="O20" s="22">
        <v>6.9497769215355304E-2</v>
      </c>
      <c r="P20" s="20">
        <v>12.3392243708586</v>
      </c>
      <c r="Q20" s="20">
        <v>7.5978861163712201</v>
      </c>
    </row>
    <row r="21" spans="1:17" x14ac:dyDescent="0.35">
      <c r="A21" s="7">
        <v>23</v>
      </c>
      <c r="B21" s="7">
        <v>125.36</v>
      </c>
      <c r="C21" s="7">
        <v>3.0386000000000002</v>
      </c>
      <c r="D21" s="7" t="s">
        <v>5</v>
      </c>
      <c r="E21" s="21">
        <v>32211.343298219101</v>
      </c>
      <c r="F21" s="19">
        <v>24.341379999999901</v>
      </c>
      <c r="G21" s="21">
        <v>-1453</v>
      </c>
      <c r="H21" s="7">
        <v>13.46</v>
      </c>
      <c r="I21" s="16">
        <f t="shared" si="0"/>
        <v>11.441000000000001</v>
      </c>
      <c r="J21" s="7">
        <v>100</v>
      </c>
      <c r="K21" s="7">
        <v>2681.5</v>
      </c>
      <c r="L21" s="21">
        <v>792133.07302366802</v>
      </c>
      <c r="M21" s="21">
        <v>21249905.3849333</v>
      </c>
      <c r="N21" s="22">
        <v>0.55687177951865596</v>
      </c>
      <c r="O21" s="22">
        <v>6.9328419383048706E-2</v>
      </c>
      <c r="P21" s="20">
        <v>12.182145823312601</v>
      </c>
      <c r="Q21" s="20">
        <v>7.4058658561863098</v>
      </c>
    </row>
    <row r="22" spans="1:17" x14ac:dyDescent="0.35">
      <c r="A22" s="7">
        <v>23</v>
      </c>
      <c r="B22" s="7">
        <v>123.2</v>
      </c>
      <c r="C22" s="7">
        <v>-5.1132</v>
      </c>
      <c r="D22" s="7" t="s">
        <v>9</v>
      </c>
      <c r="E22" s="21">
        <v>40034.982968262302</v>
      </c>
      <c r="F22" s="19">
        <v>23.83578</v>
      </c>
      <c r="G22" s="21">
        <v>-1571</v>
      </c>
      <c r="H22" s="7">
        <v>16.63</v>
      </c>
      <c r="I22" s="16">
        <f t="shared" si="0"/>
        <v>14.135499999999999</v>
      </c>
      <c r="J22" s="7">
        <v>100</v>
      </c>
      <c r="K22" s="7">
        <v>2781.5</v>
      </c>
      <c r="L22" s="21">
        <v>789986.10668015201</v>
      </c>
      <c r="M22" s="21">
        <v>22039891.4916135</v>
      </c>
      <c r="N22" s="22">
        <v>0.55474115862046403</v>
      </c>
      <c r="O22" s="22">
        <v>6.9166071815525601E-2</v>
      </c>
      <c r="P22" s="20">
        <v>12.6159377286188</v>
      </c>
      <c r="Q22" s="20">
        <v>7.79291576280405</v>
      </c>
    </row>
    <row r="23" spans="1:17" x14ac:dyDescent="0.35">
      <c r="A23" s="7">
        <v>23</v>
      </c>
      <c r="B23" s="7">
        <v>134</v>
      </c>
      <c r="C23" s="7">
        <v>-0.56000000000000005</v>
      </c>
      <c r="D23" s="7" t="s">
        <v>18</v>
      </c>
      <c r="E23" s="21">
        <v>34344.199917714803</v>
      </c>
      <c r="F23" s="19">
        <v>24.68796</v>
      </c>
      <c r="G23" s="21">
        <v>-2083</v>
      </c>
      <c r="H23" s="7">
        <v>14.17</v>
      </c>
      <c r="I23" s="16">
        <f t="shared" si="0"/>
        <v>12.044499999999999</v>
      </c>
      <c r="J23" s="7">
        <v>100</v>
      </c>
      <c r="K23" s="7">
        <v>2881.5</v>
      </c>
      <c r="L23" s="21">
        <v>791567.16744010302</v>
      </c>
      <c r="M23" s="21">
        <v>22831458.659053601</v>
      </c>
      <c r="N23" s="22">
        <v>0.55269352609172495</v>
      </c>
      <c r="O23" s="22">
        <v>6.9010200264793195E-2</v>
      </c>
      <c r="P23" s="20">
        <v>12.0000004855914</v>
      </c>
      <c r="Q23" s="20">
        <v>7.36936591621338</v>
      </c>
    </row>
    <row r="24" spans="1:17" x14ac:dyDescent="0.35">
      <c r="A24" s="7">
        <v>24</v>
      </c>
      <c r="B24" s="7">
        <v>95.359989999999996</v>
      </c>
      <c r="C24" s="7">
        <v>6.1482000000000001</v>
      </c>
      <c r="D24" s="7" t="s">
        <v>12</v>
      </c>
      <c r="E24" s="21">
        <v>28506.988908142201</v>
      </c>
      <c r="F24" s="19">
        <v>22.424299999999999</v>
      </c>
      <c r="G24" s="21">
        <v>-1607</v>
      </c>
      <c r="H24" s="7">
        <v>11.74</v>
      </c>
      <c r="I24" s="16">
        <f t="shared" si="0"/>
        <v>9.9789999999999992</v>
      </c>
      <c r="J24" s="7">
        <v>100</v>
      </c>
      <c r="K24" s="7">
        <v>3015.9</v>
      </c>
      <c r="L24" s="21">
        <v>793081.39032738598</v>
      </c>
      <c r="M24" s="21">
        <v>23897527.190082401</v>
      </c>
      <c r="N24" s="22">
        <v>0.55006187648207505</v>
      </c>
      <c r="O24" s="22">
        <v>6.8810091734611098E-2</v>
      </c>
      <c r="P24" s="20">
        <v>12.563986800022899</v>
      </c>
      <c r="Q24" s="20">
        <v>7.4227167486690302</v>
      </c>
    </row>
    <row r="25" spans="1:17" x14ac:dyDescent="0.35">
      <c r="A25" s="7">
        <v>24</v>
      </c>
      <c r="B25" s="7">
        <v>121.52</v>
      </c>
      <c r="C25" s="7">
        <v>1.5998000000000001</v>
      </c>
      <c r="D25" s="7" t="s">
        <v>11</v>
      </c>
      <c r="E25" s="21">
        <v>49965.451270947597</v>
      </c>
      <c r="F25" s="19">
        <v>24.609779999999901</v>
      </c>
      <c r="G25" s="21">
        <v>-2543</v>
      </c>
      <c r="H25" s="7">
        <v>20.32</v>
      </c>
      <c r="I25" s="16">
        <f t="shared" si="0"/>
        <v>17.271999999999998</v>
      </c>
      <c r="J25" s="7">
        <v>100</v>
      </c>
      <c r="K25" s="7">
        <v>3115.9</v>
      </c>
      <c r="L25" s="21">
        <v>786979.27664910897</v>
      </c>
      <c r="M25" s="21">
        <v>24684506.4667315</v>
      </c>
      <c r="N25" s="22">
        <v>0.54818650855150697</v>
      </c>
      <c r="O25" s="22">
        <v>6.8667641628753204E-2</v>
      </c>
      <c r="P25" s="20">
        <v>12.4934047242884</v>
      </c>
      <c r="Q25" s="20">
        <v>7.9843417124645599</v>
      </c>
    </row>
    <row r="26" spans="1:17" x14ac:dyDescent="0.35">
      <c r="A26" s="7">
        <v>24</v>
      </c>
      <c r="B26" s="7">
        <v>122.96</v>
      </c>
      <c r="C26" s="7">
        <v>-5.5911</v>
      </c>
      <c r="D26" s="7" t="s">
        <v>9</v>
      </c>
      <c r="E26" s="21">
        <v>40991.639092737598</v>
      </c>
      <c r="F26" s="19">
        <v>24.120139999999999</v>
      </c>
      <c r="G26" s="21">
        <v>-1035</v>
      </c>
      <c r="H26" s="7">
        <v>16.63</v>
      </c>
      <c r="I26" s="16">
        <f t="shared" si="0"/>
        <v>14.135499999999999</v>
      </c>
      <c r="J26" s="7">
        <v>100</v>
      </c>
      <c r="K26" s="7">
        <v>3215.9</v>
      </c>
      <c r="L26" s="21">
        <v>789710.15944168298</v>
      </c>
      <c r="M26" s="21">
        <v>25474216.626173198</v>
      </c>
      <c r="N26" s="22">
        <v>0.54637648137484396</v>
      </c>
      <c r="O26" s="22">
        <v>6.8530274425958396E-2</v>
      </c>
      <c r="P26" s="20">
        <v>12.2744466305684</v>
      </c>
      <c r="Q26" s="20">
        <v>7.63188003286115</v>
      </c>
    </row>
    <row r="27" spans="1:17" x14ac:dyDescent="0.35">
      <c r="A27" s="7">
        <v>24</v>
      </c>
      <c r="B27" s="7">
        <v>116.72</v>
      </c>
      <c r="C27" s="7">
        <v>-9.1607000000000003</v>
      </c>
      <c r="D27" s="7" t="s">
        <v>17</v>
      </c>
      <c r="E27" s="21">
        <v>48338.821167428301</v>
      </c>
      <c r="F27" s="19">
        <v>22.848679999999899</v>
      </c>
      <c r="G27" s="21">
        <v>-1453</v>
      </c>
      <c r="H27" s="7">
        <v>19.18</v>
      </c>
      <c r="I27" s="16">
        <f t="shared" si="0"/>
        <v>16.303000000000001</v>
      </c>
      <c r="J27" s="7">
        <v>100</v>
      </c>
      <c r="K27" s="7">
        <v>3315.9</v>
      </c>
      <c r="L27" s="21">
        <v>787493.38352621405</v>
      </c>
      <c r="M27" s="21">
        <v>26261710.009699401</v>
      </c>
      <c r="N27" s="22">
        <v>0.54462758988850402</v>
      </c>
      <c r="O27" s="22">
        <v>6.8397658863460095E-2</v>
      </c>
      <c r="P27" s="20">
        <v>12.984833294957699</v>
      </c>
      <c r="Q27" s="20">
        <v>8.1165467087870198</v>
      </c>
    </row>
    <row r="28" spans="1:17" x14ac:dyDescent="0.35">
      <c r="A28" s="7">
        <v>24</v>
      </c>
      <c r="B28" s="7">
        <v>122.72</v>
      </c>
      <c r="C28" s="7">
        <v>-5.8299000000000003</v>
      </c>
      <c r="D28" s="7" t="s">
        <v>9</v>
      </c>
      <c r="E28" s="21">
        <v>42321.780023336803</v>
      </c>
      <c r="F28" s="19">
        <v>23.657820000000001</v>
      </c>
      <c r="G28" s="21">
        <v>-1025</v>
      </c>
      <c r="H28" s="7">
        <v>16.63</v>
      </c>
      <c r="I28" s="16">
        <f t="shared" si="0"/>
        <v>14.135499999999999</v>
      </c>
      <c r="J28" s="7">
        <v>100</v>
      </c>
      <c r="K28" s="7">
        <v>3415.9</v>
      </c>
      <c r="L28" s="21">
        <v>789321.62039611896</v>
      </c>
      <c r="M28" s="21">
        <v>27051031.6300955</v>
      </c>
      <c r="N28" s="22">
        <v>0.54293601641011402</v>
      </c>
      <c r="O28" s="22">
        <v>6.8269494454944499E-2</v>
      </c>
      <c r="P28" s="20">
        <v>12.390113512025399</v>
      </c>
      <c r="Q28" s="20">
        <v>7.6959199284332298</v>
      </c>
    </row>
    <row r="29" spans="1:17" x14ac:dyDescent="0.35">
      <c r="A29" s="7">
        <v>24</v>
      </c>
      <c r="B29" s="7">
        <v>121.28</v>
      </c>
      <c r="C29" s="7">
        <v>1.5998000000000001</v>
      </c>
      <c r="D29" s="7" t="s">
        <v>11</v>
      </c>
      <c r="E29" s="21">
        <v>51802.611610256601</v>
      </c>
      <c r="F29" s="19">
        <v>24.542919999999999</v>
      </c>
      <c r="G29" s="21">
        <v>-2251</v>
      </c>
      <c r="H29" s="7">
        <v>20.32</v>
      </c>
      <c r="I29" s="16">
        <f t="shared" si="0"/>
        <v>17.271999999999998</v>
      </c>
      <c r="J29" s="7">
        <v>100</v>
      </c>
      <c r="K29" s="7">
        <v>3515.9</v>
      </c>
      <c r="L29" s="21">
        <v>786388.46252626204</v>
      </c>
      <c r="M29" s="21">
        <v>27837420.0926218</v>
      </c>
      <c r="N29" s="22">
        <v>0.54129828481436604</v>
      </c>
      <c r="O29" s="22">
        <v>6.8145507826805105E-2</v>
      </c>
      <c r="P29" s="20">
        <v>12.3672381809283</v>
      </c>
      <c r="Q29" s="20">
        <v>7.9397408111747501</v>
      </c>
    </row>
    <row r="30" spans="1:17" x14ac:dyDescent="0.35">
      <c r="A30" s="7">
        <v>24</v>
      </c>
      <c r="B30" s="7">
        <v>135.91999999999999</v>
      </c>
      <c r="C30" s="7">
        <v>-0.56000000000000005</v>
      </c>
      <c r="D30" s="7" t="s">
        <v>7</v>
      </c>
      <c r="E30" s="21">
        <v>36820.458262504901</v>
      </c>
      <c r="F30" s="19">
        <v>24.92305</v>
      </c>
      <c r="G30" s="21">
        <v>-1885</v>
      </c>
      <c r="H30" s="7">
        <v>14.13</v>
      </c>
      <c r="I30" s="16">
        <f t="shared" si="0"/>
        <v>12.0105</v>
      </c>
      <c r="J30" s="7">
        <v>100</v>
      </c>
      <c r="K30" s="7">
        <v>3615.9</v>
      </c>
      <c r="L30" s="21">
        <v>790891.91138462594</v>
      </c>
      <c r="M30" s="21">
        <v>28628312.004006401</v>
      </c>
      <c r="N30" s="22">
        <v>0.53971122126165005</v>
      </c>
      <c r="O30" s="22">
        <v>6.8025449580949304E-2</v>
      </c>
      <c r="P30" s="20">
        <v>11.605904576640199</v>
      </c>
      <c r="Q30" s="20">
        <v>7.2059762895182899</v>
      </c>
    </row>
    <row r="31" spans="1:17" x14ac:dyDescent="0.35">
      <c r="A31" s="7">
        <v>24</v>
      </c>
      <c r="B31" s="7">
        <v>95.599980000000002</v>
      </c>
      <c r="C31" s="7">
        <v>5.9095000000000004</v>
      </c>
      <c r="D31" s="7" t="s">
        <v>12</v>
      </c>
      <c r="E31" s="21">
        <v>30901.1041249845</v>
      </c>
      <c r="F31" s="19">
        <v>22.46725</v>
      </c>
      <c r="G31" s="21">
        <v>-1235</v>
      </c>
      <c r="H31" s="7">
        <v>11.74</v>
      </c>
      <c r="I31" s="16">
        <f t="shared" si="0"/>
        <v>9.9789999999999992</v>
      </c>
      <c r="J31" s="7">
        <v>100</v>
      </c>
      <c r="K31" s="7">
        <v>3715.9</v>
      </c>
      <c r="L31" s="21">
        <v>792473.50732037099</v>
      </c>
      <c r="M31" s="21">
        <v>29420785.511326801</v>
      </c>
      <c r="N31" s="22">
        <v>0.53817192038934403</v>
      </c>
      <c r="O31" s="22">
        <v>6.7909091596191504E-2</v>
      </c>
      <c r="P31" s="20">
        <v>12.2527753263431</v>
      </c>
      <c r="Q31" s="20">
        <v>7.3014227778638903</v>
      </c>
    </row>
    <row r="32" spans="1:17" x14ac:dyDescent="0.35">
      <c r="A32" s="7">
        <v>25</v>
      </c>
      <c r="B32" s="7">
        <v>122.96</v>
      </c>
      <c r="C32" s="7">
        <v>-8.6865000000000006</v>
      </c>
      <c r="D32" s="7" t="s">
        <v>8</v>
      </c>
      <c r="E32" s="21">
        <v>37855.106088565801</v>
      </c>
      <c r="F32" s="19">
        <v>23.849319999999999</v>
      </c>
      <c r="G32" s="21">
        <v>-1141</v>
      </c>
      <c r="H32" s="7">
        <v>21.28</v>
      </c>
      <c r="I32" s="16">
        <f t="shared" si="0"/>
        <v>18.088000000000001</v>
      </c>
      <c r="J32" s="7">
        <v>100</v>
      </c>
      <c r="K32" s="7">
        <v>3836.9</v>
      </c>
      <c r="L32" s="21">
        <v>790603.96693197498</v>
      </c>
      <c r="M32" s="21">
        <v>30377656.328972202</v>
      </c>
      <c r="N32" s="22">
        <v>0.53636942950014299</v>
      </c>
      <c r="O32" s="22">
        <v>6.77729479058196E-2</v>
      </c>
      <c r="P32" s="20">
        <v>11.9405258064577</v>
      </c>
      <c r="Q32" s="20">
        <v>7.3523629185914103</v>
      </c>
    </row>
    <row r="33" spans="1:17" x14ac:dyDescent="0.35">
      <c r="A33" s="7">
        <v>25</v>
      </c>
      <c r="B33" s="7">
        <v>124.16</v>
      </c>
      <c r="C33" s="7">
        <v>1.3599000000000001</v>
      </c>
      <c r="D33" s="7" t="s">
        <v>5</v>
      </c>
      <c r="E33" s="21">
        <v>49580.017484686199</v>
      </c>
      <c r="F33" s="19">
        <v>24.29589</v>
      </c>
      <c r="G33" s="21">
        <v>-1699</v>
      </c>
      <c r="H33" s="7">
        <v>20.56</v>
      </c>
      <c r="I33" s="16">
        <f t="shared" si="0"/>
        <v>17.475999999999999</v>
      </c>
      <c r="J33" s="7">
        <v>100</v>
      </c>
      <c r="K33" s="7">
        <v>3936.9</v>
      </c>
      <c r="L33" s="21">
        <v>787101.85986675101</v>
      </c>
      <c r="M33" s="21">
        <v>31164758.188838899</v>
      </c>
      <c r="N33" s="22">
        <v>0.53492653158195602</v>
      </c>
      <c r="O33" s="22">
        <v>6.76640496179189E-2</v>
      </c>
      <c r="P33" s="20">
        <v>12.1690139802215</v>
      </c>
      <c r="Q33" s="20">
        <v>7.7563969531585801</v>
      </c>
    </row>
    <row r="34" spans="1:17" x14ac:dyDescent="0.35">
      <c r="A34" s="7">
        <v>25</v>
      </c>
      <c r="B34" s="7">
        <v>120.3199</v>
      </c>
      <c r="C34" s="7">
        <v>1.1198999999999999</v>
      </c>
      <c r="D34" s="7" t="s">
        <v>11</v>
      </c>
      <c r="E34" s="21">
        <v>56031.148135003801</v>
      </c>
      <c r="F34" s="19">
        <v>24.25159</v>
      </c>
      <c r="G34" s="21">
        <v>-2077</v>
      </c>
      <c r="H34" s="7">
        <v>20.32</v>
      </c>
      <c r="I34" s="16">
        <f t="shared" si="0"/>
        <v>17.271999999999998</v>
      </c>
      <c r="J34" s="7">
        <v>100</v>
      </c>
      <c r="K34" s="7">
        <v>4036.9</v>
      </c>
      <c r="L34" s="21">
        <v>784987.62086401496</v>
      </c>
      <c r="M34" s="21">
        <v>31949745.809702899</v>
      </c>
      <c r="N34" s="22">
        <v>0.53352356530195599</v>
      </c>
      <c r="O34" s="22">
        <v>6.7558237663067594E-2</v>
      </c>
      <c r="P34" s="20">
        <v>12.3854767160999</v>
      </c>
      <c r="Q34" s="20">
        <v>8.0126452792181304</v>
      </c>
    </row>
    <row r="35" spans="1:17" x14ac:dyDescent="0.35">
      <c r="A35" s="7">
        <v>25</v>
      </c>
      <c r="B35" s="7">
        <v>118.64</v>
      </c>
      <c r="C35" s="7">
        <v>-7.9741</v>
      </c>
      <c r="D35" s="7" t="s">
        <v>17</v>
      </c>
      <c r="E35" s="21">
        <v>53609.348341749501</v>
      </c>
      <c r="F35" s="19">
        <v>23.990410000000001</v>
      </c>
      <c r="G35" s="21">
        <v>-2051</v>
      </c>
      <c r="H35" s="7">
        <v>19.18</v>
      </c>
      <c r="I35" s="16">
        <f t="shared" si="0"/>
        <v>16.303000000000001</v>
      </c>
      <c r="J35" s="7">
        <v>100</v>
      </c>
      <c r="K35" s="7">
        <v>4136.8999999999996</v>
      </c>
      <c r="L35" s="21">
        <v>785796.91298562998</v>
      </c>
      <c r="M35" s="21">
        <v>32735542.7226886</v>
      </c>
      <c r="N35" s="22">
        <v>0.53215847657453597</v>
      </c>
      <c r="O35" s="22">
        <v>6.7455351258524004E-2</v>
      </c>
      <c r="P35" s="20">
        <v>12.344962733707799</v>
      </c>
      <c r="Q35" s="20">
        <v>7.9206316790562203</v>
      </c>
    </row>
    <row r="36" spans="1:17" x14ac:dyDescent="0.35">
      <c r="A36" s="7">
        <v>25</v>
      </c>
      <c r="B36" s="7">
        <v>116</v>
      </c>
      <c r="C36" s="7">
        <v>-9.1607000000000003</v>
      </c>
      <c r="D36" s="7" t="s">
        <v>17</v>
      </c>
      <c r="E36" s="21">
        <v>54093.944135138801</v>
      </c>
      <c r="F36" s="19">
        <v>22.880379999999999</v>
      </c>
      <c r="G36" s="21">
        <v>-1753</v>
      </c>
      <c r="H36" s="7">
        <v>19.18</v>
      </c>
      <c r="I36" s="16">
        <f t="shared" si="0"/>
        <v>16.303000000000001</v>
      </c>
      <c r="J36" s="7">
        <v>100</v>
      </c>
      <c r="K36" s="7">
        <v>4236.8999999999996</v>
      </c>
      <c r="L36" s="21">
        <v>785636.47572719306</v>
      </c>
      <c r="M36" s="21">
        <v>33521179.198415801</v>
      </c>
      <c r="N36" s="22">
        <v>0.530829363467332</v>
      </c>
      <c r="O36" s="22">
        <v>6.7355241633479807E-2</v>
      </c>
      <c r="P36" s="20">
        <v>12.7277676599924</v>
      </c>
      <c r="Q36" s="20">
        <v>8.0816947359348799</v>
      </c>
    </row>
    <row r="37" spans="1:17" x14ac:dyDescent="0.35">
      <c r="A37" s="7">
        <v>25</v>
      </c>
      <c r="B37" s="7">
        <v>118.88</v>
      </c>
      <c r="C37" s="7">
        <v>-7.9741</v>
      </c>
      <c r="D37" s="7" t="s">
        <v>17</v>
      </c>
      <c r="E37" s="21">
        <v>55345.294614926199</v>
      </c>
      <c r="F37" s="19">
        <v>24.033290000000001</v>
      </c>
      <c r="G37" s="21">
        <v>-2899</v>
      </c>
      <c r="H37" s="7">
        <v>19.18</v>
      </c>
      <c r="I37" s="16">
        <f t="shared" si="0"/>
        <v>16.303000000000001</v>
      </c>
      <c r="J37" s="7">
        <v>100</v>
      </c>
      <c r="K37" s="7">
        <v>4336.8999999999996</v>
      </c>
      <c r="L37" s="21">
        <v>785218.71470927005</v>
      </c>
      <c r="M37" s="21">
        <v>34306397.913125001</v>
      </c>
      <c r="N37" s="22">
        <v>0.52953446164719398</v>
      </c>
      <c r="O37" s="22">
        <v>6.7257770872684697E-2</v>
      </c>
      <c r="P37" s="20">
        <v>12.3090540297424</v>
      </c>
      <c r="Q37" s="20">
        <v>7.9358655960463498</v>
      </c>
    </row>
    <row r="38" spans="1:17" x14ac:dyDescent="0.35">
      <c r="A38" s="7">
        <v>25</v>
      </c>
      <c r="B38" s="7">
        <v>96.07996</v>
      </c>
      <c r="C38" s="7">
        <v>5.6707000000000001</v>
      </c>
      <c r="D38" s="7" t="s">
        <v>12</v>
      </c>
      <c r="E38" s="21">
        <v>34258.149429462297</v>
      </c>
      <c r="F38" s="19">
        <v>22.291499999999999</v>
      </c>
      <c r="G38" s="21">
        <v>-1147</v>
      </c>
      <c r="H38" s="7">
        <v>11.74</v>
      </c>
      <c r="I38" s="16">
        <f t="shared" si="0"/>
        <v>9.9789999999999992</v>
      </c>
      <c r="J38" s="7">
        <v>100</v>
      </c>
      <c r="K38" s="7">
        <v>4436.8999999999996</v>
      </c>
      <c r="L38" s="21">
        <v>791590.28042641398</v>
      </c>
      <c r="M38" s="21">
        <v>35097988.193551399</v>
      </c>
      <c r="N38" s="22">
        <v>0.52827213151809405</v>
      </c>
      <c r="O38" s="22">
        <v>6.7162810895189107E-2</v>
      </c>
      <c r="P38" s="20">
        <v>12.120814418172399</v>
      </c>
      <c r="Q38" s="20">
        <v>7.2861255882952296</v>
      </c>
    </row>
    <row r="39" spans="1:17" x14ac:dyDescent="0.35">
      <c r="A39" s="7">
        <v>25</v>
      </c>
      <c r="B39" s="7">
        <v>96.800049999999999</v>
      </c>
      <c r="C39" s="7">
        <v>1.3599000000000001</v>
      </c>
      <c r="D39" s="7" t="s">
        <v>21</v>
      </c>
      <c r="E39" s="21">
        <v>62964.273077411097</v>
      </c>
      <c r="F39" s="19">
        <v>22.742760000000001</v>
      </c>
      <c r="G39" s="21">
        <v>-2043</v>
      </c>
      <c r="H39" s="7">
        <v>21.34</v>
      </c>
      <c r="I39" s="16">
        <f t="shared" si="0"/>
        <v>18.138999999999999</v>
      </c>
      <c r="J39" s="7">
        <v>100</v>
      </c>
      <c r="K39" s="7">
        <v>4536.8999999999996</v>
      </c>
      <c r="L39" s="21">
        <v>782567.14750341396</v>
      </c>
      <c r="M39" s="21">
        <v>35880555.341054901</v>
      </c>
      <c r="N39" s="22">
        <v>0.52704084682099295</v>
      </c>
      <c r="O39" s="22">
        <v>6.7070242549763501E-2</v>
      </c>
      <c r="P39" s="20">
        <v>12.987652676769899</v>
      </c>
      <c r="Q39" s="20">
        <v>8.4038754055447598</v>
      </c>
    </row>
    <row r="40" spans="1:17" x14ac:dyDescent="0.35">
      <c r="A40" s="7">
        <v>25</v>
      </c>
      <c r="B40" s="7">
        <v>117.43989999999999</v>
      </c>
      <c r="C40" s="7">
        <v>-7.9741</v>
      </c>
      <c r="D40" s="7" t="s">
        <v>17</v>
      </c>
      <c r="E40" s="21">
        <v>57460.7598353375</v>
      </c>
      <c r="F40" s="19">
        <v>23.14959</v>
      </c>
      <c r="G40" s="21">
        <v>-1333</v>
      </c>
      <c r="H40" s="7">
        <v>19.18</v>
      </c>
      <c r="I40" s="16">
        <f t="shared" si="0"/>
        <v>16.303000000000001</v>
      </c>
      <c r="J40" s="7">
        <v>100</v>
      </c>
      <c r="K40" s="7">
        <v>4636.8999999999996</v>
      </c>
      <c r="L40" s="21">
        <v>784501.09028877201</v>
      </c>
      <c r="M40" s="21">
        <v>36665056.4313436</v>
      </c>
      <c r="N40" s="22">
        <v>0.52583918450125</v>
      </c>
      <c r="O40" s="22">
        <v>6.6979954811410405E-2</v>
      </c>
      <c r="P40" s="20">
        <v>12.588629297655199</v>
      </c>
      <c r="Q40" s="20">
        <v>8.0827716188290495</v>
      </c>
    </row>
    <row r="41" spans="1:17" x14ac:dyDescent="0.35">
      <c r="A41" s="7">
        <v>25</v>
      </c>
      <c r="B41" s="7">
        <v>121.76</v>
      </c>
      <c r="C41" s="7">
        <v>1.5998000000000001</v>
      </c>
      <c r="D41" s="7" t="s">
        <v>11</v>
      </c>
      <c r="E41" s="21">
        <v>61125.414636289199</v>
      </c>
      <c r="F41" s="19">
        <v>24.663489999999999</v>
      </c>
      <c r="G41" s="21">
        <v>-2249</v>
      </c>
      <c r="H41" s="7">
        <v>20.32</v>
      </c>
      <c r="I41" s="16">
        <f t="shared" si="0"/>
        <v>17.271999999999998</v>
      </c>
      <c r="J41" s="7">
        <v>100</v>
      </c>
      <c r="K41" s="7">
        <v>4736.8999999999996</v>
      </c>
      <c r="L41" s="21">
        <v>783224.09249684296</v>
      </c>
      <c r="M41" s="21">
        <v>37448280.523840502</v>
      </c>
      <c r="N41" s="22">
        <v>0.52466581567862802</v>
      </c>
      <c r="O41" s="22">
        <v>6.6891844065759196E-2</v>
      </c>
      <c r="P41" s="20">
        <v>12.138757033962801</v>
      </c>
      <c r="Q41" s="20">
        <v>7.9895721771508201</v>
      </c>
    </row>
    <row r="42" spans="1:17" x14ac:dyDescent="0.35">
      <c r="A42" s="7">
        <v>26</v>
      </c>
      <c r="B42" s="7">
        <v>124.88</v>
      </c>
      <c r="C42" s="7">
        <v>0.64</v>
      </c>
      <c r="D42" s="7" t="s">
        <v>5</v>
      </c>
      <c r="E42" s="21">
        <v>32654.4230716536</v>
      </c>
      <c r="F42" s="19">
        <v>24.14115</v>
      </c>
      <c r="G42" s="21">
        <v>-1323</v>
      </c>
      <c r="H42" s="7">
        <v>13.46</v>
      </c>
      <c r="I42" s="16">
        <f t="shared" si="0"/>
        <v>11.441000000000001</v>
      </c>
      <c r="J42" s="7">
        <v>100</v>
      </c>
      <c r="K42" s="7">
        <v>4880.8999999999996</v>
      </c>
      <c r="L42" s="21">
        <v>792016.70806110196</v>
      </c>
      <c r="M42" s="21">
        <v>38588471.656953998</v>
      </c>
      <c r="N42" s="22">
        <v>0.52302338471148002</v>
      </c>
      <c r="O42" s="22">
        <v>6.6768595433526201E-2</v>
      </c>
      <c r="P42" s="20">
        <v>11.233997516137499</v>
      </c>
      <c r="Q42" s="20">
        <v>6.8537450900690704</v>
      </c>
    </row>
    <row r="43" spans="1:17" x14ac:dyDescent="0.35">
      <c r="A43" s="7">
        <v>26</v>
      </c>
      <c r="B43" s="7">
        <v>97.040040000000005</v>
      </c>
      <c r="C43" s="7">
        <v>0.64</v>
      </c>
      <c r="D43" s="7" t="s">
        <v>21</v>
      </c>
      <c r="E43" s="21">
        <v>64352.846570514601</v>
      </c>
      <c r="F43" s="19">
        <v>22.812200000000001</v>
      </c>
      <c r="G43" s="21">
        <v>-2421</v>
      </c>
      <c r="H43" s="7">
        <v>21.34</v>
      </c>
      <c r="I43" s="16">
        <f t="shared" si="0"/>
        <v>18.138999999999999</v>
      </c>
      <c r="J43" s="7">
        <v>100</v>
      </c>
      <c r="K43" s="7">
        <v>4980.8999999999996</v>
      </c>
      <c r="L43" s="21">
        <v>782063.90925528796</v>
      </c>
      <c r="M43" s="21">
        <v>39370535.566209301</v>
      </c>
      <c r="N43" s="22">
        <v>0.52191399379713899</v>
      </c>
      <c r="O43" s="22">
        <v>6.6685402494642998E-2</v>
      </c>
      <c r="P43" s="20">
        <v>12.8380374550801</v>
      </c>
      <c r="Q43" s="20">
        <v>8.3435615651091695</v>
      </c>
    </row>
    <row r="44" spans="1:17" x14ac:dyDescent="0.35">
      <c r="A44" s="7">
        <v>26</v>
      </c>
      <c r="B44" s="7">
        <v>116.24</v>
      </c>
      <c r="C44" s="7">
        <v>-7.9741</v>
      </c>
      <c r="D44" s="7" t="s">
        <v>17</v>
      </c>
      <c r="E44" s="21">
        <v>43781.830492117297</v>
      </c>
      <c r="F44" s="19">
        <v>23.567039999999999</v>
      </c>
      <c r="G44" s="21">
        <v>-1319</v>
      </c>
      <c r="H44" s="7">
        <v>14.35</v>
      </c>
      <c r="I44" s="16">
        <f t="shared" si="0"/>
        <v>12.1975</v>
      </c>
      <c r="J44" s="7">
        <v>100</v>
      </c>
      <c r="K44" s="7">
        <v>5080.8999999999996</v>
      </c>
      <c r="L44" s="21">
        <v>788888.62505008397</v>
      </c>
      <c r="M44" s="21">
        <v>40159424.191259399</v>
      </c>
      <c r="N44" s="22">
        <v>0.52082893936305097</v>
      </c>
      <c r="O44" s="22">
        <v>6.6604078406412595E-2</v>
      </c>
      <c r="P44" s="20">
        <v>11.7691993920931</v>
      </c>
      <c r="Q44" s="20">
        <v>7.3516759618011198</v>
      </c>
    </row>
    <row r="45" spans="1:17" x14ac:dyDescent="0.35">
      <c r="A45" s="7">
        <v>26</v>
      </c>
      <c r="B45" s="7">
        <v>99.199950000000001</v>
      </c>
      <c r="C45" s="7">
        <v>-2.4792000000000001</v>
      </c>
      <c r="D45" s="7" t="s">
        <v>20</v>
      </c>
      <c r="E45" s="21">
        <v>66144.897385488206</v>
      </c>
      <c r="F45" s="19">
        <v>22.998079999999899</v>
      </c>
      <c r="G45" s="21">
        <v>-2177</v>
      </c>
      <c r="H45" s="7">
        <v>21.34</v>
      </c>
      <c r="I45" s="16">
        <f t="shared" si="0"/>
        <v>18.138999999999999</v>
      </c>
      <c r="J45" s="7">
        <v>100</v>
      </c>
      <c r="K45" s="7">
        <v>5180.8999999999996</v>
      </c>
      <c r="L45" s="21">
        <v>781405.33790088503</v>
      </c>
      <c r="M45" s="21">
        <v>40940829.529160298</v>
      </c>
      <c r="N45" s="22">
        <v>0.51976722405379605</v>
      </c>
      <c r="O45" s="22">
        <v>6.6524545602399399E-2</v>
      </c>
      <c r="P45" s="20">
        <v>12.7651909111904</v>
      </c>
      <c r="Q45" s="20">
        <v>8.3464560555812</v>
      </c>
    </row>
    <row r="46" spans="1:17" x14ac:dyDescent="0.35">
      <c r="A46" s="7">
        <v>26</v>
      </c>
      <c r="B46" s="7">
        <v>116</v>
      </c>
      <c r="C46" s="7">
        <v>-7.9741</v>
      </c>
      <c r="D46" s="7" t="s">
        <v>17</v>
      </c>
      <c r="E46" s="21">
        <v>45591.612414193798</v>
      </c>
      <c r="F46" s="19">
        <v>23.424499999999998</v>
      </c>
      <c r="G46" s="21">
        <v>-1417</v>
      </c>
      <c r="H46" s="7">
        <v>14.35</v>
      </c>
      <c r="I46" s="16">
        <f t="shared" si="0"/>
        <v>12.1975</v>
      </c>
      <c r="J46" s="7">
        <v>100</v>
      </c>
      <c r="K46" s="7">
        <v>5280.9</v>
      </c>
      <c r="L46" s="21">
        <v>788342.45726179203</v>
      </c>
      <c r="M46" s="21">
        <v>41729171.986422099</v>
      </c>
      <c r="N46" s="22">
        <v>0.51872790965764204</v>
      </c>
      <c r="O46" s="22">
        <v>6.6446731155596905E-2</v>
      </c>
      <c r="P46" s="20">
        <v>11.8183229779107</v>
      </c>
      <c r="Q46" s="20">
        <v>7.4067888518834897</v>
      </c>
    </row>
    <row r="47" spans="1:17" x14ac:dyDescent="0.35">
      <c r="A47" s="7">
        <v>26</v>
      </c>
      <c r="B47" s="7">
        <v>119.12</v>
      </c>
      <c r="C47" s="7">
        <v>-8.9237000000000002</v>
      </c>
      <c r="D47" s="7" t="s">
        <v>17</v>
      </c>
      <c r="E47" s="21">
        <v>61891.702634369904</v>
      </c>
      <c r="F47" s="19">
        <v>22.057110000000002</v>
      </c>
      <c r="G47" s="21">
        <v>-1287</v>
      </c>
      <c r="H47" s="7">
        <v>19.18</v>
      </c>
      <c r="I47" s="16">
        <f t="shared" si="0"/>
        <v>16.303000000000001</v>
      </c>
      <c r="J47" s="7">
        <v>100</v>
      </c>
      <c r="K47" s="7">
        <v>5380.9</v>
      </c>
      <c r="L47" s="21">
        <v>782951.64401725098</v>
      </c>
      <c r="M47" s="21">
        <v>42512123.630439296</v>
      </c>
      <c r="N47" s="22">
        <v>0.51771011255642696</v>
      </c>
      <c r="O47" s="22">
        <v>6.6370566419186205E-2</v>
      </c>
      <c r="P47" s="20">
        <v>12.8696952081602</v>
      </c>
      <c r="Q47" s="20">
        <v>8.26076419847446</v>
      </c>
    </row>
    <row r="48" spans="1:17" x14ac:dyDescent="0.35">
      <c r="A48" s="7">
        <v>26</v>
      </c>
      <c r="B48" s="7">
        <v>132.3201</v>
      </c>
      <c r="C48" s="7">
        <v>-3.4379</v>
      </c>
      <c r="D48" s="7" t="s">
        <v>18</v>
      </c>
      <c r="E48" s="21">
        <v>56328.290190200001</v>
      </c>
      <c r="F48" s="19">
        <v>23.47409</v>
      </c>
      <c r="G48" s="21">
        <v>-1533</v>
      </c>
      <c r="H48" s="7">
        <v>17.43</v>
      </c>
      <c r="I48" s="16">
        <f t="shared" si="0"/>
        <v>14.8155</v>
      </c>
      <c r="J48" s="7">
        <v>100</v>
      </c>
      <c r="K48" s="7">
        <v>5480.9</v>
      </c>
      <c r="L48" s="21">
        <v>784887.03409005899</v>
      </c>
      <c r="M48" s="21">
        <v>43297010.664529398</v>
      </c>
      <c r="N48" s="22">
        <v>0.51671299960276995</v>
      </c>
      <c r="O48" s="22">
        <v>6.62959867012064E-2</v>
      </c>
      <c r="P48" s="20">
        <v>12.1262755260658</v>
      </c>
      <c r="Q48" s="20">
        <v>7.8020003217983902</v>
      </c>
    </row>
    <row r="49" spans="1:17" x14ac:dyDescent="0.35">
      <c r="A49" s="7">
        <v>26</v>
      </c>
      <c r="B49" s="7">
        <v>117.2</v>
      </c>
      <c r="C49" s="7">
        <v>-7.9741</v>
      </c>
      <c r="D49" s="7" t="s">
        <v>17</v>
      </c>
      <c r="E49" s="21">
        <v>62340.2766366211</v>
      </c>
      <c r="F49" s="19">
        <v>23.194710000000001</v>
      </c>
      <c r="G49" s="21">
        <v>-1355</v>
      </c>
      <c r="H49" s="7">
        <v>19.18</v>
      </c>
      <c r="I49" s="16">
        <f t="shared" si="0"/>
        <v>16.303000000000001</v>
      </c>
      <c r="J49" s="7">
        <v>100</v>
      </c>
      <c r="K49" s="7">
        <v>5580.9</v>
      </c>
      <c r="L49" s="21">
        <v>782791.28584237397</v>
      </c>
      <c r="M49" s="21">
        <v>44079801.950371698</v>
      </c>
      <c r="N49" s="22">
        <v>0.51573578437749601</v>
      </c>
      <c r="O49" s="22">
        <v>6.6222930969383198E-2</v>
      </c>
      <c r="P49" s="20">
        <v>12.4148009108506</v>
      </c>
      <c r="Q49" s="20">
        <v>8.0724069396155897</v>
      </c>
    </row>
    <row r="50" spans="1:17" x14ac:dyDescent="0.35">
      <c r="A50" s="7">
        <v>26</v>
      </c>
      <c r="B50" s="7">
        <v>118.4</v>
      </c>
      <c r="C50" s="7">
        <v>-7.9741</v>
      </c>
      <c r="D50" s="7" t="s">
        <v>17</v>
      </c>
      <c r="E50" s="21">
        <v>62868.818281630498</v>
      </c>
      <c r="F50" s="19">
        <v>23.811409999999999</v>
      </c>
      <c r="G50" s="21">
        <v>-2067</v>
      </c>
      <c r="H50" s="7">
        <v>19.18</v>
      </c>
      <c r="I50" s="16">
        <f t="shared" si="0"/>
        <v>16.303000000000001</v>
      </c>
      <c r="J50" s="7">
        <v>100</v>
      </c>
      <c r="K50" s="7">
        <v>5680.9</v>
      </c>
      <c r="L50" s="21">
        <v>782601.51529830904</v>
      </c>
      <c r="M50" s="21">
        <v>44862403.465670101</v>
      </c>
      <c r="N50" s="22">
        <v>0.514777723786081</v>
      </c>
      <c r="O50" s="22">
        <v>6.6151341582834894E-2</v>
      </c>
      <c r="P50" s="20">
        <v>12.1842144244997</v>
      </c>
      <c r="Q50" s="20">
        <v>7.9851244323750796</v>
      </c>
    </row>
    <row r="51" spans="1:17" x14ac:dyDescent="0.35">
      <c r="A51" s="7">
        <v>26</v>
      </c>
      <c r="B51" s="7">
        <v>96.800049999999999</v>
      </c>
      <c r="C51" s="7">
        <v>1.1198999999999999</v>
      </c>
      <c r="D51" s="7" t="s">
        <v>21</v>
      </c>
      <c r="E51" s="21">
        <v>70947.294894997103</v>
      </c>
      <c r="F51" s="19">
        <v>22.803070000000002</v>
      </c>
      <c r="G51" s="21">
        <v>-2711</v>
      </c>
      <c r="H51" s="7">
        <v>21.34</v>
      </c>
      <c r="I51" s="16">
        <f t="shared" si="0"/>
        <v>18.138999999999999</v>
      </c>
      <c r="J51" s="7">
        <v>100</v>
      </c>
      <c r="K51" s="7">
        <v>5780.9</v>
      </c>
      <c r="L51" s="21">
        <v>779589.87468534894</v>
      </c>
      <c r="M51" s="21">
        <v>45641993.340355404</v>
      </c>
      <c r="N51" s="22">
        <v>0.513838114958029</v>
      </c>
      <c r="O51" s="22">
        <v>6.6081164047781193E-2</v>
      </c>
      <c r="P51" s="20">
        <v>12.8109173198105</v>
      </c>
      <c r="Q51" s="20">
        <v>8.4497852527318695</v>
      </c>
    </row>
    <row r="52" spans="1:17" x14ac:dyDescent="0.35">
      <c r="A52" s="7">
        <v>26</v>
      </c>
      <c r="B52" s="7">
        <v>131.36000000000001</v>
      </c>
      <c r="C52" s="7">
        <v>-0.08</v>
      </c>
      <c r="D52" s="7" t="s">
        <v>18</v>
      </c>
      <c r="E52" s="21">
        <v>71117.318602502695</v>
      </c>
      <c r="F52" s="19">
        <v>24.690860000000001</v>
      </c>
      <c r="G52" s="21">
        <v>-1895</v>
      </c>
      <c r="H52" s="7">
        <v>21.34</v>
      </c>
      <c r="I52" s="16">
        <f t="shared" si="0"/>
        <v>18.138999999999999</v>
      </c>
      <c r="J52" s="7">
        <v>100</v>
      </c>
      <c r="K52" s="7">
        <v>5880.9</v>
      </c>
      <c r="L52" s="21">
        <v>779524.24931949005</v>
      </c>
      <c r="M52" s="21">
        <v>46421517.589674897</v>
      </c>
      <c r="N52" s="22">
        <v>0.51291629241748504</v>
      </c>
      <c r="O52" s="22">
        <v>6.6012346794733806E-2</v>
      </c>
      <c r="P52" s="20">
        <v>12.118888300599499</v>
      </c>
      <c r="Q52" s="20">
        <v>8.1635618171607796</v>
      </c>
    </row>
    <row r="53" spans="1:17" x14ac:dyDescent="0.35">
      <c r="A53" s="7">
        <v>26</v>
      </c>
      <c r="B53" s="7">
        <v>117.6801</v>
      </c>
      <c r="C53" s="7">
        <v>-7.9741</v>
      </c>
      <c r="D53" s="7" t="s">
        <v>17</v>
      </c>
      <c r="E53" s="21">
        <v>64158.856843861999</v>
      </c>
      <c r="F53" s="19">
        <v>23.280069999999998</v>
      </c>
      <c r="G53" s="21">
        <v>-1519</v>
      </c>
      <c r="H53" s="7">
        <v>19.18</v>
      </c>
      <c r="I53" s="16">
        <f t="shared" si="0"/>
        <v>16.303000000000001</v>
      </c>
      <c r="J53" s="7">
        <v>100</v>
      </c>
      <c r="K53" s="7">
        <v>5980.9</v>
      </c>
      <c r="L53" s="21">
        <v>782134.58409144299</v>
      </c>
      <c r="M53" s="21">
        <v>47203652.1737663</v>
      </c>
      <c r="N53" s="22">
        <v>0.51201162549719903</v>
      </c>
      <c r="O53" s="22">
        <v>6.5944840974948501E-2</v>
      </c>
      <c r="P53" s="20">
        <v>12.3266321718759</v>
      </c>
      <c r="Q53" s="20">
        <v>8.0579295748135902</v>
      </c>
    </row>
    <row r="54" spans="1:17" x14ac:dyDescent="0.35">
      <c r="A54" s="7">
        <v>26</v>
      </c>
      <c r="B54" s="7">
        <v>118.64</v>
      </c>
      <c r="C54" s="7">
        <v>-2.7189999999999999</v>
      </c>
      <c r="D54" s="7" t="s">
        <v>10</v>
      </c>
      <c r="E54" s="21">
        <v>28061.367532308199</v>
      </c>
      <c r="F54" s="19">
        <v>24.470320000000001</v>
      </c>
      <c r="G54" s="21">
        <v>-2001</v>
      </c>
      <c r="H54" s="7">
        <v>8.25</v>
      </c>
      <c r="I54" s="16">
        <f t="shared" si="0"/>
        <v>7.0125000000000002</v>
      </c>
      <c r="J54" s="7">
        <v>100</v>
      </c>
      <c r="K54" s="7">
        <v>6080.9</v>
      </c>
      <c r="L54" s="21">
        <v>793192.51482540695</v>
      </c>
      <c r="M54" s="21">
        <v>47996844.688591696</v>
      </c>
      <c r="N54" s="22">
        <v>0.51112351597120997</v>
      </c>
      <c r="O54" s="22">
        <v>6.5878600274184698E-2</v>
      </c>
      <c r="P54" s="20">
        <v>10.6067350476622</v>
      </c>
      <c r="Q54" s="20">
        <v>6.4199512093967002</v>
      </c>
    </row>
    <row r="55" spans="1:17" x14ac:dyDescent="0.35">
      <c r="A55" s="7">
        <v>27</v>
      </c>
      <c r="B55" s="7">
        <v>122.48</v>
      </c>
      <c r="C55" s="7">
        <v>-5.8299000000000003</v>
      </c>
      <c r="D55" s="7" t="s">
        <v>9</v>
      </c>
      <c r="E55" s="21">
        <v>43219.3916917202</v>
      </c>
      <c r="F55" s="19">
        <v>23.792560000000002</v>
      </c>
      <c r="G55" s="21">
        <v>-1405</v>
      </c>
      <c r="H55" s="7">
        <v>16.63</v>
      </c>
      <c r="I55" s="16">
        <f t="shared" si="0"/>
        <v>14.135499999999999</v>
      </c>
      <c r="J55" s="7">
        <v>100</v>
      </c>
      <c r="K55" s="7">
        <v>6224.9</v>
      </c>
      <c r="L55" s="21">
        <v>789056.22963530803</v>
      </c>
      <c r="M55" s="21">
        <v>49134503.585446402</v>
      </c>
      <c r="N55" s="22">
        <v>0.50987258847179096</v>
      </c>
      <c r="O55" s="22">
        <v>6.5785348182424805E-2</v>
      </c>
      <c r="P55" s="20">
        <v>11.326268910390899</v>
      </c>
      <c r="Q55" s="20">
        <v>7.0920791298322596</v>
      </c>
    </row>
    <row r="56" spans="1:17" x14ac:dyDescent="0.35">
      <c r="A56" s="7">
        <v>27</v>
      </c>
      <c r="B56" s="7">
        <v>135.6799</v>
      </c>
      <c r="C56" s="7">
        <v>-0.32</v>
      </c>
      <c r="D56" s="7" t="s">
        <v>7</v>
      </c>
      <c r="E56" s="21">
        <v>53200.548420485597</v>
      </c>
      <c r="F56" s="19">
        <v>24.973489999999899</v>
      </c>
      <c r="G56" s="21">
        <v>-2711</v>
      </c>
      <c r="H56" s="7">
        <v>20.23</v>
      </c>
      <c r="I56" s="16">
        <f t="shared" si="0"/>
        <v>17.195499999999999</v>
      </c>
      <c r="J56" s="7">
        <v>100</v>
      </c>
      <c r="K56" s="7">
        <v>6324.9</v>
      </c>
      <c r="L56" s="21">
        <v>785931.67261422798</v>
      </c>
      <c r="M56" s="21">
        <v>49920435.258060597</v>
      </c>
      <c r="N56" s="22">
        <v>0.50902255195012103</v>
      </c>
      <c r="O56" s="22">
        <v>6.5722014335192896E-2</v>
      </c>
      <c r="P56" s="20">
        <v>11.2431542159263</v>
      </c>
      <c r="Q56" s="20">
        <v>7.30827287300633</v>
      </c>
    </row>
    <row r="57" spans="1:17" x14ac:dyDescent="0.35">
      <c r="A57" s="7">
        <v>27</v>
      </c>
      <c r="B57" s="7">
        <v>115.76</v>
      </c>
      <c r="C57" s="7">
        <v>-9.1607000000000003</v>
      </c>
      <c r="D57" s="7" t="s">
        <v>17</v>
      </c>
      <c r="E57" s="21">
        <v>65814.803894735</v>
      </c>
      <c r="F57" s="19">
        <v>23.14453</v>
      </c>
      <c r="G57" s="21">
        <v>-2203</v>
      </c>
      <c r="H57" s="7">
        <v>19.18</v>
      </c>
      <c r="I57" s="16">
        <f t="shared" si="0"/>
        <v>16.303000000000001</v>
      </c>
      <c r="J57" s="7">
        <v>100</v>
      </c>
      <c r="K57" s="7">
        <v>6424.9</v>
      </c>
      <c r="L57" s="21">
        <v>781527.41699243896</v>
      </c>
      <c r="M57" s="21">
        <v>50701962.675053</v>
      </c>
      <c r="N57" s="22">
        <v>0.50818723407752797</v>
      </c>
      <c r="O57" s="22">
        <v>6.56598033934606E-2</v>
      </c>
      <c r="P57" s="20">
        <v>12.305955169452799</v>
      </c>
      <c r="Q57" s="20">
        <v>8.0654648147344297</v>
      </c>
    </row>
    <row r="58" spans="1:17" x14ac:dyDescent="0.35">
      <c r="A58" s="7">
        <v>27</v>
      </c>
      <c r="B58" s="7">
        <v>98.959959999999995</v>
      </c>
      <c r="C58" s="7">
        <v>-2.2393999999999998</v>
      </c>
      <c r="D58" s="7" t="s">
        <v>20</v>
      </c>
      <c r="E58" s="21">
        <v>74065.172862303705</v>
      </c>
      <c r="F58" s="19">
        <v>22.885339999999999</v>
      </c>
      <c r="G58" s="21">
        <v>-2095</v>
      </c>
      <c r="H58" s="7">
        <v>21.34</v>
      </c>
      <c r="I58" s="16">
        <f t="shared" si="0"/>
        <v>18.138999999999999</v>
      </c>
      <c r="J58" s="7">
        <v>100</v>
      </c>
      <c r="K58" s="7">
        <v>6524.9</v>
      </c>
      <c r="L58" s="21">
        <v>778371.75752326299</v>
      </c>
      <c r="M58" s="21">
        <v>51480334.432576299</v>
      </c>
      <c r="N58" s="22">
        <v>0.50736615677693397</v>
      </c>
      <c r="O58" s="22">
        <v>6.5598678418460801E-2</v>
      </c>
      <c r="P58" s="20">
        <v>12.6735956561565</v>
      </c>
      <c r="Q58" s="20">
        <v>8.4266197818469397</v>
      </c>
    </row>
    <row r="59" spans="1:17" x14ac:dyDescent="0.35">
      <c r="A59" s="7">
        <v>27</v>
      </c>
      <c r="B59" s="7">
        <v>95.599980000000002</v>
      </c>
      <c r="C59" s="7">
        <v>6.1482000000000001</v>
      </c>
      <c r="D59" s="7" t="s">
        <v>12</v>
      </c>
      <c r="E59" s="21">
        <v>41781.033245414801</v>
      </c>
      <c r="F59" s="19">
        <v>22.46416</v>
      </c>
      <c r="G59" s="21">
        <v>-1335</v>
      </c>
      <c r="H59" s="7">
        <v>11.74</v>
      </c>
      <c r="I59" s="16">
        <f t="shared" si="0"/>
        <v>9.9789999999999992</v>
      </c>
      <c r="J59" s="7">
        <v>100</v>
      </c>
      <c r="K59" s="7">
        <v>6624.9</v>
      </c>
      <c r="L59" s="21">
        <v>789480.25656462496</v>
      </c>
      <c r="M59" s="21">
        <v>52269814.689140901</v>
      </c>
      <c r="N59" s="22">
        <v>0.50655886452994903</v>
      </c>
      <c r="O59" s="22">
        <v>6.55386042295278E-2</v>
      </c>
      <c r="P59" s="20">
        <v>11.6288013403506</v>
      </c>
      <c r="Q59" s="20">
        <v>7.1609482796556101</v>
      </c>
    </row>
    <row r="60" spans="1:17" x14ac:dyDescent="0.35">
      <c r="A60" s="7">
        <v>27</v>
      </c>
      <c r="B60" s="7">
        <v>99.439940000000007</v>
      </c>
      <c r="C60" s="7">
        <v>-2.7189999999999999</v>
      </c>
      <c r="D60" s="7" t="s">
        <v>20</v>
      </c>
      <c r="E60" s="21">
        <v>78082.473427837802</v>
      </c>
      <c r="F60" s="19">
        <v>23.062819999999999</v>
      </c>
      <c r="G60" s="21">
        <v>-2235</v>
      </c>
      <c r="H60" s="7">
        <v>21.34</v>
      </c>
      <c r="I60" s="16">
        <f t="shared" si="0"/>
        <v>18.138999999999999</v>
      </c>
      <c r="J60" s="7">
        <v>100</v>
      </c>
      <c r="K60" s="7">
        <v>6724.9</v>
      </c>
      <c r="L60" s="21">
        <v>776756.44656710105</v>
      </c>
      <c r="M60" s="21">
        <v>53046571.135707997</v>
      </c>
      <c r="N60" s="22">
        <v>0.50576492299060005</v>
      </c>
      <c r="O60" s="22">
        <v>6.5479547295354296E-2</v>
      </c>
      <c r="P60" s="20">
        <v>12.706501402688399</v>
      </c>
      <c r="Q60" s="20">
        <v>8.53355379261202</v>
      </c>
    </row>
    <row r="61" spans="1:17" x14ac:dyDescent="0.35">
      <c r="A61" s="7">
        <v>27</v>
      </c>
      <c r="B61" s="7">
        <v>124.16</v>
      </c>
      <c r="C61" s="7">
        <v>-1.2799</v>
      </c>
      <c r="D61" s="7" t="s">
        <v>6</v>
      </c>
      <c r="E61" s="21">
        <v>78175.6773202357</v>
      </c>
      <c r="F61" s="19">
        <v>24.001470000000001</v>
      </c>
      <c r="G61" s="21">
        <v>-1583</v>
      </c>
      <c r="H61" s="7">
        <v>21.34</v>
      </c>
      <c r="I61" s="16">
        <f t="shared" si="0"/>
        <v>18.138999999999999</v>
      </c>
      <c r="J61" s="7">
        <v>100</v>
      </c>
      <c r="K61" s="7">
        <v>6824.9</v>
      </c>
      <c r="L61" s="21">
        <v>776718.35818957898</v>
      </c>
      <c r="M61" s="21">
        <v>53823289.493897602</v>
      </c>
      <c r="N61" s="22">
        <v>0.50498391770344797</v>
      </c>
      <c r="O61" s="22">
        <v>6.5421475633477902E-2</v>
      </c>
      <c r="P61" s="20">
        <v>12.3573195113363</v>
      </c>
      <c r="Q61" s="20">
        <v>8.38643354351046</v>
      </c>
    </row>
    <row r="62" spans="1:17" x14ac:dyDescent="0.35">
      <c r="A62" s="7">
        <v>27</v>
      </c>
      <c r="B62" s="7">
        <v>97.520020000000002</v>
      </c>
      <c r="C62" s="7">
        <v>-0.08</v>
      </c>
      <c r="D62" s="7" t="s">
        <v>21</v>
      </c>
      <c r="E62" s="21">
        <v>79043.494463841504</v>
      </c>
      <c r="F62" s="19">
        <v>22.81861</v>
      </c>
      <c r="G62" s="21">
        <v>-2053</v>
      </c>
      <c r="H62" s="7">
        <v>21.34</v>
      </c>
      <c r="I62" s="16">
        <f t="shared" si="0"/>
        <v>18.138999999999999</v>
      </c>
      <c r="J62" s="7">
        <v>100</v>
      </c>
      <c r="K62" s="7">
        <v>6924.9</v>
      </c>
      <c r="L62" s="21">
        <v>776362.38649300195</v>
      </c>
      <c r="M62" s="21">
        <v>54599651.880390599</v>
      </c>
      <c r="N62" s="22">
        <v>0.50421545291681102</v>
      </c>
      <c r="O62" s="22">
        <v>6.5364358717264995E-2</v>
      </c>
      <c r="P62" s="20">
        <v>12.7727801722887</v>
      </c>
      <c r="Q62" s="20">
        <v>8.5736941101614104</v>
      </c>
    </row>
    <row r="63" spans="1:17" x14ac:dyDescent="0.35">
      <c r="A63" s="7">
        <v>27</v>
      </c>
      <c r="B63" s="7">
        <v>97.520020000000002</v>
      </c>
      <c r="C63" s="7">
        <v>0.4</v>
      </c>
      <c r="D63" s="7" t="s">
        <v>21</v>
      </c>
      <c r="E63" s="21">
        <v>38097.924599807899</v>
      </c>
      <c r="F63" s="19">
        <v>22.511119999999998</v>
      </c>
      <c r="G63" s="21">
        <v>-1495</v>
      </c>
      <c r="H63" s="7">
        <v>10.18</v>
      </c>
      <c r="I63" s="16">
        <f t="shared" si="0"/>
        <v>8.6529999999999987</v>
      </c>
      <c r="J63" s="7">
        <v>100</v>
      </c>
      <c r="K63" s="7">
        <v>7024.9</v>
      </c>
      <c r="L63" s="21">
        <v>790535.89444670605</v>
      </c>
      <c r="M63" s="21">
        <v>55390187.7748373</v>
      </c>
      <c r="N63" s="22">
        <v>0.50345915048279899</v>
      </c>
      <c r="O63" s="22">
        <v>6.5308167389734106E-2</v>
      </c>
      <c r="P63" s="20">
        <v>11.387404659731001</v>
      </c>
      <c r="Q63" s="20">
        <v>6.9525693840532297</v>
      </c>
    </row>
    <row r="64" spans="1:17" x14ac:dyDescent="0.35">
      <c r="A64" s="7">
        <v>27</v>
      </c>
      <c r="B64" s="7">
        <v>96.319950000000006</v>
      </c>
      <c r="C64" s="7">
        <v>2.0794999999999999</v>
      </c>
      <c r="D64" s="7" t="s">
        <v>12</v>
      </c>
      <c r="E64" s="21">
        <v>44821.052359322799</v>
      </c>
      <c r="F64" s="19">
        <v>22.70881</v>
      </c>
      <c r="G64" s="21">
        <v>-1383</v>
      </c>
      <c r="H64" s="7">
        <v>11.74</v>
      </c>
      <c r="I64" s="16">
        <f t="shared" si="0"/>
        <v>9.9789999999999992</v>
      </c>
      <c r="J64" s="7">
        <v>100</v>
      </c>
      <c r="K64" s="7">
        <v>7124.9</v>
      </c>
      <c r="L64" s="21">
        <v>788576.28140930296</v>
      </c>
      <c r="M64" s="21">
        <v>56178764.056246601</v>
      </c>
      <c r="N64" s="22">
        <v>0.50271464883665096</v>
      </c>
      <c r="O64" s="22">
        <v>6.5252873783624599E-2</v>
      </c>
      <c r="P64" s="20">
        <v>11.5279189267847</v>
      </c>
      <c r="Q64" s="20">
        <v>7.1740182407663404</v>
      </c>
    </row>
    <row r="65" spans="1:17" x14ac:dyDescent="0.35">
      <c r="A65" s="7">
        <v>27</v>
      </c>
      <c r="B65" s="7">
        <v>96.319950000000006</v>
      </c>
      <c r="C65" s="7">
        <v>5.6707000000000001</v>
      </c>
      <c r="D65" s="7" t="s">
        <v>12</v>
      </c>
      <c r="E65" s="21">
        <v>46509.831814620302</v>
      </c>
      <c r="F65" s="19">
        <v>22.416519999999998</v>
      </c>
      <c r="G65" s="21">
        <v>-1209</v>
      </c>
      <c r="H65" s="7">
        <v>11.74</v>
      </c>
      <c r="I65" s="16">
        <f t="shared" si="0"/>
        <v>9.9789999999999992</v>
      </c>
      <c r="J65" s="7">
        <v>100</v>
      </c>
      <c r="K65" s="7">
        <v>7224.9</v>
      </c>
      <c r="L65" s="21">
        <v>788061.34862899396</v>
      </c>
      <c r="M65" s="21">
        <v>56966825.404875599</v>
      </c>
      <c r="N65" s="22">
        <v>0.50198160204865405</v>
      </c>
      <c r="O65" s="22">
        <v>6.5198451247179795E-2</v>
      </c>
      <c r="P65" s="20">
        <v>11.661939728007001</v>
      </c>
      <c r="Q65" s="20">
        <v>7.26707065700489</v>
      </c>
    </row>
    <row r="66" spans="1:17" x14ac:dyDescent="0.35">
      <c r="A66" s="7">
        <v>27</v>
      </c>
      <c r="B66" s="7">
        <v>123.43989999999999</v>
      </c>
      <c r="C66" s="7">
        <v>0.16</v>
      </c>
      <c r="D66" s="7" t="s">
        <v>15</v>
      </c>
      <c r="E66" s="21">
        <v>54203.788265793301</v>
      </c>
      <c r="F66" s="19">
        <v>23.671900000000001</v>
      </c>
      <c r="G66" s="21">
        <v>-1701</v>
      </c>
      <c r="H66" s="7">
        <v>13.46</v>
      </c>
      <c r="I66" s="16">
        <f t="shared" si="0"/>
        <v>11.441000000000001</v>
      </c>
      <c r="J66" s="7">
        <v>100</v>
      </c>
      <c r="K66" s="7">
        <v>7324.9</v>
      </c>
      <c r="L66" s="21">
        <v>785600.004817151</v>
      </c>
      <c r="M66" s="21">
        <v>57752425.409692802</v>
      </c>
      <c r="N66" s="22">
        <v>0.50125967894253498</v>
      </c>
      <c r="O66" s="22">
        <v>6.5144874275159304E-2</v>
      </c>
      <c r="P66" s="20">
        <v>11.4812929839942</v>
      </c>
      <c r="Q66" s="20">
        <v>7.3818673109547204</v>
      </c>
    </row>
    <row r="67" spans="1:17" x14ac:dyDescent="0.35">
      <c r="A67" s="7">
        <v>27</v>
      </c>
      <c r="B67" s="7">
        <v>98.959959999999995</v>
      </c>
      <c r="C67" s="7">
        <v>-2.4792000000000001</v>
      </c>
      <c r="D67" s="7" t="s">
        <v>20</v>
      </c>
      <c r="E67" s="21">
        <v>86126.284975016693</v>
      </c>
      <c r="F67" s="19">
        <v>23.00262</v>
      </c>
      <c r="G67" s="21">
        <v>-2813</v>
      </c>
      <c r="H67" s="7">
        <v>21.34</v>
      </c>
      <c r="I67" s="16">
        <f t="shared" ref="I67:I130" si="1">H67*0.85</f>
        <v>18.138999999999999</v>
      </c>
      <c r="J67" s="7">
        <v>100</v>
      </c>
      <c r="K67" s="7">
        <v>7424.9</v>
      </c>
      <c r="L67" s="21">
        <v>773367.10466006596</v>
      </c>
      <c r="M67" s="21">
        <v>58525792.514352798</v>
      </c>
      <c r="N67" s="22">
        <v>0.50054856227484601</v>
      </c>
      <c r="O67" s="22">
        <v>6.5092118444651098E-2</v>
      </c>
      <c r="P67" s="20">
        <v>12.8459122401773</v>
      </c>
      <c r="Q67" s="20">
        <v>8.7602174453225601</v>
      </c>
    </row>
    <row r="68" spans="1:17" x14ac:dyDescent="0.35">
      <c r="A68" s="7">
        <v>27</v>
      </c>
      <c r="B68" s="7">
        <v>122.96</v>
      </c>
      <c r="C68" s="7">
        <v>1.3599000000000001</v>
      </c>
      <c r="D68" s="7" t="s">
        <v>15</v>
      </c>
      <c r="E68" s="21">
        <v>56563.303591540003</v>
      </c>
      <c r="F68" s="19">
        <v>24.605090000000001</v>
      </c>
      <c r="G68" s="21">
        <v>-2149</v>
      </c>
      <c r="H68" s="7">
        <v>13.46</v>
      </c>
      <c r="I68" s="16">
        <f t="shared" si="1"/>
        <v>11.441000000000001</v>
      </c>
      <c r="J68" s="7">
        <v>100</v>
      </c>
      <c r="K68" s="7">
        <v>7524.9</v>
      </c>
      <c r="L68" s="21">
        <v>784807.27891142503</v>
      </c>
      <c r="M68" s="21">
        <v>59310599.7932643</v>
      </c>
      <c r="N68" s="22">
        <v>0.49984794797034998</v>
      </c>
      <c r="O68" s="22">
        <v>6.5040160355286106E-2</v>
      </c>
      <c r="P68" s="20">
        <v>11.203260215247299</v>
      </c>
      <c r="Q68" s="20">
        <v>7.3180434544231101</v>
      </c>
    </row>
    <row r="69" spans="1:17" x14ac:dyDescent="0.35">
      <c r="A69" s="7">
        <v>27</v>
      </c>
      <c r="B69" s="7">
        <v>99.680049999999994</v>
      </c>
      <c r="C69" s="7">
        <v>-1.7597</v>
      </c>
      <c r="D69" s="7" t="s">
        <v>20</v>
      </c>
      <c r="E69" s="21">
        <v>31410.147907482798</v>
      </c>
      <c r="F69" s="19">
        <v>22.139939999999999</v>
      </c>
      <c r="G69" s="21">
        <v>-1631</v>
      </c>
      <c r="H69" s="7">
        <v>7.43</v>
      </c>
      <c r="I69" s="16">
        <f t="shared" si="1"/>
        <v>6.3154999999999992</v>
      </c>
      <c r="J69" s="7">
        <v>100</v>
      </c>
      <c r="K69" s="7">
        <v>7624.9</v>
      </c>
      <c r="L69" s="21">
        <v>792341.89613648399</v>
      </c>
      <c r="M69" s="21">
        <v>60102941.689400703</v>
      </c>
      <c r="N69" s="22">
        <v>0.49915754440890597</v>
      </c>
      <c r="O69" s="22">
        <v>6.4988977573499904E-2</v>
      </c>
      <c r="P69" s="20">
        <v>11.1519651717387</v>
      </c>
      <c r="Q69" s="20">
        <v>6.6687628042543796</v>
      </c>
    </row>
    <row r="70" spans="1:17" x14ac:dyDescent="0.35">
      <c r="A70" s="7">
        <v>27</v>
      </c>
      <c r="B70" s="7">
        <v>96.560059999999993</v>
      </c>
      <c r="C70" s="7">
        <v>1.5998000000000001</v>
      </c>
      <c r="D70" s="7" t="s">
        <v>21</v>
      </c>
      <c r="E70" s="21">
        <v>91430.938437326098</v>
      </c>
      <c r="F70" s="19">
        <v>22.924229999999898</v>
      </c>
      <c r="G70" s="21">
        <v>-2351</v>
      </c>
      <c r="H70" s="7">
        <v>21.34</v>
      </c>
      <c r="I70" s="16">
        <f t="shared" si="1"/>
        <v>18.138999999999999</v>
      </c>
      <c r="J70" s="7">
        <v>100</v>
      </c>
      <c r="K70" s="7">
        <v>7724.9</v>
      </c>
      <c r="L70" s="21">
        <v>771018.79461598396</v>
      </c>
      <c r="M70" s="21">
        <v>60873960.484016702</v>
      </c>
      <c r="N70" s="22">
        <v>0.49847707175974998</v>
      </c>
      <c r="O70" s="22">
        <v>6.4938548580520006E-2</v>
      </c>
      <c r="P70" s="20">
        <v>12.999596057623499</v>
      </c>
      <c r="Q70" s="20">
        <v>8.9456960100031502</v>
      </c>
    </row>
    <row r="71" spans="1:17" x14ac:dyDescent="0.35">
      <c r="A71" s="7">
        <v>27</v>
      </c>
      <c r="B71" s="7">
        <v>95.12</v>
      </c>
      <c r="C71" s="7">
        <v>4.7146999999999997</v>
      </c>
      <c r="D71" s="7" t="s">
        <v>12</v>
      </c>
      <c r="E71" s="21">
        <v>51376.2493511668</v>
      </c>
      <c r="F71" s="19">
        <v>22.632379999999898</v>
      </c>
      <c r="G71" s="21">
        <v>-1363</v>
      </c>
      <c r="H71" s="7">
        <v>11.74</v>
      </c>
      <c r="I71" s="16">
        <f t="shared" si="1"/>
        <v>9.9789999999999992</v>
      </c>
      <c r="J71" s="7">
        <v>100</v>
      </c>
      <c r="K71" s="7">
        <v>7824.9</v>
      </c>
      <c r="L71" s="21">
        <v>786526.53787530202</v>
      </c>
      <c r="M71" s="21">
        <v>61660487.021892004</v>
      </c>
      <c r="N71" s="22">
        <v>0.49780626135946898</v>
      </c>
      <c r="O71" s="22">
        <v>6.4888852723783003E-2</v>
      </c>
      <c r="P71" s="20">
        <v>11.6225608878658</v>
      </c>
      <c r="Q71" s="20">
        <v>7.3472855192116002</v>
      </c>
    </row>
    <row r="72" spans="1:17" x14ac:dyDescent="0.35">
      <c r="A72" s="7">
        <v>28</v>
      </c>
      <c r="B72" s="7">
        <v>125.6</v>
      </c>
      <c r="C72" s="7">
        <v>2.5590999999999999</v>
      </c>
      <c r="D72" s="7" t="s">
        <v>5</v>
      </c>
      <c r="E72" s="21">
        <v>33746.479405328799</v>
      </c>
      <c r="F72" s="19">
        <v>24.295300000000001</v>
      </c>
      <c r="G72" s="21">
        <v>-1371</v>
      </c>
      <c r="H72" s="7">
        <v>13.46</v>
      </c>
      <c r="I72" s="16">
        <f t="shared" si="1"/>
        <v>11.441000000000001</v>
      </c>
      <c r="J72" s="7">
        <v>100</v>
      </c>
      <c r="K72" s="7">
        <v>7945.9</v>
      </c>
      <c r="L72" s="21">
        <v>791727.22528373497</v>
      </c>
      <c r="M72" s="21">
        <v>62618198.770369902</v>
      </c>
      <c r="N72" s="22">
        <v>0.497007131228</v>
      </c>
      <c r="O72" s="22">
        <v>6.4829672663686694E-2</v>
      </c>
      <c r="P72" s="20">
        <v>10.4461471325262</v>
      </c>
      <c r="Q72" s="20">
        <v>6.42505552465098</v>
      </c>
    </row>
    <row r="73" spans="1:17" x14ac:dyDescent="0.35">
      <c r="A73" s="7">
        <v>28</v>
      </c>
      <c r="B73" s="7">
        <v>119.12</v>
      </c>
      <c r="C73" s="7">
        <v>-10.107200000000001</v>
      </c>
      <c r="D73" s="7" t="s">
        <v>8</v>
      </c>
      <c r="E73" s="21">
        <v>60987.9017962984</v>
      </c>
      <c r="F73" s="19">
        <v>23.5031</v>
      </c>
      <c r="G73" s="21">
        <v>-1993</v>
      </c>
      <c r="H73" s="7">
        <v>20.81</v>
      </c>
      <c r="I73" s="16">
        <f t="shared" si="1"/>
        <v>17.688499999999998</v>
      </c>
      <c r="J73" s="7">
        <v>100</v>
      </c>
      <c r="K73" s="7">
        <v>8045.9</v>
      </c>
      <c r="L73" s="21">
        <v>783272.78566638299</v>
      </c>
      <c r="M73" s="21">
        <v>63401471.556036301</v>
      </c>
      <c r="N73" s="22">
        <v>0.49635677330938799</v>
      </c>
      <c r="O73" s="22">
        <v>6.4781527804198102E-2</v>
      </c>
      <c r="P73" s="20">
        <v>11.6182602490218</v>
      </c>
      <c r="Q73" s="20">
        <v>7.5766247013917498</v>
      </c>
    </row>
    <row r="74" spans="1:17" x14ac:dyDescent="0.35">
      <c r="A74" s="7">
        <v>28</v>
      </c>
      <c r="B74" s="7">
        <v>120.8</v>
      </c>
      <c r="C74" s="7">
        <v>1.5998000000000001</v>
      </c>
      <c r="D74" s="7" t="s">
        <v>11</v>
      </c>
      <c r="E74" s="21">
        <v>62016.800269997599</v>
      </c>
      <c r="F74" s="19">
        <v>24.432639999999999</v>
      </c>
      <c r="G74" s="21">
        <v>-2397</v>
      </c>
      <c r="H74" s="7">
        <v>20.32</v>
      </c>
      <c r="I74" s="16">
        <f t="shared" si="1"/>
        <v>17.271999999999998</v>
      </c>
      <c r="J74" s="7">
        <v>100</v>
      </c>
      <c r="K74" s="7">
        <v>8145.9</v>
      </c>
      <c r="L74" s="21">
        <v>782906.98823103996</v>
      </c>
      <c r="M74" s="21">
        <v>64184378.544267297</v>
      </c>
      <c r="N74" s="22">
        <v>0.49571528409879001</v>
      </c>
      <c r="O74" s="22">
        <v>6.4734055124858594E-2</v>
      </c>
      <c r="P74" s="20">
        <v>11.321999831292899</v>
      </c>
      <c r="Q74" s="20">
        <v>7.4763306732787003</v>
      </c>
    </row>
    <row r="75" spans="1:17" x14ac:dyDescent="0.35">
      <c r="A75" s="7">
        <v>28</v>
      </c>
      <c r="B75" s="7">
        <v>133.76</v>
      </c>
      <c r="C75" s="7">
        <v>-0.56000000000000005</v>
      </c>
      <c r="D75" s="7" t="s">
        <v>18</v>
      </c>
      <c r="E75" s="21">
        <v>47274.776813587298</v>
      </c>
      <c r="F75" s="19">
        <v>24.665759999999999</v>
      </c>
      <c r="G75" s="21">
        <v>-2935</v>
      </c>
      <c r="H75" s="7">
        <v>14.17</v>
      </c>
      <c r="I75" s="16">
        <f t="shared" si="1"/>
        <v>12.044499999999999</v>
      </c>
      <c r="J75" s="7">
        <v>100</v>
      </c>
      <c r="K75" s="7">
        <v>8245.9</v>
      </c>
      <c r="L75" s="21">
        <v>787825.10700355598</v>
      </c>
      <c r="M75" s="21">
        <v>64972203.651270904</v>
      </c>
      <c r="N75" s="22">
        <v>0.495082435986271</v>
      </c>
      <c r="O75" s="22">
        <v>6.46872371546061E-2</v>
      </c>
      <c r="P75" s="20">
        <v>10.7182026292581</v>
      </c>
      <c r="Q75" s="20">
        <v>6.8575577351950097</v>
      </c>
    </row>
    <row r="76" spans="1:17" x14ac:dyDescent="0.35">
      <c r="A76" s="7">
        <v>28</v>
      </c>
      <c r="B76" s="7">
        <v>97.280029999999996</v>
      </c>
      <c r="C76" s="7">
        <v>-0.08</v>
      </c>
      <c r="D76" s="7" t="s">
        <v>21</v>
      </c>
      <c r="E76" s="21">
        <v>93470.445755069202</v>
      </c>
      <c r="F76" s="19">
        <v>22.904879999999999</v>
      </c>
      <c r="G76" s="21">
        <v>-2957</v>
      </c>
      <c r="H76" s="7">
        <v>21.34</v>
      </c>
      <c r="I76" s="16">
        <f t="shared" si="1"/>
        <v>18.138999999999999</v>
      </c>
      <c r="J76" s="7">
        <v>100</v>
      </c>
      <c r="K76" s="7">
        <v>8345.9</v>
      </c>
      <c r="L76" s="21">
        <v>770091.99485342496</v>
      </c>
      <c r="M76" s="21">
        <v>65742295.646124303</v>
      </c>
      <c r="N76" s="22">
        <v>0.49445800987509197</v>
      </c>
      <c r="O76" s="22">
        <v>6.4641057081510703E-2</v>
      </c>
      <c r="P76" s="20">
        <v>12.937976054927899</v>
      </c>
      <c r="Q76" s="20">
        <v>8.9385216574872999</v>
      </c>
    </row>
    <row r="77" spans="1:17" x14ac:dyDescent="0.35">
      <c r="A77" s="7">
        <v>28</v>
      </c>
      <c r="B77" s="7">
        <v>122.72</v>
      </c>
      <c r="C77" s="7">
        <v>1.3599000000000001</v>
      </c>
      <c r="D77" s="7" t="s">
        <v>15</v>
      </c>
      <c r="E77" s="21">
        <v>59780.016769798698</v>
      </c>
      <c r="F77" s="19">
        <v>24.633279999999999</v>
      </c>
      <c r="G77" s="21">
        <v>-2819</v>
      </c>
      <c r="H77" s="7">
        <v>13.46</v>
      </c>
      <c r="I77" s="16">
        <f t="shared" si="1"/>
        <v>11.441000000000001</v>
      </c>
      <c r="J77" s="7">
        <v>100</v>
      </c>
      <c r="K77" s="7">
        <v>8445.9</v>
      </c>
      <c r="L77" s="21">
        <v>783697.90003652405</v>
      </c>
      <c r="M77" s="21">
        <v>66525993.546160802</v>
      </c>
      <c r="N77" s="22">
        <v>0.49384179476574303</v>
      </c>
      <c r="O77" s="22">
        <v>6.4595498720357303E-2</v>
      </c>
      <c r="P77" s="20">
        <v>11.118302104471301</v>
      </c>
      <c r="Q77" s="20">
        <v>7.3238747653034402</v>
      </c>
    </row>
    <row r="78" spans="1:17" x14ac:dyDescent="0.35">
      <c r="A78" s="7">
        <v>28</v>
      </c>
      <c r="B78" s="7">
        <v>96.800049999999999</v>
      </c>
      <c r="C78" s="7">
        <v>5.6707000000000001</v>
      </c>
      <c r="D78" s="7" t="s">
        <v>12</v>
      </c>
      <c r="E78" s="21">
        <v>52870.056579363198</v>
      </c>
      <c r="F78" s="19">
        <v>22.0518</v>
      </c>
      <c r="G78" s="21">
        <v>-1053</v>
      </c>
      <c r="H78" s="7">
        <v>11.74</v>
      </c>
      <c r="I78" s="16">
        <f t="shared" si="1"/>
        <v>9.9789999999999992</v>
      </c>
      <c r="J78" s="7">
        <v>100</v>
      </c>
      <c r="K78" s="7">
        <v>8545.9</v>
      </c>
      <c r="L78" s="21">
        <v>786040.22783044004</v>
      </c>
      <c r="M78" s="21">
        <v>67312033.773991302</v>
      </c>
      <c r="N78" s="22">
        <v>0.49323358736495698</v>
      </c>
      <c r="O78" s="22">
        <v>6.4550546482185098E-2</v>
      </c>
      <c r="P78" s="20">
        <v>11.718307482227299</v>
      </c>
      <c r="Q78" s="20">
        <v>7.39530639310256</v>
      </c>
    </row>
    <row r="79" spans="1:17" x14ac:dyDescent="0.35">
      <c r="A79" s="7">
        <v>28</v>
      </c>
      <c r="B79" s="7">
        <v>95.12</v>
      </c>
      <c r="C79" s="7">
        <v>4.4753999999999996</v>
      </c>
      <c r="D79" s="7" t="s">
        <v>12</v>
      </c>
      <c r="E79" s="21">
        <v>53370.645120518398</v>
      </c>
      <c r="F79" s="19">
        <v>22.849550000000001</v>
      </c>
      <c r="G79" s="21">
        <v>-1711</v>
      </c>
      <c r="H79" s="7">
        <v>11.74</v>
      </c>
      <c r="I79" s="16">
        <f t="shared" si="1"/>
        <v>9.9789999999999992</v>
      </c>
      <c r="J79" s="7">
        <v>100</v>
      </c>
      <c r="K79" s="7">
        <v>8645.9</v>
      </c>
      <c r="L79" s="21">
        <v>785875.66563945601</v>
      </c>
      <c r="M79" s="21">
        <v>68097909.439630702</v>
      </c>
      <c r="N79" s="22">
        <v>0.49263319171792302</v>
      </c>
      <c r="O79" s="22">
        <v>6.4506185345644798E-2</v>
      </c>
      <c r="P79" s="20">
        <v>11.451692853839299</v>
      </c>
      <c r="Q79" s="20">
        <v>7.2942688361650303</v>
      </c>
    </row>
    <row r="80" spans="1:17" x14ac:dyDescent="0.35">
      <c r="A80" s="7">
        <v>28</v>
      </c>
      <c r="B80" s="7">
        <v>98.719969999999904</v>
      </c>
      <c r="C80" s="7">
        <v>-1.9996</v>
      </c>
      <c r="D80" s="7" t="s">
        <v>20</v>
      </c>
      <c r="E80" s="21">
        <v>97102.816176349603</v>
      </c>
      <c r="F80" s="19">
        <v>22.730729999999902</v>
      </c>
      <c r="G80" s="21">
        <v>-1899</v>
      </c>
      <c r="H80" s="7">
        <v>21.34</v>
      </c>
      <c r="I80" s="16">
        <f t="shared" si="1"/>
        <v>18.138999999999999</v>
      </c>
      <c r="J80" s="7">
        <v>100</v>
      </c>
      <c r="K80" s="7">
        <v>8745.9</v>
      </c>
      <c r="L80" s="21">
        <v>768408.441944891</v>
      </c>
      <c r="M80" s="21">
        <v>68866317.881575599</v>
      </c>
      <c r="N80" s="22">
        <v>0.492040418862083</v>
      </c>
      <c r="O80" s="22">
        <v>6.4462400830044897E-2</v>
      </c>
      <c r="P80" s="20">
        <v>13.0465523195677</v>
      </c>
      <c r="Q80" s="20">
        <v>9.0568528938293102</v>
      </c>
    </row>
    <row r="81" spans="1:17" x14ac:dyDescent="0.35">
      <c r="A81" s="7">
        <v>28</v>
      </c>
      <c r="B81" s="7">
        <v>96.560059999999993</v>
      </c>
      <c r="C81" s="7">
        <v>5.6707000000000001</v>
      </c>
      <c r="D81" s="7" t="s">
        <v>12</v>
      </c>
      <c r="E81" s="21">
        <v>54015.979836143</v>
      </c>
      <c r="F81" s="19">
        <v>22.37247</v>
      </c>
      <c r="G81" s="21">
        <v>-1209</v>
      </c>
      <c r="H81" s="7">
        <v>11.74</v>
      </c>
      <c r="I81" s="16">
        <f t="shared" si="1"/>
        <v>9.9789999999999992</v>
      </c>
      <c r="J81" s="7">
        <v>100</v>
      </c>
      <c r="K81" s="7">
        <v>8845.9</v>
      </c>
      <c r="L81" s="21">
        <v>785662.33836560301</v>
      </c>
      <c r="M81" s="21">
        <v>69651980.219941199</v>
      </c>
      <c r="N81" s="22">
        <v>0.49145508650101299</v>
      </c>
      <c r="O81" s="22">
        <v>6.4419178969969002E-2</v>
      </c>
      <c r="P81" s="20">
        <v>11.5932435348328</v>
      </c>
      <c r="Q81" s="20">
        <v>7.3609523616194901</v>
      </c>
    </row>
    <row r="82" spans="1:17" x14ac:dyDescent="0.35">
      <c r="A82" s="7">
        <v>28</v>
      </c>
      <c r="B82" s="7">
        <v>120.8</v>
      </c>
      <c r="C82" s="7">
        <v>-6.0686</v>
      </c>
      <c r="D82" s="7" t="s">
        <v>19</v>
      </c>
      <c r="E82" s="21">
        <v>38048.201746520397</v>
      </c>
      <c r="F82" s="19">
        <v>24.331240000000001</v>
      </c>
      <c r="G82" s="21">
        <v>-1555</v>
      </c>
      <c r="H82" s="7">
        <v>8.25</v>
      </c>
      <c r="I82" s="16">
        <f t="shared" si="1"/>
        <v>7.0125000000000002</v>
      </c>
      <c r="J82" s="7">
        <v>100</v>
      </c>
      <c r="K82" s="7">
        <v>8945.9</v>
      </c>
      <c r="L82" s="21">
        <v>790549.84924484801</v>
      </c>
      <c r="M82" s="21">
        <v>70442530.069186106</v>
      </c>
      <c r="N82" s="22">
        <v>0.49087701869699901</v>
      </c>
      <c r="O82" s="22">
        <v>6.4376506291358201E-2</v>
      </c>
      <c r="P82" s="20">
        <v>10.3967370007098</v>
      </c>
      <c r="Q82" s="20">
        <v>6.4770852885514598</v>
      </c>
    </row>
    <row r="83" spans="1:17" x14ac:dyDescent="0.35">
      <c r="A83" s="7">
        <v>28</v>
      </c>
      <c r="B83" s="7">
        <v>97.760009999999994</v>
      </c>
      <c r="C83" s="7">
        <v>-0.32</v>
      </c>
      <c r="D83" s="7" t="s">
        <v>21</v>
      </c>
      <c r="E83" s="21">
        <v>98475.288316520295</v>
      </c>
      <c r="F83" s="19">
        <v>22.628029999999999</v>
      </c>
      <c r="G83" s="21">
        <v>-1551</v>
      </c>
      <c r="H83" s="7">
        <v>21.34</v>
      </c>
      <c r="I83" s="16">
        <f t="shared" si="1"/>
        <v>18.138999999999999</v>
      </c>
      <c r="J83" s="7">
        <v>100</v>
      </c>
      <c r="K83" s="7">
        <v>9045.9</v>
      </c>
      <c r="L83" s="21">
        <v>767761.34483132104</v>
      </c>
      <c r="M83" s="21">
        <v>71210291.414017394</v>
      </c>
      <c r="N83" s="22">
        <v>0.49030604558105301</v>
      </c>
      <c r="O83" s="22">
        <v>6.4334369788955403E-2</v>
      </c>
      <c r="P83" s="20">
        <v>13.069521777014</v>
      </c>
      <c r="Q83" s="20">
        <v>9.0864251204479896</v>
      </c>
    </row>
    <row r="84" spans="1:17" x14ac:dyDescent="0.35">
      <c r="A84" s="7">
        <v>28</v>
      </c>
      <c r="B84" s="7">
        <v>115.76</v>
      </c>
      <c r="C84" s="7">
        <v>-8.2117000000000004</v>
      </c>
      <c r="D84" s="7" t="s">
        <v>13</v>
      </c>
      <c r="E84" s="21">
        <v>32101.401826302001</v>
      </c>
      <c r="F84" s="19">
        <v>22.557489999999898</v>
      </c>
      <c r="G84" s="21">
        <v>-1339</v>
      </c>
      <c r="H84" s="7">
        <v>6.91</v>
      </c>
      <c r="I84" s="16">
        <f t="shared" si="1"/>
        <v>5.8734999999999999</v>
      </c>
      <c r="J84" s="7">
        <v>100</v>
      </c>
      <c r="K84" s="7">
        <v>9145.9</v>
      </c>
      <c r="L84" s="21">
        <v>792161.84953722102</v>
      </c>
      <c r="M84" s="21">
        <v>72002453.263554603</v>
      </c>
      <c r="N84" s="22">
        <v>0.48974200307920102</v>
      </c>
      <c r="O84" s="22">
        <v>6.42927569050223E-2</v>
      </c>
      <c r="P84" s="20">
        <v>10.747903464719901</v>
      </c>
      <c r="Q84" s="20">
        <v>6.4731545821492498</v>
      </c>
    </row>
    <row r="85" spans="1:17" x14ac:dyDescent="0.35">
      <c r="A85" s="7">
        <v>28</v>
      </c>
      <c r="B85" s="7">
        <v>95.359989999999996</v>
      </c>
      <c r="C85" s="7">
        <v>6.3867000000000003</v>
      </c>
      <c r="D85" s="7" t="s">
        <v>12</v>
      </c>
      <c r="E85" s="21">
        <v>54727.003501159001</v>
      </c>
      <c r="F85" s="19">
        <v>22.424889999999898</v>
      </c>
      <c r="G85" s="21">
        <v>-1591</v>
      </c>
      <c r="H85" s="7">
        <v>11.74</v>
      </c>
      <c r="I85" s="16">
        <f t="shared" si="1"/>
        <v>9.9789999999999992</v>
      </c>
      <c r="J85" s="7">
        <v>100</v>
      </c>
      <c r="K85" s="7">
        <v>9245.9</v>
      </c>
      <c r="L85" s="21">
        <v>785425.75545378099</v>
      </c>
      <c r="M85" s="21">
        <v>72787879.019008398</v>
      </c>
      <c r="N85" s="22">
        <v>0.48918473265394202</v>
      </c>
      <c r="O85" s="22">
        <v>6.4251655509243402E-2</v>
      </c>
      <c r="P85" s="20">
        <v>11.5262219543509</v>
      </c>
      <c r="Q85" s="20">
        <v>7.3364820624246896</v>
      </c>
    </row>
    <row r="86" spans="1:17" x14ac:dyDescent="0.35">
      <c r="A86" s="7">
        <v>28</v>
      </c>
      <c r="B86" s="7">
        <v>96.07996</v>
      </c>
      <c r="C86" s="7">
        <v>2.0794999999999999</v>
      </c>
      <c r="D86" s="7" t="s">
        <v>12</v>
      </c>
      <c r="E86" s="21">
        <v>55486.279134404198</v>
      </c>
      <c r="F86" s="19">
        <v>22.852450000000001</v>
      </c>
      <c r="G86" s="21">
        <v>-1613</v>
      </c>
      <c r="H86" s="7">
        <v>11.74</v>
      </c>
      <c r="I86" s="16">
        <f t="shared" si="1"/>
        <v>9.9789999999999992</v>
      </c>
      <c r="J86" s="7">
        <v>100</v>
      </c>
      <c r="K86" s="7">
        <v>9345.9</v>
      </c>
      <c r="L86" s="21">
        <v>785171.33364190697</v>
      </c>
      <c r="M86" s="21">
        <v>73573050.3526503</v>
      </c>
      <c r="N86" s="22">
        <v>0.48863408105991502</v>
      </c>
      <c r="O86" s="22">
        <v>6.4211053879738397E-2</v>
      </c>
      <c r="P86" s="20">
        <v>11.394076230583</v>
      </c>
      <c r="Q86" s="20">
        <v>7.2971799576892904</v>
      </c>
    </row>
    <row r="87" spans="1:17" x14ac:dyDescent="0.35">
      <c r="A87" s="7">
        <v>28</v>
      </c>
      <c r="B87" s="7">
        <v>94.88</v>
      </c>
      <c r="C87" s="7">
        <v>6.1482000000000001</v>
      </c>
      <c r="D87" s="7" t="s">
        <v>12</v>
      </c>
      <c r="E87" s="21">
        <v>56411.559926927199</v>
      </c>
      <c r="F87" s="19">
        <v>21.979229999999902</v>
      </c>
      <c r="G87" s="21">
        <v>-1589</v>
      </c>
      <c r="H87" s="7">
        <v>11.74</v>
      </c>
      <c r="I87" s="16">
        <f t="shared" si="1"/>
        <v>9.9789999999999992</v>
      </c>
      <c r="J87" s="7">
        <v>100</v>
      </c>
      <c r="K87" s="7">
        <v>9445.9</v>
      </c>
      <c r="L87" s="21">
        <v>784858.79549654003</v>
      </c>
      <c r="M87" s="21">
        <v>74357909.148146793</v>
      </c>
      <c r="N87" s="22">
        <v>0.488089900112817</v>
      </c>
      <c r="O87" s="22">
        <v>6.4170940685111796E-2</v>
      </c>
      <c r="P87" s="20">
        <v>11.6936923565497</v>
      </c>
      <c r="Q87" s="20">
        <v>7.43957670752686</v>
      </c>
    </row>
    <row r="88" spans="1:17" x14ac:dyDescent="0.35">
      <c r="A88" s="7">
        <v>28</v>
      </c>
      <c r="B88" s="7">
        <v>99.680049999999994</v>
      </c>
      <c r="C88" s="7">
        <v>-2.9586999999999999</v>
      </c>
      <c r="D88" s="7" t="s">
        <v>20</v>
      </c>
      <c r="E88" s="21">
        <v>103189.82239744</v>
      </c>
      <c r="F88" s="19">
        <v>23.064309999999999</v>
      </c>
      <c r="G88" s="21">
        <v>-2401</v>
      </c>
      <c r="H88" s="7">
        <v>21.34</v>
      </c>
      <c r="I88" s="16">
        <f t="shared" si="1"/>
        <v>18.138999999999999</v>
      </c>
      <c r="J88" s="7">
        <v>100</v>
      </c>
      <c r="K88" s="7">
        <v>9545.9</v>
      </c>
      <c r="L88" s="21">
        <v>765492.66934632498</v>
      </c>
      <c r="M88" s="21">
        <v>75123401.8174932</v>
      </c>
      <c r="N88" s="22">
        <v>0.48755204647075001</v>
      </c>
      <c r="O88" s="22">
        <v>6.41313049674712E-2</v>
      </c>
      <c r="P88" s="20">
        <v>13.000829332311</v>
      </c>
      <c r="Q88" s="20">
        <v>9.1561638055018602</v>
      </c>
    </row>
    <row r="89" spans="1:17" x14ac:dyDescent="0.35">
      <c r="A89" s="7">
        <v>28</v>
      </c>
      <c r="B89" s="7">
        <v>103.28</v>
      </c>
      <c r="C89" s="7">
        <v>-5.1132</v>
      </c>
      <c r="D89" s="7" t="s">
        <v>14</v>
      </c>
      <c r="E89" s="21">
        <v>36134.709588807898</v>
      </c>
      <c r="F89" s="19">
        <v>23.130979999999902</v>
      </c>
      <c r="G89" s="21">
        <v>-1159</v>
      </c>
      <c r="H89" s="7">
        <v>7.45</v>
      </c>
      <c r="I89" s="16">
        <f t="shared" si="1"/>
        <v>6.3324999999999996</v>
      </c>
      <c r="J89" s="7">
        <v>100</v>
      </c>
      <c r="K89" s="7">
        <v>9645.9</v>
      </c>
      <c r="L89" s="21">
        <v>791080.87149310403</v>
      </c>
      <c r="M89" s="21">
        <v>75914482.688986301</v>
      </c>
      <c r="N89" s="22">
        <v>0.48702038142718901</v>
      </c>
      <c r="O89" s="22">
        <v>6.4092136126354102E-2</v>
      </c>
      <c r="P89" s="20">
        <v>10.610455933096601</v>
      </c>
      <c r="Q89" s="20">
        <v>6.4990029109873797</v>
      </c>
    </row>
    <row r="90" spans="1:17" x14ac:dyDescent="0.35">
      <c r="A90" s="7">
        <v>28</v>
      </c>
      <c r="B90" s="7">
        <v>97.520020000000002</v>
      </c>
      <c r="C90" s="7">
        <v>-0.32</v>
      </c>
      <c r="D90" s="7" t="s">
        <v>21</v>
      </c>
      <c r="E90" s="21">
        <v>103724.804631369</v>
      </c>
      <c r="F90" s="19">
        <v>22.88111</v>
      </c>
      <c r="G90" s="21">
        <v>-2217</v>
      </c>
      <c r="H90" s="7">
        <v>21.34</v>
      </c>
      <c r="I90" s="16">
        <f t="shared" si="1"/>
        <v>18.138999999999999</v>
      </c>
      <c r="J90" s="7">
        <v>100</v>
      </c>
      <c r="K90" s="7">
        <v>9745.9</v>
      </c>
      <c r="L90" s="21">
        <v>765230.74383944995</v>
      </c>
      <c r="M90" s="21">
        <v>76679713.432825699</v>
      </c>
      <c r="N90" s="22">
        <v>0.48649477071483999</v>
      </c>
      <c r="O90" s="22">
        <v>6.4053423903504006E-2</v>
      </c>
      <c r="P90" s="20">
        <v>13.0434296939793</v>
      </c>
      <c r="Q90" s="20">
        <v>9.1776524527479193</v>
      </c>
    </row>
    <row r="91" spans="1:17" x14ac:dyDescent="0.35">
      <c r="A91" s="7">
        <v>28</v>
      </c>
      <c r="B91" s="7">
        <v>95.839969999999994</v>
      </c>
      <c r="C91" s="7">
        <v>5.9095000000000004</v>
      </c>
      <c r="D91" s="7" t="s">
        <v>12</v>
      </c>
      <c r="E91" s="21">
        <v>57452.0837176075</v>
      </c>
      <c r="F91" s="19">
        <v>22.639520000000001</v>
      </c>
      <c r="G91" s="21">
        <v>-1377</v>
      </c>
      <c r="H91" s="7">
        <v>11.74</v>
      </c>
      <c r="I91" s="16">
        <f t="shared" si="1"/>
        <v>9.9789999999999992</v>
      </c>
      <c r="J91" s="7">
        <v>100</v>
      </c>
      <c r="K91" s="7">
        <v>9845.9</v>
      </c>
      <c r="L91" s="21">
        <v>784504.06267453998</v>
      </c>
      <c r="M91" s="21">
        <v>77464217.495500207</v>
      </c>
      <c r="N91" s="22">
        <v>0.48597508431972197</v>
      </c>
      <c r="O91" s="22">
        <v>6.4015158368444694E-2</v>
      </c>
      <c r="P91" s="20">
        <v>11.4442771468137</v>
      </c>
      <c r="Q91" s="20">
        <v>7.3486620996913903</v>
      </c>
    </row>
    <row r="92" spans="1:17" x14ac:dyDescent="0.35">
      <c r="A92" s="7">
        <v>28</v>
      </c>
      <c r="B92" s="7">
        <v>99.92004</v>
      </c>
      <c r="C92" s="7">
        <v>-1.9996</v>
      </c>
      <c r="D92" s="7" t="s">
        <v>20</v>
      </c>
      <c r="E92" s="21">
        <v>36614.7768518382</v>
      </c>
      <c r="F92" s="19">
        <v>22.126379999999902</v>
      </c>
      <c r="G92" s="21">
        <v>-1557</v>
      </c>
      <c r="H92" s="7">
        <v>7.43</v>
      </c>
      <c r="I92" s="16">
        <f t="shared" si="1"/>
        <v>6.3154999999999992</v>
      </c>
      <c r="J92" s="7">
        <v>100</v>
      </c>
      <c r="K92" s="7">
        <v>9945.9</v>
      </c>
      <c r="L92" s="21">
        <v>790948.74528623605</v>
      </c>
      <c r="M92" s="21">
        <v>78255166.240786493</v>
      </c>
      <c r="N92" s="22">
        <v>0.48546119630482898</v>
      </c>
      <c r="O92" s="22">
        <v>6.3977329904801705E-2</v>
      </c>
      <c r="P92" s="20">
        <v>10.902838192593199</v>
      </c>
      <c r="Q92" s="20">
        <v>6.6226863957705699</v>
      </c>
    </row>
    <row r="93" spans="1:17" x14ac:dyDescent="0.35">
      <c r="A93" s="7">
        <v>28</v>
      </c>
      <c r="B93" s="7">
        <v>95.12</v>
      </c>
      <c r="C93" s="7">
        <v>6.3867000000000003</v>
      </c>
      <c r="D93" s="7" t="s">
        <v>12</v>
      </c>
      <c r="E93" s="21">
        <v>58937.810966680401</v>
      </c>
      <c r="F93" s="19">
        <v>22.392309999999998</v>
      </c>
      <c r="G93" s="21">
        <v>-1775</v>
      </c>
      <c r="H93" s="7">
        <v>11.74</v>
      </c>
      <c r="I93" s="16">
        <f t="shared" si="1"/>
        <v>9.9789999999999992</v>
      </c>
      <c r="J93" s="7">
        <v>92.2</v>
      </c>
      <c r="K93" s="7">
        <v>10038.1</v>
      </c>
      <c r="L93" s="21">
        <v>722840.21374247596</v>
      </c>
      <c r="M93" s="21">
        <v>78978006.454529002</v>
      </c>
      <c r="N93" s="22">
        <v>0.48499242378961699</v>
      </c>
      <c r="O93" s="22">
        <v>6.3942831280944995E-2</v>
      </c>
      <c r="P93" s="20">
        <v>11.725931799824799</v>
      </c>
      <c r="Q93" s="20">
        <v>7.5595046368145002</v>
      </c>
    </row>
    <row r="94" spans="1:17" x14ac:dyDescent="0.35">
      <c r="A94" s="7">
        <v>29</v>
      </c>
      <c r="B94" s="7">
        <v>125.12</v>
      </c>
      <c r="C94" s="7">
        <v>2.5590999999999999</v>
      </c>
      <c r="D94" s="7" t="s">
        <v>5</v>
      </c>
      <c r="E94" s="21">
        <v>33939.4017270533</v>
      </c>
      <c r="F94" s="19">
        <v>24.43045</v>
      </c>
      <c r="G94" s="21">
        <v>-2319</v>
      </c>
      <c r="H94" s="7">
        <v>13.46</v>
      </c>
      <c r="I94" s="16">
        <f t="shared" si="1"/>
        <v>11.441000000000001</v>
      </c>
      <c r="J94" s="7">
        <v>100</v>
      </c>
      <c r="K94" s="7">
        <v>10138.1</v>
      </c>
      <c r="L94" s="21">
        <v>791675.68924683996</v>
      </c>
      <c r="M94" s="21">
        <v>79769682.143775806</v>
      </c>
      <c r="N94" s="22">
        <v>0.48448934084304601</v>
      </c>
      <c r="O94" s="22">
        <v>6.3905816960393297E-2</v>
      </c>
      <c r="P94" s="20">
        <v>10.0466116410601</v>
      </c>
      <c r="Q94" s="20">
        <v>6.2020632983220203</v>
      </c>
    </row>
    <row r="95" spans="1:17" x14ac:dyDescent="0.35">
      <c r="A95" s="7">
        <v>29</v>
      </c>
      <c r="B95" s="7">
        <v>140.96</v>
      </c>
      <c r="C95" s="7">
        <v>-2.2393999999999998</v>
      </c>
      <c r="D95" s="7" t="s">
        <v>7</v>
      </c>
      <c r="E95" s="21">
        <v>41910.497272763998</v>
      </c>
      <c r="F95" s="19">
        <v>24.625</v>
      </c>
      <c r="G95" s="21">
        <v>-2091</v>
      </c>
      <c r="H95" s="7">
        <v>15.17</v>
      </c>
      <c r="I95" s="16">
        <f t="shared" si="1"/>
        <v>12.894499999999999</v>
      </c>
      <c r="J95" s="7">
        <v>100</v>
      </c>
      <c r="K95" s="7">
        <v>10238.1</v>
      </c>
      <c r="L95" s="21">
        <v>789442.36143088504</v>
      </c>
      <c r="M95" s="21">
        <v>80559124.505206704</v>
      </c>
      <c r="N95" s="22">
        <v>0.48399171011466102</v>
      </c>
      <c r="O95" s="22">
        <v>6.3869213292977206E-2</v>
      </c>
      <c r="P95" s="20">
        <v>10.2260617801028</v>
      </c>
      <c r="Q95" s="20">
        <v>6.4618717072150798</v>
      </c>
    </row>
    <row r="96" spans="1:17" x14ac:dyDescent="0.35">
      <c r="A96" s="7">
        <v>29</v>
      </c>
      <c r="B96" s="7">
        <v>121.04</v>
      </c>
      <c r="C96" s="7">
        <v>1.5998000000000001</v>
      </c>
      <c r="D96" s="7" t="s">
        <v>11</v>
      </c>
      <c r="E96" s="21">
        <v>65553.101065950294</v>
      </c>
      <c r="F96" s="19">
        <v>24.45392</v>
      </c>
      <c r="G96" s="21">
        <v>-1235</v>
      </c>
      <c r="H96" s="7">
        <v>20.32</v>
      </c>
      <c r="I96" s="16">
        <f t="shared" si="1"/>
        <v>17.271999999999998</v>
      </c>
      <c r="J96" s="7">
        <v>100</v>
      </c>
      <c r="K96" s="7">
        <v>10338.1</v>
      </c>
      <c r="L96" s="21">
        <v>781623.95557525102</v>
      </c>
      <c r="M96" s="21">
        <v>81340748.460781902</v>
      </c>
      <c r="N96" s="22">
        <v>0.483499420119478</v>
      </c>
      <c r="O96" s="22">
        <v>6.3833011774998893E-2</v>
      </c>
      <c r="P96" s="20">
        <v>11.05096592808</v>
      </c>
      <c r="Q96" s="20">
        <v>7.36754284733252</v>
      </c>
    </row>
    <row r="97" spans="1:17" x14ac:dyDescent="0.35">
      <c r="A97" s="7">
        <v>29</v>
      </c>
      <c r="B97" s="7">
        <v>118.4</v>
      </c>
      <c r="C97" s="7">
        <v>-9.1607000000000003</v>
      </c>
      <c r="D97" s="7" t="s">
        <v>17</v>
      </c>
      <c r="E97" s="21">
        <v>66582.444850243803</v>
      </c>
      <c r="F97" s="19">
        <v>22.99924</v>
      </c>
      <c r="G97" s="21">
        <v>-1789</v>
      </c>
      <c r="H97" s="7">
        <v>19.18</v>
      </c>
      <c r="I97" s="16">
        <f t="shared" si="1"/>
        <v>16.303000000000001</v>
      </c>
      <c r="J97" s="7">
        <v>100</v>
      </c>
      <c r="K97" s="7">
        <v>10438.1</v>
      </c>
      <c r="L97" s="21">
        <v>781242.98222955305</v>
      </c>
      <c r="M97" s="21">
        <v>82121991.443011507</v>
      </c>
      <c r="N97" s="22">
        <v>0.483012362702886</v>
      </c>
      <c r="O97" s="22">
        <v>6.3797204158994203E-2</v>
      </c>
      <c r="P97" s="20">
        <v>11.541954887845399</v>
      </c>
      <c r="Q97" s="20">
        <v>7.5914135370338496</v>
      </c>
    </row>
    <row r="98" spans="1:17" x14ac:dyDescent="0.35">
      <c r="A98" s="7">
        <v>29</v>
      </c>
      <c r="B98" s="7">
        <v>96.07996</v>
      </c>
      <c r="C98" s="7">
        <v>5.9095000000000004</v>
      </c>
      <c r="D98" s="7" t="s">
        <v>12</v>
      </c>
      <c r="E98" s="21">
        <v>59504.206039106997</v>
      </c>
      <c r="F98" s="19">
        <v>22.750969999999999</v>
      </c>
      <c r="G98" s="21">
        <v>-1347</v>
      </c>
      <c r="H98" s="7">
        <v>11.74</v>
      </c>
      <c r="I98" s="16">
        <f t="shared" si="1"/>
        <v>9.9789999999999992</v>
      </c>
      <c r="J98" s="7">
        <v>100</v>
      </c>
      <c r="K98" s="7">
        <v>10538.1</v>
      </c>
      <c r="L98" s="21">
        <v>783794.31758824701</v>
      </c>
      <c r="M98" s="21">
        <v>82905785.760599703</v>
      </c>
      <c r="N98" s="22">
        <v>0.48253043291037401</v>
      </c>
      <c r="O98" s="22">
        <v>6.3761782443642903E-2</v>
      </c>
      <c r="P98" s="20">
        <v>11.365690862028</v>
      </c>
      <c r="Q98" s="20">
        <v>7.3435386194740602</v>
      </c>
    </row>
    <row r="99" spans="1:17" x14ac:dyDescent="0.35">
      <c r="A99" s="7">
        <v>29</v>
      </c>
      <c r="B99" s="7">
        <v>120.56010000000001</v>
      </c>
      <c r="C99" s="7">
        <v>-5.5911</v>
      </c>
      <c r="D99" s="7" t="s">
        <v>19</v>
      </c>
      <c r="E99" s="21">
        <v>42397.977754195403</v>
      </c>
      <c r="F99" s="19">
        <v>24.091619999999999</v>
      </c>
      <c r="G99" s="21">
        <v>-1501</v>
      </c>
      <c r="H99" s="7">
        <v>8.25</v>
      </c>
      <c r="I99" s="16">
        <f t="shared" si="1"/>
        <v>7.0125000000000002</v>
      </c>
      <c r="J99" s="7">
        <v>100</v>
      </c>
      <c r="K99" s="7">
        <v>10638.1</v>
      </c>
      <c r="L99" s="21">
        <v>789299.191536873</v>
      </c>
      <c r="M99" s="21">
        <v>83695084.952136606</v>
      </c>
      <c r="N99" s="22">
        <v>0.48205352886352298</v>
      </c>
      <c r="O99" s="22">
        <v>6.3726738864169102E-2</v>
      </c>
      <c r="P99" s="20">
        <v>10.3559353168891</v>
      </c>
      <c r="Q99" s="20">
        <v>6.5161666526982902</v>
      </c>
    </row>
    <row r="100" spans="1:17" x14ac:dyDescent="0.35">
      <c r="A100" s="7">
        <v>29</v>
      </c>
      <c r="B100" s="7">
        <v>120.8</v>
      </c>
      <c r="C100" s="7">
        <v>-6.3071999999999999</v>
      </c>
      <c r="D100" s="7" t="s">
        <v>19</v>
      </c>
      <c r="E100" s="21">
        <v>43094.494899609097</v>
      </c>
      <c r="F100" s="19">
        <v>24.292829999999999</v>
      </c>
      <c r="G100" s="21">
        <v>-2085</v>
      </c>
      <c r="H100" s="7">
        <v>8.25</v>
      </c>
      <c r="I100" s="16">
        <f t="shared" si="1"/>
        <v>7.0125000000000002</v>
      </c>
      <c r="J100" s="7">
        <v>100</v>
      </c>
      <c r="K100" s="7">
        <v>10738.1</v>
      </c>
      <c r="L100" s="21">
        <v>789093.31122904504</v>
      </c>
      <c r="M100" s="21">
        <v>84484178.263365701</v>
      </c>
      <c r="N100" s="22">
        <v>0.48158155164192901</v>
      </c>
      <c r="O100" s="22">
        <v>6.3692065883200394E-2</v>
      </c>
      <c r="P100" s="20">
        <v>10.3001705031886</v>
      </c>
      <c r="Q100" s="20">
        <v>6.5070343569568099</v>
      </c>
    </row>
    <row r="101" spans="1:17" x14ac:dyDescent="0.35">
      <c r="A101" s="7">
        <v>29</v>
      </c>
      <c r="B101" s="7">
        <v>95.839969999999994</v>
      </c>
      <c r="C101" s="7">
        <v>2.3193999999999999</v>
      </c>
      <c r="D101" s="7" t="s">
        <v>12</v>
      </c>
      <c r="E101" s="21">
        <v>62653.8262734167</v>
      </c>
      <c r="F101" s="19">
        <v>22.616320000000002</v>
      </c>
      <c r="G101" s="21">
        <v>-1593</v>
      </c>
      <c r="H101" s="7">
        <v>11.74</v>
      </c>
      <c r="I101" s="16">
        <f t="shared" si="1"/>
        <v>9.9789999999999992</v>
      </c>
      <c r="J101" s="7">
        <v>100</v>
      </c>
      <c r="K101" s="7">
        <v>10838.1</v>
      </c>
      <c r="L101" s="21">
        <v>782678.814940023</v>
      </c>
      <c r="M101" s="21">
        <v>85266857.078305706</v>
      </c>
      <c r="N101" s="22">
        <v>0.48111440517070297</v>
      </c>
      <c r="O101" s="22">
        <v>6.3657756182063194E-2</v>
      </c>
      <c r="P101" s="20">
        <v>11.4692734218506</v>
      </c>
      <c r="Q101" s="20">
        <v>7.4528544629787303</v>
      </c>
    </row>
    <row r="102" spans="1:17" x14ac:dyDescent="0.35">
      <c r="A102" s="7">
        <v>29</v>
      </c>
      <c r="B102" s="7">
        <v>95.599980000000002</v>
      </c>
      <c r="C102" s="7">
        <v>6.3867000000000003</v>
      </c>
      <c r="D102" s="7" t="s">
        <v>12</v>
      </c>
      <c r="E102" s="21">
        <v>62670.854537130901</v>
      </c>
      <c r="F102" s="19">
        <v>22.09516</v>
      </c>
      <c r="G102" s="21">
        <v>-1335</v>
      </c>
      <c r="H102" s="7">
        <v>11.74</v>
      </c>
      <c r="I102" s="16">
        <f t="shared" si="1"/>
        <v>9.9789999999999992</v>
      </c>
      <c r="J102" s="7">
        <v>100</v>
      </c>
      <c r="K102" s="7">
        <v>10938.1</v>
      </c>
      <c r="L102" s="21">
        <v>782672.69787223695</v>
      </c>
      <c r="M102" s="21">
        <v>86049529.776177898</v>
      </c>
      <c r="N102" s="22">
        <v>0.48065199611324799</v>
      </c>
      <c r="O102" s="22">
        <v>6.3623802652487196E-2</v>
      </c>
      <c r="P102" s="20">
        <v>11.622080954599801</v>
      </c>
      <c r="Q102" s="20">
        <v>7.5130646473825404</v>
      </c>
    </row>
    <row r="103" spans="1:17" x14ac:dyDescent="0.35">
      <c r="A103" s="7">
        <v>29</v>
      </c>
      <c r="B103" s="7">
        <v>95.839969999999994</v>
      </c>
      <c r="C103" s="7">
        <v>6.1482000000000001</v>
      </c>
      <c r="D103" s="7" t="s">
        <v>12</v>
      </c>
      <c r="E103" s="21">
        <v>63957.024278217599</v>
      </c>
      <c r="F103" s="19">
        <v>22.44389</v>
      </c>
      <c r="G103" s="21">
        <v>-1155</v>
      </c>
      <c r="H103" s="7">
        <v>11.74</v>
      </c>
      <c r="I103" s="16">
        <f t="shared" si="1"/>
        <v>9.9789999999999992</v>
      </c>
      <c r="J103" s="7">
        <v>100</v>
      </c>
      <c r="K103" s="7">
        <v>11038.1</v>
      </c>
      <c r="L103" s="21">
        <v>782207.98860098596</v>
      </c>
      <c r="M103" s="21">
        <v>86831737.764778897</v>
      </c>
      <c r="N103" s="22">
        <v>0.48019423376901299</v>
      </c>
      <c r="O103" s="22">
        <v>6.3590198388697797E-2</v>
      </c>
      <c r="P103" s="20">
        <v>11.538504791959999</v>
      </c>
      <c r="Q103" s="20">
        <v>7.5065888014936704</v>
      </c>
    </row>
    <row r="104" spans="1:17" x14ac:dyDescent="0.35">
      <c r="A104" s="7">
        <v>29</v>
      </c>
      <c r="B104" s="7">
        <v>97.520020000000002</v>
      </c>
      <c r="C104" s="7">
        <v>0.16</v>
      </c>
      <c r="D104" s="7" t="s">
        <v>21</v>
      </c>
      <c r="E104" s="21">
        <v>56083.983628230497</v>
      </c>
      <c r="F104" s="19">
        <v>22.836040000000001</v>
      </c>
      <c r="G104" s="21">
        <v>-2323</v>
      </c>
      <c r="H104" s="7">
        <v>10.18</v>
      </c>
      <c r="I104" s="16">
        <f t="shared" si="1"/>
        <v>8.6529999999999987</v>
      </c>
      <c r="J104" s="7">
        <v>100</v>
      </c>
      <c r="K104" s="7">
        <v>11138.1</v>
      </c>
      <c r="L104" s="21">
        <v>784969.75592963595</v>
      </c>
      <c r="M104" s="21">
        <v>87616707.520708501</v>
      </c>
      <c r="N104" s="22">
        <v>0.47974102997595203</v>
      </c>
      <c r="O104" s="22">
        <v>6.3556936679873902E-2</v>
      </c>
      <c r="P104" s="20">
        <v>11.134105599177801</v>
      </c>
      <c r="Q104" s="20">
        <v>7.14793274383113</v>
      </c>
    </row>
    <row r="105" spans="1:17" x14ac:dyDescent="0.35">
      <c r="A105" s="7">
        <v>29</v>
      </c>
      <c r="B105" s="7">
        <v>120.08</v>
      </c>
      <c r="C105" s="7">
        <v>-6.3071999999999999</v>
      </c>
      <c r="D105" s="7" t="s">
        <v>19</v>
      </c>
      <c r="E105" s="21">
        <v>46969.134320004101</v>
      </c>
      <c r="F105" s="19">
        <v>22.019490000000001</v>
      </c>
      <c r="G105" s="21">
        <v>-1627</v>
      </c>
      <c r="H105" s="7">
        <v>8.25</v>
      </c>
      <c r="I105" s="16">
        <f t="shared" si="1"/>
        <v>7.0125000000000002</v>
      </c>
      <c r="J105" s="7">
        <v>100</v>
      </c>
      <c r="K105" s="7">
        <v>11238.1</v>
      </c>
      <c r="L105" s="21">
        <v>787919.72434411501</v>
      </c>
      <c r="M105" s="21">
        <v>88404627.245052695</v>
      </c>
      <c r="N105" s="22">
        <v>0.47929229901743198</v>
      </c>
      <c r="O105" s="22">
        <v>6.3524011002951394E-2</v>
      </c>
      <c r="P105" s="20">
        <v>11.0801145661086</v>
      </c>
      <c r="Q105" s="20">
        <v>6.9067155908534099</v>
      </c>
    </row>
    <row r="106" spans="1:17" x14ac:dyDescent="0.35">
      <c r="A106" s="7">
        <v>29</v>
      </c>
      <c r="B106" s="7">
        <v>97.760009999999994</v>
      </c>
      <c r="C106" s="7">
        <v>-0.56000000000000005</v>
      </c>
      <c r="D106" s="7" t="s">
        <v>21</v>
      </c>
      <c r="E106" s="21">
        <v>124967.414149306</v>
      </c>
      <c r="F106" s="19">
        <v>22.841139999999999</v>
      </c>
      <c r="G106" s="21">
        <v>-2071</v>
      </c>
      <c r="H106" s="7">
        <v>21.34</v>
      </c>
      <c r="I106" s="16">
        <f t="shared" si="1"/>
        <v>18.138999999999999</v>
      </c>
      <c r="J106" s="7">
        <v>100</v>
      </c>
      <c r="K106" s="7">
        <v>11338.1</v>
      </c>
      <c r="L106" s="21">
        <v>754091.25952914695</v>
      </c>
      <c r="M106" s="21">
        <v>89158718.504581794</v>
      </c>
      <c r="N106" s="22">
        <v>0.47884795753334902</v>
      </c>
      <c r="O106" s="22">
        <v>6.3491415015754102E-2</v>
      </c>
      <c r="P106" s="20">
        <v>13.589863381731799</v>
      </c>
      <c r="Q106" s="20">
        <v>9.8875235225522395</v>
      </c>
    </row>
    <row r="107" spans="1:17" x14ac:dyDescent="0.35">
      <c r="A107" s="7">
        <v>29</v>
      </c>
      <c r="B107" s="7">
        <v>98.479979999999998</v>
      </c>
      <c r="C107" s="7">
        <v>-1.7597</v>
      </c>
      <c r="D107" s="7" t="s">
        <v>20</v>
      </c>
      <c r="E107" s="21">
        <v>127303.61147957999</v>
      </c>
      <c r="F107" s="19">
        <v>22.736519999999999</v>
      </c>
      <c r="G107" s="21">
        <v>-2997</v>
      </c>
      <c r="H107" s="7">
        <v>21.34</v>
      </c>
      <c r="I107" s="16">
        <f t="shared" si="1"/>
        <v>18.138999999999999</v>
      </c>
      <c r="J107" s="7">
        <v>100</v>
      </c>
      <c r="K107" s="7">
        <v>11438.1</v>
      </c>
      <c r="L107" s="21">
        <v>752778.157330652</v>
      </c>
      <c r="M107" s="21">
        <v>89911496.661912397</v>
      </c>
      <c r="N107" s="22">
        <v>0.47840792443522501</v>
      </c>
      <c r="O107" s="22">
        <v>6.3459142550433806E-2</v>
      </c>
      <c r="P107" s="20">
        <v>13.700002263700201</v>
      </c>
      <c r="Q107" s="20">
        <v>9.9908287142479395</v>
      </c>
    </row>
    <row r="108" spans="1:17" x14ac:dyDescent="0.35">
      <c r="A108" s="7">
        <v>29</v>
      </c>
      <c r="B108" s="7">
        <v>120.8</v>
      </c>
      <c r="C108" s="7">
        <v>-5.8299000000000003</v>
      </c>
      <c r="D108" s="7" t="s">
        <v>19</v>
      </c>
      <c r="E108" s="21">
        <v>49308.430218729402</v>
      </c>
      <c r="F108" s="19">
        <v>24.388539999999999</v>
      </c>
      <c r="G108" s="21">
        <v>-1617</v>
      </c>
      <c r="H108" s="7">
        <v>8.25</v>
      </c>
      <c r="I108" s="16">
        <f t="shared" si="1"/>
        <v>7.0125000000000002</v>
      </c>
      <c r="J108" s="7">
        <v>100</v>
      </c>
      <c r="K108" s="7">
        <v>11538.1</v>
      </c>
      <c r="L108" s="21">
        <v>787187.95026613295</v>
      </c>
      <c r="M108" s="21">
        <v>90698684.612178594</v>
      </c>
      <c r="N108" s="22">
        <v>0.47797212082507901</v>
      </c>
      <c r="O108" s="22">
        <v>6.3427187607203006E-2</v>
      </c>
      <c r="P108" s="20">
        <v>10.3634991406804</v>
      </c>
      <c r="Q108" s="20">
        <v>6.6588858539985196</v>
      </c>
    </row>
    <row r="109" spans="1:17" x14ac:dyDescent="0.35">
      <c r="A109" s="7">
        <v>29</v>
      </c>
      <c r="B109" s="7">
        <v>102.8</v>
      </c>
      <c r="C109" s="7">
        <v>-4.8741000000000003</v>
      </c>
      <c r="D109" s="7" t="s">
        <v>14</v>
      </c>
      <c r="E109" s="21">
        <v>46672.695559469998</v>
      </c>
      <c r="F109" s="19">
        <v>23.00151</v>
      </c>
      <c r="G109" s="21">
        <v>-1381</v>
      </c>
      <c r="H109" s="7">
        <v>7.45</v>
      </c>
      <c r="I109" s="16">
        <f t="shared" si="1"/>
        <v>6.3324999999999996</v>
      </c>
      <c r="J109" s="7">
        <v>100</v>
      </c>
      <c r="K109" s="7">
        <v>11638.1</v>
      </c>
      <c r="L109" s="21">
        <v>788011.20731728501</v>
      </c>
      <c r="M109" s="21">
        <v>91486695.819495901</v>
      </c>
      <c r="N109" s="22">
        <v>0.47754046991787003</v>
      </c>
      <c r="O109" s="22">
        <v>6.33955443483456E-2</v>
      </c>
      <c r="P109" s="20">
        <v>10.7043146424311</v>
      </c>
      <c r="Q109" s="20">
        <v>6.7348202000000699</v>
      </c>
    </row>
    <row r="110" spans="1:17" x14ac:dyDescent="0.35">
      <c r="A110" s="7">
        <v>29</v>
      </c>
      <c r="B110" s="7">
        <v>99.92004</v>
      </c>
      <c r="C110" s="7">
        <v>-3.1983000000000001</v>
      </c>
      <c r="D110" s="7" t="s">
        <v>20</v>
      </c>
      <c r="E110" s="21">
        <v>134263.209305653</v>
      </c>
      <c r="F110" s="19">
        <v>23.031279999999999</v>
      </c>
      <c r="G110" s="21">
        <v>-1889</v>
      </c>
      <c r="H110" s="7">
        <v>21.34</v>
      </c>
      <c r="I110" s="16">
        <f t="shared" si="1"/>
        <v>18.138999999999999</v>
      </c>
      <c r="J110" s="7">
        <v>100</v>
      </c>
      <c r="K110" s="7">
        <v>11738.1</v>
      </c>
      <c r="L110" s="21">
        <v>748763.01757962303</v>
      </c>
      <c r="M110" s="21">
        <v>92235458.837075502</v>
      </c>
      <c r="N110" s="22">
        <v>0.47711289696732101</v>
      </c>
      <c r="O110" s="22">
        <v>6.3364207092490299E-2</v>
      </c>
      <c r="P110" s="20">
        <v>13.829911791237</v>
      </c>
      <c r="Q110" s="20">
        <v>10.218168779096199</v>
      </c>
    </row>
    <row r="111" spans="1:17" x14ac:dyDescent="0.35">
      <c r="A111" s="7">
        <v>29</v>
      </c>
      <c r="B111" s="7">
        <v>99.92004</v>
      </c>
      <c r="C111" s="7">
        <v>-1.7597</v>
      </c>
      <c r="D111" s="7" t="s">
        <v>20</v>
      </c>
      <c r="E111" s="21">
        <v>47127.553725768099</v>
      </c>
      <c r="F111" s="19">
        <v>22.254939999999898</v>
      </c>
      <c r="G111" s="21">
        <v>-1837</v>
      </c>
      <c r="H111" s="7">
        <v>7.43</v>
      </c>
      <c r="I111" s="16">
        <f t="shared" si="1"/>
        <v>6.3154999999999992</v>
      </c>
      <c r="J111" s="7">
        <v>100</v>
      </c>
      <c r="K111" s="7">
        <v>11838.1</v>
      </c>
      <c r="L111" s="21">
        <v>787870.71992524201</v>
      </c>
      <c r="M111" s="21">
        <v>93023329.557000697</v>
      </c>
      <c r="N111" s="22">
        <v>0.47668932919495899</v>
      </c>
      <c r="O111" s="22">
        <v>6.3333170309133005E-2</v>
      </c>
      <c r="P111" s="20">
        <v>10.9282982704822</v>
      </c>
      <c r="Q111" s="20">
        <v>6.8328699804373398</v>
      </c>
    </row>
    <row r="112" spans="1:17" x14ac:dyDescent="0.35">
      <c r="A112" s="7">
        <v>29</v>
      </c>
      <c r="B112" s="7">
        <v>98.479979999999998</v>
      </c>
      <c r="C112" s="7">
        <v>-1.5198</v>
      </c>
      <c r="D112" s="7" t="s">
        <v>20</v>
      </c>
      <c r="E112" s="21">
        <v>135998.96081615199</v>
      </c>
      <c r="F112" s="19">
        <v>22.486239999999999</v>
      </c>
      <c r="G112" s="21">
        <v>-1971</v>
      </c>
      <c r="H112" s="7">
        <v>21.34</v>
      </c>
      <c r="I112" s="16">
        <f t="shared" si="1"/>
        <v>18.138999999999999</v>
      </c>
      <c r="J112" s="7">
        <v>100</v>
      </c>
      <c r="K112" s="7">
        <v>11938.1</v>
      </c>
      <c r="L112" s="21">
        <v>747737.509777094</v>
      </c>
      <c r="M112" s="21">
        <v>93771067.066777796</v>
      </c>
      <c r="N112" s="22">
        <v>0.47626969572220101</v>
      </c>
      <c r="O112" s="22">
        <v>6.3302428613394995E-2</v>
      </c>
      <c r="P112" s="20">
        <v>14.0474585933224</v>
      </c>
      <c r="Q112" s="20">
        <v>10.345330308437999</v>
      </c>
    </row>
    <row r="113" spans="1:17" x14ac:dyDescent="0.35">
      <c r="A113" s="7">
        <v>29</v>
      </c>
      <c r="B113" s="7">
        <v>121.28</v>
      </c>
      <c r="C113" s="7">
        <v>-5.3521999999999998</v>
      </c>
      <c r="D113" s="7" t="s">
        <v>9</v>
      </c>
      <c r="E113" s="21">
        <v>104968.332235168</v>
      </c>
      <c r="F113" s="19">
        <v>24.57377</v>
      </c>
      <c r="G113" s="21">
        <v>-2277</v>
      </c>
      <c r="H113" s="7">
        <v>16.29</v>
      </c>
      <c r="I113" s="16">
        <f t="shared" si="1"/>
        <v>13.846499999999999</v>
      </c>
      <c r="J113" s="7">
        <v>100</v>
      </c>
      <c r="K113" s="7">
        <v>12038.1</v>
      </c>
      <c r="L113" s="21">
        <v>764618.38310741796</v>
      </c>
      <c r="M113" s="21">
        <v>94535685.449885294</v>
      </c>
      <c r="N113" s="22">
        <v>0.47585392750532701</v>
      </c>
      <c r="O113" s="22">
        <v>6.3271976761007195E-2</v>
      </c>
      <c r="P113" s="20">
        <v>12.149187392940901</v>
      </c>
      <c r="Q113" s="20">
        <v>8.7398549047410299</v>
      </c>
    </row>
    <row r="114" spans="1:17" x14ac:dyDescent="0.35">
      <c r="A114" s="7">
        <v>29</v>
      </c>
      <c r="B114" s="7">
        <v>120.8</v>
      </c>
      <c r="C114" s="7">
        <v>-4.6349</v>
      </c>
      <c r="D114" s="7" t="s">
        <v>19</v>
      </c>
      <c r="E114" s="21">
        <v>53458.124473316901</v>
      </c>
      <c r="F114" s="19">
        <v>24.347169999999998</v>
      </c>
      <c r="G114" s="21">
        <v>-1505</v>
      </c>
      <c r="H114" s="7">
        <v>8.25</v>
      </c>
      <c r="I114" s="16">
        <f t="shared" si="1"/>
        <v>7.0125000000000002</v>
      </c>
      <c r="J114" s="7">
        <v>100</v>
      </c>
      <c r="K114" s="7">
        <v>12138.1</v>
      </c>
      <c r="L114" s="21">
        <v>785846.82570361905</v>
      </c>
      <c r="M114" s="21">
        <v>95321532.2755889</v>
      </c>
      <c r="N114" s="22">
        <v>0.47544195727319899</v>
      </c>
      <c r="O114" s="22">
        <v>6.3241809643505106E-2</v>
      </c>
      <c r="P114" s="20">
        <v>10.435054908150001</v>
      </c>
      <c r="Q114" s="20">
        <v>6.7706845147215899</v>
      </c>
    </row>
    <row r="115" spans="1:17" x14ac:dyDescent="0.35">
      <c r="A115" s="7">
        <v>29</v>
      </c>
      <c r="B115" s="7">
        <v>103.04</v>
      </c>
      <c r="C115" s="7">
        <v>-5.1132</v>
      </c>
      <c r="D115" s="7" t="s">
        <v>14</v>
      </c>
      <c r="E115" s="21">
        <v>49171.3970639779</v>
      </c>
      <c r="F115" s="19">
        <v>23.333379999999998</v>
      </c>
      <c r="G115" s="21">
        <v>-1479</v>
      </c>
      <c r="H115" s="7">
        <v>7.45</v>
      </c>
      <c r="I115" s="16">
        <f t="shared" si="1"/>
        <v>6.3324999999999996</v>
      </c>
      <c r="J115" s="7">
        <v>100</v>
      </c>
      <c r="K115" s="7">
        <v>12238.1</v>
      </c>
      <c r="L115" s="21">
        <v>787231.29891218303</v>
      </c>
      <c r="M115" s="21">
        <v>96108763.574501097</v>
      </c>
      <c r="N115" s="22">
        <v>0.47503371946758999</v>
      </c>
      <c r="O115" s="22">
        <v>6.3211922283627597E-2</v>
      </c>
      <c r="P115" s="20">
        <v>10.603237889872201</v>
      </c>
      <c r="Q115" s="20">
        <v>6.7370454351977296</v>
      </c>
    </row>
    <row r="116" spans="1:17" x14ac:dyDescent="0.35">
      <c r="A116" s="7">
        <v>29</v>
      </c>
      <c r="B116" s="7">
        <v>120.8</v>
      </c>
      <c r="C116" s="7">
        <v>-4.3956999999999997</v>
      </c>
      <c r="D116" s="7" t="s">
        <v>19</v>
      </c>
      <c r="E116" s="21">
        <v>54726.361716398198</v>
      </c>
      <c r="F116" s="19">
        <v>24.58755</v>
      </c>
      <c r="G116" s="21">
        <v>-2247</v>
      </c>
      <c r="H116" s="7">
        <v>8.25</v>
      </c>
      <c r="I116" s="16">
        <f t="shared" si="1"/>
        <v>7.0125000000000002</v>
      </c>
      <c r="J116" s="7">
        <v>100</v>
      </c>
      <c r="K116" s="7">
        <v>12338.1</v>
      </c>
      <c r="L116" s="21">
        <v>785425.96972690895</v>
      </c>
      <c r="M116" s="21">
        <v>96894189.544228002</v>
      </c>
      <c r="N116" s="22">
        <v>0.474629150185988</v>
      </c>
      <c r="O116" s="22">
        <v>6.3182309830906905E-2</v>
      </c>
      <c r="P116" s="20">
        <v>10.375994833997501</v>
      </c>
      <c r="Q116" s="20">
        <v>6.7710905762339904</v>
      </c>
    </row>
    <row r="117" spans="1:17" x14ac:dyDescent="0.35">
      <c r="A117" s="7">
        <v>29</v>
      </c>
      <c r="B117" s="7">
        <v>103.76</v>
      </c>
      <c r="C117" s="7">
        <v>-5.5911</v>
      </c>
      <c r="D117" s="7" t="s">
        <v>25</v>
      </c>
      <c r="E117" s="21">
        <v>48464.5212258967</v>
      </c>
      <c r="F117" s="19">
        <v>23.245480000000001</v>
      </c>
      <c r="G117" s="21">
        <v>-1719</v>
      </c>
      <c r="H117" s="7">
        <v>7.29</v>
      </c>
      <c r="I117" s="16">
        <f t="shared" si="1"/>
        <v>6.1964999999999995</v>
      </c>
      <c r="J117" s="7">
        <v>100</v>
      </c>
      <c r="K117" s="7">
        <v>12438.1</v>
      </c>
      <c r="L117" s="21">
        <v>787453.95667317102</v>
      </c>
      <c r="M117" s="21">
        <v>97681643.500901103</v>
      </c>
      <c r="N117" s="22">
        <v>0.47422818712675802</v>
      </c>
      <c r="O117" s="22">
        <v>6.3152967557441597E-2</v>
      </c>
      <c r="P117" s="20">
        <v>10.5834244482085</v>
      </c>
      <c r="Q117" s="20">
        <v>6.7076491493896402</v>
      </c>
    </row>
    <row r="118" spans="1:17" x14ac:dyDescent="0.35">
      <c r="A118" s="7">
        <v>29</v>
      </c>
      <c r="B118" s="7">
        <v>99.199950000000001</v>
      </c>
      <c r="C118" s="7">
        <v>-2.2393999999999998</v>
      </c>
      <c r="D118" s="7" t="s">
        <v>20</v>
      </c>
      <c r="E118" s="21">
        <v>49422.296171556103</v>
      </c>
      <c r="F118" s="19">
        <v>22.74033</v>
      </c>
      <c r="G118" s="21">
        <v>-2193</v>
      </c>
      <c r="H118" s="7">
        <v>7.43</v>
      </c>
      <c r="I118" s="16">
        <f t="shared" si="1"/>
        <v>6.3154999999999992</v>
      </c>
      <c r="J118" s="7">
        <v>100</v>
      </c>
      <c r="K118" s="7">
        <v>12538.1</v>
      </c>
      <c r="L118" s="21">
        <v>787151.88461335504</v>
      </c>
      <c r="M118" s="21">
        <v>98468795.385514498</v>
      </c>
      <c r="N118" s="22">
        <v>0.47383076953654202</v>
      </c>
      <c r="O118" s="22">
        <v>6.3123890853843304E-2</v>
      </c>
      <c r="P118" s="20">
        <v>10.7601826721578</v>
      </c>
      <c r="Q118" s="20">
        <v>6.8004914376610204</v>
      </c>
    </row>
    <row r="119" spans="1:17" x14ac:dyDescent="0.35">
      <c r="A119" s="7">
        <v>29</v>
      </c>
      <c r="B119" s="7">
        <v>118.16</v>
      </c>
      <c r="C119" s="7">
        <v>0.4</v>
      </c>
      <c r="D119" s="7" t="s">
        <v>16</v>
      </c>
      <c r="E119" s="21">
        <v>70904.176677437499</v>
      </c>
      <c r="F119" s="19">
        <v>23.966889999999999</v>
      </c>
      <c r="G119" s="21">
        <v>-1695</v>
      </c>
      <c r="H119" s="7">
        <v>10.58</v>
      </c>
      <c r="I119" s="16">
        <f t="shared" si="1"/>
        <v>8.9930000000000003</v>
      </c>
      <c r="J119" s="7">
        <v>100</v>
      </c>
      <c r="K119" s="7">
        <v>12638.1</v>
      </c>
      <c r="L119" s="21">
        <v>779606.50267290405</v>
      </c>
      <c r="M119" s="21">
        <v>99248401.888187394</v>
      </c>
      <c r="N119" s="22">
        <v>0.47343683815979598</v>
      </c>
      <c r="O119" s="22">
        <v>6.3095075225347796E-2</v>
      </c>
      <c r="P119" s="20">
        <v>11.0677468856695</v>
      </c>
      <c r="Q119" s="20">
        <v>7.4319533230385098</v>
      </c>
    </row>
    <row r="120" spans="1:17" x14ac:dyDescent="0.35">
      <c r="A120" s="7">
        <v>29</v>
      </c>
      <c r="B120" s="7">
        <v>115.28</v>
      </c>
      <c r="C120" s="7">
        <v>-7.7363999999999997</v>
      </c>
      <c r="D120" s="7" t="s">
        <v>13</v>
      </c>
      <c r="E120" s="21">
        <v>46628.2311266373</v>
      </c>
      <c r="F120" s="19">
        <v>22.82151</v>
      </c>
      <c r="G120" s="21">
        <v>-1031</v>
      </c>
      <c r="H120" s="7">
        <v>6.91</v>
      </c>
      <c r="I120" s="16">
        <f t="shared" si="1"/>
        <v>5.8734999999999999</v>
      </c>
      <c r="J120" s="7">
        <v>100</v>
      </c>
      <c r="K120" s="7">
        <v>12738.1</v>
      </c>
      <c r="L120" s="21">
        <v>788024.90511707496</v>
      </c>
      <c r="M120" s="21">
        <v>100036426.793304</v>
      </c>
      <c r="N120" s="22">
        <v>0.473046335190348</v>
      </c>
      <c r="O120" s="22">
        <v>6.3066516288084296E-2</v>
      </c>
      <c r="P120" s="20">
        <v>10.6209853304243</v>
      </c>
      <c r="Q120" s="20">
        <v>6.6736300627206404</v>
      </c>
    </row>
    <row r="121" spans="1:17" x14ac:dyDescent="0.35">
      <c r="A121" s="7">
        <v>29</v>
      </c>
      <c r="B121" s="7">
        <v>118.16</v>
      </c>
      <c r="C121" s="7">
        <v>0.16</v>
      </c>
      <c r="D121" s="7" t="s">
        <v>16</v>
      </c>
      <c r="E121" s="21">
        <v>74753.625934994299</v>
      </c>
      <c r="F121" s="19">
        <v>24.369610000000002</v>
      </c>
      <c r="G121" s="21">
        <v>-2003</v>
      </c>
      <c r="H121" s="7">
        <v>10.58</v>
      </c>
      <c r="I121" s="16">
        <f t="shared" si="1"/>
        <v>8.9930000000000003</v>
      </c>
      <c r="J121" s="7">
        <v>100</v>
      </c>
      <c r="K121" s="7">
        <v>12838.1</v>
      </c>
      <c r="L121" s="21">
        <v>778098.60017910902</v>
      </c>
      <c r="M121" s="21">
        <v>100814525.393483</v>
      </c>
      <c r="N121" s="22">
        <v>0.47265920422490099</v>
      </c>
      <c r="O121" s="22">
        <v>6.3038209765494194E-2</v>
      </c>
      <c r="P121" s="20">
        <v>11.045119710545899</v>
      </c>
      <c r="Q121" s="20">
        <v>7.5092470348292801</v>
      </c>
    </row>
    <row r="122" spans="1:17" x14ac:dyDescent="0.35">
      <c r="A122" s="7">
        <v>30</v>
      </c>
      <c r="B122" s="7">
        <v>128.24</v>
      </c>
      <c r="C122" s="7">
        <v>-2.7189999999999999</v>
      </c>
      <c r="D122" s="7" t="s">
        <v>4</v>
      </c>
      <c r="E122" s="21">
        <v>38577.827541765699</v>
      </c>
      <c r="F122" s="19">
        <v>24.342860000000002</v>
      </c>
      <c r="G122" s="21">
        <v>-1577</v>
      </c>
      <c r="H122" s="7">
        <v>20.85</v>
      </c>
      <c r="I122" s="16">
        <f t="shared" si="1"/>
        <v>17.7225</v>
      </c>
      <c r="J122" s="7">
        <v>100</v>
      </c>
      <c r="K122" s="7">
        <v>12954.5</v>
      </c>
      <c r="L122" s="21">
        <v>790400.80280274001</v>
      </c>
      <c r="M122" s="21">
        <v>101734534.25712401</v>
      </c>
      <c r="N122" s="22">
        <v>0.47221275760055498</v>
      </c>
      <c r="O122" s="22">
        <v>6.3005573339292006E-2</v>
      </c>
      <c r="P122" s="20">
        <v>9.8690150175892004</v>
      </c>
      <c r="Q122" s="20">
        <v>6.1735622523554099</v>
      </c>
    </row>
    <row r="123" spans="1:17" x14ac:dyDescent="0.35">
      <c r="A123" s="7">
        <v>30</v>
      </c>
      <c r="B123" s="7">
        <v>125.36</v>
      </c>
      <c r="C123" s="7">
        <v>3.2782</v>
      </c>
      <c r="D123" s="7" t="s">
        <v>5</v>
      </c>
      <c r="E123" s="21">
        <v>39651.547998184797</v>
      </c>
      <c r="F123" s="19">
        <v>24.362289999999899</v>
      </c>
      <c r="G123" s="21">
        <v>-1535</v>
      </c>
      <c r="H123" s="7">
        <v>13.46</v>
      </c>
      <c r="I123" s="16">
        <f t="shared" si="1"/>
        <v>11.441000000000001</v>
      </c>
      <c r="J123" s="7">
        <v>100</v>
      </c>
      <c r="K123" s="7">
        <v>13054.5</v>
      </c>
      <c r="L123" s="21">
        <v>790095.88738648803</v>
      </c>
      <c r="M123" s="21">
        <v>102524630.144511</v>
      </c>
      <c r="N123" s="22">
        <v>0.47183273695261602</v>
      </c>
      <c r="O123" s="22">
        <v>6.2977798890496095E-2</v>
      </c>
      <c r="P123" s="20">
        <v>9.8855173445872797</v>
      </c>
      <c r="Q123" s="20">
        <v>6.2029545072136596</v>
      </c>
    </row>
    <row r="124" spans="1:17" x14ac:dyDescent="0.35">
      <c r="A124" s="7">
        <v>30</v>
      </c>
      <c r="B124" s="7">
        <v>116.24</v>
      </c>
      <c r="C124" s="7">
        <v>-9.1607000000000003</v>
      </c>
      <c r="D124" s="7" t="s">
        <v>17</v>
      </c>
      <c r="E124" s="21">
        <v>50464.060800940097</v>
      </c>
      <c r="F124" s="19">
        <v>22.92333</v>
      </c>
      <c r="G124" s="21">
        <v>-1953</v>
      </c>
      <c r="H124" s="7">
        <v>14.35</v>
      </c>
      <c r="I124" s="16">
        <f t="shared" si="1"/>
        <v>12.1975</v>
      </c>
      <c r="J124" s="7">
        <v>100</v>
      </c>
      <c r="K124" s="7">
        <v>13154.5</v>
      </c>
      <c r="L124" s="21">
        <v>786819.99475142604</v>
      </c>
      <c r="M124" s="21">
        <v>103311450.13926201</v>
      </c>
      <c r="N124" s="22">
        <v>0.471455918594196</v>
      </c>
      <c r="O124" s="22">
        <v>6.2950263994083294E-2</v>
      </c>
      <c r="P124" s="20">
        <v>10.6626748261403</v>
      </c>
      <c r="Q124" s="20">
        <v>6.7704092965776201</v>
      </c>
    </row>
    <row r="125" spans="1:17" x14ac:dyDescent="0.35">
      <c r="A125" s="7">
        <v>30</v>
      </c>
      <c r="B125" s="7">
        <v>96.560059999999993</v>
      </c>
      <c r="C125" s="7">
        <v>3.0386000000000002</v>
      </c>
      <c r="D125" s="7" t="s">
        <v>12</v>
      </c>
      <c r="E125" s="21">
        <v>64896.947644271298</v>
      </c>
      <c r="F125" s="19">
        <v>20.38062</v>
      </c>
      <c r="G125" s="21">
        <v>-1083</v>
      </c>
      <c r="H125" s="7">
        <v>11.74</v>
      </c>
      <c r="I125" s="16">
        <f t="shared" si="1"/>
        <v>9.9789999999999992</v>
      </c>
      <c r="J125" s="7">
        <v>100</v>
      </c>
      <c r="K125" s="7">
        <v>13254.5</v>
      </c>
      <c r="L125" s="21">
        <v>781865.03927294898</v>
      </c>
      <c r="M125" s="21">
        <v>104093315.178535</v>
      </c>
      <c r="N125" s="22">
        <v>0.471082251502767</v>
      </c>
      <c r="O125" s="22">
        <v>6.2922964784870999E-2</v>
      </c>
      <c r="P125" s="20">
        <v>11.9153009499527</v>
      </c>
      <c r="Q125" s="20">
        <v>7.6220236768777703</v>
      </c>
    </row>
    <row r="126" spans="1:17" x14ac:dyDescent="0.35">
      <c r="A126" s="7">
        <v>30</v>
      </c>
      <c r="B126" s="7">
        <v>95.12</v>
      </c>
      <c r="C126" s="7">
        <v>4.2361000000000004</v>
      </c>
      <c r="D126" s="7" t="s">
        <v>12</v>
      </c>
      <c r="E126" s="21">
        <v>66766.582983421802</v>
      </c>
      <c r="F126" s="19">
        <v>22.806760000000001</v>
      </c>
      <c r="G126" s="21">
        <v>-1245</v>
      </c>
      <c r="H126" s="7">
        <v>11.74</v>
      </c>
      <c r="I126" s="16">
        <f t="shared" si="1"/>
        <v>9.9789999999999992</v>
      </c>
      <c r="J126" s="7">
        <v>100</v>
      </c>
      <c r="K126" s="7">
        <v>13354.5</v>
      </c>
      <c r="L126" s="21">
        <v>781174.47331209097</v>
      </c>
      <c r="M126" s="21">
        <v>104874489.651847</v>
      </c>
      <c r="N126" s="22">
        <v>0.47071168584600098</v>
      </c>
      <c r="O126" s="22">
        <v>6.2895897488619595E-2</v>
      </c>
      <c r="P126" s="20">
        <v>11.2062289007744</v>
      </c>
      <c r="Q126" s="20">
        <v>7.3711828634193202</v>
      </c>
    </row>
    <row r="127" spans="1:17" x14ac:dyDescent="0.35">
      <c r="A127" s="7">
        <v>30</v>
      </c>
      <c r="B127" s="7">
        <v>99.439940000000007</v>
      </c>
      <c r="C127" s="7">
        <v>-2.4792000000000001</v>
      </c>
      <c r="D127" s="7" t="s">
        <v>20</v>
      </c>
      <c r="E127" s="21">
        <v>52514.752632237803</v>
      </c>
      <c r="F127" s="19">
        <v>22.857019999999999</v>
      </c>
      <c r="G127" s="21">
        <v>-1553</v>
      </c>
      <c r="H127" s="7">
        <v>7.43</v>
      </c>
      <c r="I127" s="16">
        <f t="shared" si="1"/>
        <v>6.3154999999999992</v>
      </c>
      <c r="J127" s="7">
        <v>100</v>
      </c>
      <c r="K127" s="7">
        <v>13454.5</v>
      </c>
      <c r="L127" s="21">
        <v>786156.54363578395</v>
      </c>
      <c r="M127" s="21">
        <v>105660646.195483</v>
      </c>
      <c r="N127" s="22">
        <v>0.47034417294533598</v>
      </c>
      <c r="O127" s="22">
        <v>6.28690584192311E-2</v>
      </c>
      <c r="P127" s="20">
        <v>10.7143851282396</v>
      </c>
      <c r="Q127" s="20">
        <v>6.8325559552441799</v>
      </c>
    </row>
    <row r="128" spans="1:17" x14ac:dyDescent="0.35">
      <c r="A128" s="7">
        <v>30</v>
      </c>
      <c r="B128" s="7">
        <v>98</v>
      </c>
      <c r="C128" s="7">
        <v>-0.8</v>
      </c>
      <c r="D128" s="7" t="s">
        <v>21</v>
      </c>
      <c r="E128" s="21">
        <v>152678.72241533099</v>
      </c>
      <c r="F128" s="19">
        <v>22.736329999999999</v>
      </c>
      <c r="G128" s="21">
        <v>-1971</v>
      </c>
      <c r="H128" s="7">
        <v>21.34</v>
      </c>
      <c r="I128" s="16">
        <f t="shared" si="1"/>
        <v>18.138999999999999</v>
      </c>
      <c r="J128" s="7">
        <v>100</v>
      </c>
      <c r="K128" s="7">
        <v>13554.5</v>
      </c>
      <c r="L128" s="21">
        <v>737392.06080562004</v>
      </c>
      <c r="M128" s="21">
        <v>106398038.25628901</v>
      </c>
      <c r="N128" s="22">
        <v>0.469979665240919</v>
      </c>
      <c r="O128" s="22">
        <v>6.2842443976053694E-2</v>
      </c>
      <c r="P128" s="20">
        <v>14.3946808136123</v>
      </c>
      <c r="Q128" s="20">
        <v>10.871647627187899</v>
      </c>
    </row>
    <row r="129" spans="1:17" x14ac:dyDescent="0.35">
      <c r="A129" s="7">
        <v>30</v>
      </c>
      <c r="B129" s="7">
        <v>115.52</v>
      </c>
      <c r="C129" s="7">
        <v>-7.9741</v>
      </c>
      <c r="D129" s="7" t="s">
        <v>13</v>
      </c>
      <c r="E129" s="21">
        <v>49997.971545676897</v>
      </c>
      <c r="F129" s="19">
        <v>23.143969999999999</v>
      </c>
      <c r="G129" s="21">
        <v>-1249</v>
      </c>
      <c r="H129" s="7">
        <v>6.91</v>
      </c>
      <c r="I129" s="16">
        <f t="shared" si="1"/>
        <v>5.8734999999999999</v>
      </c>
      <c r="J129" s="7">
        <v>100</v>
      </c>
      <c r="K129" s="7">
        <v>13654.5</v>
      </c>
      <c r="L129" s="21">
        <v>786968.91219546902</v>
      </c>
      <c r="M129" s="21">
        <v>107185007.168484</v>
      </c>
      <c r="N129" s="22">
        <v>0.46961811625786798</v>
      </c>
      <c r="O129" s="22">
        <v>6.2816050641287605E-2</v>
      </c>
      <c r="P129" s="20">
        <v>10.5226690543234</v>
      </c>
      <c r="Q129" s="20">
        <v>6.6909803955632601</v>
      </c>
    </row>
    <row r="130" spans="1:17" x14ac:dyDescent="0.35">
      <c r="A130" s="7">
        <v>30</v>
      </c>
      <c r="B130" s="7">
        <v>120.8</v>
      </c>
      <c r="C130" s="7">
        <v>-6.5457000000000001</v>
      </c>
      <c r="D130" s="7" t="s">
        <v>19</v>
      </c>
      <c r="E130" s="21">
        <v>60481.547685941499</v>
      </c>
      <c r="F130" s="19">
        <v>24.25667</v>
      </c>
      <c r="G130" s="21">
        <v>-2779</v>
      </c>
      <c r="H130" s="7">
        <v>8.25</v>
      </c>
      <c r="I130" s="16">
        <f t="shared" si="1"/>
        <v>7.0125000000000002</v>
      </c>
      <c r="J130" s="7">
        <v>100</v>
      </c>
      <c r="K130" s="7">
        <v>13754.5</v>
      </c>
      <c r="L130" s="21">
        <v>783451.56425879197</v>
      </c>
      <c r="M130" s="21">
        <v>107968458.732743</v>
      </c>
      <c r="N130" s="22">
        <v>0.46925948057378197</v>
      </c>
      <c r="O130" s="22">
        <v>6.2789874977487503E-2</v>
      </c>
      <c r="P130" s="20">
        <v>10.502763004610101</v>
      </c>
      <c r="Q130" s="20">
        <v>6.9235880208469798</v>
      </c>
    </row>
    <row r="131" spans="1:17" x14ac:dyDescent="0.35">
      <c r="A131" s="7">
        <v>30</v>
      </c>
      <c r="B131" s="7">
        <v>118.16</v>
      </c>
      <c r="C131" s="7">
        <v>-0.08</v>
      </c>
      <c r="D131" s="7" t="s">
        <v>16</v>
      </c>
      <c r="E131" s="21">
        <v>77970.492752421793</v>
      </c>
      <c r="F131" s="19">
        <v>24.38409</v>
      </c>
      <c r="G131" s="21">
        <v>-2135</v>
      </c>
      <c r="H131" s="7">
        <v>10.58</v>
      </c>
      <c r="I131" s="16">
        <f t="shared" ref="I131:I157" si="2">H131*0.85</f>
        <v>8.9930000000000003</v>
      </c>
      <c r="J131" s="7">
        <v>100</v>
      </c>
      <c r="K131" s="7">
        <v>13854.5</v>
      </c>
      <c r="L131" s="21">
        <v>776802.17148653499</v>
      </c>
      <c r="M131" s="21">
        <v>108745260.90423</v>
      </c>
      <c r="N131" s="22">
        <v>0.46890371378746498</v>
      </c>
      <c r="O131" s="22">
        <v>6.2763913625159401E-2</v>
      </c>
      <c r="P131" s="20">
        <v>11.0282303179973</v>
      </c>
      <c r="Q131" s="20">
        <v>7.5507999573404296</v>
      </c>
    </row>
    <row r="132" spans="1:17" x14ac:dyDescent="0.35">
      <c r="A132" s="7">
        <v>30</v>
      </c>
      <c r="B132" s="7">
        <v>120.08</v>
      </c>
      <c r="C132" s="7">
        <v>-6.5457000000000001</v>
      </c>
      <c r="D132" s="7" t="s">
        <v>19</v>
      </c>
      <c r="E132" s="21">
        <v>63299.461244056904</v>
      </c>
      <c r="F132" s="19">
        <v>22.60886</v>
      </c>
      <c r="G132" s="21">
        <v>-1757</v>
      </c>
      <c r="H132" s="7">
        <v>8.25</v>
      </c>
      <c r="I132" s="16">
        <f t="shared" si="2"/>
        <v>7.0125000000000002</v>
      </c>
      <c r="J132" s="7">
        <v>100</v>
      </c>
      <c r="K132" s="7">
        <v>13954.5</v>
      </c>
      <c r="L132" s="21">
        <v>782446.23483706103</v>
      </c>
      <c r="M132" s="21">
        <v>109527707.13906699</v>
      </c>
      <c r="N132" s="22">
        <v>0.46855077248878302</v>
      </c>
      <c r="O132" s="22">
        <v>6.2738163300444294E-2</v>
      </c>
      <c r="P132" s="20">
        <v>11.0835084951692</v>
      </c>
      <c r="Q132" s="20">
        <v>7.2242526872721697</v>
      </c>
    </row>
    <row r="133" spans="1:17" x14ac:dyDescent="0.35">
      <c r="A133" s="7">
        <v>30</v>
      </c>
      <c r="B133" s="7">
        <v>99.680049999999994</v>
      </c>
      <c r="C133" s="7">
        <v>-1.5198</v>
      </c>
      <c r="D133" s="7" t="s">
        <v>20</v>
      </c>
      <c r="E133" s="21">
        <v>57220.183652294698</v>
      </c>
      <c r="F133" s="19">
        <v>22.308509999999998</v>
      </c>
      <c r="G133" s="21">
        <v>-1635</v>
      </c>
      <c r="H133" s="7">
        <v>7.43</v>
      </c>
      <c r="I133" s="16">
        <f t="shared" si="2"/>
        <v>6.3154999999999992</v>
      </c>
      <c r="J133" s="7">
        <v>100</v>
      </c>
      <c r="K133" s="7">
        <v>14054.5</v>
      </c>
      <c r="L133" s="21">
        <v>784583.421100565</v>
      </c>
      <c r="M133" s="21">
        <v>110312290.560167</v>
      </c>
      <c r="N133" s="22">
        <v>0.468200614229629</v>
      </c>
      <c r="O133" s="22">
        <v>6.2712620792888196E-2</v>
      </c>
      <c r="P133" s="20">
        <v>10.9677916937527</v>
      </c>
      <c r="Q133" s="20">
        <v>7.0327608991868704</v>
      </c>
    </row>
    <row r="134" spans="1:17" x14ac:dyDescent="0.35">
      <c r="A134" s="7">
        <v>30</v>
      </c>
      <c r="B134" s="7">
        <v>121.04</v>
      </c>
      <c r="C134" s="7">
        <v>-6.0686</v>
      </c>
      <c r="D134" s="7" t="s">
        <v>19</v>
      </c>
      <c r="E134" s="21">
        <v>64455.104219768698</v>
      </c>
      <c r="F134" s="19">
        <v>24.279150000000001</v>
      </c>
      <c r="G134" s="21">
        <v>-1463</v>
      </c>
      <c r="H134" s="7">
        <v>8.25</v>
      </c>
      <c r="I134" s="16">
        <f t="shared" si="2"/>
        <v>7.0125000000000002</v>
      </c>
      <c r="J134" s="7">
        <v>100</v>
      </c>
      <c r="K134" s="7">
        <v>14154.5</v>
      </c>
      <c r="L134" s="21">
        <v>782026.60608172801</v>
      </c>
      <c r="M134" s="21">
        <v>111094317.16624901</v>
      </c>
      <c r="N134" s="22">
        <v>0.46785319749593701</v>
      </c>
      <c r="O134" s="22">
        <v>6.2687282963292304E-2</v>
      </c>
      <c r="P134" s="20">
        <v>10.581246904729101</v>
      </c>
      <c r="Q134" s="20">
        <v>7.0393102892747299</v>
      </c>
    </row>
    <row r="135" spans="1:17" x14ac:dyDescent="0.35">
      <c r="A135" s="7">
        <v>30</v>
      </c>
      <c r="B135" s="7">
        <v>99.439940000000007</v>
      </c>
      <c r="C135" s="7">
        <v>-1.5198</v>
      </c>
      <c r="D135" s="7" t="s">
        <v>20</v>
      </c>
      <c r="E135" s="21">
        <v>58873.659296073703</v>
      </c>
      <c r="F135" s="19">
        <v>22.185279999999999</v>
      </c>
      <c r="G135" s="21">
        <v>-1475</v>
      </c>
      <c r="H135" s="7">
        <v>7.43</v>
      </c>
      <c r="I135" s="16">
        <f t="shared" si="2"/>
        <v>6.3154999999999992</v>
      </c>
      <c r="J135" s="7">
        <v>100</v>
      </c>
      <c r="K135" s="7">
        <v>14254.5</v>
      </c>
      <c r="L135" s="21">
        <v>784013.83013001306</v>
      </c>
      <c r="M135" s="21">
        <v>111878330.996379</v>
      </c>
      <c r="N135" s="22">
        <v>0.46750848168070003</v>
      </c>
      <c r="O135" s="22">
        <v>6.2662146741640903E-2</v>
      </c>
      <c r="P135" s="20">
        <v>11.0369889214896</v>
      </c>
      <c r="Q135" s="20">
        <v>7.0951898137507001</v>
      </c>
    </row>
    <row r="136" spans="1:17" x14ac:dyDescent="0.35">
      <c r="A136" s="7">
        <v>30</v>
      </c>
      <c r="B136" s="7">
        <v>102.56010000000001</v>
      </c>
      <c r="C136" s="7">
        <v>-4.8741000000000003</v>
      </c>
      <c r="D136" s="7" t="s">
        <v>14</v>
      </c>
      <c r="E136" s="21">
        <v>59163.116417885401</v>
      </c>
      <c r="F136" s="19">
        <v>23.171939999999999</v>
      </c>
      <c r="G136" s="21">
        <v>-1583</v>
      </c>
      <c r="H136" s="7">
        <v>7.45</v>
      </c>
      <c r="I136" s="16">
        <f t="shared" si="2"/>
        <v>6.3324999999999996</v>
      </c>
      <c r="J136" s="7">
        <v>100</v>
      </c>
      <c r="K136" s="7">
        <v>14354.5</v>
      </c>
      <c r="L136" s="21">
        <v>783913.21903706505</v>
      </c>
      <c r="M136" s="21">
        <v>112662244.215416</v>
      </c>
      <c r="N136" s="22">
        <v>0.46716642705794897</v>
      </c>
      <c r="O136" s="22">
        <v>6.2637209125104204E-2</v>
      </c>
      <c r="P136" s="20">
        <v>10.730979923979699</v>
      </c>
      <c r="Q136" s="20">
        <v>6.9734182168906802</v>
      </c>
    </row>
    <row r="137" spans="1:17" x14ac:dyDescent="0.35">
      <c r="A137" s="7">
        <v>30</v>
      </c>
      <c r="B137" s="7">
        <v>120.8</v>
      </c>
      <c r="C137" s="7">
        <v>-5.3521999999999998</v>
      </c>
      <c r="D137" s="7" t="s">
        <v>19</v>
      </c>
      <c r="E137" s="21">
        <v>65676.158729914503</v>
      </c>
      <c r="F137" s="19">
        <v>24.394649999999999</v>
      </c>
      <c r="G137" s="21">
        <v>-1665</v>
      </c>
      <c r="H137" s="7">
        <v>8.25</v>
      </c>
      <c r="I137" s="16">
        <f t="shared" si="2"/>
        <v>7.0125000000000002</v>
      </c>
      <c r="J137" s="7">
        <v>100</v>
      </c>
      <c r="K137" s="7">
        <v>14454.5</v>
      </c>
      <c r="L137" s="21">
        <v>781578.58855247695</v>
      </c>
      <c r="M137" s="21">
        <v>113443822.803968</v>
      </c>
      <c r="N137" s="22">
        <v>0.46682699475765799</v>
      </c>
      <c r="O137" s="22">
        <v>6.2612467176111894E-2</v>
      </c>
      <c r="P137" s="20">
        <v>10.553416937249899</v>
      </c>
      <c r="Q137" s="20">
        <v>7.0492949887364604</v>
      </c>
    </row>
    <row r="138" spans="1:17" x14ac:dyDescent="0.35">
      <c r="A138" s="7">
        <v>30</v>
      </c>
      <c r="B138" s="7">
        <v>98.239990000000006</v>
      </c>
      <c r="C138" s="7">
        <v>-1.2799</v>
      </c>
      <c r="D138" s="7" t="s">
        <v>20</v>
      </c>
      <c r="E138" s="21">
        <v>171801.74969981299</v>
      </c>
      <c r="F138" s="19">
        <v>22.520019999999999</v>
      </c>
      <c r="G138" s="21">
        <v>-2311</v>
      </c>
      <c r="H138" s="7">
        <v>21.34</v>
      </c>
      <c r="I138" s="16">
        <f t="shared" si="2"/>
        <v>18.138999999999999</v>
      </c>
      <c r="J138" s="7">
        <v>100</v>
      </c>
      <c r="K138" s="7">
        <v>14554.5</v>
      </c>
      <c r="L138" s="21">
        <v>724437.23913880403</v>
      </c>
      <c r="M138" s="21">
        <v>114168260.043107</v>
      </c>
      <c r="N138" s="22">
        <v>0.466490146741526</v>
      </c>
      <c r="O138" s="22">
        <v>6.2587918020494598E-2</v>
      </c>
      <c r="P138" s="20">
        <v>15.141787554497</v>
      </c>
      <c r="Q138" s="20">
        <v>11.6774832811127</v>
      </c>
    </row>
    <row r="139" spans="1:17" x14ac:dyDescent="0.35">
      <c r="A139" s="7">
        <v>30</v>
      </c>
      <c r="B139" s="7">
        <v>115.76</v>
      </c>
      <c r="C139" s="7">
        <v>-7.9741</v>
      </c>
      <c r="D139" s="7" t="s">
        <v>13</v>
      </c>
      <c r="E139" s="21">
        <v>55976.711780839199</v>
      </c>
      <c r="F139" s="19">
        <v>23.37416</v>
      </c>
      <c r="G139" s="21">
        <v>-1417</v>
      </c>
      <c r="H139" s="7">
        <v>6.91</v>
      </c>
      <c r="I139" s="16">
        <f t="shared" si="2"/>
        <v>5.8734999999999999</v>
      </c>
      <c r="J139" s="7">
        <v>100</v>
      </c>
      <c r="K139" s="7">
        <v>14654.5</v>
      </c>
      <c r="L139" s="21">
        <v>785006.01775700005</v>
      </c>
      <c r="M139" s="21">
        <v>114953266.060864</v>
      </c>
      <c r="N139" s="22">
        <v>0.466155845779615</v>
      </c>
      <c r="O139" s="22">
        <v>6.25635588456908E-2</v>
      </c>
      <c r="P139" s="20">
        <v>10.535264064134999</v>
      </c>
      <c r="Q139" s="20">
        <v>6.8126832851333603</v>
      </c>
    </row>
    <row r="140" spans="1:17" x14ac:dyDescent="0.35">
      <c r="A140" s="7">
        <v>30</v>
      </c>
      <c r="B140" s="7">
        <v>120.8</v>
      </c>
      <c r="C140" s="7">
        <v>-5.5911</v>
      </c>
      <c r="D140" s="7" t="s">
        <v>19</v>
      </c>
      <c r="E140" s="21">
        <v>67729.210473699699</v>
      </c>
      <c r="F140" s="19">
        <v>24.462669999999999</v>
      </c>
      <c r="G140" s="21">
        <v>-1133</v>
      </c>
      <c r="H140" s="7">
        <v>8.25</v>
      </c>
      <c r="I140" s="16">
        <f t="shared" si="2"/>
        <v>7.0125000000000002</v>
      </c>
      <c r="J140" s="7">
        <v>100</v>
      </c>
      <c r="K140" s="7">
        <v>14754.5</v>
      </c>
      <c r="L140" s="21">
        <v>780814.56220437004</v>
      </c>
      <c r="M140" s="21">
        <v>115734080.623069</v>
      </c>
      <c r="N140" s="22">
        <v>0.46582405542778499</v>
      </c>
      <c r="O140" s="22">
        <v>6.25393868990166E-2</v>
      </c>
      <c r="P140" s="20">
        <v>10.568048291342301</v>
      </c>
      <c r="Q140" s="20">
        <v>7.0962706779819396</v>
      </c>
    </row>
    <row r="141" spans="1:17" x14ac:dyDescent="0.35">
      <c r="A141" s="7">
        <v>30</v>
      </c>
      <c r="B141" s="7">
        <v>115.28</v>
      </c>
      <c r="C141" s="7">
        <v>-9.1607000000000003</v>
      </c>
      <c r="D141" s="7" t="s">
        <v>13</v>
      </c>
      <c r="E141" s="21">
        <v>56903.7258977987</v>
      </c>
      <c r="F141" s="19">
        <v>22.98705</v>
      </c>
      <c r="G141" s="21">
        <v>-2459</v>
      </c>
      <c r="H141" s="7">
        <v>6.91</v>
      </c>
      <c r="I141" s="16">
        <f t="shared" si="2"/>
        <v>5.8734999999999999</v>
      </c>
      <c r="J141" s="7">
        <v>100</v>
      </c>
      <c r="K141" s="7">
        <v>14854.5</v>
      </c>
      <c r="L141" s="21">
        <v>784691.43870491895</v>
      </c>
      <c r="M141" s="21">
        <v>116518772.061774</v>
      </c>
      <c r="N141" s="22">
        <v>0.46549474000591901</v>
      </c>
      <c r="O141" s="22">
        <v>6.2515399485995493E-2</v>
      </c>
      <c r="P141" s="20">
        <v>10.663030720430299</v>
      </c>
      <c r="Q141" s="20">
        <v>6.8825594655345101</v>
      </c>
    </row>
    <row r="142" spans="1:17" x14ac:dyDescent="0.35">
      <c r="A142" s="7">
        <v>30</v>
      </c>
      <c r="B142" s="7">
        <v>99.92004</v>
      </c>
      <c r="C142" s="7">
        <v>-1.2799</v>
      </c>
      <c r="D142" s="7" t="s">
        <v>20</v>
      </c>
      <c r="E142" s="21">
        <v>61239.575824851301</v>
      </c>
      <c r="F142" s="19">
        <v>21.630040000000001</v>
      </c>
      <c r="G142" s="21">
        <v>-1255</v>
      </c>
      <c r="H142" s="7">
        <v>7.43</v>
      </c>
      <c r="I142" s="16">
        <f t="shared" si="2"/>
        <v>6.3154999999999992</v>
      </c>
      <c r="J142" s="7">
        <v>100</v>
      </c>
      <c r="K142" s="7">
        <v>14954.5</v>
      </c>
      <c r="L142" s="21">
        <v>783183.62221775996</v>
      </c>
      <c r="M142" s="21">
        <v>117301955.683991</v>
      </c>
      <c r="N142" s="22">
        <v>0.46516786457688902</v>
      </c>
      <c r="O142" s="22">
        <v>6.2491593968744298E-2</v>
      </c>
      <c r="P142" s="20">
        <v>11.2081069600384</v>
      </c>
      <c r="Q142" s="20">
        <v>7.2053057103293403</v>
      </c>
    </row>
    <row r="143" spans="1:17" x14ac:dyDescent="0.35">
      <c r="A143" s="7">
        <v>30</v>
      </c>
      <c r="B143" s="7">
        <v>103.28</v>
      </c>
      <c r="C143" s="7">
        <v>-5.3521999999999998</v>
      </c>
      <c r="D143" s="7" t="s">
        <v>14</v>
      </c>
      <c r="E143" s="21">
        <v>62223.280695829199</v>
      </c>
      <c r="F143" s="19">
        <v>23.370090000000001</v>
      </c>
      <c r="G143" s="21">
        <v>-1973</v>
      </c>
      <c r="H143" s="7">
        <v>7.45</v>
      </c>
      <c r="I143" s="16">
        <f t="shared" si="2"/>
        <v>6.3324999999999996</v>
      </c>
      <c r="J143" s="7">
        <v>100</v>
      </c>
      <c r="K143" s="7">
        <v>15054.5</v>
      </c>
      <c r="L143" s="21">
        <v>782833.17204226402</v>
      </c>
      <c r="M143" s="21">
        <v>118084788.856034</v>
      </c>
      <c r="N143" s="22">
        <v>0.464843394926236</v>
      </c>
      <c r="O143" s="22">
        <v>6.2467967764416397E-2</v>
      </c>
      <c r="P143" s="20">
        <v>10.6954897536588</v>
      </c>
      <c r="Q143" s="20">
        <v>7.01429450311928</v>
      </c>
    </row>
    <row r="144" spans="1:17" x14ac:dyDescent="0.35">
      <c r="A144" s="7">
        <v>30</v>
      </c>
      <c r="B144" s="7">
        <v>98</v>
      </c>
      <c r="C144" s="7">
        <v>-1.0399</v>
      </c>
      <c r="D144" s="7" t="s">
        <v>21</v>
      </c>
      <c r="E144" s="21">
        <v>179006.611585593</v>
      </c>
      <c r="F144" s="19">
        <v>22.76426</v>
      </c>
      <c r="G144" s="21">
        <v>-2283</v>
      </c>
      <c r="H144" s="7">
        <v>21.34</v>
      </c>
      <c r="I144" s="16">
        <f t="shared" si="2"/>
        <v>18.138999999999999</v>
      </c>
      <c r="J144" s="7">
        <v>100</v>
      </c>
      <c r="K144" s="7">
        <v>15154.5</v>
      </c>
      <c r="L144" s="21">
        <v>719253.24369546503</v>
      </c>
      <c r="M144" s="21">
        <v>118804042.099729</v>
      </c>
      <c r="N144" s="22">
        <v>0.46452129754253602</v>
      </c>
      <c r="O144" s="22">
        <v>6.2444518343696603E-2</v>
      </c>
      <c r="P144" s="20">
        <v>15.2952249672559</v>
      </c>
      <c r="Q144" s="20">
        <v>11.923346598072801</v>
      </c>
    </row>
    <row r="145" spans="1:17" x14ac:dyDescent="0.35">
      <c r="A145" s="7">
        <v>30</v>
      </c>
      <c r="B145" s="7">
        <v>118.16</v>
      </c>
      <c r="C145" s="7">
        <v>-0.32</v>
      </c>
      <c r="D145" s="7" t="s">
        <v>16</v>
      </c>
      <c r="E145" s="21">
        <v>89326.026146060802</v>
      </c>
      <c r="F145" s="19">
        <v>24.41386</v>
      </c>
      <c r="G145" s="21">
        <v>-2045</v>
      </c>
      <c r="H145" s="7">
        <v>10.58</v>
      </c>
      <c r="I145" s="16">
        <f t="shared" si="2"/>
        <v>8.9930000000000003</v>
      </c>
      <c r="J145" s="7">
        <v>100</v>
      </c>
      <c r="K145" s="7">
        <v>15254.5</v>
      </c>
      <c r="L145" s="21">
        <v>771961.37708519399</v>
      </c>
      <c r="M145" s="21">
        <v>119576003.476814</v>
      </c>
      <c r="N145" s="22">
        <v>0.46420153959842902</v>
      </c>
      <c r="O145" s="22">
        <v>6.2421243229346397E-2</v>
      </c>
      <c r="P145" s="20">
        <v>11.249736660535</v>
      </c>
      <c r="Q145" s="20">
        <v>7.8765762558738004</v>
      </c>
    </row>
    <row r="146" spans="1:17" x14ac:dyDescent="0.35">
      <c r="A146" s="7">
        <v>30</v>
      </c>
      <c r="B146" s="7">
        <v>100.16</v>
      </c>
      <c r="C146" s="7">
        <v>-1.9996</v>
      </c>
      <c r="D146" s="7" t="s">
        <v>20</v>
      </c>
      <c r="E146" s="21">
        <v>63246.7124824149</v>
      </c>
      <c r="F146" s="19">
        <v>22.075600000000001</v>
      </c>
      <c r="G146" s="21">
        <v>-1717</v>
      </c>
      <c r="H146" s="7">
        <v>7.43</v>
      </c>
      <c r="I146" s="16">
        <f t="shared" si="2"/>
        <v>6.3154999999999992</v>
      </c>
      <c r="J146" s="7">
        <v>100</v>
      </c>
      <c r="K146" s="7">
        <v>15354.5</v>
      </c>
      <c r="L146" s="21">
        <v>782465.28674036695</v>
      </c>
      <c r="M146" s="21">
        <v>120358468.76355501</v>
      </c>
      <c r="N146" s="22">
        <v>0.463884088932278</v>
      </c>
      <c r="O146" s="22">
        <v>6.2398139994798901E-2</v>
      </c>
      <c r="P146" s="20">
        <v>11.0943835014534</v>
      </c>
      <c r="Q146" s="20">
        <v>7.19618147698319</v>
      </c>
    </row>
    <row r="147" spans="1:17" x14ac:dyDescent="0.35">
      <c r="A147" s="7">
        <v>30</v>
      </c>
      <c r="B147" s="7">
        <v>119.84</v>
      </c>
      <c r="C147" s="7">
        <v>-6.3071999999999999</v>
      </c>
      <c r="D147" s="7" t="s">
        <v>19</v>
      </c>
      <c r="E147" s="21">
        <v>70243.807984477404</v>
      </c>
      <c r="F147" s="19">
        <v>22.533770000000001</v>
      </c>
      <c r="G147" s="21">
        <v>-1233</v>
      </c>
      <c r="H147" s="7">
        <v>8.25</v>
      </c>
      <c r="I147" s="16">
        <f t="shared" si="2"/>
        <v>7.0125000000000002</v>
      </c>
      <c r="J147" s="7">
        <v>100</v>
      </c>
      <c r="K147" s="7">
        <v>15454.5</v>
      </c>
      <c r="L147" s="21">
        <v>779860.42310298001</v>
      </c>
      <c r="M147" s="21">
        <v>121138329.18665799</v>
      </c>
      <c r="N147" s="22">
        <v>0.46356891403043599</v>
      </c>
      <c r="O147" s="22">
        <v>6.2375206262800097E-2</v>
      </c>
      <c r="P147" s="20">
        <v>11.1713982446398</v>
      </c>
      <c r="Q147" s="20">
        <v>7.3879687181705096</v>
      </c>
    </row>
    <row r="148" spans="1:17" x14ac:dyDescent="0.35">
      <c r="A148" s="7">
        <v>30</v>
      </c>
      <c r="B148" s="7">
        <v>118.4</v>
      </c>
      <c r="C148" s="7">
        <v>3.2782</v>
      </c>
      <c r="D148" s="7" t="s">
        <v>26</v>
      </c>
      <c r="E148" s="21">
        <v>90972.886702120799</v>
      </c>
      <c r="F148" s="19">
        <v>24.139220000000002</v>
      </c>
      <c r="G148" s="21">
        <v>-1351</v>
      </c>
      <c r="H148" s="7">
        <v>10.58</v>
      </c>
      <c r="I148" s="16">
        <f t="shared" si="2"/>
        <v>8.9930000000000003</v>
      </c>
      <c r="J148" s="7">
        <v>100</v>
      </c>
      <c r="K148" s="7">
        <v>15554.5</v>
      </c>
      <c r="L148" s="21">
        <v>771225.116094667</v>
      </c>
      <c r="M148" s="21">
        <v>121909554.302752</v>
      </c>
      <c r="N148" s="22">
        <v>0.46325598401009499</v>
      </c>
      <c r="O148" s="22">
        <v>6.2352439704095597E-2</v>
      </c>
      <c r="P148" s="20">
        <v>11.3596691562882</v>
      </c>
      <c r="Q148" s="20">
        <v>7.9535670681547996</v>
      </c>
    </row>
    <row r="149" spans="1:17" x14ac:dyDescent="0.35">
      <c r="A149" s="7">
        <v>30</v>
      </c>
      <c r="B149" s="7">
        <v>115.04</v>
      </c>
      <c r="C149" s="7">
        <v>-9.1607000000000003</v>
      </c>
      <c r="D149" s="7" t="s">
        <v>13</v>
      </c>
      <c r="E149" s="21">
        <v>59723.512967051996</v>
      </c>
      <c r="F149" s="19">
        <v>22.849270000000001</v>
      </c>
      <c r="G149" s="21">
        <v>-1907</v>
      </c>
      <c r="H149" s="7">
        <v>6.91</v>
      </c>
      <c r="I149" s="16">
        <f t="shared" si="2"/>
        <v>5.8734999999999999</v>
      </c>
      <c r="J149" s="7">
        <v>100</v>
      </c>
      <c r="K149" s="7">
        <v>15654.5</v>
      </c>
      <c r="L149" s="21">
        <v>783717.67236113397</v>
      </c>
      <c r="M149" s="21">
        <v>122693271.975113</v>
      </c>
      <c r="N149" s="22">
        <v>0.46294526860269702</v>
      </c>
      <c r="O149" s="22">
        <v>6.2329838036159803E-2</v>
      </c>
      <c r="P149" s="20">
        <v>10.7148801220615</v>
      </c>
      <c r="Q149" s="20">
        <v>6.9523342524948299</v>
      </c>
    </row>
    <row r="150" spans="1:17" x14ac:dyDescent="0.35">
      <c r="A150" s="7">
        <v>30</v>
      </c>
      <c r="B150" s="7">
        <v>103.52</v>
      </c>
      <c r="C150" s="7">
        <v>-5.3521999999999998</v>
      </c>
      <c r="D150" s="7" t="s">
        <v>14</v>
      </c>
      <c r="E150" s="21">
        <v>64625.849288419202</v>
      </c>
      <c r="F150" s="19">
        <v>23.288429999999899</v>
      </c>
      <c r="G150" s="21">
        <v>-1577</v>
      </c>
      <c r="H150" s="7">
        <v>7.45</v>
      </c>
      <c r="I150" s="16">
        <f t="shared" si="2"/>
        <v>6.3324999999999996</v>
      </c>
      <c r="J150" s="7">
        <v>100</v>
      </c>
      <c r="K150" s="7">
        <v>15754.5</v>
      </c>
      <c r="L150" s="21">
        <v>781964.24449602701</v>
      </c>
      <c r="M150" s="21">
        <v>123475236.21960901</v>
      </c>
      <c r="N150" s="22">
        <v>0.46263673813788903</v>
      </c>
      <c r="O150" s="22">
        <v>6.2307399021966497E-2</v>
      </c>
      <c r="P150" s="20">
        <v>10.7281281993495</v>
      </c>
      <c r="Q150" s="20">
        <v>7.0683564780374502</v>
      </c>
    </row>
    <row r="151" spans="1:17" x14ac:dyDescent="0.35">
      <c r="A151" s="7">
        <v>30</v>
      </c>
      <c r="B151" s="7">
        <v>121.04</v>
      </c>
      <c r="C151" s="7">
        <v>-5.8299000000000003</v>
      </c>
      <c r="D151" s="7" t="s">
        <v>19</v>
      </c>
      <c r="E151" s="21">
        <v>71688.874285271304</v>
      </c>
      <c r="F151" s="19">
        <v>24.339510000000001</v>
      </c>
      <c r="G151" s="21">
        <v>-1925</v>
      </c>
      <c r="H151" s="7">
        <v>8.25</v>
      </c>
      <c r="I151" s="16">
        <f t="shared" si="2"/>
        <v>7.0125000000000002</v>
      </c>
      <c r="J151" s="7">
        <v>100</v>
      </c>
      <c r="K151" s="7">
        <v>15854.5</v>
      </c>
      <c r="L151" s="21">
        <v>779302.96430652996</v>
      </c>
      <c r="M151" s="21">
        <v>124254539.183916</v>
      </c>
      <c r="N151" s="22">
        <v>0.46233036352798501</v>
      </c>
      <c r="O151" s="22">
        <v>6.2285120468800602E-2</v>
      </c>
      <c r="P151" s="20">
        <v>10.625607850888199</v>
      </c>
      <c r="Q151" s="20">
        <v>7.1873362666347198</v>
      </c>
    </row>
    <row r="152" spans="1:17" x14ac:dyDescent="0.35">
      <c r="A152" s="7">
        <v>30</v>
      </c>
      <c r="B152" s="7">
        <v>100.16</v>
      </c>
      <c r="C152" s="7">
        <v>-1.7597</v>
      </c>
      <c r="D152" s="7" t="s">
        <v>20</v>
      </c>
      <c r="E152" s="21">
        <v>64668.600980311399</v>
      </c>
      <c r="F152" s="19">
        <v>21.926179999999999</v>
      </c>
      <c r="G152" s="21">
        <v>-1393</v>
      </c>
      <c r="H152" s="7">
        <v>7.43</v>
      </c>
      <c r="I152" s="16">
        <f t="shared" si="2"/>
        <v>6.3154999999999992</v>
      </c>
      <c r="J152" s="7">
        <v>100</v>
      </c>
      <c r="K152" s="7">
        <v>15954.5</v>
      </c>
      <c r="L152" s="21">
        <v>781948.61562049296</v>
      </c>
      <c r="M152" s="21">
        <v>125036487.799536</v>
      </c>
      <c r="N152" s="22">
        <v>0.46202611625293699</v>
      </c>
      <c r="O152" s="22">
        <v>6.2263000227106902E-2</v>
      </c>
      <c r="P152" s="20">
        <v>11.1250869401328</v>
      </c>
      <c r="Q152" s="20">
        <v>7.2291108112301696</v>
      </c>
    </row>
    <row r="153" spans="1:17" x14ac:dyDescent="0.35">
      <c r="A153" s="7">
        <v>30</v>
      </c>
      <c r="B153" s="7">
        <v>103.52</v>
      </c>
      <c r="C153" s="7">
        <v>-5.5911</v>
      </c>
      <c r="D153" s="7" t="s">
        <v>25</v>
      </c>
      <c r="E153" s="21">
        <v>63886.988974150197</v>
      </c>
      <c r="F153" s="19">
        <v>23.352869999999999</v>
      </c>
      <c r="G153" s="21">
        <v>-2105</v>
      </c>
      <c r="H153" s="7">
        <v>7.29</v>
      </c>
      <c r="I153" s="16">
        <f t="shared" si="2"/>
        <v>6.1964999999999995</v>
      </c>
      <c r="J153" s="7">
        <v>100</v>
      </c>
      <c r="K153" s="7">
        <v>16054.5</v>
      </c>
      <c r="L153" s="21">
        <v>782233.42932583403</v>
      </c>
      <c r="M153" s="21">
        <v>125818721.228862</v>
      </c>
      <c r="N153" s="22">
        <v>0.461723968345782</v>
      </c>
      <c r="O153" s="22">
        <v>6.22410361893765E-2</v>
      </c>
      <c r="P153" s="20">
        <v>10.6559991683541</v>
      </c>
      <c r="Q153" s="20">
        <v>7.0154077663771703</v>
      </c>
    </row>
    <row r="154" spans="1:17" x14ac:dyDescent="0.35">
      <c r="A154" s="7">
        <v>30</v>
      </c>
      <c r="B154" s="7">
        <v>99.680049999999994</v>
      </c>
      <c r="C154" s="7">
        <v>-1.0399</v>
      </c>
      <c r="D154" s="7" t="s">
        <v>20</v>
      </c>
      <c r="E154" s="21">
        <v>66873.4104366018</v>
      </c>
      <c r="F154" s="19">
        <v>21.760860000000001</v>
      </c>
      <c r="G154" s="21">
        <v>-1337</v>
      </c>
      <c r="H154" s="7">
        <v>7.43</v>
      </c>
      <c r="I154" s="16">
        <f t="shared" si="2"/>
        <v>6.3154999999999992</v>
      </c>
      <c r="J154" s="7">
        <v>100</v>
      </c>
      <c r="K154" s="7">
        <v>16154.5</v>
      </c>
      <c r="L154" s="21">
        <v>781134.67830423696</v>
      </c>
      <c r="M154" s="21">
        <v>126599855.907166</v>
      </c>
      <c r="N154" s="22">
        <v>0.46142389237854597</v>
      </c>
      <c r="O154" s="22">
        <v>6.2219226289068001E-2</v>
      </c>
      <c r="P154" s="20">
        <v>11.2268576028571</v>
      </c>
      <c r="Q154" s="20">
        <v>7.3177659607291803</v>
      </c>
    </row>
    <row r="155" spans="1:17" x14ac:dyDescent="0.35">
      <c r="A155" s="7">
        <v>30</v>
      </c>
      <c r="B155" s="7">
        <v>120.56010000000001</v>
      </c>
      <c r="C155" s="7">
        <v>-6.7840999999999996</v>
      </c>
      <c r="D155" s="7" t="s">
        <v>19</v>
      </c>
      <c r="E155" s="21">
        <v>74534.660186530396</v>
      </c>
      <c r="F155" s="19">
        <v>24.238119999999999</v>
      </c>
      <c r="G155" s="21">
        <v>-2505</v>
      </c>
      <c r="H155" s="7">
        <v>8.25</v>
      </c>
      <c r="I155" s="16">
        <f t="shared" si="2"/>
        <v>7.0125000000000002</v>
      </c>
      <c r="J155" s="7">
        <v>100</v>
      </c>
      <c r="K155" s="7">
        <v>16254.5</v>
      </c>
      <c r="L155" s="21">
        <v>778185.64342033397</v>
      </c>
      <c r="M155" s="21">
        <v>127378041.550587</v>
      </c>
      <c r="N155" s="22">
        <v>0.46112586144859702</v>
      </c>
      <c r="O155" s="22">
        <v>6.2197568499563601E-2</v>
      </c>
      <c r="P155" s="20">
        <v>10.711244033262901</v>
      </c>
      <c r="Q155" s="20">
        <v>7.2800627917286898</v>
      </c>
    </row>
    <row r="156" spans="1:17" x14ac:dyDescent="0.35">
      <c r="A156" s="7">
        <v>30</v>
      </c>
      <c r="B156" s="7">
        <v>99.92004</v>
      </c>
      <c r="C156" s="7">
        <v>-1.5198</v>
      </c>
      <c r="D156" s="7" t="s">
        <v>20</v>
      </c>
      <c r="E156" s="21">
        <v>67146.980366231597</v>
      </c>
      <c r="F156" s="19">
        <v>22.018789999999999</v>
      </c>
      <c r="G156" s="21">
        <v>-1743</v>
      </c>
      <c r="H156" s="7">
        <v>7.43</v>
      </c>
      <c r="I156" s="16">
        <f t="shared" si="2"/>
        <v>6.3154999999999992</v>
      </c>
      <c r="J156" s="7">
        <v>100</v>
      </c>
      <c r="K156" s="7">
        <v>16354.5</v>
      </c>
      <c r="L156" s="21">
        <v>781032.60266515496</v>
      </c>
      <c r="M156" s="21">
        <v>128159074.15325201</v>
      </c>
      <c r="N156" s="22">
        <v>0.46082984916542502</v>
      </c>
      <c r="O156" s="22">
        <v>6.2176060833157902E-2</v>
      </c>
      <c r="P156" s="20">
        <v>11.1376383341424</v>
      </c>
      <c r="Q156" s="20">
        <v>7.2831144930217802</v>
      </c>
    </row>
    <row r="157" spans="1:17" x14ac:dyDescent="0.35">
      <c r="A157" s="7">
        <v>30</v>
      </c>
      <c r="B157" s="7">
        <v>100.16</v>
      </c>
      <c r="C157" s="7">
        <v>-2.2393999999999998</v>
      </c>
      <c r="D157" s="7" t="s">
        <v>20</v>
      </c>
      <c r="E157" s="21">
        <v>67277.213752821495</v>
      </c>
      <c r="F157" s="19">
        <v>21.790569999999999</v>
      </c>
      <c r="G157" s="21">
        <v>-1637</v>
      </c>
      <c r="H157" s="7">
        <v>7.43</v>
      </c>
      <c r="I157" s="16">
        <f t="shared" si="2"/>
        <v>6.3154999999999992</v>
      </c>
      <c r="J157" s="7">
        <v>100</v>
      </c>
      <c r="K157" s="7">
        <v>16454.5</v>
      </c>
      <c r="L157" s="21">
        <v>780983.92537242104</v>
      </c>
      <c r="M157" s="21">
        <v>128940058.078624</v>
      </c>
      <c r="N157" s="22">
        <v>0.46053582963782902</v>
      </c>
      <c r="O157" s="22">
        <v>6.2154701340077799E-2</v>
      </c>
      <c r="P157" s="20">
        <v>11.201450743978</v>
      </c>
      <c r="Q157" s="20">
        <v>7.3104309648852999</v>
      </c>
    </row>
    <row r="158" spans="1:17" x14ac:dyDescent="0.35">
      <c r="P158" s="4"/>
      <c r="Q158" s="4"/>
    </row>
    <row r="159" spans="1:17" x14ac:dyDescent="0.35">
      <c r="O159" s="8" t="s">
        <v>27</v>
      </c>
      <c r="P159" s="7">
        <f>MIN(P2:P157)</f>
        <v>9.8690150175892004</v>
      </c>
      <c r="Q159" s="7">
        <f>MIN(Q2:Q157)</f>
        <v>6.1735622523554099</v>
      </c>
    </row>
    <row r="160" spans="1:17" x14ac:dyDescent="0.35">
      <c r="O160" s="8" t="s">
        <v>28</v>
      </c>
      <c r="P160" s="7">
        <f>MAX(P2:P157)</f>
        <v>16.789941650178399</v>
      </c>
      <c r="Q160" s="7">
        <f>MAX(Q2:Q157)</f>
        <v>11.923346598072801</v>
      </c>
    </row>
  </sheetData>
  <autoFilter ref="A1:Q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28_%_Growth_Scenario</vt:lpstr>
      <vt:lpstr>Pivot_Table</vt:lpstr>
      <vt:lpstr>Cash_Flows</vt:lpstr>
      <vt:lpstr>Small_Scale</vt:lpstr>
      <vt:lpstr>Medium_Scale</vt:lpstr>
      <vt:lpstr>Large_Scale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Jannis Langer</dc:creator>
  <cp:lastModifiedBy>Jannis Langer</cp:lastModifiedBy>
  <dcterms:created xsi:type="dcterms:W3CDTF">2020-11-01T08:19:54Z</dcterms:created>
  <dcterms:modified xsi:type="dcterms:W3CDTF">2021-12-15T10:46:17Z</dcterms:modified>
</cp:coreProperties>
</file>