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HD data backup 4-3-2021\Ph.D Wageningen\paper\NvDsx on behaviour and pheromone\pheromone paper\raw data of Doublesex regulates pheromone-mediated sexual communication in Nasonia vitripennis\"/>
    </mc:Choice>
  </mc:AlternateContent>
  <xr:revisionPtr revIDLastSave="0" documentId="13_ncr:1_{214AC9C3-5F92-441B-BDD9-14A82A87FCDE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raw mating data" sheetId="2" r:id="rId1"/>
    <sheet name="raw Y-tube data" sheetId="1" r:id="rId2"/>
    <sheet name="raw dummy bioassay data1" sheetId="3" r:id="rId3"/>
    <sheet name="raw dummy bioassay data2" sheetId="4" r:id="rId4"/>
    <sheet name="CHC" sheetId="5" r:id="rId5"/>
    <sheet name="HDL" sheetId="6" r:id="rId6"/>
    <sheet name="qRT-PCR" sheetId="7" r:id="rId7"/>
  </sheets>
  <definedNames>
    <definedName name="_xlnm._FilterDatabase" localSheetId="2" hidden="1">'raw dummy bioassay data1'!$A$30:$F$30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5" l="1"/>
  <c r="N23" i="5" s="1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G23" i="7" s="1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G53" i="7" l="1"/>
  <c r="G5" i="7"/>
  <c r="I5" i="7" s="1"/>
  <c r="G56" i="7"/>
  <c r="G35" i="7"/>
  <c r="G14" i="7"/>
  <c r="G41" i="7"/>
  <c r="G50" i="7"/>
  <c r="G38" i="7"/>
  <c r="G26" i="7"/>
  <c r="H23" i="7" s="1"/>
  <c r="G17" i="7"/>
  <c r="G11" i="7"/>
  <c r="G8" i="7"/>
  <c r="G32" i="7"/>
  <c r="G29" i="7"/>
  <c r="G47" i="7"/>
  <c r="G44" i="7"/>
  <c r="G20" i="7"/>
  <c r="H41" i="7" l="1"/>
  <c r="I23" i="7"/>
  <c r="I41" i="7"/>
  <c r="H5" i="7"/>
  <c r="K23" i="6" l="1"/>
  <c r="J23" i="6"/>
  <c r="I23" i="6"/>
  <c r="H23" i="6"/>
  <c r="G23" i="6"/>
  <c r="F23" i="6"/>
  <c r="E23" i="6"/>
  <c r="D23" i="6"/>
  <c r="C23" i="6"/>
  <c r="B23" i="6"/>
  <c r="K11" i="6"/>
  <c r="J11" i="6"/>
  <c r="I11" i="6"/>
  <c r="H11" i="6"/>
  <c r="G11" i="6"/>
  <c r="F11" i="6"/>
  <c r="E11" i="6"/>
  <c r="D11" i="6"/>
  <c r="C11" i="6"/>
  <c r="B11" i="6"/>
  <c r="K22" i="6"/>
  <c r="J22" i="6"/>
  <c r="I22" i="6"/>
  <c r="H22" i="6"/>
  <c r="H24" i="6" s="1"/>
  <c r="G22" i="6"/>
  <c r="F22" i="6"/>
  <c r="E22" i="6"/>
  <c r="D22" i="6"/>
  <c r="C22" i="6"/>
  <c r="B22" i="6"/>
  <c r="K10" i="6"/>
  <c r="J10" i="6"/>
  <c r="J12" i="6" s="1"/>
  <c r="I10" i="6"/>
  <c r="H10" i="6"/>
  <c r="G10" i="6"/>
  <c r="F10" i="6"/>
  <c r="E10" i="6"/>
  <c r="D10" i="6"/>
  <c r="C10" i="6"/>
  <c r="B10" i="6"/>
  <c r="B12" i="6" s="1"/>
  <c r="K21" i="6"/>
  <c r="J21" i="6"/>
  <c r="I21" i="6"/>
  <c r="H21" i="6"/>
  <c r="G21" i="6"/>
  <c r="F21" i="6"/>
  <c r="E21" i="6"/>
  <c r="D21" i="6"/>
  <c r="C21" i="6"/>
  <c r="B21" i="6"/>
  <c r="K9" i="6"/>
  <c r="J9" i="6"/>
  <c r="I9" i="6"/>
  <c r="H9" i="6"/>
  <c r="G9" i="6"/>
  <c r="F9" i="6"/>
  <c r="E9" i="6"/>
  <c r="D9" i="6"/>
  <c r="C9" i="6"/>
  <c r="B9" i="6"/>
  <c r="B14" i="5"/>
  <c r="K13" i="5"/>
  <c r="J13" i="5"/>
  <c r="I13" i="5"/>
  <c r="H13" i="5"/>
  <c r="G13" i="5"/>
  <c r="F13" i="5"/>
  <c r="E13" i="5"/>
  <c r="D13" i="5"/>
  <c r="C13" i="5"/>
  <c r="B13" i="5"/>
  <c r="K12" i="5"/>
  <c r="J12" i="5"/>
  <c r="I12" i="5"/>
  <c r="H12" i="5"/>
  <c r="G12" i="5"/>
  <c r="F12" i="5"/>
  <c r="E12" i="5"/>
  <c r="D12" i="5"/>
  <c r="C12" i="5"/>
  <c r="B12" i="5"/>
  <c r="K11" i="5"/>
  <c r="J11" i="5"/>
  <c r="I11" i="5"/>
  <c r="H11" i="5"/>
  <c r="G11" i="5"/>
  <c r="F11" i="5"/>
  <c r="E11" i="5"/>
  <c r="D11" i="5"/>
  <c r="C11" i="5"/>
  <c r="B11" i="5"/>
  <c r="K10" i="5"/>
  <c r="J10" i="5"/>
  <c r="I10" i="5"/>
  <c r="H10" i="5"/>
  <c r="G10" i="5"/>
  <c r="F10" i="5"/>
  <c r="E10" i="5"/>
  <c r="D10" i="5"/>
  <c r="C10" i="5"/>
  <c r="B10" i="5"/>
  <c r="B24" i="5"/>
  <c r="B23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K23" i="5"/>
  <c r="J23" i="5"/>
  <c r="I23" i="5"/>
  <c r="H23" i="5"/>
  <c r="H27" i="5" s="1"/>
  <c r="G23" i="5"/>
  <c r="F23" i="5"/>
  <c r="E23" i="5"/>
  <c r="D23" i="5"/>
  <c r="C23" i="5"/>
  <c r="I14" i="5"/>
  <c r="B24" i="6" l="1"/>
  <c r="G12" i="6"/>
  <c r="E24" i="6"/>
  <c r="H12" i="6"/>
  <c r="F24" i="6"/>
  <c r="I12" i="6"/>
  <c r="D12" i="6"/>
  <c r="C12" i="6"/>
  <c r="K12" i="6"/>
  <c r="I24" i="6"/>
  <c r="F12" i="6"/>
  <c r="D24" i="6"/>
  <c r="L21" i="6"/>
  <c r="L23" i="6"/>
  <c r="M23" i="6"/>
  <c r="N23" i="6" s="1"/>
  <c r="M21" i="6"/>
  <c r="N21" i="6" s="1"/>
  <c r="J24" i="6"/>
  <c r="E12" i="6"/>
  <c r="C24" i="6"/>
  <c r="K24" i="6"/>
  <c r="G24" i="6"/>
  <c r="L10" i="6"/>
  <c r="M10" i="6" s="1"/>
  <c r="N10" i="6" s="1"/>
  <c r="L11" i="6"/>
  <c r="M11" i="6" s="1"/>
  <c r="N11" i="6" s="1"/>
  <c r="L22" i="6"/>
  <c r="L9" i="6"/>
  <c r="M9" i="6" s="1"/>
  <c r="N9" i="6" s="1"/>
  <c r="M22" i="6"/>
  <c r="N22" i="6" s="1"/>
  <c r="E14" i="5"/>
  <c r="L10" i="5"/>
  <c r="M10" i="5"/>
  <c r="N10" i="5" s="1"/>
  <c r="M24" i="5"/>
  <c r="N24" i="5" s="1"/>
  <c r="K27" i="5"/>
  <c r="I27" i="5"/>
  <c r="J27" i="5"/>
  <c r="C27" i="5"/>
  <c r="F14" i="5"/>
  <c r="D27" i="5"/>
  <c r="M25" i="5"/>
  <c r="N25" i="5" s="1"/>
  <c r="M13" i="5"/>
  <c r="N13" i="5" s="1"/>
  <c r="M11" i="5"/>
  <c r="N11" i="5" s="1"/>
  <c r="H14" i="5"/>
  <c r="E27" i="5"/>
  <c r="G14" i="5"/>
  <c r="F27" i="5"/>
  <c r="M26" i="5"/>
  <c r="N26" i="5" s="1"/>
  <c r="L24" i="5"/>
  <c r="J14" i="5"/>
  <c r="G27" i="5"/>
  <c r="C14" i="5"/>
  <c r="K14" i="5"/>
  <c r="M12" i="5"/>
  <c r="N12" i="5" s="1"/>
  <c r="L25" i="5"/>
  <c r="L11" i="5"/>
  <c r="L26" i="5"/>
  <c r="B27" i="5"/>
  <c r="L12" i="5"/>
  <c r="D14" i="5"/>
  <c r="L23" i="5"/>
  <c r="L13" i="5"/>
  <c r="L24" i="6" l="1"/>
  <c r="L12" i="6"/>
  <c r="M12" i="6" s="1"/>
  <c r="N12" i="6" s="1"/>
  <c r="M24" i="6"/>
  <c r="N24" i="6" s="1"/>
  <c r="M14" i="5"/>
  <c r="N14" i="5" s="1"/>
  <c r="M27" i="5"/>
  <c r="N27" i="5" s="1"/>
  <c r="L27" i="5"/>
  <c r="L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Rechenzentrum</author>
  </authors>
  <commentList>
    <comment ref="J4" authorId="0" shapeId="0" xr:uid="{F7349722-5D23-4CAB-813E-726D2A84379E}">
      <text>
        <r>
          <rPr>
            <b/>
            <sz val="9"/>
            <color indexed="81"/>
            <rFont val="Segoe UI"/>
            <family val="2"/>
          </rPr>
          <t>Clearly a GFP phenotype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<sst xmlns="http://schemas.openxmlformats.org/spreadsheetml/2006/main" count="634" uniqueCount="209">
  <si>
    <t>pupa stage RNAi</t>
  </si>
  <si>
    <r>
      <rPr>
        <b/>
        <i/>
        <sz val="11"/>
        <color theme="1"/>
        <rFont val="等线"/>
        <family val="2"/>
        <scheme val="minor"/>
      </rPr>
      <t>dsx</t>
    </r>
    <r>
      <rPr>
        <b/>
        <sz val="11"/>
        <color theme="1"/>
        <rFont val="等线"/>
        <scheme val="minor"/>
      </rPr>
      <t>-i</t>
    </r>
    <r>
      <rPr>
        <b/>
        <sz val="11"/>
        <color theme="1"/>
        <rFont val="等线"/>
        <family val="2"/>
        <scheme val="minor"/>
      </rPr>
      <t xml:space="preserve"> male x WT female</t>
    </r>
    <phoneticPr fontId="3" type="noConversion"/>
  </si>
  <si>
    <t>Non-i male x Non-i female</t>
    <phoneticPr fontId="3" type="noConversion"/>
  </si>
  <si>
    <t>gfp-i male x Non-i female</t>
    <phoneticPr fontId="3" type="noConversion"/>
  </si>
  <si>
    <t>Searching</t>
    <phoneticPr fontId="3" type="noConversion"/>
  </si>
  <si>
    <t>Mounting</t>
    <phoneticPr fontId="3" type="noConversion"/>
  </si>
  <si>
    <t>Copulation</t>
    <phoneticPr fontId="3" type="noConversion"/>
  </si>
  <si>
    <t>Post-copulation</t>
    <phoneticPr fontId="3" type="noConversion"/>
  </si>
  <si>
    <t>mating success</t>
    <phoneticPr fontId="3" type="noConversion"/>
  </si>
  <si>
    <t>Y tube arm 1</t>
    <phoneticPr fontId="3" type="noConversion"/>
  </si>
  <si>
    <t>Y tube arm 2</t>
    <phoneticPr fontId="3" type="noConversion"/>
  </si>
  <si>
    <t>No of test Non-i female</t>
    <phoneticPr fontId="3" type="noConversion"/>
  </si>
  <si>
    <t>Non-i female</t>
    <phoneticPr fontId="3" type="noConversion"/>
  </si>
  <si>
    <t>dsx-i male</t>
    <phoneticPr fontId="3" type="noConversion"/>
  </si>
  <si>
    <t>gfp-i male</t>
    <phoneticPr fontId="3" type="noConversion"/>
  </si>
  <si>
    <t>choose arm 2</t>
    <phoneticPr fontId="3" type="noConversion"/>
  </si>
  <si>
    <t>Non-i male</t>
    <phoneticPr fontId="3" type="noConversion"/>
  </si>
  <si>
    <t>elsewhere</t>
  </si>
  <si>
    <t>mounting</t>
  </si>
  <si>
    <t>head nodding</t>
  </si>
  <si>
    <t>copulation attempt</t>
  </si>
  <si>
    <t>total mounting</t>
  </si>
  <si>
    <t>Response of Non-i males towards gfp-i and dsx-i dummies (dead wasps)</t>
    <phoneticPr fontId="3" type="noConversion"/>
  </si>
  <si>
    <t>gfp-i pupa dummy01</t>
    <phoneticPr fontId="3" type="noConversion"/>
  </si>
  <si>
    <t>gfp-i pupa dummy02</t>
  </si>
  <si>
    <t>gfp-i pupa dummy03</t>
  </si>
  <si>
    <t>gfp-i pupa dummy04</t>
  </si>
  <si>
    <t>gfp-i pupa dummy05</t>
  </si>
  <si>
    <t>gfp-i pupa dummy06</t>
  </si>
  <si>
    <t>gfp-i pupa dummy07</t>
  </si>
  <si>
    <t>gfp-i pupa dummy08</t>
  </si>
  <si>
    <t>gfp-i pupa dummy09</t>
  </si>
  <si>
    <t>gfp-i pupa dummy10</t>
  </si>
  <si>
    <t>gfp-i pupa dummy11</t>
  </si>
  <si>
    <t>gfp-i pupa dummy12</t>
  </si>
  <si>
    <t>gfp-i pupa dummy13</t>
  </si>
  <si>
    <t>gfp-i pupa dummy14</t>
  </si>
  <si>
    <t>gfp-i pupa dummy15</t>
  </si>
  <si>
    <t>gfp-i pupa dummy16</t>
  </si>
  <si>
    <t>gfp-i pupa dummy17</t>
  </si>
  <si>
    <t>gfp-i pupa dummy18</t>
  </si>
  <si>
    <t>gfp-i pupa dummy19</t>
  </si>
  <si>
    <t>gfp-i pupa dummy20</t>
  </si>
  <si>
    <t>gfp-i pupa dummy21</t>
  </si>
  <si>
    <t>gfp-i pupa dummy22</t>
  </si>
  <si>
    <t>gfp-i pupa dummy23</t>
  </si>
  <si>
    <t>gfp-i pupa dummy24</t>
  </si>
  <si>
    <t>gfp-i pupa dummy25</t>
  </si>
  <si>
    <t>dsx-i pupa dummy01</t>
    <phoneticPr fontId="3" type="noConversion"/>
  </si>
  <si>
    <t>dsx-i pupa dummy02</t>
  </si>
  <si>
    <t>dsx-i pupa dummy03</t>
  </si>
  <si>
    <t>dsx-i pupa dummy04</t>
  </si>
  <si>
    <t>dsx-i pupa dummy05</t>
  </si>
  <si>
    <t>dsx-i pupa dummy06</t>
  </si>
  <si>
    <t>dsx-i pupa dummy07</t>
  </si>
  <si>
    <t>dsx-i pupa dummy08</t>
  </si>
  <si>
    <t>dsx-i pupa dummy09</t>
  </si>
  <si>
    <t>dsx-i pupa dummy10</t>
  </si>
  <si>
    <t>dsx-i pupa dummy11</t>
  </si>
  <si>
    <t>dsx-i pupa dummy12</t>
  </si>
  <si>
    <t>dsx-i pupa dummy13</t>
  </si>
  <si>
    <t>dsx-i pupa dummy14</t>
  </si>
  <si>
    <t>dsx-i pupa dummy15</t>
  </si>
  <si>
    <t>dsx-i pupa dummy16</t>
  </si>
  <si>
    <t>dsx-i pupa dummy17</t>
  </si>
  <si>
    <t>dsx-i pupa dummy18</t>
  </si>
  <si>
    <t>dsx-i pupa dummy19</t>
  </si>
  <si>
    <t>dsx-i pupa dummy20</t>
  </si>
  <si>
    <t>dsx-i pupa dummy21</t>
  </si>
  <si>
    <t>dsx-i pupa dummy22</t>
  </si>
  <si>
    <t>dsx-i pupa dummy23</t>
  </si>
  <si>
    <t>dsx-i pupa dummy24</t>
  </si>
  <si>
    <t>dsx-i pupa dummy25</t>
  </si>
  <si>
    <t>dsx-i pupa_DCM_01</t>
    <phoneticPr fontId="3" type="noConversion"/>
  </si>
  <si>
    <t>dsx-i pupa_DCM_02</t>
  </si>
  <si>
    <t>dsx-i pupa_DCM_03</t>
  </si>
  <si>
    <t>dsx-i pupa_DCM_04</t>
  </si>
  <si>
    <t>dsx-i pupa_DCM_05</t>
  </si>
  <si>
    <t>dsx-i pupa_DCM_06</t>
  </si>
  <si>
    <t>dsx-i pupa_DCM_07</t>
  </si>
  <si>
    <t>dsx-i pupa_DCM_08</t>
  </si>
  <si>
    <t>dsx-i pupa_DCM_09</t>
  </si>
  <si>
    <t>dsx-i pupa_DCM_10</t>
  </si>
  <si>
    <t>dsx-i pupa_DCM_11</t>
  </si>
  <si>
    <t>dsx-i pupa_DCM_12</t>
  </si>
  <si>
    <t>dsx-i pupa_DCM_13</t>
  </si>
  <si>
    <t>dsx-i pupa_DCM_14</t>
  </si>
  <si>
    <t>dsx-i pupa_DCM_15</t>
  </si>
  <si>
    <t>dsx-i pupa_DCM_16</t>
  </si>
  <si>
    <t>dsx-i pupa_DCM_17</t>
  </si>
  <si>
    <t>dsx-i pupa_DCM_18</t>
  </si>
  <si>
    <t>dsx-i pupa_DCM_19</t>
  </si>
  <si>
    <t>dsx-i pupa_DCM_20</t>
  </si>
  <si>
    <t>dsx-i pupa_DCM_21</t>
  </si>
  <si>
    <t>dsx-i pupa_DCM_22</t>
  </si>
  <si>
    <t>dsx-i pupa_DCM_23</t>
  </si>
  <si>
    <t>dsx-i pupa_DCM_24</t>
  </si>
  <si>
    <t>dsx-i pupa_DCM_25</t>
  </si>
  <si>
    <t>dsx-i pupa_Z9C31_01</t>
    <phoneticPr fontId="3" type="noConversion"/>
  </si>
  <si>
    <t>dsx-i pupa_Z9C31_02</t>
  </si>
  <si>
    <t>dsx-i pupa_Z9C31_03</t>
  </si>
  <si>
    <t>dsx-i pupa_Z9C31_04</t>
  </si>
  <si>
    <t>dsx-i pupa_Z9C31_05</t>
  </si>
  <si>
    <t>dsx-i pupa_Z9C31_06</t>
  </si>
  <si>
    <t>dsx-i pupa_Z9C31_07</t>
  </si>
  <si>
    <t>dsx-i pupa_Z9C31_08</t>
  </si>
  <si>
    <t>dsx-i pupa_Z9C31_09</t>
  </si>
  <si>
    <t>dsx-i pupa_Z9C31_10</t>
  </si>
  <si>
    <t>dsx-i pupa_Z9C31_11</t>
  </si>
  <si>
    <t>dsx-i pupa_Z9C31_12</t>
  </si>
  <si>
    <t>dsx-i pupa_Z9C31_13</t>
  </si>
  <si>
    <t>dsx-i pupa_Z9C31_14</t>
  </si>
  <si>
    <t>dsx-i pupa_Z9C31_15</t>
  </si>
  <si>
    <t>dsx-i pupa_Z9C31_16</t>
  </si>
  <si>
    <t>dsx-i pupa_Z9C31_17</t>
  </si>
  <si>
    <t>dsx-i pupa_Z9C31_18</t>
  </si>
  <si>
    <t>dsx-i pupa_Z9C31_19</t>
  </si>
  <si>
    <t>dsx-i pupa_Z9C31_20</t>
  </si>
  <si>
    <t>dsx-i pupa_Z9C31_21</t>
  </si>
  <si>
    <t>dsx-i pupa_Z9C31_22</t>
  </si>
  <si>
    <t>dsx-i pupa_Z9C31_23</t>
  </si>
  <si>
    <t>dsx-i pupa_Z9C31_24</t>
  </si>
  <si>
    <t>dsx-i pupa_Z9C31_25</t>
  </si>
  <si>
    <t>Response of Non-i females towards different groups (10 individuals)</t>
    <phoneticPr fontId="3" type="noConversion"/>
  </si>
  <si>
    <t>Male dummy</t>
  </si>
  <si>
    <t>Female dummy</t>
  </si>
  <si>
    <t xml:space="preserve">Female dummy + DCM (Control) </t>
  </si>
  <si>
    <t>Response of AsymCx males towards AsymCx dummies (dead wasps)</t>
    <phoneticPr fontId="3" type="noConversion"/>
  </si>
  <si>
    <t xml:space="preserve">Female dummy + C31:9 </t>
    <phoneticPr fontId="3" type="noConversion"/>
  </si>
  <si>
    <t>dsx 2d 01</t>
  </si>
  <si>
    <t>dsx 2d 02</t>
  </si>
  <si>
    <t>dsx 2d 03</t>
  </si>
  <si>
    <t>dsx 2d 04</t>
  </si>
  <si>
    <t>dsx 2d 05</t>
  </si>
  <si>
    <t>dsx 2d 06</t>
  </si>
  <si>
    <t>dsx 2d 07</t>
  </si>
  <si>
    <t>dsx 2d 08</t>
  </si>
  <si>
    <t>dsx 2d 10</t>
  </si>
  <si>
    <t>GFP 2d 01</t>
  </si>
  <si>
    <t>GFP 2d 02</t>
  </si>
  <si>
    <t>GFP 2d 03</t>
  </si>
  <si>
    <t>GFP 2d 04</t>
  </si>
  <si>
    <t>GFP 2d 05</t>
  </si>
  <si>
    <t>GFP 2d 06</t>
  </si>
  <si>
    <t>GFP 2d 07</t>
  </si>
  <si>
    <t>GFP 2d 08</t>
  </si>
  <si>
    <t>GFP 2d 09</t>
  </si>
  <si>
    <t>GFP 2d 10</t>
  </si>
  <si>
    <t>Area Z9C31</t>
  </si>
  <si>
    <t>Area Z7C31</t>
  </si>
  <si>
    <t>Area Z9C33</t>
  </si>
  <si>
    <t>Area Z7C33</t>
  </si>
  <si>
    <t>Area IS (10 ng)</t>
  </si>
  <si>
    <t>Mean</t>
  </si>
  <si>
    <t>SD</t>
  </si>
  <si>
    <t>SEM</t>
  </si>
  <si>
    <t>Z9C31 ng/ind.</t>
  </si>
  <si>
    <t>Z7C31 ng/ind.</t>
  </si>
  <si>
    <t>Z9C33 ng/ind.4</t>
  </si>
  <si>
    <t>Z7C33 ng/ind</t>
  </si>
  <si>
    <t>total alkenes ng/ind.</t>
  </si>
  <si>
    <t>dsx 2d 09</t>
  </si>
  <si>
    <t>quantification (Z)-9-hentriacontene in pupal injection dsx/GFP-knockdown males (2d old); individual males extracted with 15µl hexane (10 ng/µl C24 as intSt)</t>
  </si>
  <si>
    <t>Area 4MQ</t>
  </si>
  <si>
    <t>Area IntSt</t>
  </si>
  <si>
    <t>Area RR</t>
  </si>
  <si>
    <t>Area RS</t>
  </si>
  <si>
    <t>ng 4MQ/ind.</t>
  </si>
  <si>
    <t>ng RR/ind.</t>
  </si>
  <si>
    <t>ng RS/ind.</t>
  </si>
  <si>
    <t>GFP 2d 5B</t>
  </si>
  <si>
    <t>ng HDL/ind</t>
  </si>
  <si>
    <t>quantification 4MQ and RR/RS in pupal injection dsx/GFP-knockdown males (2d old); individual males extracted with 30µl DCM (10 ng/µl methyl undecanoate as intSt)</t>
  </si>
  <si>
    <t>cq</t>
  </si>
  <si>
    <t>N0</t>
  </si>
  <si>
    <t>average</t>
    <phoneticPr fontId="3" type="noConversion"/>
  </si>
  <si>
    <t>average2</t>
    <phoneticPr fontId="3" type="noConversion"/>
  </si>
  <si>
    <t>dsx-pupa-inj-1</t>
  </si>
  <si>
    <t>dsx-pupa-inj-2</t>
  </si>
  <si>
    <t>dsx-pupa-inj-3</t>
  </si>
  <si>
    <t>dsx-pupa-inj-4</t>
  </si>
  <si>
    <t>dsx-pupa-inj-5</t>
  </si>
  <si>
    <t>dsx-pupa-inj-6</t>
  </si>
  <si>
    <t>gfp-pupa-inj-1</t>
  </si>
  <si>
    <t>gfp-pupa-inj-2</t>
  </si>
  <si>
    <t>gfp-pupa-inj-3</t>
  </si>
  <si>
    <t>gfp-pupa-inj-4</t>
  </si>
  <si>
    <t>gfp-pupa-inj-5</t>
  </si>
  <si>
    <t>gfp-pupa-inj-6</t>
  </si>
  <si>
    <t>wt-1</t>
  </si>
  <si>
    <t>wt-2</t>
  </si>
  <si>
    <t>wt-3</t>
  </si>
  <si>
    <t>wt-4</t>
  </si>
  <si>
    <t>wt-5</t>
  </si>
  <si>
    <t>wt-6</t>
  </si>
  <si>
    <t xml:space="preserve">dsx and gfp RNAi in pupa male qRT-PCR   </t>
    <phoneticPr fontId="3" type="noConversion"/>
  </si>
  <si>
    <t>EF-1a</t>
    <phoneticPr fontId="3" type="noConversion"/>
  </si>
  <si>
    <t>dsx/EF-1a</t>
    <phoneticPr fontId="3" type="noConversion"/>
  </si>
  <si>
    <t>dsx</t>
    <phoneticPr fontId="3" type="noConversion"/>
  </si>
  <si>
    <t>dsx-pupa-inj-1</t>
    <phoneticPr fontId="3" type="noConversion"/>
  </si>
  <si>
    <t>se</t>
    <phoneticPr fontId="3" type="noConversion"/>
  </si>
  <si>
    <t>Figure 1b</t>
    <phoneticPr fontId="3" type="noConversion"/>
  </si>
  <si>
    <t>Figure 1c</t>
    <phoneticPr fontId="3" type="noConversion"/>
  </si>
  <si>
    <t>Figure 1a</t>
    <phoneticPr fontId="3" type="noConversion"/>
  </si>
  <si>
    <t>Figure 2a</t>
    <phoneticPr fontId="3" type="noConversion"/>
  </si>
  <si>
    <t>Figure 2c,d</t>
    <phoneticPr fontId="3" type="noConversion"/>
  </si>
  <si>
    <t>Figure 3b</t>
    <phoneticPr fontId="3" type="noConversion"/>
  </si>
  <si>
    <t>Figure 4a,b,c</t>
    <phoneticPr fontId="3" type="noConversion"/>
  </si>
  <si>
    <t>Figure 4d,e,f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</si>
</sst>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i/>
      <sz val="11"/>
      <color theme="1"/>
      <name val="等线"/>
      <family val="2"/>
      <scheme val="minor"/>
    </font>
    <font>
      <b/>
      <sz val="11"/>
      <color theme="1"/>
      <name val="等线"/>
      <scheme val="minor"/>
    </font>
    <font>
      <b/>
      <sz val="11"/>
      <name val="等线"/>
      <scheme val="minor"/>
    </font>
    <font>
      <sz val="11"/>
      <name val="等线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.25"/>
      <name val="Microsoft Sans Serif"/>
      <family val="2"/>
    </font>
    <font>
      <sz val="11"/>
      <color rgb="FFFF0000"/>
      <name val="等线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top"/>
      <protection locked="0"/>
    </xf>
  </cellStyleXfs>
  <cellXfs count="8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1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/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3" borderId="0" xfId="0" applyFill="1" applyAlignment="1">
      <alignment horizontal="center"/>
    </xf>
    <xf numFmtId="0" fontId="0" fillId="4" borderId="0" xfId="0" applyFill="1"/>
    <xf numFmtId="0" fontId="0" fillId="2" borderId="1" xfId="0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76" fontId="0" fillId="2" borderId="0" xfId="0" applyNumberForma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76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0" borderId="0" xfId="0" applyNumberFormat="1"/>
    <xf numFmtId="0" fontId="6" fillId="0" borderId="0" xfId="0" applyFont="1"/>
    <xf numFmtId="0" fontId="0" fillId="3" borderId="0" xfId="0" applyFill="1"/>
    <xf numFmtId="0" fontId="0" fillId="4" borderId="0" xfId="0" applyFill="1" applyAlignment="1">
      <alignment horizontal="center"/>
    </xf>
    <xf numFmtId="176" fontId="0" fillId="4" borderId="0" xfId="0" applyNumberFormat="1" applyFill="1" applyAlignment="1">
      <alignment horizontal="center"/>
    </xf>
    <xf numFmtId="176" fontId="0" fillId="4" borderId="1" xfId="0" applyNumberFormat="1" applyFill="1" applyBorder="1" applyAlignment="1">
      <alignment horizontal="center"/>
    </xf>
    <xf numFmtId="176" fontId="0" fillId="4" borderId="2" xfId="0" applyNumberFormat="1" applyFill="1" applyBorder="1" applyAlignment="1">
      <alignment horizontal="center"/>
    </xf>
    <xf numFmtId="176" fontId="7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176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3" xfId="0" applyBorder="1"/>
    <xf numFmtId="49" fontId="10" fillId="0" borderId="4" xfId="1" applyNumberFormat="1" applyBorder="1" applyAlignment="1" applyProtection="1">
      <alignment vertical="center"/>
    </xf>
    <xf numFmtId="2" fontId="0" fillId="0" borderId="5" xfId="0" applyNumberFormat="1" applyBorder="1"/>
    <xf numFmtId="0" fontId="0" fillId="0" borderId="5" xfId="0" applyBorder="1"/>
    <xf numFmtId="2" fontId="7" fillId="0" borderId="5" xfId="0" applyNumberFormat="1" applyFont="1" applyBorder="1"/>
    <xf numFmtId="0" fontId="7" fillId="0" borderId="5" xfId="0" applyFont="1" applyBorder="1"/>
    <xf numFmtId="0" fontId="0" fillId="0" borderId="6" xfId="0" applyBorder="1"/>
    <xf numFmtId="49" fontId="10" fillId="0" borderId="7" xfId="1" applyNumberFormat="1" applyFill="1" applyBorder="1" applyAlignment="1" applyProtection="1">
      <alignment vertical="center"/>
    </xf>
    <xf numFmtId="2" fontId="11" fillId="0" borderId="0" xfId="0" applyNumberFormat="1" applyFont="1" applyFill="1" applyBorder="1"/>
    <xf numFmtId="0" fontId="11" fillId="0" borderId="0" xfId="0" applyFont="1" applyFill="1" applyBorder="1"/>
    <xf numFmtId="2" fontId="7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Border="1"/>
    <xf numFmtId="0" fontId="0" fillId="0" borderId="8" xfId="0" applyBorder="1"/>
    <xf numFmtId="49" fontId="10" fillId="0" borderId="7" xfId="1" applyNumberFormat="1" applyBorder="1" applyAlignment="1" applyProtection="1">
      <alignment vertical="center"/>
    </xf>
    <xf numFmtId="2" fontId="0" fillId="0" borderId="0" xfId="0" applyNumberFormat="1" applyBorder="1"/>
    <xf numFmtId="2" fontId="7" fillId="0" borderId="0" xfId="0" applyNumberFormat="1" applyFont="1" applyBorder="1"/>
    <xf numFmtId="0" fontId="7" fillId="0" borderId="0" xfId="0" applyFont="1" applyBorder="1"/>
    <xf numFmtId="2" fontId="0" fillId="0" borderId="0" xfId="0" applyNumberFormat="1" applyFill="1" applyBorder="1"/>
    <xf numFmtId="0" fontId="0" fillId="0" borderId="0" xfId="0" applyFill="1" applyBorder="1"/>
    <xf numFmtId="49" fontId="10" fillId="0" borderId="9" xfId="1" applyNumberFormat="1" applyFill="1" applyBorder="1" applyAlignment="1" applyProtection="1">
      <alignment vertical="center"/>
    </xf>
    <xf numFmtId="2" fontId="11" fillId="0" borderId="1" xfId="0" applyNumberFormat="1" applyFont="1" applyFill="1" applyBorder="1"/>
    <xf numFmtId="0" fontId="11" fillId="0" borderId="1" xfId="0" applyFont="1" applyFill="1" applyBorder="1"/>
    <xf numFmtId="2" fontId="0" fillId="0" borderId="1" xfId="0" applyNumberFormat="1" applyFill="1" applyBorder="1"/>
    <xf numFmtId="0" fontId="0" fillId="0" borderId="1" xfId="0" applyFill="1" applyBorder="1"/>
    <xf numFmtId="0" fontId="7" fillId="0" borderId="1" xfId="0" applyFont="1" applyFill="1" applyBorder="1"/>
    <xf numFmtId="0" fontId="0" fillId="0" borderId="10" xfId="0" applyBorder="1"/>
    <xf numFmtId="49" fontId="10" fillId="0" borderId="9" xfId="1" applyNumberFormat="1" applyBorder="1" applyAlignment="1" applyProtection="1">
      <alignment vertical="center"/>
    </xf>
    <xf numFmtId="2" fontId="7" fillId="0" borderId="1" xfId="0" applyNumberFormat="1" applyFont="1" applyBorder="1"/>
    <xf numFmtId="0" fontId="7" fillId="0" borderId="1" xfId="0" applyFont="1" applyBorder="1"/>
    <xf numFmtId="2" fontId="0" fillId="0" borderId="1" xfId="0" applyNumberFormat="1" applyBorder="1"/>
    <xf numFmtId="49" fontId="10" fillId="0" borderId="7" xfId="1" applyNumberFormat="1" applyFont="1" applyFill="1" applyBorder="1" applyAlignment="1" applyProtection="1">
      <alignment vertical="center"/>
    </xf>
    <xf numFmtId="2" fontId="5" fillId="0" borderId="3" xfId="0" applyNumberFormat="1" applyFont="1" applyBorder="1"/>
    <xf numFmtId="0" fontId="5" fillId="0" borderId="3" xfId="0" applyFont="1" applyBorder="1"/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Normal" xfId="0" builtinId="0"/>
    <cellStyle name="Normal 2" xfId="1" xr:uid="{D28CE786-00ED-43CF-8FB4-E20FB39691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B7E96-E393-42B7-827F-30AEC70583E9}">
  <dimension ref="A1:L399"/>
  <sheetViews>
    <sheetView workbookViewId="0">
      <selection activeCell="F1" sqref="F1"/>
    </sheetView>
  </sheetViews>
  <sheetFormatPr defaultRowHeight="13.8" x14ac:dyDescent="0.25"/>
  <cols>
    <col min="1" max="1" width="27" customWidth="1"/>
    <col min="2" max="2" width="11.44140625" style="2" customWidth="1"/>
    <col min="3" max="4" width="11.88671875" style="2" customWidth="1"/>
    <col min="5" max="5" width="15.6640625" style="2" customWidth="1"/>
    <col min="6" max="6" width="17.44140625" style="2" customWidth="1"/>
    <col min="8" max="8" width="23.5546875" customWidth="1"/>
  </cols>
  <sheetData>
    <row r="1" spans="1:8" x14ac:dyDescent="0.25">
      <c r="A1" t="s">
        <v>202</v>
      </c>
      <c r="F1" t="s">
        <v>201</v>
      </c>
    </row>
    <row r="2" spans="1:8" x14ac:dyDescent="0.25">
      <c r="A2" s="1" t="s">
        <v>0</v>
      </c>
    </row>
    <row r="3" spans="1:8" x14ac:dyDescent="0.2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H3" s="3"/>
    </row>
    <row r="4" spans="1:8" x14ac:dyDescent="0.25">
      <c r="A4" s="4">
        <v>1</v>
      </c>
      <c r="B4" s="5">
        <v>6</v>
      </c>
      <c r="C4" s="5">
        <v>59</v>
      </c>
      <c r="D4" s="5">
        <v>6</v>
      </c>
      <c r="E4" s="5">
        <v>5</v>
      </c>
      <c r="F4" s="2">
        <v>1</v>
      </c>
      <c r="H4" s="3"/>
    </row>
    <row r="5" spans="1:8" x14ac:dyDescent="0.25">
      <c r="A5" s="4">
        <v>2</v>
      </c>
      <c r="B5" s="5">
        <v>86</v>
      </c>
      <c r="C5" s="5">
        <v>12</v>
      </c>
      <c r="D5" s="5">
        <v>14</v>
      </c>
      <c r="E5" s="5">
        <v>16</v>
      </c>
      <c r="F5" s="2">
        <v>1</v>
      </c>
    </row>
    <row r="6" spans="1:8" x14ac:dyDescent="0.25">
      <c r="A6" s="4">
        <v>3</v>
      </c>
      <c r="B6" s="5">
        <v>33</v>
      </c>
      <c r="C6" s="5">
        <v>41</v>
      </c>
      <c r="D6" s="5">
        <v>13</v>
      </c>
      <c r="E6" s="5">
        <v>3</v>
      </c>
      <c r="F6" s="2">
        <v>1</v>
      </c>
    </row>
    <row r="7" spans="1:8" x14ac:dyDescent="0.25">
      <c r="A7" s="4">
        <v>4</v>
      </c>
      <c r="B7" s="5">
        <v>131</v>
      </c>
      <c r="C7" s="5">
        <v>10</v>
      </c>
      <c r="D7" s="5">
        <v>41</v>
      </c>
      <c r="E7" s="5">
        <v>6</v>
      </c>
      <c r="F7" s="2">
        <v>1</v>
      </c>
    </row>
    <row r="8" spans="1:8" x14ac:dyDescent="0.25">
      <c r="A8" s="4">
        <v>5</v>
      </c>
      <c r="B8" s="5">
        <v>20</v>
      </c>
      <c r="C8" s="5">
        <v>25</v>
      </c>
      <c r="D8" s="5">
        <v>12</v>
      </c>
      <c r="E8" s="5">
        <v>14</v>
      </c>
      <c r="F8" s="2">
        <v>1</v>
      </c>
    </row>
    <row r="9" spans="1:8" x14ac:dyDescent="0.25">
      <c r="A9" s="4">
        <v>6</v>
      </c>
      <c r="B9" s="5">
        <v>90</v>
      </c>
      <c r="C9" s="5">
        <v>10</v>
      </c>
      <c r="D9" s="5">
        <v>14</v>
      </c>
      <c r="E9" s="5">
        <v>14</v>
      </c>
      <c r="F9" s="2">
        <v>1</v>
      </c>
    </row>
    <row r="10" spans="1:8" x14ac:dyDescent="0.25">
      <c r="A10" s="4">
        <v>7</v>
      </c>
      <c r="B10" s="5">
        <v>57</v>
      </c>
      <c r="C10" s="5">
        <v>15</v>
      </c>
      <c r="D10" s="5">
        <v>20</v>
      </c>
      <c r="E10" s="5">
        <v>16</v>
      </c>
      <c r="F10" s="2">
        <v>1</v>
      </c>
    </row>
    <row r="11" spans="1:8" x14ac:dyDescent="0.25">
      <c r="A11" s="4">
        <v>8</v>
      </c>
      <c r="B11" s="5">
        <v>9</v>
      </c>
      <c r="C11" s="5">
        <v>6</v>
      </c>
      <c r="D11" s="5">
        <v>10</v>
      </c>
      <c r="E11" s="5">
        <v>10</v>
      </c>
      <c r="F11" s="2">
        <v>1</v>
      </c>
    </row>
    <row r="12" spans="1:8" x14ac:dyDescent="0.25">
      <c r="A12" s="4">
        <v>9</v>
      </c>
      <c r="B12" s="5">
        <v>67</v>
      </c>
      <c r="C12" s="5">
        <v>16</v>
      </c>
      <c r="D12" s="5">
        <v>19</v>
      </c>
      <c r="E12" s="5">
        <v>7</v>
      </c>
      <c r="F12" s="2">
        <v>1</v>
      </c>
    </row>
    <row r="13" spans="1:8" x14ac:dyDescent="0.25">
      <c r="A13" s="4">
        <v>10</v>
      </c>
      <c r="B13" s="5">
        <v>30</v>
      </c>
      <c r="C13" s="5">
        <v>7</v>
      </c>
      <c r="D13" s="5">
        <v>12</v>
      </c>
      <c r="E13" s="5">
        <v>16</v>
      </c>
      <c r="F13" s="2">
        <v>1</v>
      </c>
    </row>
    <row r="14" spans="1:8" x14ac:dyDescent="0.25">
      <c r="A14" s="4">
        <v>11</v>
      </c>
      <c r="B14" s="5">
        <v>61</v>
      </c>
      <c r="C14" s="5">
        <v>12</v>
      </c>
      <c r="D14" s="5">
        <v>14</v>
      </c>
      <c r="E14" s="5">
        <v>13</v>
      </c>
      <c r="F14" s="2">
        <v>1</v>
      </c>
    </row>
    <row r="15" spans="1:8" x14ac:dyDescent="0.25">
      <c r="A15" s="4">
        <v>12</v>
      </c>
      <c r="B15" s="5">
        <v>6</v>
      </c>
      <c r="C15" s="5">
        <v>4</v>
      </c>
      <c r="D15" s="5">
        <v>11</v>
      </c>
      <c r="E15" s="5">
        <v>14</v>
      </c>
      <c r="F15" s="2">
        <v>1</v>
      </c>
    </row>
    <row r="16" spans="1:8" x14ac:dyDescent="0.25">
      <c r="A16" s="4">
        <v>13</v>
      </c>
      <c r="B16" s="5">
        <v>22</v>
      </c>
      <c r="C16" s="5">
        <v>12</v>
      </c>
      <c r="D16" s="5">
        <v>10</v>
      </c>
      <c r="E16" s="5">
        <v>13</v>
      </c>
      <c r="F16" s="2">
        <v>1</v>
      </c>
    </row>
    <row r="17" spans="1:6" x14ac:dyDescent="0.25">
      <c r="A17" s="4">
        <v>14</v>
      </c>
      <c r="B17" s="5">
        <v>44</v>
      </c>
      <c r="C17" s="5">
        <v>11</v>
      </c>
      <c r="D17" s="5">
        <v>12</v>
      </c>
      <c r="E17" s="5">
        <v>15</v>
      </c>
      <c r="F17" s="2">
        <v>1</v>
      </c>
    </row>
    <row r="18" spans="1:6" x14ac:dyDescent="0.25">
      <c r="A18" s="4">
        <v>15</v>
      </c>
      <c r="B18" s="5">
        <v>127</v>
      </c>
      <c r="C18" s="5">
        <v>15</v>
      </c>
      <c r="D18" s="5">
        <v>12</v>
      </c>
      <c r="E18" s="5">
        <v>13</v>
      </c>
      <c r="F18" s="2">
        <v>1</v>
      </c>
    </row>
    <row r="19" spans="1:6" x14ac:dyDescent="0.25">
      <c r="A19" s="4">
        <v>16</v>
      </c>
      <c r="B19" s="5">
        <v>55</v>
      </c>
      <c r="C19" s="5">
        <v>18</v>
      </c>
      <c r="D19" s="5">
        <v>14</v>
      </c>
      <c r="E19" s="5">
        <v>23</v>
      </c>
      <c r="F19" s="2">
        <v>1</v>
      </c>
    </row>
    <row r="20" spans="1:6" x14ac:dyDescent="0.25">
      <c r="A20" s="4">
        <v>17</v>
      </c>
      <c r="B20" s="5">
        <v>62</v>
      </c>
      <c r="C20" s="5">
        <v>5</v>
      </c>
      <c r="D20" s="5">
        <v>11</v>
      </c>
      <c r="E20" s="5">
        <v>12</v>
      </c>
      <c r="F20" s="2">
        <v>1</v>
      </c>
    </row>
    <row r="21" spans="1:6" x14ac:dyDescent="0.25">
      <c r="A21" s="4">
        <v>18</v>
      </c>
      <c r="B21" s="5">
        <v>113</v>
      </c>
      <c r="C21" s="5">
        <v>13</v>
      </c>
      <c r="D21" s="5">
        <v>20</v>
      </c>
      <c r="E21" s="5">
        <v>11</v>
      </c>
      <c r="F21" s="2">
        <v>1</v>
      </c>
    </row>
    <row r="22" spans="1:6" x14ac:dyDescent="0.25">
      <c r="A22" s="4">
        <v>19</v>
      </c>
      <c r="B22" s="5">
        <v>256</v>
      </c>
      <c r="C22" s="5">
        <v>17</v>
      </c>
      <c r="D22" s="5">
        <v>30</v>
      </c>
      <c r="E22" s="5">
        <v>7</v>
      </c>
      <c r="F22" s="2">
        <v>1</v>
      </c>
    </row>
    <row r="23" spans="1:6" x14ac:dyDescent="0.25">
      <c r="A23" s="4">
        <v>20</v>
      </c>
      <c r="B23" s="5">
        <v>299</v>
      </c>
      <c r="C23" s="5">
        <v>17</v>
      </c>
      <c r="D23" s="5">
        <v>10</v>
      </c>
      <c r="E23" s="5">
        <v>12</v>
      </c>
      <c r="F23" s="2">
        <v>1</v>
      </c>
    </row>
    <row r="24" spans="1:6" x14ac:dyDescent="0.25">
      <c r="A24" s="4">
        <v>21</v>
      </c>
      <c r="B24" s="5">
        <v>71</v>
      </c>
      <c r="C24" s="5">
        <v>111</v>
      </c>
      <c r="D24" s="5">
        <v>11</v>
      </c>
      <c r="E24" s="5">
        <v>11</v>
      </c>
      <c r="F24" s="2">
        <v>1</v>
      </c>
    </row>
    <row r="25" spans="1:6" x14ac:dyDescent="0.25">
      <c r="A25" s="4">
        <v>22</v>
      </c>
      <c r="B25" s="5">
        <v>27</v>
      </c>
      <c r="C25" s="5">
        <v>24</v>
      </c>
      <c r="D25" s="5">
        <v>9</v>
      </c>
      <c r="E25" s="5">
        <v>17</v>
      </c>
      <c r="F25" s="2">
        <v>1</v>
      </c>
    </row>
    <row r="26" spans="1:6" x14ac:dyDescent="0.25">
      <c r="A26" s="4">
        <v>23</v>
      </c>
      <c r="B26" s="5">
        <v>21</v>
      </c>
      <c r="C26" s="5">
        <v>48</v>
      </c>
      <c r="D26" s="5">
        <v>11</v>
      </c>
      <c r="E26" s="5">
        <v>9</v>
      </c>
      <c r="F26" s="2">
        <v>1</v>
      </c>
    </row>
    <row r="27" spans="1:6" x14ac:dyDescent="0.25">
      <c r="A27" s="4">
        <v>24</v>
      </c>
      <c r="B27" s="5">
        <v>153</v>
      </c>
      <c r="C27" s="5">
        <v>31</v>
      </c>
      <c r="D27" s="5">
        <v>26</v>
      </c>
      <c r="E27" s="5">
        <v>12</v>
      </c>
      <c r="F27" s="2">
        <v>1</v>
      </c>
    </row>
    <row r="28" spans="1:6" x14ac:dyDescent="0.25">
      <c r="A28" s="4">
        <v>25</v>
      </c>
      <c r="B28" s="5">
        <v>15</v>
      </c>
      <c r="C28" s="5">
        <v>12</v>
      </c>
      <c r="D28" s="5">
        <v>13</v>
      </c>
      <c r="E28" s="5">
        <v>20</v>
      </c>
      <c r="F28" s="2">
        <v>1</v>
      </c>
    </row>
    <row r="29" spans="1:6" x14ac:dyDescent="0.25">
      <c r="A29" s="4">
        <v>26</v>
      </c>
      <c r="B29" s="5">
        <v>55</v>
      </c>
      <c r="C29" s="5">
        <v>51</v>
      </c>
      <c r="D29" s="5">
        <v>21</v>
      </c>
      <c r="E29" s="5">
        <v>14</v>
      </c>
      <c r="F29" s="2">
        <v>1</v>
      </c>
    </row>
    <row r="30" spans="1:6" x14ac:dyDescent="0.25">
      <c r="A30" s="4">
        <v>27</v>
      </c>
      <c r="B30" s="5">
        <v>197</v>
      </c>
      <c r="C30" s="5">
        <v>31</v>
      </c>
      <c r="D30" s="5">
        <v>12</v>
      </c>
      <c r="E30" s="5">
        <v>24</v>
      </c>
      <c r="F30" s="2">
        <v>1</v>
      </c>
    </row>
    <row r="31" spans="1:6" x14ac:dyDescent="0.25">
      <c r="A31" s="4">
        <v>28</v>
      </c>
      <c r="B31" s="5">
        <v>36</v>
      </c>
      <c r="C31" s="5">
        <v>56</v>
      </c>
      <c r="D31" s="5">
        <v>10</v>
      </c>
      <c r="E31" s="5">
        <v>8</v>
      </c>
      <c r="F31" s="2">
        <v>1</v>
      </c>
    </row>
    <row r="32" spans="1:6" x14ac:dyDescent="0.25">
      <c r="A32" s="4">
        <v>29</v>
      </c>
      <c r="B32" s="5">
        <v>56</v>
      </c>
      <c r="C32" s="5">
        <v>13</v>
      </c>
      <c r="D32" s="5">
        <v>13</v>
      </c>
      <c r="E32" s="5">
        <v>11</v>
      </c>
      <c r="F32" s="2">
        <v>1</v>
      </c>
    </row>
    <row r="33" spans="1:6" x14ac:dyDescent="0.25">
      <c r="A33" s="4">
        <v>30</v>
      </c>
      <c r="B33" s="5">
        <v>30</v>
      </c>
      <c r="C33" s="5">
        <v>12</v>
      </c>
      <c r="D33" s="5">
        <v>22</v>
      </c>
      <c r="E33" s="5">
        <v>12</v>
      </c>
      <c r="F33" s="2">
        <v>1</v>
      </c>
    </row>
    <row r="34" spans="1:6" x14ac:dyDescent="0.25">
      <c r="A34" s="4">
        <v>31</v>
      </c>
      <c r="B34" s="5">
        <v>24</v>
      </c>
      <c r="C34" s="5">
        <v>9</v>
      </c>
      <c r="D34" s="5">
        <v>13</v>
      </c>
      <c r="E34" s="5">
        <v>11</v>
      </c>
      <c r="F34" s="2">
        <v>1</v>
      </c>
    </row>
    <row r="35" spans="1:6" x14ac:dyDescent="0.25">
      <c r="A35" s="4">
        <v>32</v>
      </c>
      <c r="B35" s="5">
        <v>46</v>
      </c>
      <c r="C35" s="5">
        <v>18</v>
      </c>
      <c r="D35" s="5">
        <v>18</v>
      </c>
      <c r="E35" s="5">
        <v>6</v>
      </c>
      <c r="F35" s="2">
        <v>1</v>
      </c>
    </row>
    <row r="36" spans="1:6" x14ac:dyDescent="0.25">
      <c r="A36" s="4">
        <v>33</v>
      </c>
      <c r="B36" s="5">
        <v>17</v>
      </c>
      <c r="C36" s="5">
        <v>18</v>
      </c>
      <c r="D36" s="5">
        <v>11</v>
      </c>
      <c r="E36" s="5">
        <v>23</v>
      </c>
      <c r="F36" s="2">
        <v>1</v>
      </c>
    </row>
    <row r="37" spans="1:6" x14ac:dyDescent="0.25">
      <c r="A37" s="4">
        <v>34</v>
      </c>
      <c r="B37" s="5">
        <v>25</v>
      </c>
      <c r="C37" s="5">
        <v>21</v>
      </c>
      <c r="D37" s="5">
        <v>19</v>
      </c>
      <c r="E37" s="5">
        <v>9</v>
      </c>
      <c r="F37" s="2">
        <v>1</v>
      </c>
    </row>
    <row r="38" spans="1:6" x14ac:dyDescent="0.25">
      <c r="A38" s="4">
        <v>35</v>
      </c>
      <c r="B38" s="5">
        <v>59</v>
      </c>
      <c r="C38" s="5">
        <v>12</v>
      </c>
      <c r="D38" s="5">
        <v>14</v>
      </c>
      <c r="E38" s="5">
        <v>10</v>
      </c>
      <c r="F38" s="2">
        <v>1</v>
      </c>
    </row>
    <row r="39" spans="1:6" x14ac:dyDescent="0.25">
      <c r="A39" s="4">
        <v>36</v>
      </c>
      <c r="B39" s="5">
        <v>5</v>
      </c>
      <c r="C39" s="5">
        <v>11</v>
      </c>
      <c r="D39" s="5">
        <v>17</v>
      </c>
      <c r="E39" s="5">
        <v>5</v>
      </c>
      <c r="F39" s="2">
        <v>1</v>
      </c>
    </row>
    <row r="40" spans="1:6" x14ac:dyDescent="0.25">
      <c r="A40" s="4"/>
      <c r="B40" s="5"/>
      <c r="C40" s="5"/>
      <c r="D40" s="5"/>
      <c r="E40" s="5"/>
    </row>
    <row r="41" spans="1:6" x14ac:dyDescent="0.25">
      <c r="A41" s="7" t="s">
        <v>1</v>
      </c>
      <c r="B41" s="2" t="s">
        <v>4</v>
      </c>
      <c r="C41" s="2" t="s">
        <v>5</v>
      </c>
      <c r="D41" s="2" t="s">
        <v>6</v>
      </c>
      <c r="E41" s="2" t="s">
        <v>7</v>
      </c>
      <c r="F41" s="2" t="s">
        <v>8</v>
      </c>
    </row>
    <row r="42" spans="1:6" x14ac:dyDescent="0.25">
      <c r="A42" s="4">
        <v>1</v>
      </c>
      <c r="B42" s="5">
        <v>76</v>
      </c>
      <c r="C42" s="5">
        <v>61</v>
      </c>
      <c r="D42" s="5"/>
      <c r="E42" s="5"/>
      <c r="F42" s="2">
        <v>0</v>
      </c>
    </row>
    <row r="43" spans="1:6" x14ac:dyDescent="0.25">
      <c r="A43" s="4">
        <v>2</v>
      </c>
      <c r="B43" s="5">
        <v>27</v>
      </c>
      <c r="C43" s="5">
        <v>72</v>
      </c>
      <c r="D43" s="5"/>
      <c r="E43" s="5"/>
      <c r="F43" s="2">
        <v>0</v>
      </c>
    </row>
    <row r="44" spans="1:6" x14ac:dyDescent="0.25">
      <c r="A44" s="4">
        <v>3</v>
      </c>
      <c r="B44" s="5">
        <v>139</v>
      </c>
      <c r="C44" s="5">
        <v>28</v>
      </c>
      <c r="D44" s="5"/>
      <c r="E44" s="5"/>
      <c r="F44" s="2">
        <v>0</v>
      </c>
    </row>
    <row r="45" spans="1:6" x14ac:dyDescent="0.25">
      <c r="A45" s="4">
        <v>4</v>
      </c>
      <c r="B45" s="5">
        <v>60</v>
      </c>
      <c r="C45" s="5">
        <v>122</v>
      </c>
      <c r="D45" s="5"/>
      <c r="E45" s="5"/>
      <c r="F45" s="2">
        <v>0</v>
      </c>
    </row>
    <row r="46" spans="1:6" x14ac:dyDescent="0.25">
      <c r="A46" s="4">
        <v>5</v>
      </c>
      <c r="B46" s="5">
        <v>28</v>
      </c>
      <c r="C46" s="5">
        <v>88</v>
      </c>
      <c r="D46" s="5"/>
      <c r="E46" s="5"/>
      <c r="F46" s="2">
        <v>0</v>
      </c>
    </row>
    <row r="47" spans="1:6" x14ac:dyDescent="0.25">
      <c r="A47" s="4">
        <v>6</v>
      </c>
      <c r="B47" s="5">
        <v>34</v>
      </c>
      <c r="C47" s="5">
        <v>148</v>
      </c>
      <c r="D47" s="5"/>
      <c r="E47" s="5"/>
      <c r="F47" s="2">
        <v>0</v>
      </c>
    </row>
    <row r="48" spans="1:6" x14ac:dyDescent="0.25">
      <c r="A48" s="4">
        <v>7</v>
      </c>
      <c r="B48" s="5">
        <v>134</v>
      </c>
      <c r="C48" s="5">
        <v>114</v>
      </c>
      <c r="D48" s="5"/>
      <c r="E48" s="5"/>
      <c r="F48" s="2">
        <v>0</v>
      </c>
    </row>
    <row r="49" spans="1:6" x14ac:dyDescent="0.25">
      <c r="A49" s="4">
        <v>8</v>
      </c>
      <c r="B49" s="5">
        <v>39</v>
      </c>
      <c r="C49" s="5">
        <v>51</v>
      </c>
      <c r="D49" s="5"/>
      <c r="E49" s="5"/>
      <c r="F49" s="2">
        <v>0</v>
      </c>
    </row>
    <row r="50" spans="1:6" x14ac:dyDescent="0.25">
      <c r="A50" s="4">
        <v>9</v>
      </c>
      <c r="B50" s="5">
        <v>31</v>
      </c>
      <c r="C50" s="5">
        <v>76</v>
      </c>
      <c r="D50" s="5"/>
      <c r="E50" s="5"/>
      <c r="F50" s="2">
        <v>0</v>
      </c>
    </row>
    <row r="51" spans="1:6" x14ac:dyDescent="0.25">
      <c r="A51" s="4">
        <v>10</v>
      </c>
      <c r="B51" s="5">
        <v>65</v>
      </c>
      <c r="C51" s="5">
        <v>93</v>
      </c>
      <c r="D51" s="5"/>
      <c r="E51" s="5"/>
      <c r="F51" s="2">
        <v>0</v>
      </c>
    </row>
    <row r="52" spans="1:6" x14ac:dyDescent="0.25">
      <c r="A52" s="4">
        <v>11</v>
      </c>
      <c r="B52" s="5">
        <v>27</v>
      </c>
      <c r="C52" s="5">
        <v>41</v>
      </c>
      <c r="D52" s="5">
        <v>9</v>
      </c>
      <c r="E52" s="5">
        <v>9</v>
      </c>
      <c r="F52" s="2">
        <v>1</v>
      </c>
    </row>
    <row r="53" spans="1:6" x14ac:dyDescent="0.25">
      <c r="A53" s="4">
        <v>12</v>
      </c>
      <c r="B53" s="5">
        <v>96</v>
      </c>
      <c r="C53" s="5">
        <v>151</v>
      </c>
      <c r="D53" s="5"/>
      <c r="E53" s="5"/>
      <c r="F53" s="2">
        <v>0</v>
      </c>
    </row>
    <row r="54" spans="1:6" x14ac:dyDescent="0.25">
      <c r="A54" s="4">
        <v>13</v>
      </c>
      <c r="B54" s="5">
        <v>24</v>
      </c>
      <c r="C54" s="5">
        <v>124</v>
      </c>
      <c r="D54" s="5"/>
      <c r="E54" s="5"/>
      <c r="F54" s="2">
        <v>0</v>
      </c>
    </row>
    <row r="55" spans="1:6" x14ac:dyDescent="0.25">
      <c r="A55" s="4">
        <v>14</v>
      </c>
      <c r="B55" s="5">
        <v>136</v>
      </c>
      <c r="C55" s="5">
        <v>66</v>
      </c>
      <c r="D55" s="5"/>
      <c r="E55" s="5"/>
      <c r="F55" s="2">
        <v>0</v>
      </c>
    </row>
    <row r="56" spans="1:6" x14ac:dyDescent="0.25">
      <c r="A56" s="4">
        <v>15</v>
      </c>
      <c r="B56" s="5">
        <v>83</v>
      </c>
      <c r="C56" s="5">
        <v>111</v>
      </c>
      <c r="D56" s="5">
        <v>10</v>
      </c>
      <c r="E56" s="5">
        <v>7</v>
      </c>
      <c r="F56" s="2">
        <v>1</v>
      </c>
    </row>
    <row r="57" spans="1:6" x14ac:dyDescent="0.25">
      <c r="A57" s="4">
        <v>16</v>
      </c>
      <c r="B57" s="5">
        <v>130</v>
      </c>
      <c r="C57" s="5">
        <v>124</v>
      </c>
      <c r="D57" s="5"/>
      <c r="E57" s="5"/>
      <c r="F57" s="2">
        <v>0</v>
      </c>
    </row>
    <row r="58" spans="1:6" x14ac:dyDescent="0.25">
      <c r="A58" s="4">
        <v>17</v>
      </c>
      <c r="B58" s="5">
        <v>52</v>
      </c>
      <c r="C58" s="5">
        <v>136</v>
      </c>
      <c r="D58" s="5"/>
      <c r="E58" s="5"/>
      <c r="F58" s="2">
        <v>0</v>
      </c>
    </row>
    <row r="59" spans="1:6" x14ac:dyDescent="0.25">
      <c r="A59" s="4">
        <v>18</v>
      </c>
      <c r="B59" s="5">
        <v>42</v>
      </c>
      <c r="C59" s="5">
        <v>99</v>
      </c>
      <c r="D59" s="5"/>
      <c r="E59" s="5"/>
      <c r="F59" s="2">
        <v>0</v>
      </c>
    </row>
    <row r="60" spans="1:6" x14ac:dyDescent="0.25">
      <c r="A60" s="4">
        <v>19</v>
      </c>
      <c r="B60" s="5">
        <v>57</v>
      </c>
      <c r="C60" s="5">
        <v>117</v>
      </c>
      <c r="D60" s="5"/>
      <c r="E60" s="5"/>
      <c r="F60" s="2">
        <v>0</v>
      </c>
    </row>
    <row r="61" spans="1:6" x14ac:dyDescent="0.25">
      <c r="A61" s="4">
        <v>20</v>
      </c>
      <c r="B61" s="5">
        <v>92</v>
      </c>
      <c r="C61" s="5">
        <v>102</v>
      </c>
      <c r="D61" s="5"/>
      <c r="E61" s="5"/>
      <c r="F61" s="2">
        <v>0</v>
      </c>
    </row>
    <row r="62" spans="1:6" x14ac:dyDescent="0.25">
      <c r="A62" s="4">
        <v>21</v>
      </c>
      <c r="B62" s="5">
        <v>79</v>
      </c>
      <c r="C62" s="5">
        <v>179</v>
      </c>
      <c r="D62" s="5"/>
      <c r="E62" s="5"/>
      <c r="F62" s="2">
        <v>0</v>
      </c>
    </row>
    <row r="63" spans="1:6" x14ac:dyDescent="0.25">
      <c r="A63" s="4">
        <v>22</v>
      </c>
      <c r="B63" s="5">
        <v>61</v>
      </c>
      <c r="C63" s="5">
        <v>109</v>
      </c>
      <c r="D63" s="5"/>
      <c r="E63" s="5"/>
      <c r="F63" s="2">
        <v>0</v>
      </c>
    </row>
    <row r="64" spans="1:6" x14ac:dyDescent="0.25">
      <c r="A64" s="4">
        <v>23</v>
      </c>
      <c r="B64" s="5">
        <v>97</v>
      </c>
      <c r="C64" s="5">
        <v>62</v>
      </c>
      <c r="D64" s="5"/>
      <c r="E64" s="5"/>
      <c r="F64" s="2">
        <v>0</v>
      </c>
    </row>
    <row r="65" spans="1:6" x14ac:dyDescent="0.25">
      <c r="A65" s="4">
        <v>24</v>
      </c>
      <c r="B65" s="5">
        <v>35</v>
      </c>
      <c r="C65" s="5">
        <v>63</v>
      </c>
      <c r="D65" s="5"/>
      <c r="E65" s="5"/>
      <c r="F65" s="2">
        <v>0</v>
      </c>
    </row>
    <row r="66" spans="1:6" x14ac:dyDescent="0.25">
      <c r="A66" s="4">
        <v>25</v>
      </c>
      <c r="B66" s="5">
        <v>82</v>
      </c>
      <c r="C66" s="5">
        <v>34</v>
      </c>
      <c r="D66" s="5">
        <v>13</v>
      </c>
      <c r="E66" s="5">
        <v>3</v>
      </c>
      <c r="F66" s="2">
        <v>1</v>
      </c>
    </row>
    <row r="67" spans="1:6" x14ac:dyDescent="0.25">
      <c r="A67" s="4">
        <v>26</v>
      </c>
      <c r="B67" s="5">
        <v>80</v>
      </c>
      <c r="C67" s="5">
        <v>72</v>
      </c>
      <c r="D67" s="5"/>
      <c r="E67" s="5"/>
      <c r="F67" s="2">
        <v>0</v>
      </c>
    </row>
    <row r="68" spans="1:6" x14ac:dyDescent="0.25">
      <c r="A68" s="4">
        <v>27</v>
      </c>
      <c r="B68" s="5">
        <v>72</v>
      </c>
      <c r="C68" s="5">
        <v>80</v>
      </c>
      <c r="D68" s="5"/>
      <c r="E68" s="5"/>
      <c r="F68" s="2">
        <v>0</v>
      </c>
    </row>
    <row r="69" spans="1:6" x14ac:dyDescent="0.25">
      <c r="A69" s="4">
        <v>28</v>
      </c>
      <c r="B69" s="5">
        <v>140</v>
      </c>
      <c r="C69" s="5">
        <v>79</v>
      </c>
      <c r="D69" s="5"/>
      <c r="E69" s="5"/>
      <c r="F69" s="2">
        <v>0</v>
      </c>
    </row>
    <row r="70" spans="1:6" x14ac:dyDescent="0.25">
      <c r="A70" s="4">
        <v>29</v>
      </c>
      <c r="B70" s="5">
        <v>50</v>
      </c>
      <c r="C70" s="5">
        <v>77</v>
      </c>
      <c r="D70" s="5"/>
      <c r="E70" s="5"/>
      <c r="F70" s="2">
        <v>0</v>
      </c>
    </row>
    <row r="71" spans="1:6" x14ac:dyDescent="0.25">
      <c r="A71" s="4">
        <v>30</v>
      </c>
      <c r="B71" s="5">
        <v>31</v>
      </c>
      <c r="C71" s="5">
        <v>49</v>
      </c>
      <c r="D71" s="5"/>
      <c r="E71" s="5"/>
      <c r="F71" s="2">
        <v>0</v>
      </c>
    </row>
    <row r="72" spans="1:6" x14ac:dyDescent="0.25">
      <c r="A72" s="4">
        <v>31</v>
      </c>
      <c r="B72" s="5">
        <v>35</v>
      </c>
      <c r="C72" s="5">
        <v>40</v>
      </c>
      <c r="D72" s="5">
        <v>12</v>
      </c>
      <c r="E72" s="5">
        <v>11</v>
      </c>
      <c r="F72" s="2">
        <v>1</v>
      </c>
    </row>
    <row r="73" spans="1:6" x14ac:dyDescent="0.25">
      <c r="A73" s="4">
        <v>32</v>
      </c>
      <c r="B73" s="5">
        <v>8</v>
      </c>
      <c r="C73" s="5">
        <v>76</v>
      </c>
      <c r="D73" s="5"/>
      <c r="E73" s="5"/>
      <c r="F73" s="2">
        <v>0</v>
      </c>
    </row>
    <row r="74" spans="1:6" x14ac:dyDescent="0.25">
      <c r="A74" s="4">
        <v>33</v>
      </c>
      <c r="B74" s="5">
        <v>195</v>
      </c>
      <c r="C74" s="5">
        <v>80</v>
      </c>
      <c r="D74" s="5"/>
      <c r="E74" s="5"/>
      <c r="F74" s="2">
        <v>0</v>
      </c>
    </row>
    <row r="75" spans="1:6" x14ac:dyDescent="0.25">
      <c r="A75" s="4">
        <v>34</v>
      </c>
      <c r="B75" s="5">
        <v>57</v>
      </c>
      <c r="C75" s="5">
        <v>75</v>
      </c>
      <c r="D75" s="5"/>
      <c r="E75" s="5"/>
      <c r="F75" s="2">
        <v>0</v>
      </c>
    </row>
    <row r="76" spans="1:6" x14ac:dyDescent="0.25">
      <c r="A76" s="4">
        <v>35</v>
      </c>
      <c r="B76" s="5">
        <v>29</v>
      </c>
      <c r="C76" s="5">
        <v>70</v>
      </c>
      <c r="D76" s="5"/>
      <c r="E76" s="5"/>
      <c r="F76" s="2">
        <v>0</v>
      </c>
    </row>
    <row r="77" spans="1:6" x14ac:dyDescent="0.25">
      <c r="A77" s="4">
        <v>36</v>
      </c>
      <c r="B77" s="5">
        <v>171</v>
      </c>
      <c r="C77" s="5">
        <v>58</v>
      </c>
      <c r="D77" s="5"/>
      <c r="E77" s="5"/>
      <c r="F77" s="2">
        <v>0</v>
      </c>
    </row>
    <row r="78" spans="1:6" x14ac:dyDescent="0.25">
      <c r="A78" s="4">
        <v>37</v>
      </c>
      <c r="B78" s="5">
        <v>64</v>
      </c>
      <c r="C78" s="5">
        <v>87</v>
      </c>
      <c r="D78" s="5"/>
      <c r="E78" s="5"/>
      <c r="F78" s="2">
        <v>0</v>
      </c>
    </row>
    <row r="79" spans="1:6" x14ac:dyDescent="0.25">
      <c r="A79" s="4">
        <v>38</v>
      </c>
      <c r="B79" s="5">
        <v>104</v>
      </c>
      <c r="C79" s="5">
        <v>68</v>
      </c>
      <c r="D79" s="5"/>
      <c r="E79" s="5"/>
      <c r="F79" s="2">
        <v>0</v>
      </c>
    </row>
    <row r="80" spans="1:6" x14ac:dyDescent="0.25">
      <c r="A80" s="4">
        <v>39</v>
      </c>
      <c r="B80" s="5">
        <v>41</v>
      </c>
      <c r="C80" s="5">
        <v>62</v>
      </c>
      <c r="D80" s="5"/>
      <c r="E80" s="5"/>
      <c r="F80" s="2">
        <v>0</v>
      </c>
    </row>
    <row r="81" spans="1:6" x14ac:dyDescent="0.25">
      <c r="A81" s="4">
        <v>40</v>
      </c>
      <c r="B81" s="5">
        <v>55</v>
      </c>
      <c r="C81" s="5">
        <v>98</v>
      </c>
      <c r="D81" s="5"/>
      <c r="E81" s="5"/>
      <c r="F81" s="2">
        <v>0</v>
      </c>
    </row>
    <row r="82" spans="1:6" x14ac:dyDescent="0.25">
      <c r="A82" s="4">
        <v>41</v>
      </c>
      <c r="B82" s="5">
        <v>104</v>
      </c>
      <c r="C82" s="5">
        <v>61</v>
      </c>
      <c r="D82" s="5"/>
      <c r="E82" s="5"/>
      <c r="F82" s="2">
        <v>0</v>
      </c>
    </row>
    <row r="83" spans="1:6" x14ac:dyDescent="0.25">
      <c r="A83" s="4">
        <v>42</v>
      </c>
      <c r="B83" s="5">
        <v>35</v>
      </c>
      <c r="C83" s="5">
        <v>66</v>
      </c>
      <c r="D83" s="5"/>
      <c r="E83" s="5"/>
      <c r="F83" s="2">
        <v>0</v>
      </c>
    </row>
    <row r="84" spans="1:6" x14ac:dyDescent="0.25">
      <c r="A84" s="4">
        <v>43</v>
      </c>
      <c r="B84" s="5">
        <v>21</v>
      </c>
      <c r="C84" s="5">
        <v>123</v>
      </c>
      <c r="D84" s="5">
        <v>17</v>
      </c>
      <c r="E84" s="5">
        <v>4</v>
      </c>
      <c r="F84" s="2">
        <v>1</v>
      </c>
    </row>
    <row r="85" spans="1:6" x14ac:dyDescent="0.25">
      <c r="A85" s="4">
        <v>44</v>
      </c>
      <c r="B85" s="5">
        <v>20</v>
      </c>
      <c r="C85" s="5">
        <v>60</v>
      </c>
      <c r="D85" s="5"/>
      <c r="E85" s="5"/>
      <c r="F85" s="2">
        <v>0</v>
      </c>
    </row>
    <row r="86" spans="1:6" x14ac:dyDescent="0.25">
      <c r="A86" s="4">
        <v>45</v>
      </c>
      <c r="B86" s="5">
        <v>3</v>
      </c>
      <c r="C86" s="5">
        <v>88</v>
      </c>
      <c r="D86" s="5"/>
      <c r="E86" s="5"/>
      <c r="F86" s="2">
        <v>0</v>
      </c>
    </row>
    <row r="87" spans="1:6" x14ac:dyDescent="0.25">
      <c r="A87" s="4">
        <v>46</v>
      </c>
      <c r="B87" s="5">
        <v>43</v>
      </c>
      <c r="C87" s="5">
        <v>160</v>
      </c>
      <c r="D87" s="5"/>
      <c r="E87" s="5"/>
      <c r="F87" s="2">
        <v>0</v>
      </c>
    </row>
    <row r="88" spans="1:6" x14ac:dyDescent="0.25">
      <c r="A88" s="4">
        <v>47</v>
      </c>
      <c r="B88" s="5">
        <v>93</v>
      </c>
      <c r="C88" s="5">
        <v>80</v>
      </c>
      <c r="D88" s="5"/>
      <c r="E88" s="5"/>
      <c r="F88" s="2">
        <v>0</v>
      </c>
    </row>
    <row r="89" spans="1:6" x14ac:dyDescent="0.25">
      <c r="A89" s="4">
        <v>48</v>
      </c>
      <c r="B89" s="5">
        <v>89</v>
      </c>
      <c r="C89" s="5">
        <v>99</v>
      </c>
      <c r="D89" s="5"/>
      <c r="E89" s="5"/>
      <c r="F89" s="2">
        <v>0</v>
      </c>
    </row>
    <row r="90" spans="1:6" x14ac:dyDescent="0.25">
      <c r="A90" s="4">
        <v>49</v>
      </c>
      <c r="B90" s="5">
        <v>40</v>
      </c>
      <c r="C90" s="5">
        <v>90</v>
      </c>
      <c r="D90" s="5"/>
      <c r="E90" s="5"/>
      <c r="F90" s="2">
        <v>0</v>
      </c>
    </row>
    <row r="91" spans="1:6" x14ac:dyDescent="0.25">
      <c r="A91" s="4">
        <v>50</v>
      </c>
      <c r="B91" s="5">
        <v>5</v>
      </c>
      <c r="C91" s="5">
        <v>94</v>
      </c>
      <c r="D91" s="5"/>
      <c r="E91" s="5"/>
      <c r="F91" s="2">
        <v>0</v>
      </c>
    </row>
    <row r="92" spans="1:6" x14ac:dyDescent="0.25">
      <c r="A92" s="4">
        <v>51</v>
      </c>
      <c r="B92" s="5">
        <v>117</v>
      </c>
      <c r="C92" s="5">
        <v>90</v>
      </c>
      <c r="D92" s="5"/>
      <c r="E92" s="5"/>
      <c r="F92" s="2">
        <v>0</v>
      </c>
    </row>
    <row r="93" spans="1:6" x14ac:dyDescent="0.25">
      <c r="A93" s="4">
        <v>52</v>
      </c>
      <c r="B93" s="5">
        <v>248</v>
      </c>
      <c r="C93" s="5">
        <v>76</v>
      </c>
      <c r="D93" s="5"/>
      <c r="E93" s="5"/>
      <c r="F93" s="2">
        <v>0</v>
      </c>
    </row>
    <row r="94" spans="1:6" x14ac:dyDescent="0.25">
      <c r="A94" s="4">
        <v>53</v>
      </c>
      <c r="B94" s="5">
        <v>94</v>
      </c>
      <c r="C94" s="5">
        <v>84</v>
      </c>
      <c r="D94" s="5">
        <v>10</v>
      </c>
      <c r="E94" s="5">
        <v>2</v>
      </c>
      <c r="F94" s="2">
        <v>1</v>
      </c>
    </row>
    <row r="95" spans="1:6" x14ac:dyDescent="0.25">
      <c r="A95" s="4">
        <v>54</v>
      </c>
      <c r="B95" s="5">
        <v>98</v>
      </c>
      <c r="C95" s="5">
        <v>52</v>
      </c>
      <c r="D95" s="5"/>
      <c r="E95" s="5"/>
      <c r="F95" s="2">
        <v>0</v>
      </c>
    </row>
    <row r="96" spans="1:6" x14ac:dyDescent="0.25">
      <c r="A96" s="4">
        <v>55</v>
      </c>
      <c r="B96" s="5">
        <v>13</v>
      </c>
      <c r="C96" s="5">
        <v>67</v>
      </c>
      <c r="D96" s="5"/>
      <c r="E96" s="5"/>
      <c r="F96" s="2">
        <v>0</v>
      </c>
    </row>
    <row r="97" spans="1:6" s="11" customFormat="1" x14ac:dyDescent="0.25">
      <c r="A97" s="9"/>
      <c r="B97" s="10"/>
      <c r="C97" s="10"/>
      <c r="D97" s="10"/>
      <c r="E97" s="10"/>
      <c r="F97" s="10"/>
    </row>
    <row r="98" spans="1:6" x14ac:dyDescent="0.25">
      <c r="A98" s="7" t="s">
        <v>2</v>
      </c>
      <c r="B98" s="2" t="s">
        <v>4</v>
      </c>
      <c r="C98" s="2" t="s">
        <v>5</v>
      </c>
      <c r="D98" s="2" t="s">
        <v>6</v>
      </c>
      <c r="E98" s="2" t="s">
        <v>7</v>
      </c>
      <c r="F98" s="2" t="s">
        <v>8</v>
      </c>
    </row>
    <row r="99" spans="1:6" x14ac:dyDescent="0.25">
      <c r="A99" s="4">
        <v>1</v>
      </c>
      <c r="B99" s="5">
        <v>103</v>
      </c>
      <c r="C99" s="5">
        <v>44</v>
      </c>
      <c r="D99" s="5">
        <v>11</v>
      </c>
      <c r="E99" s="5">
        <v>18</v>
      </c>
      <c r="F99" s="2">
        <v>1</v>
      </c>
    </row>
    <row r="100" spans="1:6" x14ac:dyDescent="0.25">
      <c r="A100" s="4">
        <v>2</v>
      </c>
      <c r="B100" s="5">
        <v>68</v>
      </c>
      <c r="C100" s="5">
        <v>18</v>
      </c>
      <c r="D100" s="5">
        <v>10</v>
      </c>
      <c r="E100" s="5">
        <v>11</v>
      </c>
      <c r="F100" s="2">
        <v>1</v>
      </c>
    </row>
    <row r="101" spans="1:6" x14ac:dyDescent="0.25">
      <c r="A101" s="4">
        <v>3</v>
      </c>
      <c r="B101" s="5">
        <v>5</v>
      </c>
      <c r="C101" s="5">
        <v>5</v>
      </c>
      <c r="D101" s="5">
        <v>14</v>
      </c>
      <c r="E101" s="5">
        <v>14</v>
      </c>
      <c r="F101" s="2">
        <v>1</v>
      </c>
    </row>
    <row r="102" spans="1:6" x14ac:dyDescent="0.25">
      <c r="A102" s="4">
        <v>4</v>
      </c>
      <c r="B102" s="5">
        <v>2</v>
      </c>
      <c r="C102" s="5">
        <v>9</v>
      </c>
      <c r="D102" s="5">
        <v>14</v>
      </c>
      <c r="E102" s="5">
        <v>9</v>
      </c>
      <c r="F102" s="2">
        <v>1</v>
      </c>
    </row>
    <row r="103" spans="1:6" x14ac:dyDescent="0.25">
      <c r="A103" s="4">
        <v>5</v>
      </c>
      <c r="B103" s="5">
        <v>61</v>
      </c>
      <c r="C103" s="5">
        <v>16</v>
      </c>
      <c r="D103" s="5">
        <v>15</v>
      </c>
      <c r="E103" s="5">
        <v>11</v>
      </c>
      <c r="F103" s="2">
        <v>1</v>
      </c>
    </row>
    <row r="104" spans="1:6" x14ac:dyDescent="0.25">
      <c r="A104" s="4">
        <v>6</v>
      </c>
      <c r="B104" s="5">
        <v>58</v>
      </c>
      <c r="C104" s="5">
        <v>18</v>
      </c>
      <c r="D104" s="5">
        <v>13</v>
      </c>
      <c r="E104" s="5">
        <v>18</v>
      </c>
      <c r="F104" s="2">
        <v>1</v>
      </c>
    </row>
    <row r="105" spans="1:6" x14ac:dyDescent="0.25">
      <c r="A105" s="4">
        <v>7</v>
      </c>
      <c r="B105" s="5">
        <v>26</v>
      </c>
      <c r="C105" s="5">
        <v>10</v>
      </c>
      <c r="D105" s="5">
        <v>11</v>
      </c>
      <c r="E105" s="5">
        <v>17</v>
      </c>
      <c r="F105" s="2">
        <v>1</v>
      </c>
    </row>
    <row r="106" spans="1:6" x14ac:dyDescent="0.25">
      <c r="A106" s="4">
        <v>8</v>
      </c>
      <c r="B106" s="5">
        <v>53</v>
      </c>
      <c r="C106" s="5">
        <v>10</v>
      </c>
      <c r="D106" s="5">
        <v>12</v>
      </c>
      <c r="E106" s="5">
        <v>12</v>
      </c>
      <c r="F106" s="2">
        <v>1</v>
      </c>
    </row>
    <row r="107" spans="1:6" x14ac:dyDescent="0.25">
      <c r="A107" s="4">
        <v>9</v>
      </c>
      <c r="B107" s="5">
        <v>5</v>
      </c>
      <c r="C107" s="5">
        <v>11</v>
      </c>
      <c r="D107" s="5">
        <v>12</v>
      </c>
      <c r="E107" s="5">
        <v>7</v>
      </c>
      <c r="F107" s="2">
        <v>1</v>
      </c>
    </row>
    <row r="108" spans="1:6" x14ac:dyDescent="0.25">
      <c r="A108" s="4">
        <v>10</v>
      </c>
      <c r="B108" s="5">
        <v>86</v>
      </c>
      <c r="C108" s="5">
        <v>16</v>
      </c>
      <c r="D108" s="5">
        <v>16</v>
      </c>
      <c r="E108" s="5">
        <v>13</v>
      </c>
      <c r="F108" s="2">
        <v>1</v>
      </c>
    </row>
    <row r="109" spans="1:6" x14ac:dyDescent="0.25">
      <c r="A109" s="4">
        <v>11</v>
      </c>
      <c r="B109" s="5">
        <v>105</v>
      </c>
      <c r="C109" s="5">
        <v>16</v>
      </c>
      <c r="D109" s="5">
        <v>14</v>
      </c>
      <c r="E109" s="5">
        <v>12</v>
      </c>
      <c r="F109" s="2">
        <v>1</v>
      </c>
    </row>
    <row r="110" spans="1:6" x14ac:dyDescent="0.25">
      <c r="A110" s="4">
        <v>12</v>
      </c>
      <c r="B110" s="5">
        <v>53</v>
      </c>
      <c r="C110" s="5">
        <v>15</v>
      </c>
      <c r="D110" s="5">
        <v>13</v>
      </c>
      <c r="E110" s="5">
        <v>13</v>
      </c>
      <c r="F110" s="2">
        <v>1</v>
      </c>
    </row>
    <row r="111" spans="1:6" x14ac:dyDescent="0.25">
      <c r="A111" s="4">
        <v>13</v>
      </c>
      <c r="B111" s="5">
        <v>31</v>
      </c>
      <c r="C111" s="5">
        <v>17</v>
      </c>
      <c r="D111" s="5">
        <v>8</v>
      </c>
      <c r="E111" s="5">
        <v>6</v>
      </c>
      <c r="F111" s="2">
        <v>1</v>
      </c>
    </row>
    <row r="112" spans="1:6" x14ac:dyDescent="0.25">
      <c r="A112" s="4">
        <v>14</v>
      </c>
      <c r="B112" s="5">
        <v>84</v>
      </c>
      <c r="C112" s="5">
        <v>13</v>
      </c>
      <c r="D112" s="5">
        <v>11</v>
      </c>
      <c r="E112" s="5">
        <v>13</v>
      </c>
      <c r="F112" s="2">
        <v>1</v>
      </c>
    </row>
    <row r="113" spans="1:6" x14ac:dyDescent="0.25">
      <c r="A113" s="4">
        <v>15</v>
      </c>
      <c r="B113" s="5">
        <v>27</v>
      </c>
      <c r="C113" s="5">
        <v>18</v>
      </c>
      <c r="D113" s="5">
        <v>17</v>
      </c>
      <c r="E113" s="5">
        <v>12</v>
      </c>
      <c r="F113" s="2">
        <v>1</v>
      </c>
    </row>
    <row r="114" spans="1:6" x14ac:dyDescent="0.25">
      <c r="A114" s="4">
        <v>16</v>
      </c>
      <c r="B114" s="5">
        <v>55</v>
      </c>
      <c r="C114" s="5">
        <v>14</v>
      </c>
      <c r="D114" s="5">
        <v>20</v>
      </c>
      <c r="E114" s="5">
        <v>14</v>
      </c>
      <c r="F114" s="2">
        <v>1</v>
      </c>
    </row>
    <row r="115" spans="1:6" x14ac:dyDescent="0.25">
      <c r="A115" s="4">
        <v>17</v>
      </c>
      <c r="B115" s="5">
        <v>68</v>
      </c>
      <c r="C115" s="5">
        <v>13</v>
      </c>
      <c r="D115" s="5">
        <v>16</v>
      </c>
      <c r="E115" s="5">
        <v>17</v>
      </c>
      <c r="F115" s="2">
        <v>1</v>
      </c>
    </row>
    <row r="116" spans="1:6" x14ac:dyDescent="0.25">
      <c r="A116" s="4">
        <v>18</v>
      </c>
      <c r="B116" s="5">
        <v>121</v>
      </c>
      <c r="C116" s="5">
        <v>14</v>
      </c>
      <c r="D116" s="5">
        <v>17</v>
      </c>
      <c r="E116" s="5">
        <v>18</v>
      </c>
      <c r="F116" s="2">
        <v>1</v>
      </c>
    </row>
    <row r="117" spans="1:6" x14ac:dyDescent="0.25">
      <c r="A117" s="4">
        <v>19</v>
      </c>
      <c r="B117" s="5">
        <v>5</v>
      </c>
      <c r="C117" s="5">
        <v>8</v>
      </c>
      <c r="D117" s="5">
        <v>14</v>
      </c>
      <c r="E117" s="5">
        <v>12</v>
      </c>
      <c r="F117" s="2">
        <v>1</v>
      </c>
    </row>
    <row r="118" spans="1:6" x14ac:dyDescent="0.25">
      <c r="A118" s="4">
        <v>20</v>
      </c>
      <c r="B118" s="5">
        <v>121</v>
      </c>
      <c r="C118" s="5">
        <v>14</v>
      </c>
      <c r="D118" s="5">
        <v>15</v>
      </c>
      <c r="E118" s="5">
        <v>20</v>
      </c>
      <c r="F118" s="2">
        <v>1</v>
      </c>
    </row>
    <row r="119" spans="1:6" x14ac:dyDescent="0.25">
      <c r="A119" s="4">
        <v>21</v>
      </c>
      <c r="B119" s="5">
        <v>232</v>
      </c>
      <c r="C119" s="5">
        <v>22</v>
      </c>
      <c r="D119" s="5"/>
      <c r="E119" s="5"/>
      <c r="F119" s="2">
        <v>0</v>
      </c>
    </row>
    <row r="120" spans="1:6" x14ac:dyDescent="0.25">
      <c r="A120" s="4">
        <v>22</v>
      </c>
      <c r="B120" s="5">
        <v>47</v>
      </c>
      <c r="C120" s="5">
        <v>12</v>
      </c>
      <c r="D120" s="5">
        <v>16</v>
      </c>
      <c r="E120" s="5">
        <v>14</v>
      </c>
      <c r="F120" s="2">
        <v>1</v>
      </c>
    </row>
    <row r="121" spans="1:6" x14ac:dyDescent="0.25">
      <c r="A121" s="4">
        <v>23</v>
      </c>
      <c r="B121" s="5">
        <v>12</v>
      </c>
      <c r="C121" s="5">
        <v>10</v>
      </c>
      <c r="D121" s="5">
        <v>14</v>
      </c>
      <c r="E121" s="5">
        <v>26</v>
      </c>
      <c r="F121" s="2">
        <v>1</v>
      </c>
    </row>
    <row r="122" spans="1:6" x14ac:dyDescent="0.25">
      <c r="A122" s="4">
        <v>24</v>
      </c>
      <c r="B122" s="5">
        <v>124</v>
      </c>
      <c r="C122" s="5">
        <v>12</v>
      </c>
      <c r="D122" s="5">
        <v>20</v>
      </c>
      <c r="E122" s="5">
        <v>18</v>
      </c>
      <c r="F122" s="2">
        <v>1</v>
      </c>
    </row>
    <row r="123" spans="1:6" x14ac:dyDescent="0.25">
      <c r="A123" s="4">
        <v>25</v>
      </c>
      <c r="B123" s="5">
        <v>98</v>
      </c>
      <c r="C123" s="5">
        <v>14</v>
      </c>
      <c r="D123" s="5">
        <v>15</v>
      </c>
      <c r="E123" s="5">
        <v>18</v>
      </c>
      <c r="F123" s="2">
        <v>1</v>
      </c>
    </row>
    <row r="124" spans="1:6" x14ac:dyDescent="0.25">
      <c r="A124" s="4">
        <v>26</v>
      </c>
      <c r="B124" s="5">
        <v>146</v>
      </c>
      <c r="C124" s="5">
        <v>8</v>
      </c>
      <c r="D124" s="5">
        <v>17</v>
      </c>
      <c r="E124" s="5">
        <v>15</v>
      </c>
      <c r="F124" s="2">
        <v>1</v>
      </c>
    </row>
    <row r="125" spans="1:6" x14ac:dyDescent="0.25">
      <c r="A125" s="4">
        <v>27</v>
      </c>
      <c r="B125" s="5">
        <v>84</v>
      </c>
      <c r="C125" s="5">
        <v>11</v>
      </c>
      <c r="D125" s="5">
        <v>12</v>
      </c>
      <c r="E125" s="5">
        <v>17</v>
      </c>
      <c r="F125" s="2">
        <v>1</v>
      </c>
    </row>
    <row r="126" spans="1:6" x14ac:dyDescent="0.25">
      <c r="A126" s="4">
        <v>28</v>
      </c>
      <c r="B126" s="5">
        <v>50</v>
      </c>
      <c r="C126" s="5">
        <v>6</v>
      </c>
      <c r="D126" s="5">
        <v>10</v>
      </c>
      <c r="E126" s="5">
        <v>22</v>
      </c>
      <c r="F126" s="2">
        <v>1</v>
      </c>
    </row>
    <row r="127" spans="1:6" x14ac:dyDescent="0.25">
      <c r="A127" s="4">
        <v>29</v>
      </c>
      <c r="B127" s="5">
        <v>55</v>
      </c>
      <c r="C127" s="5">
        <v>15</v>
      </c>
      <c r="D127" s="5">
        <v>10</v>
      </c>
      <c r="E127" s="5">
        <v>13</v>
      </c>
      <c r="F127" s="2">
        <v>1</v>
      </c>
    </row>
    <row r="128" spans="1:6" x14ac:dyDescent="0.25">
      <c r="A128" s="4">
        <v>30</v>
      </c>
      <c r="B128" s="5">
        <v>115</v>
      </c>
      <c r="C128" s="5">
        <v>24</v>
      </c>
      <c r="D128" s="5">
        <v>13</v>
      </c>
      <c r="E128" s="5">
        <v>15</v>
      </c>
      <c r="F128" s="2">
        <v>1</v>
      </c>
    </row>
    <row r="129" spans="1:6" x14ac:dyDescent="0.25">
      <c r="A129" s="4">
        <v>31</v>
      </c>
      <c r="B129" s="5">
        <v>132</v>
      </c>
      <c r="C129" s="5">
        <v>9</v>
      </c>
      <c r="D129" s="5">
        <v>12</v>
      </c>
      <c r="E129" s="5">
        <v>16</v>
      </c>
      <c r="F129" s="2">
        <v>1</v>
      </c>
    </row>
    <row r="130" spans="1:6" x14ac:dyDescent="0.25">
      <c r="A130" s="4">
        <v>32</v>
      </c>
      <c r="B130" s="5">
        <v>47</v>
      </c>
      <c r="C130" s="5">
        <v>10</v>
      </c>
      <c r="D130" s="5">
        <v>12</v>
      </c>
      <c r="E130" s="5">
        <v>19</v>
      </c>
      <c r="F130" s="2">
        <v>1</v>
      </c>
    </row>
    <row r="131" spans="1:6" x14ac:dyDescent="0.25">
      <c r="A131" s="4">
        <v>33</v>
      </c>
      <c r="B131" s="5">
        <v>80</v>
      </c>
      <c r="C131" s="5">
        <v>13</v>
      </c>
      <c r="D131" s="5">
        <v>15</v>
      </c>
      <c r="E131" s="5">
        <v>12</v>
      </c>
      <c r="F131" s="2">
        <v>1</v>
      </c>
    </row>
    <row r="132" spans="1:6" x14ac:dyDescent="0.25">
      <c r="A132" s="4">
        <v>34</v>
      </c>
      <c r="B132" s="5">
        <v>5</v>
      </c>
      <c r="C132" s="5">
        <v>5</v>
      </c>
      <c r="D132" s="5">
        <v>13</v>
      </c>
      <c r="E132" s="5">
        <v>16</v>
      </c>
      <c r="F132" s="2">
        <v>1</v>
      </c>
    </row>
    <row r="133" spans="1:6" x14ac:dyDescent="0.25">
      <c r="A133" s="4">
        <v>35</v>
      </c>
      <c r="B133" s="5">
        <v>62</v>
      </c>
      <c r="C133" s="5">
        <v>7</v>
      </c>
      <c r="D133" s="5">
        <v>15</v>
      </c>
      <c r="E133" s="5">
        <v>14</v>
      </c>
      <c r="F133" s="2">
        <v>1</v>
      </c>
    </row>
    <row r="134" spans="1:6" x14ac:dyDescent="0.25">
      <c r="A134" s="4">
        <v>36</v>
      </c>
      <c r="B134" s="5">
        <v>120</v>
      </c>
      <c r="C134" s="5">
        <v>10</v>
      </c>
      <c r="D134" s="5">
        <v>12</v>
      </c>
      <c r="E134" s="5">
        <v>24</v>
      </c>
      <c r="F134" s="2">
        <v>1</v>
      </c>
    </row>
    <row r="135" spans="1:6" x14ac:dyDescent="0.25">
      <c r="A135" s="4">
        <v>37</v>
      </c>
      <c r="B135" s="5">
        <v>22</v>
      </c>
      <c r="C135" s="5">
        <v>10</v>
      </c>
      <c r="D135" s="5">
        <v>11</v>
      </c>
      <c r="E135" s="5">
        <v>18</v>
      </c>
      <c r="F135" s="2">
        <v>1</v>
      </c>
    </row>
    <row r="136" spans="1:6" x14ac:dyDescent="0.25">
      <c r="A136" s="4">
        <v>38</v>
      </c>
      <c r="B136" s="5">
        <v>29</v>
      </c>
      <c r="C136" s="5">
        <v>13</v>
      </c>
      <c r="D136" s="5">
        <v>12</v>
      </c>
      <c r="E136" s="5">
        <v>23</v>
      </c>
      <c r="F136" s="2">
        <v>1</v>
      </c>
    </row>
    <row r="137" spans="1:6" x14ac:dyDescent="0.25">
      <c r="A137" s="4">
        <v>39</v>
      </c>
      <c r="B137" s="5">
        <v>47</v>
      </c>
      <c r="C137" s="5">
        <v>13</v>
      </c>
      <c r="D137" s="5">
        <v>18</v>
      </c>
      <c r="E137" s="5">
        <v>16</v>
      </c>
      <c r="F137" s="2">
        <v>1</v>
      </c>
    </row>
    <row r="138" spans="1:6" x14ac:dyDescent="0.25">
      <c r="A138" s="4">
        <v>40</v>
      </c>
      <c r="B138" s="5">
        <v>6</v>
      </c>
      <c r="C138" s="5">
        <v>11</v>
      </c>
      <c r="D138" s="5">
        <v>15</v>
      </c>
      <c r="E138" s="5">
        <v>16</v>
      </c>
      <c r="F138" s="2">
        <v>1</v>
      </c>
    </row>
    <row r="139" spans="1:6" x14ac:dyDescent="0.25">
      <c r="A139" s="4">
        <v>41</v>
      </c>
      <c r="B139" s="5">
        <v>86</v>
      </c>
      <c r="C139" s="5">
        <v>6</v>
      </c>
      <c r="D139" s="5">
        <v>21</v>
      </c>
      <c r="E139" s="5">
        <v>25</v>
      </c>
      <c r="F139" s="2">
        <v>1</v>
      </c>
    </row>
    <row r="140" spans="1:6" x14ac:dyDescent="0.25">
      <c r="A140" s="7"/>
    </row>
    <row r="141" spans="1:6" x14ac:dyDescent="0.25">
      <c r="A141" s="3"/>
    </row>
    <row r="142" spans="1:6" x14ac:dyDescent="0.25">
      <c r="A142" s="2"/>
    </row>
    <row r="143" spans="1:6" x14ac:dyDescent="0.25">
      <c r="A143" s="4"/>
      <c r="B143" s="5"/>
      <c r="C143" s="5"/>
      <c r="D143" s="5"/>
      <c r="E143" s="5"/>
    </row>
    <row r="144" spans="1:6" x14ac:dyDescent="0.25">
      <c r="A144" s="4"/>
      <c r="B144" s="5"/>
      <c r="C144" s="5"/>
      <c r="D144" s="5"/>
      <c r="E144" s="5"/>
    </row>
    <row r="145" spans="1:12" x14ac:dyDescent="0.25">
      <c r="A145" s="4"/>
      <c r="B145" s="5"/>
      <c r="C145" s="5"/>
      <c r="D145" s="5"/>
      <c r="E145" s="5"/>
    </row>
    <row r="146" spans="1:12" x14ac:dyDescent="0.25">
      <c r="A146" s="4"/>
      <c r="B146" s="5"/>
      <c r="C146" s="5"/>
      <c r="D146" s="5"/>
      <c r="E146" s="5"/>
    </row>
    <row r="147" spans="1:12" x14ac:dyDescent="0.25">
      <c r="A147" s="4"/>
      <c r="B147" s="5"/>
      <c r="C147" s="5"/>
      <c r="D147" s="5"/>
      <c r="E147" s="5"/>
    </row>
    <row r="148" spans="1:12" x14ac:dyDescent="0.25">
      <c r="A148" s="4"/>
      <c r="B148" s="5"/>
      <c r="C148" s="5"/>
      <c r="D148" s="5"/>
      <c r="E148" s="5"/>
    </row>
    <row r="149" spans="1:12" x14ac:dyDescent="0.25">
      <c r="A149" s="4"/>
      <c r="B149" s="5"/>
      <c r="C149" s="5"/>
      <c r="D149" s="5"/>
      <c r="E149" s="5"/>
    </row>
    <row r="150" spans="1:12" x14ac:dyDescent="0.25">
      <c r="A150" s="4"/>
      <c r="B150" s="5"/>
      <c r="C150" s="5"/>
      <c r="D150" s="5"/>
      <c r="E150" s="5"/>
    </row>
    <row r="151" spans="1:12" x14ac:dyDescent="0.25">
      <c r="A151" s="4"/>
      <c r="B151" s="5"/>
      <c r="C151" s="5"/>
      <c r="D151" s="5"/>
      <c r="E151" s="5"/>
    </row>
    <row r="152" spans="1:12" x14ac:dyDescent="0.25">
      <c r="A152" s="4"/>
      <c r="B152" s="5"/>
      <c r="C152" s="5"/>
      <c r="D152" s="5"/>
      <c r="E152" s="5"/>
    </row>
    <row r="153" spans="1:12" s="2" customFormat="1" x14ac:dyDescent="0.25">
      <c r="A153" s="4"/>
      <c r="B153" s="5"/>
      <c r="C153" s="5"/>
      <c r="D153" s="5"/>
      <c r="E153" s="5"/>
      <c r="G153"/>
      <c r="H153"/>
      <c r="I153"/>
      <c r="J153"/>
      <c r="K153"/>
      <c r="L153"/>
    </row>
    <row r="154" spans="1:12" s="2" customFormat="1" x14ac:dyDescent="0.25">
      <c r="A154" s="4"/>
      <c r="B154" s="5"/>
      <c r="C154" s="5"/>
      <c r="D154" s="5"/>
      <c r="E154" s="5"/>
      <c r="G154"/>
      <c r="H154"/>
      <c r="I154"/>
      <c r="J154"/>
      <c r="K154"/>
      <c r="L154"/>
    </row>
    <row r="155" spans="1:12" s="2" customFormat="1" x14ac:dyDescent="0.25">
      <c r="A155" s="4"/>
      <c r="B155" s="5"/>
      <c r="C155" s="5"/>
      <c r="D155" s="5"/>
      <c r="E155" s="5"/>
      <c r="G155"/>
      <c r="H155"/>
      <c r="I155"/>
      <c r="J155"/>
      <c r="K155"/>
      <c r="L155"/>
    </row>
    <row r="156" spans="1:12" s="2" customFormat="1" x14ac:dyDescent="0.25">
      <c r="A156" s="4"/>
      <c r="B156" s="5"/>
      <c r="C156" s="5"/>
      <c r="D156" s="5"/>
      <c r="E156" s="5"/>
      <c r="G156"/>
      <c r="H156"/>
      <c r="I156"/>
      <c r="J156"/>
      <c r="K156"/>
      <c r="L156"/>
    </row>
    <row r="157" spans="1:12" s="2" customFormat="1" x14ac:dyDescent="0.25">
      <c r="A157" s="4"/>
      <c r="B157" s="5"/>
      <c r="C157" s="5"/>
      <c r="D157" s="5"/>
      <c r="E157" s="5"/>
      <c r="G157"/>
      <c r="H157"/>
      <c r="I157"/>
      <c r="J157"/>
      <c r="K157"/>
      <c r="L157"/>
    </row>
    <row r="158" spans="1:12" s="2" customFormat="1" x14ac:dyDescent="0.25">
      <c r="A158" s="4"/>
      <c r="B158" s="5"/>
      <c r="C158" s="5"/>
      <c r="D158" s="5"/>
      <c r="E158" s="5"/>
      <c r="G158"/>
      <c r="H158"/>
      <c r="I158"/>
      <c r="J158"/>
      <c r="K158"/>
      <c r="L158"/>
    </row>
    <row r="159" spans="1:12" s="2" customFormat="1" x14ac:dyDescent="0.25">
      <c r="A159" s="4"/>
      <c r="B159" s="5"/>
      <c r="C159" s="5"/>
      <c r="D159" s="5"/>
      <c r="E159" s="5"/>
      <c r="G159"/>
      <c r="H159"/>
      <c r="I159"/>
      <c r="J159"/>
      <c r="K159"/>
      <c r="L159"/>
    </row>
    <row r="160" spans="1:12" s="2" customFormat="1" x14ac:dyDescent="0.25">
      <c r="A160" s="4"/>
      <c r="B160" s="5"/>
      <c r="C160" s="5"/>
      <c r="D160" s="5"/>
      <c r="E160" s="5"/>
      <c r="G160"/>
      <c r="H160"/>
      <c r="I160"/>
      <c r="J160"/>
      <c r="K160"/>
      <c r="L160"/>
    </row>
    <row r="161" spans="1:12" s="2" customFormat="1" x14ac:dyDescent="0.25">
      <c r="A161" s="4"/>
      <c r="B161" s="5"/>
      <c r="C161" s="5"/>
      <c r="D161" s="5"/>
      <c r="E161" s="5"/>
      <c r="G161"/>
      <c r="H161"/>
      <c r="I161"/>
      <c r="J161"/>
      <c r="K161"/>
      <c r="L161"/>
    </row>
    <row r="162" spans="1:12" s="2" customFormat="1" x14ac:dyDescent="0.25">
      <c r="A162" s="4"/>
      <c r="B162" s="5"/>
      <c r="C162" s="5"/>
      <c r="D162" s="5"/>
      <c r="E162" s="5"/>
      <c r="G162"/>
      <c r="H162"/>
      <c r="I162"/>
      <c r="J162"/>
      <c r="K162"/>
      <c r="L162"/>
    </row>
    <row r="163" spans="1:12" s="2" customFormat="1" x14ac:dyDescent="0.25">
      <c r="A163" s="4"/>
      <c r="B163" s="5"/>
      <c r="C163" s="5"/>
      <c r="D163" s="5"/>
      <c r="E163" s="5"/>
      <c r="G163"/>
      <c r="H163"/>
      <c r="I163"/>
      <c r="J163"/>
      <c r="K163"/>
      <c r="L163"/>
    </row>
    <row r="164" spans="1:12" s="2" customFormat="1" x14ac:dyDescent="0.25">
      <c r="A164" s="4"/>
      <c r="B164" s="5"/>
      <c r="C164" s="5"/>
      <c r="D164" s="5"/>
      <c r="E164" s="5"/>
      <c r="G164"/>
      <c r="H164"/>
      <c r="I164"/>
      <c r="J164"/>
      <c r="K164"/>
      <c r="L164"/>
    </row>
    <row r="165" spans="1:12" s="2" customFormat="1" x14ac:dyDescent="0.25">
      <c r="A165" s="4"/>
      <c r="B165" s="5"/>
      <c r="C165" s="5"/>
      <c r="D165" s="5"/>
      <c r="E165" s="5"/>
      <c r="G165"/>
      <c r="H165"/>
      <c r="I165"/>
      <c r="J165"/>
      <c r="K165"/>
      <c r="L165"/>
    </row>
    <row r="166" spans="1:12" s="2" customFormat="1" x14ac:dyDescent="0.25">
      <c r="A166" s="4"/>
      <c r="B166" s="5"/>
      <c r="C166" s="5"/>
      <c r="D166" s="5"/>
      <c r="E166" s="5"/>
      <c r="G166"/>
      <c r="H166"/>
      <c r="I166"/>
      <c r="J166"/>
      <c r="K166"/>
      <c r="L166"/>
    </row>
    <row r="167" spans="1:12" s="2" customFormat="1" x14ac:dyDescent="0.25">
      <c r="A167" s="4"/>
      <c r="B167" s="5"/>
      <c r="C167" s="5"/>
      <c r="D167" s="5"/>
      <c r="E167" s="5"/>
      <c r="G167"/>
      <c r="H167"/>
      <c r="I167"/>
      <c r="J167"/>
      <c r="K167"/>
      <c r="L167"/>
    </row>
    <row r="168" spans="1:12" s="2" customFormat="1" x14ac:dyDescent="0.25">
      <c r="A168" s="4"/>
      <c r="B168" s="5"/>
      <c r="C168" s="5"/>
      <c r="D168" s="5"/>
      <c r="E168" s="5"/>
      <c r="G168"/>
      <c r="H168"/>
      <c r="I168"/>
      <c r="J168"/>
      <c r="K168"/>
      <c r="L168"/>
    </row>
    <row r="169" spans="1:12" s="2" customFormat="1" x14ac:dyDescent="0.25">
      <c r="A169" s="4"/>
      <c r="B169" s="5"/>
      <c r="C169" s="5"/>
      <c r="D169" s="5"/>
      <c r="E169" s="5"/>
      <c r="G169"/>
      <c r="H169"/>
      <c r="I169"/>
      <c r="J169"/>
      <c r="K169"/>
      <c r="L169"/>
    </row>
    <row r="170" spans="1:12" s="2" customFormat="1" x14ac:dyDescent="0.25">
      <c r="A170" s="4"/>
      <c r="B170" s="5"/>
      <c r="C170" s="5"/>
      <c r="D170" s="5"/>
      <c r="E170" s="5"/>
      <c r="G170"/>
      <c r="H170"/>
      <c r="I170"/>
      <c r="J170"/>
      <c r="K170"/>
      <c r="L170"/>
    </row>
    <row r="171" spans="1:12" s="2" customFormat="1" x14ac:dyDescent="0.25">
      <c r="A171" s="4"/>
      <c r="B171" s="5"/>
      <c r="C171" s="5"/>
      <c r="D171" s="5"/>
      <c r="E171" s="5"/>
      <c r="G171"/>
      <c r="H171"/>
      <c r="I171"/>
      <c r="J171"/>
      <c r="K171"/>
      <c r="L171"/>
    </row>
    <row r="172" spans="1:12" s="2" customFormat="1" x14ac:dyDescent="0.25">
      <c r="A172" s="4"/>
      <c r="B172" s="5"/>
      <c r="C172" s="5"/>
      <c r="D172" s="5"/>
      <c r="E172" s="5"/>
      <c r="G172"/>
      <c r="H172"/>
      <c r="I172"/>
      <c r="J172"/>
      <c r="K172"/>
      <c r="L172"/>
    </row>
    <row r="173" spans="1:12" s="2" customFormat="1" x14ac:dyDescent="0.25">
      <c r="A173" s="4"/>
      <c r="B173" s="5"/>
      <c r="C173" s="5"/>
      <c r="D173" s="5"/>
      <c r="E173" s="5"/>
      <c r="G173"/>
      <c r="H173"/>
      <c r="I173"/>
      <c r="J173"/>
      <c r="K173"/>
      <c r="L173"/>
    </row>
    <row r="174" spans="1:12" s="2" customFormat="1" x14ac:dyDescent="0.25">
      <c r="A174" s="4"/>
      <c r="B174" s="5"/>
      <c r="C174" s="5"/>
      <c r="D174" s="5"/>
      <c r="E174" s="5"/>
      <c r="G174"/>
      <c r="H174"/>
      <c r="I174"/>
      <c r="J174"/>
      <c r="K174"/>
      <c r="L174"/>
    </row>
    <row r="175" spans="1:12" s="2" customFormat="1" x14ac:dyDescent="0.25">
      <c r="A175" s="4"/>
      <c r="B175" s="5"/>
      <c r="C175" s="5"/>
      <c r="D175" s="5"/>
      <c r="E175" s="5"/>
      <c r="G175"/>
      <c r="H175"/>
      <c r="I175"/>
      <c r="J175"/>
      <c r="K175"/>
      <c r="L175"/>
    </row>
    <row r="176" spans="1:12" s="2" customFormat="1" x14ac:dyDescent="0.25">
      <c r="A176" s="4"/>
      <c r="B176" s="5"/>
      <c r="C176" s="5"/>
      <c r="D176" s="5"/>
      <c r="E176" s="5"/>
      <c r="G176"/>
      <c r="H176"/>
      <c r="I176"/>
      <c r="J176"/>
      <c r="K176"/>
      <c r="L176"/>
    </row>
    <row r="177" spans="1:12" s="2" customFormat="1" x14ac:dyDescent="0.25">
      <c r="A177" s="4"/>
      <c r="B177" s="5"/>
      <c r="C177" s="5"/>
      <c r="D177" s="5"/>
      <c r="E177" s="5"/>
      <c r="G177"/>
      <c r="H177"/>
      <c r="I177"/>
      <c r="J177"/>
      <c r="K177"/>
      <c r="L177"/>
    </row>
    <row r="178" spans="1:12" s="2" customFormat="1" x14ac:dyDescent="0.25">
      <c r="A178" s="4"/>
      <c r="B178" s="5"/>
      <c r="C178" s="5"/>
      <c r="D178" s="5"/>
      <c r="E178" s="5"/>
      <c r="G178"/>
      <c r="H178"/>
      <c r="I178"/>
      <c r="J178"/>
      <c r="K178"/>
      <c r="L178"/>
    </row>
    <row r="179" spans="1:12" s="2" customFormat="1" x14ac:dyDescent="0.25">
      <c r="A179" s="7"/>
      <c r="B179" s="5"/>
      <c r="C179" s="5"/>
      <c r="D179" s="5"/>
      <c r="E179" s="5"/>
      <c r="G179"/>
      <c r="H179"/>
      <c r="I179"/>
      <c r="J179"/>
      <c r="K179"/>
      <c r="L179"/>
    </row>
    <row r="180" spans="1:12" s="2" customFormat="1" x14ac:dyDescent="0.25">
      <c r="A180" s="3"/>
      <c r="B180" s="5"/>
      <c r="C180" s="5"/>
      <c r="D180" s="5"/>
      <c r="E180" s="5"/>
      <c r="G180"/>
      <c r="H180"/>
      <c r="I180"/>
      <c r="J180"/>
      <c r="K180"/>
      <c r="L180"/>
    </row>
    <row r="181" spans="1:12" s="2" customFormat="1" x14ac:dyDescent="0.25">
      <c r="A181" s="4"/>
      <c r="B181" s="5"/>
      <c r="C181" s="5"/>
      <c r="D181" s="5"/>
      <c r="E181" s="5"/>
      <c r="G181"/>
      <c r="H181"/>
      <c r="I181"/>
      <c r="J181"/>
      <c r="K181"/>
      <c r="L181"/>
    </row>
    <row r="182" spans="1:12" s="2" customFormat="1" x14ac:dyDescent="0.25">
      <c r="A182" s="4"/>
      <c r="B182" s="5"/>
      <c r="C182" s="5"/>
      <c r="D182" s="5"/>
      <c r="E182" s="5"/>
      <c r="G182"/>
      <c r="H182"/>
      <c r="I182"/>
      <c r="J182"/>
      <c r="K182"/>
      <c r="L182"/>
    </row>
    <row r="183" spans="1:12" s="2" customFormat="1" x14ac:dyDescent="0.25">
      <c r="A183" s="4"/>
      <c r="B183" s="5"/>
      <c r="C183" s="5"/>
      <c r="D183" s="5"/>
      <c r="E183" s="5"/>
      <c r="G183"/>
      <c r="H183"/>
      <c r="I183"/>
      <c r="J183"/>
      <c r="K183"/>
      <c r="L183"/>
    </row>
    <row r="184" spans="1:12" s="2" customFormat="1" x14ac:dyDescent="0.25">
      <c r="A184" s="4"/>
      <c r="B184" s="5"/>
      <c r="C184" s="5"/>
      <c r="D184" s="5"/>
      <c r="E184" s="5"/>
      <c r="G184"/>
      <c r="H184"/>
      <c r="I184"/>
      <c r="J184"/>
      <c r="K184"/>
      <c r="L184"/>
    </row>
    <row r="185" spans="1:12" s="2" customFormat="1" x14ac:dyDescent="0.25">
      <c r="A185" s="4"/>
      <c r="B185" s="5"/>
      <c r="C185" s="5"/>
      <c r="D185" s="5"/>
      <c r="E185" s="5"/>
      <c r="G185"/>
      <c r="H185"/>
      <c r="I185"/>
      <c r="J185"/>
      <c r="K185"/>
      <c r="L185"/>
    </row>
    <row r="186" spans="1:12" s="2" customFormat="1" x14ac:dyDescent="0.25">
      <c r="A186" s="4"/>
      <c r="B186" s="5"/>
      <c r="C186" s="5"/>
      <c r="D186" s="5"/>
      <c r="E186" s="5"/>
      <c r="G186"/>
      <c r="H186"/>
      <c r="I186"/>
      <c r="J186"/>
      <c r="K186"/>
      <c r="L186"/>
    </row>
    <row r="187" spans="1:12" s="2" customFormat="1" x14ac:dyDescent="0.25">
      <c r="A187" s="4"/>
      <c r="B187" s="5"/>
      <c r="C187" s="5"/>
      <c r="D187" s="5"/>
      <c r="E187" s="5"/>
      <c r="G187"/>
      <c r="H187"/>
      <c r="I187"/>
      <c r="J187"/>
      <c r="K187"/>
      <c r="L187"/>
    </row>
    <row r="188" spans="1:12" s="2" customFormat="1" x14ac:dyDescent="0.25">
      <c r="A188" s="4"/>
      <c r="B188" s="5"/>
      <c r="C188" s="5"/>
      <c r="D188" s="5"/>
      <c r="E188" s="5"/>
      <c r="G188"/>
      <c r="H188"/>
      <c r="I188"/>
      <c r="J188"/>
      <c r="K188"/>
      <c r="L188"/>
    </row>
    <row r="189" spans="1:12" s="2" customFormat="1" x14ac:dyDescent="0.25">
      <c r="A189" s="4"/>
      <c r="B189" s="5"/>
      <c r="C189" s="5"/>
      <c r="D189" s="5"/>
      <c r="E189" s="5"/>
      <c r="G189"/>
      <c r="H189"/>
      <c r="I189"/>
      <c r="J189"/>
      <c r="K189"/>
      <c r="L189"/>
    </row>
    <row r="190" spans="1:12" s="2" customFormat="1" x14ac:dyDescent="0.25">
      <c r="A190" s="4"/>
      <c r="B190" s="5"/>
      <c r="C190" s="5"/>
      <c r="D190" s="5"/>
      <c r="E190" s="5"/>
      <c r="G190"/>
      <c r="H190"/>
      <c r="I190"/>
      <c r="J190"/>
      <c r="K190"/>
      <c r="L190"/>
    </row>
    <row r="191" spans="1:12" s="2" customFormat="1" x14ac:dyDescent="0.25">
      <c r="A191" s="4"/>
      <c r="B191" s="5"/>
      <c r="C191" s="5"/>
      <c r="D191" s="5"/>
      <c r="E191" s="5"/>
      <c r="G191"/>
      <c r="H191"/>
      <c r="I191"/>
      <c r="J191"/>
      <c r="K191"/>
      <c r="L191"/>
    </row>
    <row r="192" spans="1:12" s="2" customFormat="1" x14ac:dyDescent="0.25">
      <c r="A192" s="4"/>
      <c r="B192" s="5"/>
      <c r="C192" s="5"/>
      <c r="D192" s="5"/>
      <c r="E192" s="5"/>
      <c r="G192"/>
      <c r="H192"/>
      <c r="I192"/>
      <c r="J192"/>
      <c r="K192"/>
      <c r="L192"/>
    </row>
    <row r="193" spans="1:12" s="2" customFormat="1" x14ac:dyDescent="0.25">
      <c r="A193" s="4"/>
      <c r="B193" s="5"/>
      <c r="C193" s="5"/>
      <c r="D193" s="5"/>
      <c r="E193" s="5"/>
      <c r="G193"/>
      <c r="H193"/>
      <c r="I193"/>
      <c r="J193"/>
      <c r="K193"/>
      <c r="L193"/>
    </row>
    <row r="194" spans="1:12" s="2" customFormat="1" x14ac:dyDescent="0.25">
      <c r="A194" s="4"/>
      <c r="B194" s="5"/>
      <c r="C194" s="5"/>
      <c r="D194" s="5"/>
      <c r="E194" s="5"/>
      <c r="G194"/>
      <c r="H194"/>
      <c r="I194"/>
      <c r="J194"/>
      <c r="K194"/>
      <c r="L194"/>
    </row>
    <row r="195" spans="1:12" s="2" customFormat="1" x14ac:dyDescent="0.25">
      <c r="A195" s="4"/>
      <c r="B195" s="5"/>
      <c r="C195" s="5"/>
      <c r="D195" s="5"/>
      <c r="E195" s="5"/>
      <c r="G195"/>
      <c r="H195"/>
      <c r="I195"/>
      <c r="J195"/>
      <c r="K195"/>
      <c r="L195"/>
    </row>
    <row r="196" spans="1:12" s="2" customFormat="1" x14ac:dyDescent="0.25">
      <c r="A196" s="4"/>
      <c r="B196" s="5"/>
      <c r="C196" s="5"/>
      <c r="D196" s="5"/>
      <c r="E196" s="5"/>
      <c r="G196"/>
      <c r="H196"/>
      <c r="I196"/>
      <c r="J196"/>
      <c r="K196"/>
      <c r="L196"/>
    </row>
    <row r="197" spans="1:12" s="2" customFormat="1" x14ac:dyDescent="0.25">
      <c r="A197" s="4"/>
      <c r="B197" s="5"/>
      <c r="C197" s="5"/>
      <c r="D197" s="5"/>
      <c r="E197" s="5"/>
      <c r="G197"/>
      <c r="H197"/>
      <c r="I197"/>
      <c r="J197"/>
      <c r="K197"/>
      <c r="L197"/>
    </row>
    <row r="198" spans="1:12" s="2" customFormat="1" x14ac:dyDescent="0.25">
      <c r="A198" s="4"/>
      <c r="B198" s="5"/>
      <c r="C198" s="5"/>
      <c r="D198" s="5"/>
      <c r="E198" s="5"/>
      <c r="G198"/>
      <c r="H198"/>
      <c r="I198"/>
      <c r="J198"/>
      <c r="K198"/>
      <c r="L198"/>
    </row>
    <row r="199" spans="1:12" s="2" customFormat="1" x14ac:dyDescent="0.25">
      <c r="A199" s="4"/>
      <c r="B199" s="5"/>
      <c r="C199" s="5"/>
      <c r="D199" s="5"/>
      <c r="E199" s="5"/>
      <c r="G199"/>
      <c r="H199"/>
      <c r="I199"/>
      <c r="J199"/>
      <c r="K199"/>
      <c r="L199"/>
    </row>
    <row r="200" spans="1:12" s="2" customFormat="1" x14ac:dyDescent="0.25">
      <c r="A200" s="4"/>
      <c r="B200" s="5"/>
      <c r="C200" s="5"/>
      <c r="D200" s="5"/>
      <c r="E200" s="5"/>
      <c r="G200"/>
      <c r="H200"/>
      <c r="I200"/>
      <c r="J200"/>
      <c r="K200"/>
      <c r="L200"/>
    </row>
    <row r="201" spans="1:12" s="2" customFormat="1" x14ac:dyDescent="0.25">
      <c r="A201" s="4"/>
      <c r="B201" s="5"/>
      <c r="C201" s="5"/>
      <c r="D201" s="5"/>
      <c r="E201" s="5"/>
      <c r="G201"/>
      <c r="H201"/>
      <c r="I201"/>
      <c r="J201"/>
      <c r="K201"/>
      <c r="L201"/>
    </row>
    <row r="202" spans="1:12" s="2" customFormat="1" x14ac:dyDescent="0.25">
      <c r="A202" s="4"/>
      <c r="B202" s="5"/>
      <c r="C202" s="5"/>
      <c r="D202" s="5"/>
      <c r="E202" s="5"/>
      <c r="G202"/>
      <c r="H202"/>
      <c r="I202"/>
      <c r="J202"/>
      <c r="K202"/>
      <c r="L202"/>
    </row>
    <row r="203" spans="1:12" s="2" customFormat="1" x14ac:dyDescent="0.25">
      <c r="A203" s="4"/>
      <c r="B203" s="5"/>
      <c r="C203" s="5"/>
      <c r="D203" s="5"/>
      <c r="E203" s="5"/>
      <c r="G203"/>
      <c r="H203"/>
      <c r="I203"/>
      <c r="J203"/>
      <c r="K203"/>
      <c r="L203"/>
    </row>
    <row r="204" spans="1:12" s="2" customFormat="1" x14ac:dyDescent="0.25">
      <c r="A204" s="4"/>
      <c r="B204" s="5"/>
      <c r="C204" s="5"/>
      <c r="D204" s="5"/>
      <c r="E204" s="5"/>
      <c r="G204"/>
      <c r="H204"/>
      <c r="I204"/>
      <c r="J204"/>
      <c r="K204"/>
      <c r="L204"/>
    </row>
    <row r="205" spans="1:12" s="2" customFormat="1" x14ac:dyDescent="0.25">
      <c r="A205" s="4"/>
      <c r="B205" s="5"/>
      <c r="C205" s="5"/>
      <c r="D205" s="5"/>
      <c r="E205" s="5"/>
      <c r="G205"/>
      <c r="H205"/>
      <c r="I205"/>
      <c r="J205"/>
      <c r="K205"/>
      <c r="L205"/>
    </row>
    <row r="206" spans="1:12" s="2" customFormat="1" x14ac:dyDescent="0.25">
      <c r="A206" s="4"/>
      <c r="B206" s="5"/>
      <c r="C206" s="5"/>
      <c r="D206" s="5"/>
      <c r="E206" s="5"/>
      <c r="G206"/>
      <c r="H206"/>
      <c r="I206"/>
      <c r="J206"/>
      <c r="K206"/>
      <c r="L206"/>
    </row>
    <row r="207" spans="1:12" s="2" customFormat="1" x14ac:dyDescent="0.25">
      <c r="A207" s="4"/>
      <c r="B207" s="5"/>
      <c r="C207" s="5"/>
      <c r="D207" s="5"/>
      <c r="E207" s="5"/>
      <c r="G207"/>
      <c r="H207"/>
      <c r="I207"/>
      <c r="J207"/>
      <c r="K207"/>
      <c r="L207"/>
    </row>
    <row r="208" spans="1:12" s="2" customFormat="1" x14ac:dyDescent="0.25">
      <c r="A208" s="4"/>
      <c r="B208" s="5"/>
      <c r="C208" s="5"/>
      <c r="D208" s="5"/>
      <c r="E208" s="5"/>
      <c r="G208"/>
      <c r="H208"/>
      <c r="I208"/>
      <c r="J208"/>
      <c r="K208"/>
      <c r="L208"/>
    </row>
    <row r="209" spans="1:12" s="2" customFormat="1" x14ac:dyDescent="0.25">
      <c r="A209" s="4"/>
      <c r="B209" s="5"/>
      <c r="C209" s="5"/>
      <c r="D209" s="5"/>
      <c r="E209" s="5"/>
      <c r="G209"/>
      <c r="H209"/>
      <c r="I209"/>
      <c r="J209"/>
      <c r="K209"/>
      <c r="L209"/>
    </row>
    <row r="210" spans="1:12" s="2" customFormat="1" x14ac:dyDescent="0.25">
      <c r="A210" s="4"/>
      <c r="B210" s="5"/>
      <c r="C210" s="5"/>
      <c r="D210" s="5"/>
      <c r="E210" s="5"/>
      <c r="G210"/>
      <c r="H210"/>
      <c r="I210"/>
      <c r="J210"/>
      <c r="K210"/>
      <c r="L210"/>
    </row>
    <row r="211" spans="1:12" s="2" customFormat="1" x14ac:dyDescent="0.25">
      <c r="A211" s="4"/>
      <c r="B211" s="5"/>
      <c r="C211" s="5"/>
      <c r="D211" s="5"/>
      <c r="E211" s="5"/>
      <c r="G211"/>
      <c r="H211"/>
      <c r="I211"/>
      <c r="J211"/>
      <c r="K211"/>
      <c r="L211"/>
    </row>
    <row r="212" spans="1:12" s="2" customFormat="1" x14ac:dyDescent="0.25">
      <c r="A212" s="4"/>
      <c r="B212" s="5"/>
      <c r="C212" s="5"/>
      <c r="D212" s="5"/>
      <c r="E212" s="5"/>
      <c r="G212"/>
      <c r="H212"/>
      <c r="I212"/>
      <c r="J212"/>
      <c r="K212"/>
      <c r="L212"/>
    </row>
    <row r="213" spans="1:12" s="2" customFormat="1" x14ac:dyDescent="0.25">
      <c r="A213" s="4"/>
      <c r="B213" s="5"/>
      <c r="C213" s="5"/>
      <c r="D213" s="5"/>
      <c r="E213" s="5"/>
      <c r="G213"/>
      <c r="H213"/>
      <c r="I213"/>
      <c r="J213"/>
      <c r="K213"/>
      <c r="L213"/>
    </row>
    <row r="214" spans="1:12" s="2" customFormat="1" x14ac:dyDescent="0.25">
      <c r="A214" s="4"/>
      <c r="B214" s="5"/>
      <c r="C214" s="5"/>
      <c r="D214" s="5"/>
      <c r="E214" s="5"/>
      <c r="G214"/>
      <c r="H214"/>
      <c r="I214"/>
      <c r="J214"/>
      <c r="K214"/>
      <c r="L214"/>
    </row>
    <row r="215" spans="1:12" s="2" customFormat="1" x14ac:dyDescent="0.25">
      <c r="A215" s="4"/>
      <c r="B215" s="5"/>
      <c r="C215" s="5"/>
      <c r="D215" s="5"/>
      <c r="E215" s="5"/>
      <c r="G215"/>
      <c r="H215"/>
      <c r="I215"/>
      <c r="J215"/>
      <c r="K215"/>
      <c r="L215"/>
    </row>
    <row r="216" spans="1:12" x14ac:dyDescent="0.25">
      <c r="A216" s="4"/>
      <c r="B216" s="5"/>
      <c r="C216" s="5"/>
      <c r="D216" s="5"/>
      <c r="E216" s="5"/>
    </row>
    <row r="217" spans="1:12" x14ac:dyDescent="0.25">
      <c r="A217" s="4"/>
      <c r="B217" s="5"/>
      <c r="C217" s="5"/>
      <c r="D217" s="5"/>
      <c r="E217" s="5"/>
    </row>
    <row r="218" spans="1:12" x14ac:dyDescent="0.25">
      <c r="A218" s="8"/>
      <c r="E218" s="5"/>
    </row>
    <row r="219" spans="1:12" x14ac:dyDescent="0.25">
      <c r="A219" s="8"/>
      <c r="E219" s="5"/>
      <c r="H219" s="8"/>
    </row>
    <row r="220" spans="1:12" x14ac:dyDescent="0.25">
      <c r="A220" s="8"/>
      <c r="E220" s="5"/>
      <c r="H220" s="1"/>
    </row>
    <row r="221" spans="1:12" x14ac:dyDescent="0.25">
      <c r="B221" s="5"/>
      <c r="C221" s="5"/>
      <c r="D221" s="5"/>
      <c r="E221" s="5"/>
    </row>
    <row r="222" spans="1:12" x14ac:dyDescent="0.25">
      <c r="B222" s="5"/>
      <c r="C222" s="5"/>
      <c r="D222" s="5"/>
      <c r="E222" s="5"/>
    </row>
    <row r="223" spans="1:12" x14ac:dyDescent="0.25">
      <c r="B223" s="5"/>
      <c r="C223" s="5"/>
      <c r="D223" s="5"/>
      <c r="E223" s="5"/>
    </row>
    <row r="224" spans="1:12" x14ac:dyDescent="0.25">
      <c r="B224" s="5"/>
      <c r="C224" s="5"/>
      <c r="D224" s="5"/>
      <c r="E224" s="5"/>
    </row>
    <row r="225" spans="1:12" x14ac:dyDescent="0.25">
      <c r="B225" s="5"/>
      <c r="C225" s="5"/>
      <c r="D225" s="5"/>
      <c r="E225" s="5"/>
    </row>
    <row r="226" spans="1:12" x14ac:dyDescent="0.25">
      <c r="B226" s="5"/>
      <c r="C226" s="5"/>
      <c r="D226" s="5"/>
      <c r="E226" s="5"/>
    </row>
    <row r="227" spans="1:12" x14ac:dyDescent="0.25">
      <c r="B227" s="5"/>
      <c r="C227" s="5"/>
      <c r="D227" s="5"/>
      <c r="E227" s="5"/>
    </row>
    <row r="228" spans="1:12" x14ac:dyDescent="0.25">
      <c r="B228" s="5"/>
      <c r="C228" s="5"/>
      <c r="D228" s="5"/>
      <c r="E228" s="5"/>
    </row>
    <row r="229" spans="1:12" x14ac:dyDescent="0.25">
      <c r="B229" s="5"/>
      <c r="C229" s="5"/>
      <c r="D229" s="5"/>
      <c r="E229" s="5"/>
    </row>
    <row r="230" spans="1:12" x14ac:dyDescent="0.25">
      <c r="B230" s="5"/>
      <c r="C230" s="5"/>
      <c r="D230" s="5"/>
      <c r="E230" s="5"/>
    </row>
    <row r="231" spans="1:12" s="2" customFormat="1" x14ac:dyDescent="0.25">
      <c r="A231"/>
      <c r="B231" s="5"/>
      <c r="C231" s="5"/>
      <c r="D231" s="5"/>
      <c r="E231" s="5"/>
      <c r="G231"/>
      <c r="H231"/>
      <c r="I231"/>
      <c r="J231"/>
      <c r="K231"/>
      <c r="L231"/>
    </row>
    <row r="232" spans="1:12" s="2" customFormat="1" x14ac:dyDescent="0.25">
      <c r="A232"/>
      <c r="B232" s="5"/>
      <c r="C232" s="5"/>
      <c r="D232" s="5"/>
      <c r="E232" s="5"/>
      <c r="G232"/>
      <c r="H232"/>
      <c r="I232"/>
      <c r="J232"/>
      <c r="K232"/>
      <c r="L232"/>
    </row>
    <row r="233" spans="1:12" s="2" customFormat="1" x14ac:dyDescent="0.25">
      <c r="A233"/>
      <c r="B233" s="5"/>
      <c r="C233" s="5"/>
      <c r="D233" s="5"/>
      <c r="E233" s="5"/>
      <c r="G233"/>
      <c r="H233"/>
      <c r="I233"/>
      <c r="J233"/>
      <c r="K233"/>
      <c r="L233"/>
    </row>
    <row r="234" spans="1:12" s="2" customFormat="1" x14ac:dyDescent="0.25">
      <c r="A234"/>
      <c r="B234" s="5"/>
      <c r="C234" s="5"/>
      <c r="D234" s="5"/>
      <c r="E234" s="5"/>
      <c r="G234"/>
      <c r="H234"/>
      <c r="I234"/>
      <c r="J234"/>
      <c r="K234"/>
      <c r="L234"/>
    </row>
    <row r="235" spans="1:12" s="2" customFormat="1" x14ac:dyDescent="0.25">
      <c r="A235"/>
      <c r="B235" s="5"/>
      <c r="C235" s="5"/>
      <c r="D235" s="5"/>
      <c r="E235" s="5"/>
      <c r="G235"/>
      <c r="H235"/>
      <c r="I235"/>
      <c r="J235"/>
      <c r="K235"/>
      <c r="L235"/>
    </row>
    <row r="236" spans="1:12" s="2" customFormat="1" x14ac:dyDescent="0.25">
      <c r="A236"/>
      <c r="B236" s="5"/>
      <c r="C236" s="5"/>
      <c r="D236" s="5"/>
      <c r="E236" s="5"/>
      <c r="G236"/>
      <c r="H236"/>
      <c r="I236"/>
      <c r="J236"/>
      <c r="K236"/>
      <c r="L236"/>
    </row>
    <row r="237" spans="1:12" s="2" customFormat="1" x14ac:dyDescent="0.25">
      <c r="A237"/>
      <c r="B237" s="5"/>
      <c r="C237" s="5"/>
      <c r="D237" s="5"/>
      <c r="E237" s="5"/>
      <c r="G237"/>
      <c r="H237"/>
      <c r="I237"/>
      <c r="J237"/>
      <c r="K237"/>
      <c r="L237"/>
    </row>
    <row r="238" spans="1:12" s="2" customFormat="1" x14ac:dyDescent="0.25">
      <c r="A238"/>
      <c r="B238" s="5"/>
      <c r="C238" s="5"/>
      <c r="D238" s="5"/>
      <c r="E238" s="5"/>
      <c r="G238"/>
      <c r="H238"/>
      <c r="I238"/>
      <c r="J238"/>
      <c r="K238"/>
      <c r="L238"/>
    </row>
    <row r="239" spans="1:12" s="2" customFormat="1" x14ac:dyDescent="0.25">
      <c r="A239"/>
      <c r="B239" s="5"/>
      <c r="C239" s="5"/>
      <c r="D239" s="5"/>
      <c r="E239" s="5"/>
      <c r="G239"/>
      <c r="H239"/>
      <c r="I239"/>
      <c r="J239"/>
      <c r="K239"/>
      <c r="L239"/>
    </row>
    <row r="240" spans="1:12" s="2" customFormat="1" x14ac:dyDescent="0.25">
      <c r="A240"/>
      <c r="B240" s="5"/>
      <c r="C240" s="5"/>
      <c r="D240" s="5"/>
      <c r="E240" s="5"/>
      <c r="G240"/>
      <c r="H240"/>
      <c r="I240"/>
      <c r="J240"/>
      <c r="K240"/>
      <c r="L240"/>
    </row>
    <row r="241" spans="1:12" s="2" customFormat="1" x14ac:dyDescent="0.25">
      <c r="A241"/>
      <c r="B241" s="5"/>
      <c r="C241" s="5"/>
      <c r="D241" s="5"/>
      <c r="E241" s="5"/>
      <c r="G241"/>
      <c r="H241"/>
      <c r="I241"/>
      <c r="J241"/>
      <c r="K241"/>
      <c r="L241"/>
    </row>
    <row r="242" spans="1:12" s="2" customFormat="1" x14ac:dyDescent="0.25">
      <c r="A242"/>
      <c r="B242" s="5"/>
      <c r="C242" s="5"/>
      <c r="D242" s="5"/>
      <c r="E242" s="5"/>
      <c r="G242"/>
      <c r="H242"/>
      <c r="I242"/>
      <c r="J242"/>
      <c r="K242"/>
      <c r="L242"/>
    </row>
    <row r="243" spans="1:12" s="2" customFormat="1" x14ac:dyDescent="0.25">
      <c r="A243"/>
      <c r="B243" s="5"/>
      <c r="C243" s="5"/>
      <c r="D243" s="5"/>
      <c r="E243" s="5"/>
      <c r="G243"/>
      <c r="H243"/>
      <c r="I243"/>
      <c r="J243"/>
      <c r="K243"/>
      <c r="L243"/>
    </row>
    <row r="244" spans="1:12" s="2" customFormat="1" x14ac:dyDescent="0.25">
      <c r="A244"/>
      <c r="B244" s="5"/>
      <c r="C244" s="5"/>
      <c r="D244" s="5"/>
      <c r="E244" s="5"/>
      <c r="G244"/>
      <c r="H244"/>
      <c r="I244"/>
      <c r="J244"/>
      <c r="K244"/>
      <c r="L244"/>
    </row>
    <row r="245" spans="1:12" s="2" customFormat="1" x14ac:dyDescent="0.25">
      <c r="A245"/>
      <c r="B245" s="5"/>
      <c r="C245" s="5"/>
      <c r="D245" s="5"/>
      <c r="E245" s="5"/>
      <c r="G245"/>
      <c r="H245"/>
      <c r="I245"/>
      <c r="J245"/>
      <c r="K245"/>
      <c r="L245"/>
    </row>
    <row r="246" spans="1:12" s="2" customFormat="1" x14ac:dyDescent="0.25">
      <c r="A246"/>
      <c r="B246" s="5"/>
      <c r="C246" s="5"/>
      <c r="D246" s="5"/>
      <c r="E246" s="5"/>
      <c r="G246"/>
      <c r="H246"/>
      <c r="I246"/>
      <c r="J246"/>
      <c r="K246"/>
      <c r="L246"/>
    </row>
    <row r="247" spans="1:12" s="2" customFormat="1" x14ac:dyDescent="0.25">
      <c r="A247"/>
      <c r="B247" s="5"/>
      <c r="C247" s="5"/>
      <c r="D247" s="5"/>
      <c r="E247" s="5"/>
      <c r="G247"/>
      <c r="H247"/>
      <c r="I247"/>
      <c r="J247"/>
      <c r="K247"/>
      <c r="L247"/>
    </row>
    <row r="248" spans="1:12" s="2" customFormat="1" x14ac:dyDescent="0.25">
      <c r="A248"/>
      <c r="B248" s="5"/>
      <c r="C248" s="5"/>
      <c r="D248" s="5"/>
      <c r="E248" s="5"/>
      <c r="G248"/>
      <c r="H248"/>
      <c r="I248"/>
      <c r="J248"/>
      <c r="K248"/>
      <c r="L248"/>
    </row>
    <row r="249" spans="1:12" s="2" customFormat="1" x14ac:dyDescent="0.25">
      <c r="A249"/>
      <c r="B249" s="5"/>
      <c r="C249" s="5"/>
      <c r="D249" s="5"/>
      <c r="E249" s="5"/>
      <c r="G249"/>
      <c r="H249"/>
      <c r="I249"/>
      <c r="J249"/>
      <c r="K249"/>
      <c r="L249"/>
    </row>
    <row r="250" spans="1:12" s="2" customFormat="1" x14ac:dyDescent="0.25">
      <c r="A250"/>
      <c r="B250" s="5"/>
      <c r="C250" s="5"/>
      <c r="D250" s="5"/>
      <c r="E250" s="5"/>
      <c r="G250"/>
      <c r="H250"/>
      <c r="I250"/>
      <c r="J250"/>
      <c r="K250"/>
      <c r="L250"/>
    </row>
    <row r="251" spans="1:12" s="2" customFormat="1" x14ac:dyDescent="0.25">
      <c r="A251"/>
      <c r="B251" s="5"/>
      <c r="C251" s="5"/>
      <c r="D251" s="5"/>
      <c r="E251" s="5"/>
      <c r="G251"/>
      <c r="H251"/>
      <c r="I251"/>
      <c r="J251"/>
      <c r="K251"/>
      <c r="L251"/>
    </row>
    <row r="252" spans="1:12" s="2" customFormat="1" x14ac:dyDescent="0.25">
      <c r="A252"/>
      <c r="B252" s="5"/>
      <c r="C252" s="5"/>
      <c r="D252" s="5"/>
      <c r="E252" s="5"/>
      <c r="G252"/>
      <c r="H252"/>
      <c r="I252"/>
      <c r="J252"/>
      <c r="K252"/>
      <c r="L252"/>
    </row>
    <row r="253" spans="1:12" s="2" customFormat="1" x14ac:dyDescent="0.25">
      <c r="A253"/>
      <c r="B253" s="5"/>
      <c r="C253" s="5"/>
      <c r="D253" s="5"/>
      <c r="E253" s="5"/>
      <c r="G253"/>
      <c r="H253"/>
      <c r="I253"/>
      <c r="J253"/>
      <c r="K253"/>
      <c r="L253"/>
    </row>
    <row r="254" spans="1:12" s="2" customFormat="1" x14ac:dyDescent="0.25">
      <c r="A254"/>
      <c r="B254" s="5"/>
      <c r="C254" s="5"/>
      <c r="D254" s="5"/>
      <c r="E254" s="5"/>
      <c r="G254"/>
      <c r="H254"/>
      <c r="I254"/>
      <c r="J254"/>
      <c r="K254"/>
      <c r="L254"/>
    </row>
    <row r="255" spans="1:12" s="2" customFormat="1" x14ac:dyDescent="0.25">
      <c r="A255"/>
      <c r="B255" s="5"/>
      <c r="C255" s="5"/>
      <c r="D255" s="5"/>
      <c r="E255" s="5"/>
      <c r="G255"/>
      <c r="H255"/>
      <c r="I255"/>
      <c r="J255"/>
      <c r="K255"/>
      <c r="L255"/>
    </row>
    <row r="256" spans="1:12" s="2" customFormat="1" x14ac:dyDescent="0.25">
      <c r="A256"/>
      <c r="B256" s="5"/>
      <c r="C256" s="5"/>
      <c r="D256" s="5"/>
      <c r="E256" s="5"/>
      <c r="G256"/>
      <c r="H256"/>
      <c r="I256"/>
      <c r="J256"/>
      <c r="K256"/>
      <c r="L256"/>
    </row>
    <row r="257" spans="1:12" s="2" customFormat="1" x14ac:dyDescent="0.25">
      <c r="A257"/>
      <c r="B257" s="5"/>
      <c r="C257" s="5"/>
      <c r="D257" s="5"/>
      <c r="E257" s="5"/>
      <c r="G257"/>
      <c r="H257"/>
      <c r="I257"/>
      <c r="J257"/>
      <c r="K257"/>
      <c r="L257"/>
    </row>
    <row r="258" spans="1:12" s="2" customFormat="1" x14ac:dyDescent="0.25">
      <c r="A258"/>
      <c r="B258" s="5"/>
      <c r="C258" s="5"/>
      <c r="D258" s="5"/>
      <c r="E258" s="5"/>
      <c r="G258"/>
      <c r="H258"/>
      <c r="I258"/>
      <c r="J258"/>
      <c r="K258"/>
      <c r="L258"/>
    </row>
    <row r="259" spans="1:12" s="2" customFormat="1" x14ac:dyDescent="0.25">
      <c r="A259"/>
      <c r="B259" s="5"/>
      <c r="C259" s="5"/>
      <c r="D259" s="5"/>
      <c r="E259" s="5"/>
      <c r="G259"/>
      <c r="H259"/>
      <c r="I259"/>
      <c r="J259"/>
      <c r="K259"/>
      <c r="L259"/>
    </row>
    <row r="260" spans="1:12" s="2" customFormat="1" x14ac:dyDescent="0.25">
      <c r="A260"/>
      <c r="B260" s="5"/>
      <c r="C260" s="5"/>
      <c r="D260" s="5"/>
      <c r="E260" s="5"/>
      <c r="G260"/>
      <c r="H260"/>
      <c r="I260"/>
      <c r="J260"/>
      <c r="K260"/>
      <c r="L260"/>
    </row>
    <row r="261" spans="1:12" s="2" customFormat="1" x14ac:dyDescent="0.25">
      <c r="A261"/>
      <c r="B261" s="5"/>
      <c r="C261" s="5"/>
      <c r="D261" s="5"/>
      <c r="E261" s="5"/>
      <c r="G261"/>
      <c r="H261"/>
      <c r="I261"/>
      <c r="J261"/>
      <c r="K261"/>
      <c r="L261"/>
    </row>
    <row r="262" spans="1:12" s="2" customFormat="1" x14ac:dyDescent="0.25">
      <c r="A262"/>
      <c r="B262" s="5"/>
      <c r="C262" s="5"/>
      <c r="D262" s="5"/>
      <c r="E262" s="5"/>
      <c r="G262"/>
      <c r="H262"/>
      <c r="I262"/>
      <c r="J262"/>
      <c r="K262"/>
      <c r="L262"/>
    </row>
    <row r="263" spans="1:12" s="2" customFormat="1" x14ac:dyDescent="0.25">
      <c r="A263"/>
      <c r="B263" s="5"/>
      <c r="C263" s="5"/>
      <c r="D263" s="5"/>
      <c r="E263" s="5"/>
      <c r="G263"/>
      <c r="H263"/>
      <c r="I263"/>
      <c r="J263"/>
      <c r="K263"/>
      <c r="L263"/>
    </row>
    <row r="264" spans="1:12" s="2" customFormat="1" x14ac:dyDescent="0.25">
      <c r="A264"/>
      <c r="B264" s="5"/>
      <c r="C264" s="5"/>
      <c r="D264" s="5"/>
      <c r="E264" s="5"/>
      <c r="G264"/>
      <c r="H264"/>
      <c r="I264"/>
      <c r="J264"/>
      <c r="K264"/>
      <c r="L264"/>
    </row>
    <row r="265" spans="1:12" s="2" customFormat="1" x14ac:dyDescent="0.25">
      <c r="A265"/>
      <c r="B265" s="5"/>
      <c r="C265" s="5"/>
      <c r="D265" s="5"/>
      <c r="E265" s="5"/>
      <c r="G265"/>
      <c r="H265"/>
      <c r="I265"/>
      <c r="J265"/>
      <c r="K265"/>
      <c r="L265"/>
    </row>
    <row r="266" spans="1:12" s="2" customFormat="1" x14ac:dyDescent="0.25">
      <c r="A266"/>
      <c r="B266" s="5"/>
      <c r="C266" s="5"/>
      <c r="D266" s="5"/>
      <c r="E266" s="5"/>
      <c r="G266"/>
      <c r="H266"/>
      <c r="I266"/>
      <c r="J266"/>
      <c r="K266"/>
      <c r="L266"/>
    </row>
    <row r="267" spans="1:12" s="2" customFormat="1" x14ac:dyDescent="0.25">
      <c r="A267"/>
      <c r="B267" s="5"/>
      <c r="C267" s="5"/>
      <c r="D267" s="5"/>
      <c r="E267" s="5"/>
      <c r="G267"/>
      <c r="H267"/>
      <c r="I267"/>
      <c r="J267"/>
      <c r="K267"/>
      <c r="L267"/>
    </row>
    <row r="268" spans="1:12" s="2" customFormat="1" x14ac:dyDescent="0.25">
      <c r="A268"/>
      <c r="B268" s="5"/>
      <c r="C268" s="5"/>
      <c r="D268" s="5"/>
      <c r="E268" s="5"/>
      <c r="G268"/>
      <c r="H268"/>
      <c r="I268"/>
      <c r="J268"/>
      <c r="K268"/>
      <c r="L268"/>
    </row>
    <row r="269" spans="1:12" s="2" customFormat="1" x14ac:dyDescent="0.25">
      <c r="A269"/>
      <c r="B269" s="5"/>
      <c r="C269" s="5"/>
      <c r="D269" s="5"/>
      <c r="E269" s="5"/>
      <c r="G269"/>
      <c r="H269"/>
      <c r="I269"/>
      <c r="J269"/>
      <c r="K269"/>
      <c r="L269"/>
    </row>
    <row r="270" spans="1:12" s="2" customFormat="1" x14ac:dyDescent="0.25">
      <c r="A270"/>
      <c r="B270" s="5"/>
      <c r="C270" s="5"/>
      <c r="D270" s="5"/>
      <c r="E270" s="5"/>
      <c r="G270"/>
      <c r="H270"/>
      <c r="I270"/>
      <c r="J270"/>
      <c r="K270"/>
      <c r="L270"/>
    </row>
    <row r="271" spans="1:12" s="2" customFormat="1" x14ac:dyDescent="0.25">
      <c r="A271"/>
      <c r="B271" s="5"/>
      <c r="C271" s="5"/>
      <c r="D271" s="5"/>
      <c r="E271" s="5"/>
      <c r="G271"/>
      <c r="H271"/>
      <c r="I271"/>
      <c r="J271"/>
      <c r="K271"/>
      <c r="L271"/>
    </row>
    <row r="272" spans="1:12" s="2" customFormat="1" x14ac:dyDescent="0.25">
      <c r="A272"/>
      <c r="B272" s="5"/>
      <c r="C272" s="5"/>
      <c r="D272" s="5"/>
      <c r="E272" s="5"/>
      <c r="G272"/>
      <c r="H272"/>
      <c r="I272"/>
      <c r="J272"/>
      <c r="K272"/>
      <c r="L272"/>
    </row>
    <row r="273" spans="1:12" s="2" customFormat="1" x14ac:dyDescent="0.25">
      <c r="A273"/>
      <c r="B273" s="5"/>
      <c r="C273" s="5"/>
      <c r="D273" s="5"/>
      <c r="E273" s="5"/>
      <c r="G273"/>
      <c r="H273"/>
      <c r="I273"/>
      <c r="J273"/>
      <c r="K273"/>
      <c r="L273"/>
    </row>
    <row r="274" spans="1:12" s="2" customFormat="1" x14ac:dyDescent="0.25">
      <c r="A274"/>
      <c r="B274" s="5"/>
      <c r="C274" s="5"/>
      <c r="D274" s="5"/>
      <c r="E274" s="5"/>
      <c r="G274"/>
      <c r="H274"/>
      <c r="I274"/>
      <c r="J274"/>
      <c r="K274"/>
      <c r="L274"/>
    </row>
    <row r="275" spans="1:12" s="2" customFormat="1" x14ac:dyDescent="0.25">
      <c r="A275"/>
      <c r="B275" s="5"/>
      <c r="C275" s="5"/>
      <c r="D275" s="5"/>
      <c r="E275" s="5"/>
      <c r="G275"/>
      <c r="H275"/>
      <c r="I275"/>
      <c r="J275"/>
      <c r="K275"/>
      <c r="L275"/>
    </row>
    <row r="276" spans="1:12" s="2" customFormat="1" x14ac:dyDescent="0.25">
      <c r="A276" s="1"/>
      <c r="B276" s="5"/>
      <c r="C276" s="5"/>
      <c r="D276" s="5"/>
      <c r="E276" s="5"/>
      <c r="G276"/>
      <c r="H276"/>
      <c r="I276"/>
      <c r="J276"/>
      <c r="K276"/>
      <c r="L276"/>
    </row>
    <row r="277" spans="1:12" s="2" customFormat="1" x14ac:dyDescent="0.25">
      <c r="A277" s="4"/>
      <c r="B277" s="5"/>
      <c r="C277" s="5"/>
      <c r="D277" s="5"/>
      <c r="E277" s="5"/>
      <c r="G277"/>
      <c r="H277"/>
      <c r="I277"/>
      <c r="J277"/>
      <c r="K277"/>
      <c r="L277"/>
    </row>
    <row r="278" spans="1:12" s="2" customFormat="1" x14ac:dyDescent="0.25">
      <c r="A278" s="4"/>
      <c r="B278" s="5"/>
      <c r="C278" s="5"/>
      <c r="D278" s="5"/>
      <c r="E278" s="5"/>
      <c r="G278"/>
      <c r="H278"/>
      <c r="I278"/>
      <c r="J278"/>
      <c r="K278"/>
      <c r="L278"/>
    </row>
    <row r="279" spans="1:12" s="2" customFormat="1" x14ac:dyDescent="0.25">
      <c r="A279" s="4"/>
      <c r="B279" s="5"/>
      <c r="C279" s="5"/>
      <c r="D279" s="5"/>
      <c r="E279" s="5"/>
      <c r="G279"/>
      <c r="H279"/>
      <c r="I279"/>
      <c r="J279"/>
      <c r="K279"/>
      <c r="L279"/>
    </row>
    <row r="280" spans="1:12" s="2" customFormat="1" x14ac:dyDescent="0.25">
      <c r="A280" s="4"/>
      <c r="B280" s="5"/>
      <c r="C280" s="5"/>
      <c r="D280" s="5"/>
      <c r="E280" s="5"/>
      <c r="G280"/>
      <c r="H280"/>
      <c r="I280"/>
      <c r="J280"/>
      <c r="K280"/>
      <c r="L280"/>
    </row>
    <row r="281" spans="1:12" s="2" customFormat="1" x14ac:dyDescent="0.25">
      <c r="A281" s="4"/>
      <c r="B281" s="5"/>
      <c r="C281" s="5"/>
      <c r="D281" s="5"/>
      <c r="E281" s="5"/>
      <c r="G281"/>
      <c r="H281"/>
      <c r="I281"/>
      <c r="J281"/>
      <c r="K281"/>
      <c r="L281"/>
    </row>
    <row r="282" spans="1:12" s="2" customFormat="1" x14ac:dyDescent="0.25">
      <c r="A282" s="4"/>
      <c r="B282" s="5"/>
      <c r="C282" s="5"/>
      <c r="D282" s="5"/>
      <c r="E282" s="5"/>
      <c r="G282"/>
      <c r="H282"/>
      <c r="I282"/>
      <c r="J282"/>
      <c r="K282"/>
      <c r="L282"/>
    </row>
    <row r="283" spans="1:12" s="2" customFormat="1" x14ac:dyDescent="0.25">
      <c r="A283" s="4"/>
      <c r="B283" s="5"/>
      <c r="C283" s="5"/>
      <c r="D283" s="5"/>
      <c r="E283" s="5"/>
      <c r="G283"/>
      <c r="H283"/>
      <c r="I283"/>
      <c r="J283"/>
      <c r="K283"/>
      <c r="L283"/>
    </row>
    <row r="284" spans="1:12" s="2" customFormat="1" x14ac:dyDescent="0.25">
      <c r="A284" s="4"/>
      <c r="B284" s="5"/>
      <c r="C284" s="5"/>
      <c r="D284" s="5"/>
      <c r="E284" s="5"/>
      <c r="G284"/>
      <c r="H284"/>
      <c r="I284"/>
      <c r="J284"/>
      <c r="K284"/>
      <c r="L284"/>
    </row>
    <row r="285" spans="1:12" s="2" customFormat="1" x14ac:dyDescent="0.25">
      <c r="A285" s="4"/>
      <c r="B285" s="5"/>
      <c r="C285" s="5"/>
      <c r="D285" s="5"/>
      <c r="E285" s="5"/>
      <c r="G285"/>
      <c r="H285"/>
      <c r="I285"/>
      <c r="J285"/>
      <c r="K285"/>
      <c r="L285"/>
    </row>
    <row r="286" spans="1:12" s="2" customFormat="1" x14ac:dyDescent="0.25">
      <c r="A286" s="4"/>
      <c r="B286" s="5"/>
      <c r="C286" s="5"/>
      <c r="D286" s="5"/>
      <c r="E286" s="5"/>
      <c r="G286"/>
      <c r="H286"/>
      <c r="I286"/>
      <c r="J286"/>
      <c r="K286"/>
      <c r="L286"/>
    </row>
    <row r="287" spans="1:12" s="2" customFormat="1" x14ac:dyDescent="0.25">
      <c r="A287" s="4"/>
      <c r="B287" s="5"/>
      <c r="C287" s="5"/>
      <c r="D287" s="5"/>
      <c r="E287" s="5"/>
      <c r="G287"/>
      <c r="H287"/>
      <c r="I287"/>
      <c r="J287"/>
      <c r="K287"/>
      <c r="L287"/>
    </row>
    <row r="288" spans="1:12" s="2" customFormat="1" x14ac:dyDescent="0.25">
      <c r="A288" s="4"/>
      <c r="B288" s="5"/>
      <c r="C288" s="5"/>
      <c r="D288" s="5"/>
      <c r="E288" s="5"/>
      <c r="G288"/>
      <c r="H288"/>
      <c r="I288"/>
      <c r="J288"/>
      <c r="K288"/>
      <c r="L288"/>
    </row>
    <row r="289" spans="1:12" s="2" customFormat="1" x14ac:dyDescent="0.25">
      <c r="A289" s="4"/>
      <c r="B289" s="5"/>
      <c r="C289" s="5"/>
      <c r="D289" s="5"/>
      <c r="E289" s="5"/>
      <c r="G289"/>
      <c r="H289"/>
      <c r="I289"/>
      <c r="J289"/>
      <c r="K289"/>
      <c r="L289"/>
    </row>
    <row r="290" spans="1:12" s="2" customFormat="1" x14ac:dyDescent="0.25">
      <c r="A290" s="4"/>
      <c r="B290" s="5"/>
      <c r="C290" s="5"/>
      <c r="D290" s="5"/>
      <c r="E290" s="5"/>
      <c r="G290"/>
      <c r="H290"/>
      <c r="I290"/>
      <c r="J290"/>
      <c r="K290"/>
      <c r="L290"/>
    </row>
    <row r="291" spans="1:12" s="2" customFormat="1" x14ac:dyDescent="0.25">
      <c r="A291" s="4"/>
      <c r="B291" s="5"/>
      <c r="C291" s="5"/>
      <c r="D291" s="5"/>
      <c r="E291" s="5"/>
      <c r="G291"/>
      <c r="H291"/>
      <c r="I291"/>
      <c r="J291"/>
      <c r="K291"/>
      <c r="L291"/>
    </row>
    <row r="292" spans="1:12" s="2" customFormat="1" x14ac:dyDescent="0.25">
      <c r="A292" s="4"/>
      <c r="B292" s="5"/>
      <c r="C292" s="5"/>
      <c r="D292" s="5"/>
      <c r="E292" s="5"/>
      <c r="G292"/>
      <c r="H292"/>
      <c r="I292"/>
      <c r="J292"/>
      <c r="K292"/>
      <c r="L292"/>
    </row>
    <row r="293" spans="1:12" s="2" customFormat="1" x14ac:dyDescent="0.25">
      <c r="A293" s="4"/>
      <c r="B293" s="5"/>
      <c r="C293" s="5"/>
      <c r="D293" s="5"/>
      <c r="E293" s="5"/>
      <c r="G293"/>
      <c r="H293"/>
      <c r="I293"/>
      <c r="J293"/>
      <c r="K293"/>
      <c r="L293"/>
    </row>
    <row r="294" spans="1:12" s="2" customFormat="1" x14ac:dyDescent="0.25">
      <c r="A294" s="4"/>
      <c r="B294" s="5"/>
      <c r="C294" s="5"/>
      <c r="D294" s="5"/>
      <c r="E294" s="5"/>
      <c r="G294"/>
      <c r="H294"/>
      <c r="I294"/>
      <c r="J294"/>
      <c r="K294"/>
      <c r="L294"/>
    </row>
    <row r="295" spans="1:12" s="2" customFormat="1" x14ac:dyDescent="0.25">
      <c r="A295" s="4"/>
      <c r="B295" s="5"/>
      <c r="C295" s="5"/>
      <c r="D295" s="5"/>
      <c r="E295" s="5"/>
      <c r="G295"/>
      <c r="H295"/>
      <c r="I295"/>
      <c r="J295"/>
      <c r="K295"/>
      <c r="L295"/>
    </row>
    <row r="296" spans="1:12" s="2" customFormat="1" x14ac:dyDescent="0.25">
      <c r="A296" s="4"/>
      <c r="B296" s="5"/>
      <c r="C296" s="5"/>
      <c r="D296" s="5"/>
      <c r="E296" s="5"/>
      <c r="G296"/>
      <c r="H296"/>
      <c r="I296"/>
      <c r="J296"/>
      <c r="K296"/>
      <c r="L296"/>
    </row>
    <row r="297" spans="1:12" s="2" customFormat="1" x14ac:dyDescent="0.25">
      <c r="A297" s="4"/>
      <c r="B297" s="5"/>
      <c r="C297" s="5"/>
      <c r="D297" s="5"/>
      <c r="E297" s="5"/>
      <c r="G297"/>
      <c r="H297"/>
      <c r="I297"/>
      <c r="J297"/>
      <c r="K297"/>
      <c r="L297"/>
    </row>
    <row r="298" spans="1:12" s="2" customFormat="1" x14ac:dyDescent="0.25">
      <c r="A298" s="4"/>
      <c r="B298" s="5"/>
      <c r="C298" s="5"/>
      <c r="D298" s="5"/>
      <c r="E298" s="5"/>
      <c r="G298"/>
      <c r="H298"/>
      <c r="I298"/>
      <c r="J298"/>
      <c r="K298"/>
      <c r="L298"/>
    </row>
    <row r="299" spans="1:12" s="2" customFormat="1" x14ac:dyDescent="0.25">
      <c r="A299" s="4"/>
      <c r="B299" s="5"/>
      <c r="C299" s="5"/>
      <c r="D299" s="5"/>
      <c r="E299" s="5"/>
      <c r="G299"/>
      <c r="H299"/>
      <c r="I299"/>
      <c r="J299"/>
      <c r="K299"/>
      <c r="L299"/>
    </row>
    <row r="300" spans="1:12" s="2" customFormat="1" x14ac:dyDescent="0.25">
      <c r="A300" s="4"/>
      <c r="B300" s="5"/>
      <c r="C300" s="5"/>
      <c r="D300" s="5"/>
      <c r="E300" s="5"/>
      <c r="G300"/>
      <c r="H300"/>
      <c r="I300"/>
      <c r="J300"/>
      <c r="K300"/>
      <c r="L300"/>
    </row>
    <row r="301" spans="1:12" s="2" customFormat="1" x14ac:dyDescent="0.25">
      <c r="A301" s="4"/>
      <c r="B301" s="5"/>
      <c r="C301" s="5"/>
      <c r="D301" s="5"/>
      <c r="E301" s="5"/>
      <c r="G301"/>
      <c r="H301"/>
      <c r="I301"/>
      <c r="J301"/>
      <c r="K301"/>
      <c r="L301"/>
    </row>
    <row r="302" spans="1:12" s="2" customFormat="1" x14ac:dyDescent="0.25">
      <c r="A302" s="4"/>
      <c r="B302" s="5"/>
      <c r="C302" s="5"/>
      <c r="D302" s="5"/>
      <c r="E302" s="5"/>
      <c r="G302"/>
      <c r="H302"/>
      <c r="I302"/>
      <c r="J302"/>
      <c r="K302"/>
      <c r="L302"/>
    </row>
    <row r="303" spans="1:12" s="2" customFormat="1" x14ac:dyDescent="0.25">
      <c r="A303" s="4"/>
      <c r="B303" s="5"/>
      <c r="C303" s="5"/>
      <c r="D303" s="5"/>
      <c r="E303" s="5"/>
      <c r="G303"/>
      <c r="H303"/>
      <c r="I303"/>
      <c r="J303"/>
      <c r="K303"/>
      <c r="L303"/>
    </row>
    <row r="304" spans="1:12" s="2" customFormat="1" x14ac:dyDescent="0.25">
      <c r="A304" s="4"/>
      <c r="B304" s="5"/>
      <c r="C304" s="5"/>
      <c r="D304" s="5"/>
      <c r="E304" s="5"/>
      <c r="G304"/>
      <c r="H304"/>
      <c r="I304"/>
      <c r="J304"/>
      <c r="K304"/>
      <c r="L304"/>
    </row>
    <row r="305" spans="1:12" s="2" customFormat="1" x14ac:dyDescent="0.25">
      <c r="A305" s="4"/>
      <c r="B305" s="5"/>
      <c r="C305" s="5"/>
      <c r="D305" s="5"/>
      <c r="E305" s="5"/>
      <c r="G305"/>
      <c r="H305"/>
      <c r="I305"/>
      <c r="J305"/>
      <c r="K305"/>
      <c r="L305"/>
    </row>
    <row r="306" spans="1:12" s="2" customFormat="1" x14ac:dyDescent="0.25">
      <c r="A306" s="4"/>
      <c r="B306" s="5"/>
      <c r="C306" s="5"/>
      <c r="D306" s="5"/>
      <c r="E306" s="5"/>
      <c r="G306"/>
      <c r="H306"/>
      <c r="I306"/>
      <c r="J306"/>
      <c r="K306"/>
      <c r="L306"/>
    </row>
    <row r="307" spans="1:12" s="2" customFormat="1" x14ac:dyDescent="0.25">
      <c r="A307" s="4"/>
      <c r="B307" s="5"/>
      <c r="C307" s="5"/>
      <c r="D307" s="5"/>
      <c r="E307" s="5"/>
      <c r="G307"/>
      <c r="H307"/>
      <c r="I307"/>
      <c r="J307"/>
      <c r="K307"/>
      <c r="L307"/>
    </row>
    <row r="308" spans="1:12" s="2" customFormat="1" x14ac:dyDescent="0.25">
      <c r="A308" s="4"/>
      <c r="B308" s="5"/>
      <c r="C308" s="5"/>
      <c r="D308" s="5"/>
      <c r="E308" s="5"/>
      <c r="G308"/>
      <c r="H308"/>
      <c r="I308"/>
      <c r="J308"/>
      <c r="K308"/>
      <c r="L308"/>
    </row>
    <row r="309" spans="1:12" s="2" customFormat="1" x14ac:dyDescent="0.25">
      <c r="A309" s="4"/>
      <c r="B309" s="5"/>
      <c r="C309" s="5"/>
      <c r="D309" s="5"/>
      <c r="E309" s="5"/>
      <c r="G309"/>
      <c r="H309"/>
      <c r="I309"/>
      <c r="J309"/>
      <c r="K309"/>
      <c r="L309"/>
    </row>
    <row r="310" spans="1:12" s="2" customFormat="1" x14ac:dyDescent="0.25">
      <c r="A310" s="4"/>
      <c r="B310" s="5"/>
      <c r="C310" s="5"/>
      <c r="D310" s="5"/>
      <c r="E310" s="5"/>
      <c r="G310"/>
      <c r="H310"/>
      <c r="I310"/>
      <c r="J310"/>
      <c r="K310"/>
      <c r="L310"/>
    </row>
    <row r="311" spans="1:12" s="2" customFormat="1" x14ac:dyDescent="0.25">
      <c r="A311" s="4"/>
      <c r="B311" s="5"/>
      <c r="C311" s="5"/>
      <c r="D311" s="5"/>
      <c r="E311" s="5"/>
      <c r="G311"/>
      <c r="H311"/>
      <c r="I311"/>
      <c r="J311"/>
      <c r="K311"/>
      <c r="L311"/>
    </row>
    <row r="312" spans="1:12" s="2" customFormat="1" x14ac:dyDescent="0.25">
      <c r="A312" s="4"/>
      <c r="B312" s="5"/>
      <c r="C312" s="5"/>
      <c r="D312" s="5"/>
      <c r="E312" s="5"/>
      <c r="G312"/>
      <c r="H312"/>
      <c r="I312"/>
      <c r="J312"/>
      <c r="K312"/>
      <c r="L312"/>
    </row>
    <row r="313" spans="1:12" s="2" customFormat="1" x14ac:dyDescent="0.25">
      <c r="A313" s="4"/>
      <c r="B313" s="5"/>
      <c r="C313" s="5"/>
      <c r="D313" s="5"/>
      <c r="E313" s="5"/>
      <c r="G313"/>
      <c r="H313"/>
      <c r="I313"/>
      <c r="J313"/>
      <c r="K313"/>
      <c r="L313"/>
    </row>
    <row r="314" spans="1:12" s="2" customFormat="1" x14ac:dyDescent="0.25">
      <c r="A314" s="4"/>
      <c r="B314" s="5"/>
      <c r="C314" s="5"/>
      <c r="D314" s="5"/>
      <c r="E314" s="5"/>
      <c r="G314"/>
      <c r="H314"/>
      <c r="I314"/>
      <c r="J314"/>
      <c r="K314"/>
      <c r="L314"/>
    </row>
    <row r="315" spans="1:12" s="2" customFormat="1" x14ac:dyDescent="0.25">
      <c r="A315" s="4"/>
      <c r="B315" s="5"/>
      <c r="C315" s="5"/>
      <c r="D315" s="5"/>
      <c r="E315" s="5"/>
      <c r="G315"/>
      <c r="H315"/>
      <c r="I315"/>
      <c r="J315"/>
      <c r="K315"/>
      <c r="L315"/>
    </row>
    <row r="316" spans="1:12" s="2" customFormat="1" x14ac:dyDescent="0.25">
      <c r="A316" s="1"/>
      <c r="B316" s="5"/>
      <c r="C316" s="5"/>
      <c r="D316" s="5"/>
      <c r="E316" s="5"/>
      <c r="G316"/>
      <c r="H316"/>
      <c r="I316"/>
      <c r="J316"/>
      <c r="K316"/>
      <c r="L316"/>
    </row>
    <row r="317" spans="1:12" s="2" customFormat="1" x14ac:dyDescent="0.25">
      <c r="A317" s="4"/>
      <c r="B317" s="5"/>
      <c r="C317" s="5"/>
      <c r="D317" s="5"/>
      <c r="E317" s="5"/>
      <c r="G317"/>
      <c r="H317"/>
      <c r="I317"/>
      <c r="J317"/>
      <c r="K317"/>
      <c r="L317"/>
    </row>
    <row r="318" spans="1:12" s="2" customFormat="1" x14ac:dyDescent="0.25">
      <c r="A318" s="4"/>
      <c r="B318" s="5"/>
      <c r="C318" s="5"/>
      <c r="D318" s="5"/>
      <c r="E318" s="5"/>
      <c r="G318"/>
      <c r="H318"/>
      <c r="I318"/>
      <c r="J318"/>
      <c r="K318"/>
      <c r="L318"/>
    </row>
    <row r="319" spans="1:12" s="2" customFormat="1" x14ac:dyDescent="0.25">
      <c r="A319" s="4"/>
      <c r="B319" s="5"/>
      <c r="C319" s="5"/>
      <c r="D319" s="5"/>
      <c r="E319" s="5"/>
      <c r="G319"/>
      <c r="H319"/>
      <c r="I319"/>
      <c r="J319"/>
      <c r="K319"/>
      <c r="L319"/>
    </row>
    <row r="320" spans="1:12" s="2" customFormat="1" x14ac:dyDescent="0.25">
      <c r="A320" s="4"/>
      <c r="B320" s="5"/>
      <c r="C320" s="5"/>
      <c r="D320" s="5"/>
      <c r="E320" s="5"/>
      <c r="G320"/>
      <c r="H320"/>
      <c r="I320"/>
      <c r="J320"/>
      <c r="K320"/>
      <c r="L320"/>
    </row>
    <row r="321" spans="1:12" s="2" customFormat="1" x14ac:dyDescent="0.25">
      <c r="A321" s="4"/>
      <c r="B321" s="5"/>
      <c r="C321" s="5"/>
      <c r="D321" s="5"/>
      <c r="E321" s="5"/>
      <c r="G321"/>
      <c r="H321"/>
      <c r="I321"/>
      <c r="J321"/>
      <c r="K321"/>
      <c r="L321"/>
    </row>
    <row r="322" spans="1:12" s="2" customFormat="1" x14ac:dyDescent="0.25">
      <c r="A322" s="4"/>
      <c r="B322" s="5"/>
      <c r="C322" s="5"/>
      <c r="D322" s="5"/>
      <c r="E322" s="5"/>
      <c r="G322"/>
      <c r="H322"/>
      <c r="I322"/>
      <c r="J322"/>
      <c r="K322"/>
      <c r="L322"/>
    </row>
    <row r="323" spans="1:12" s="2" customFormat="1" x14ac:dyDescent="0.25">
      <c r="A323" s="4"/>
      <c r="B323" s="5"/>
      <c r="C323" s="5"/>
      <c r="D323" s="5"/>
      <c r="E323" s="5"/>
      <c r="G323"/>
      <c r="H323"/>
      <c r="I323"/>
      <c r="J323"/>
      <c r="K323"/>
      <c r="L323"/>
    </row>
    <row r="324" spans="1:12" s="2" customFormat="1" x14ac:dyDescent="0.25">
      <c r="A324" s="4"/>
      <c r="B324" s="5"/>
      <c r="C324" s="5"/>
      <c r="D324" s="5"/>
      <c r="E324" s="5"/>
      <c r="G324"/>
      <c r="H324"/>
      <c r="I324"/>
      <c r="J324"/>
      <c r="K324"/>
      <c r="L324"/>
    </row>
    <row r="325" spans="1:12" s="2" customFormat="1" x14ac:dyDescent="0.25">
      <c r="A325" s="4"/>
      <c r="B325" s="5"/>
      <c r="C325" s="5"/>
      <c r="D325" s="5"/>
      <c r="E325" s="5"/>
      <c r="G325"/>
      <c r="H325"/>
      <c r="I325"/>
      <c r="J325"/>
      <c r="K325"/>
      <c r="L325"/>
    </row>
    <row r="326" spans="1:12" s="2" customFormat="1" x14ac:dyDescent="0.25">
      <c r="A326" s="4"/>
      <c r="B326" s="5"/>
      <c r="C326" s="5"/>
      <c r="D326" s="5"/>
      <c r="E326" s="5"/>
      <c r="G326"/>
      <c r="H326"/>
      <c r="I326"/>
      <c r="J326"/>
      <c r="K326"/>
      <c r="L326"/>
    </row>
    <row r="327" spans="1:12" s="2" customFormat="1" x14ac:dyDescent="0.25">
      <c r="A327" s="4"/>
      <c r="B327" s="5"/>
      <c r="C327" s="5"/>
      <c r="D327" s="5"/>
      <c r="E327" s="5"/>
      <c r="G327"/>
      <c r="H327"/>
      <c r="I327"/>
      <c r="J327"/>
      <c r="K327"/>
      <c r="L327"/>
    </row>
    <row r="328" spans="1:12" s="2" customFormat="1" x14ac:dyDescent="0.25">
      <c r="A328" s="4"/>
      <c r="B328" s="5"/>
      <c r="C328" s="5"/>
      <c r="D328" s="5"/>
      <c r="E328" s="5"/>
      <c r="G328"/>
      <c r="H328"/>
      <c r="I328"/>
      <c r="J328"/>
      <c r="K328"/>
      <c r="L328"/>
    </row>
    <row r="329" spans="1:12" s="2" customFormat="1" x14ac:dyDescent="0.25">
      <c r="A329" s="4"/>
      <c r="B329" s="5"/>
      <c r="C329" s="5"/>
      <c r="D329" s="5"/>
      <c r="E329" s="5"/>
      <c r="G329"/>
      <c r="H329"/>
      <c r="I329"/>
      <c r="J329"/>
      <c r="K329"/>
      <c r="L329"/>
    </row>
    <row r="330" spans="1:12" s="2" customFormat="1" x14ac:dyDescent="0.25">
      <c r="A330" s="4"/>
      <c r="B330" s="5"/>
      <c r="C330" s="5"/>
      <c r="D330" s="5"/>
      <c r="E330" s="5"/>
      <c r="G330"/>
      <c r="H330"/>
      <c r="I330"/>
      <c r="J330"/>
      <c r="K330"/>
      <c r="L330"/>
    </row>
    <row r="331" spans="1:12" s="2" customFormat="1" x14ac:dyDescent="0.25">
      <c r="A331" s="4"/>
      <c r="B331" s="5"/>
      <c r="C331" s="5"/>
      <c r="D331" s="5"/>
      <c r="E331" s="5"/>
      <c r="G331"/>
      <c r="H331"/>
      <c r="I331"/>
      <c r="J331"/>
      <c r="K331"/>
      <c r="L331"/>
    </row>
    <row r="332" spans="1:12" s="2" customFormat="1" x14ac:dyDescent="0.25">
      <c r="A332" s="4"/>
      <c r="B332" s="5"/>
      <c r="C332" s="5"/>
      <c r="D332" s="5"/>
      <c r="E332" s="5"/>
      <c r="G332"/>
      <c r="H332"/>
      <c r="I332"/>
      <c r="J332"/>
      <c r="K332"/>
      <c r="L332"/>
    </row>
    <row r="333" spans="1:12" s="2" customFormat="1" x14ac:dyDescent="0.25">
      <c r="A333" s="4"/>
      <c r="B333" s="5"/>
      <c r="C333" s="5"/>
      <c r="D333" s="5"/>
      <c r="E333" s="5"/>
      <c r="G333"/>
      <c r="H333"/>
      <c r="I333"/>
      <c r="J333"/>
      <c r="K333"/>
      <c r="L333"/>
    </row>
    <row r="334" spans="1:12" s="2" customFormat="1" x14ac:dyDescent="0.25">
      <c r="A334" s="4"/>
      <c r="B334" s="5"/>
      <c r="C334" s="5"/>
      <c r="D334" s="5"/>
      <c r="E334" s="5"/>
      <c r="G334"/>
      <c r="H334"/>
      <c r="I334"/>
      <c r="J334"/>
      <c r="K334"/>
      <c r="L334"/>
    </row>
    <row r="335" spans="1:12" s="2" customFormat="1" x14ac:dyDescent="0.25">
      <c r="A335" s="4"/>
      <c r="B335" s="5"/>
      <c r="C335" s="5"/>
      <c r="D335" s="5"/>
      <c r="E335" s="5"/>
      <c r="G335"/>
      <c r="H335"/>
      <c r="I335"/>
      <c r="J335"/>
      <c r="K335"/>
      <c r="L335"/>
    </row>
    <row r="336" spans="1:12" s="2" customFormat="1" x14ac:dyDescent="0.25">
      <c r="A336" s="4"/>
      <c r="B336" s="5"/>
      <c r="C336" s="5"/>
      <c r="D336" s="5"/>
      <c r="E336" s="5"/>
      <c r="G336"/>
      <c r="H336"/>
      <c r="I336"/>
      <c r="J336"/>
      <c r="K336"/>
      <c r="L336"/>
    </row>
    <row r="337" spans="1:12" s="2" customFormat="1" x14ac:dyDescent="0.25">
      <c r="A337" s="4"/>
      <c r="B337" s="5"/>
      <c r="C337" s="5"/>
      <c r="D337" s="5"/>
      <c r="E337" s="5"/>
      <c r="G337"/>
      <c r="H337"/>
      <c r="I337"/>
      <c r="J337"/>
      <c r="K337"/>
      <c r="L337"/>
    </row>
    <row r="338" spans="1:12" s="2" customFormat="1" x14ac:dyDescent="0.25">
      <c r="A338" s="4"/>
      <c r="B338" s="5"/>
      <c r="C338" s="5"/>
      <c r="D338" s="5"/>
      <c r="E338" s="5"/>
      <c r="G338"/>
      <c r="H338"/>
      <c r="I338"/>
      <c r="J338"/>
      <c r="K338"/>
      <c r="L338"/>
    </row>
    <row r="339" spans="1:12" s="2" customFormat="1" x14ac:dyDescent="0.25">
      <c r="A339" s="4"/>
      <c r="B339" s="5"/>
      <c r="C339" s="5"/>
      <c r="D339" s="5"/>
      <c r="E339" s="5"/>
      <c r="G339"/>
      <c r="H339"/>
      <c r="I339"/>
      <c r="J339"/>
      <c r="K339"/>
      <c r="L339"/>
    </row>
    <row r="340" spans="1:12" s="2" customFormat="1" x14ac:dyDescent="0.25">
      <c r="A340" s="4"/>
      <c r="B340" s="5"/>
      <c r="C340" s="5"/>
      <c r="D340" s="5"/>
      <c r="E340" s="5"/>
      <c r="G340"/>
      <c r="H340"/>
      <c r="I340"/>
      <c r="J340"/>
      <c r="K340"/>
      <c r="L340"/>
    </row>
    <row r="341" spans="1:12" s="2" customFormat="1" x14ac:dyDescent="0.25">
      <c r="A341" s="4"/>
      <c r="B341" s="5"/>
      <c r="C341" s="5"/>
      <c r="D341" s="5"/>
      <c r="E341" s="5"/>
      <c r="G341"/>
      <c r="H341"/>
      <c r="I341"/>
      <c r="J341"/>
      <c r="K341"/>
      <c r="L341"/>
    </row>
    <row r="342" spans="1:12" s="2" customFormat="1" x14ac:dyDescent="0.25">
      <c r="A342" s="4"/>
      <c r="B342" s="5"/>
      <c r="C342" s="5"/>
      <c r="D342" s="5"/>
      <c r="E342" s="5"/>
      <c r="G342"/>
      <c r="H342"/>
      <c r="I342"/>
      <c r="J342"/>
      <c r="K342"/>
      <c r="L342"/>
    </row>
    <row r="343" spans="1:12" s="2" customFormat="1" x14ac:dyDescent="0.25">
      <c r="A343" s="4"/>
      <c r="B343" s="5"/>
      <c r="C343" s="5"/>
      <c r="D343" s="5"/>
      <c r="E343" s="5"/>
      <c r="G343"/>
      <c r="H343"/>
      <c r="I343"/>
      <c r="J343"/>
      <c r="K343"/>
      <c r="L343"/>
    </row>
    <row r="344" spans="1:12" s="2" customFormat="1" x14ac:dyDescent="0.25">
      <c r="A344" s="4"/>
      <c r="B344" s="5"/>
      <c r="C344" s="5"/>
      <c r="D344" s="5"/>
      <c r="E344" s="5"/>
      <c r="G344"/>
      <c r="H344"/>
      <c r="I344"/>
      <c r="J344"/>
      <c r="K344"/>
      <c r="L344"/>
    </row>
    <row r="345" spans="1:12" s="2" customFormat="1" x14ac:dyDescent="0.25">
      <c r="A345" s="4"/>
      <c r="B345" s="5"/>
      <c r="C345" s="5"/>
      <c r="D345" s="5"/>
      <c r="E345" s="5"/>
      <c r="G345"/>
      <c r="H345"/>
      <c r="I345"/>
      <c r="J345"/>
      <c r="K345"/>
      <c r="L345"/>
    </row>
    <row r="346" spans="1:12" s="2" customFormat="1" x14ac:dyDescent="0.25">
      <c r="A346" s="4"/>
      <c r="B346" s="5"/>
      <c r="C346" s="5"/>
      <c r="D346" s="5"/>
      <c r="E346" s="5"/>
      <c r="G346"/>
      <c r="H346"/>
      <c r="I346"/>
      <c r="J346"/>
      <c r="K346"/>
      <c r="L346"/>
    </row>
    <row r="347" spans="1:12" s="2" customFormat="1" x14ac:dyDescent="0.25">
      <c r="A347" s="4"/>
      <c r="B347" s="5"/>
      <c r="C347" s="5"/>
      <c r="D347" s="5"/>
      <c r="E347" s="5"/>
      <c r="G347"/>
      <c r="H347"/>
      <c r="I347"/>
      <c r="J347"/>
      <c r="K347"/>
      <c r="L347"/>
    </row>
    <row r="348" spans="1:12" s="2" customFormat="1" x14ac:dyDescent="0.25">
      <c r="A348" s="4"/>
      <c r="B348" s="5"/>
      <c r="C348" s="5"/>
      <c r="D348" s="5"/>
      <c r="E348" s="5"/>
      <c r="G348"/>
      <c r="H348"/>
      <c r="I348"/>
      <c r="J348"/>
      <c r="K348"/>
      <c r="L348"/>
    </row>
    <row r="349" spans="1:12" s="2" customFormat="1" x14ac:dyDescent="0.25">
      <c r="A349" s="4"/>
      <c r="B349" s="5"/>
      <c r="C349" s="5"/>
      <c r="D349" s="5"/>
      <c r="E349" s="5"/>
      <c r="G349"/>
      <c r="H349"/>
      <c r="I349"/>
      <c r="J349"/>
      <c r="K349"/>
      <c r="L349"/>
    </row>
    <row r="350" spans="1:12" s="2" customFormat="1" x14ac:dyDescent="0.25">
      <c r="A350" s="4"/>
      <c r="B350" s="5"/>
      <c r="C350" s="5"/>
      <c r="D350" s="5"/>
      <c r="E350" s="5"/>
      <c r="G350"/>
      <c r="H350"/>
      <c r="I350"/>
      <c r="J350"/>
      <c r="K350"/>
      <c r="L350"/>
    </row>
    <row r="351" spans="1:12" s="2" customFormat="1" x14ac:dyDescent="0.25">
      <c r="A351" s="4"/>
      <c r="B351" s="5"/>
      <c r="C351" s="5"/>
      <c r="D351" s="5"/>
      <c r="E351" s="5"/>
      <c r="G351"/>
      <c r="H351"/>
      <c r="I351"/>
      <c r="J351"/>
      <c r="K351"/>
      <c r="L351"/>
    </row>
    <row r="352" spans="1:12" s="2" customFormat="1" x14ac:dyDescent="0.25">
      <c r="A352" s="4"/>
      <c r="B352" s="5"/>
      <c r="C352" s="5"/>
      <c r="D352" s="5"/>
      <c r="E352" s="5"/>
      <c r="G352"/>
      <c r="H352"/>
      <c r="I352"/>
      <c r="J352"/>
      <c r="K352"/>
      <c r="L352"/>
    </row>
    <row r="353" spans="1:12" s="2" customFormat="1" x14ac:dyDescent="0.25">
      <c r="A353" s="4"/>
      <c r="B353" s="5"/>
      <c r="C353" s="5"/>
      <c r="D353" s="5"/>
      <c r="E353" s="5"/>
      <c r="G353"/>
      <c r="H353"/>
      <c r="I353"/>
      <c r="J353"/>
      <c r="K353"/>
      <c r="L353"/>
    </row>
    <row r="354" spans="1:12" s="2" customFormat="1" x14ac:dyDescent="0.25">
      <c r="A354" s="4"/>
      <c r="B354" s="5"/>
      <c r="C354" s="5"/>
      <c r="D354" s="5"/>
      <c r="E354" s="5"/>
      <c r="G354"/>
      <c r="H354"/>
      <c r="I354"/>
      <c r="J354"/>
      <c r="K354"/>
      <c r="L354"/>
    </row>
    <row r="355" spans="1:12" s="2" customFormat="1" x14ac:dyDescent="0.25">
      <c r="A355" s="4"/>
      <c r="B355" s="5"/>
      <c r="C355" s="5"/>
      <c r="D355" s="5"/>
      <c r="E355" s="5"/>
      <c r="G355"/>
      <c r="H355"/>
      <c r="I355"/>
      <c r="J355"/>
      <c r="K355"/>
      <c r="L355"/>
    </row>
    <row r="356" spans="1:12" s="2" customFormat="1" x14ac:dyDescent="0.25">
      <c r="A356" s="4"/>
      <c r="B356" s="5"/>
      <c r="C356" s="5"/>
      <c r="D356" s="5"/>
      <c r="E356" s="5"/>
      <c r="G356"/>
      <c r="H356"/>
      <c r="I356"/>
      <c r="J356"/>
      <c r="K356"/>
      <c r="L356"/>
    </row>
    <row r="357" spans="1:12" s="2" customFormat="1" x14ac:dyDescent="0.25">
      <c r="A357" s="4"/>
      <c r="B357" s="5"/>
      <c r="C357" s="5"/>
      <c r="D357" s="5"/>
      <c r="E357" s="5"/>
      <c r="G357"/>
      <c r="H357"/>
      <c r="I357"/>
      <c r="J357"/>
      <c r="K357"/>
      <c r="L357"/>
    </row>
    <row r="358" spans="1:12" s="2" customFormat="1" x14ac:dyDescent="0.25">
      <c r="A358" s="4"/>
      <c r="B358" s="5"/>
      <c r="C358" s="5"/>
      <c r="D358" s="5"/>
      <c r="E358" s="5"/>
      <c r="G358"/>
      <c r="H358"/>
      <c r="I358"/>
      <c r="J358"/>
      <c r="K358"/>
      <c r="L358"/>
    </row>
    <row r="359" spans="1:12" s="2" customFormat="1" x14ac:dyDescent="0.25">
      <c r="A359" s="4"/>
      <c r="B359" s="5"/>
      <c r="C359" s="5"/>
      <c r="D359" s="5"/>
      <c r="E359" s="5"/>
      <c r="G359"/>
      <c r="H359"/>
      <c r="I359"/>
      <c r="J359"/>
      <c r="K359"/>
      <c r="L359"/>
    </row>
    <row r="360" spans="1:12" s="2" customFormat="1" x14ac:dyDescent="0.25">
      <c r="A360" s="4"/>
      <c r="B360" s="5"/>
      <c r="C360" s="5"/>
      <c r="D360" s="5"/>
      <c r="E360" s="5"/>
      <c r="G360"/>
      <c r="H360"/>
      <c r="I360"/>
      <c r="J360"/>
      <c r="K360"/>
      <c r="L360"/>
    </row>
    <row r="361" spans="1:12" s="2" customFormat="1" x14ac:dyDescent="0.25">
      <c r="A361" s="1"/>
      <c r="B361" s="5"/>
      <c r="C361" s="5"/>
      <c r="D361" s="5"/>
      <c r="E361" s="5"/>
      <c r="G361"/>
      <c r="H361"/>
      <c r="I361"/>
      <c r="J361"/>
      <c r="K361"/>
      <c r="L361"/>
    </row>
    <row r="362" spans="1:12" s="2" customFormat="1" x14ac:dyDescent="0.25">
      <c r="A362" s="4"/>
      <c r="B362" s="5"/>
      <c r="C362" s="5"/>
      <c r="D362" s="5"/>
      <c r="E362" s="5"/>
      <c r="G362"/>
      <c r="H362"/>
      <c r="I362"/>
      <c r="J362"/>
      <c r="K362"/>
      <c r="L362"/>
    </row>
    <row r="363" spans="1:12" s="2" customFormat="1" x14ac:dyDescent="0.25">
      <c r="A363" s="4"/>
      <c r="B363" s="5"/>
      <c r="C363" s="5"/>
      <c r="D363" s="5"/>
      <c r="E363" s="5"/>
      <c r="G363"/>
      <c r="H363"/>
      <c r="I363"/>
      <c r="J363"/>
      <c r="K363"/>
      <c r="L363"/>
    </row>
    <row r="364" spans="1:12" s="2" customFormat="1" x14ac:dyDescent="0.25">
      <c r="A364" s="4"/>
      <c r="B364" s="5"/>
      <c r="C364" s="5"/>
      <c r="D364" s="5"/>
      <c r="E364" s="5"/>
      <c r="G364"/>
      <c r="H364"/>
      <c r="I364"/>
      <c r="J364"/>
      <c r="K364"/>
      <c r="L364"/>
    </row>
    <row r="365" spans="1:12" s="2" customFormat="1" x14ac:dyDescent="0.25">
      <c r="A365" s="4"/>
      <c r="B365" s="5"/>
      <c r="C365" s="5"/>
      <c r="D365" s="5"/>
      <c r="E365" s="5"/>
      <c r="G365"/>
      <c r="H365"/>
      <c r="I365"/>
      <c r="J365"/>
      <c r="K365"/>
      <c r="L365"/>
    </row>
    <row r="366" spans="1:12" s="2" customFormat="1" x14ac:dyDescent="0.25">
      <c r="A366" s="4"/>
      <c r="B366" s="5"/>
      <c r="C366" s="5"/>
      <c r="D366" s="5"/>
      <c r="E366" s="5"/>
      <c r="G366"/>
      <c r="H366"/>
      <c r="I366"/>
      <c r="J366"/>
      <c r="K366"/>
      <c r="L366"/>
    </row>
    <row r="367" spans="1:12" s="2" customFormat="1" x14ac:dyDescent="0.25">
      <c r="A367" s="4"/>
      <c r="B367" s="5"/>
      <c r="C367" s="5"/>
      <c r="D367" s="5"/>
      <c r="E367" s="5"/>
      <c r="G367"/>
      <c r="H367"/>
      <c r="I367"/>
      <c r="J367"/>
      <c r="K367"/>
      <c r="L367"/>
    </row>
    <row r="368" spans="1:12" s="2" customFormat="1" x14ac:dyDescent="0.25">
      <c r="A368" s="4"/>
      <c r="B368" s="5"/>
      <c r="C368" s="5"/>
      <c r="D368" s="5"/>
      <c r="E368" s="5"/>
      <c r="G368"/>
      <c r="H368"/>
      <c r="I368"/>
      <c r="J368"/>
      <c r="K368"/>
      <c r="L368"/>
    </row>
    <row r="369" spans="1:12" s="2" customFormat="1" x14ac:dyDescent="0.25">
      <c r="A369" s="4"/>
      <c r="B369" s="5"/>
      <c r="C369" s="5"/>
      <c r="D369" s="5"/>
      <c r="E369" s="5"/>
      <c r="G369"/>
      <c r="H369"/>
      <c r="I369"/>
      <c r="J369"/>
      <c r="K369"/>
      <c r="L369"/>
    </row>
    <row r="370" spans="1:12" s="2" customFormat="1" x14ac:dyDescent="0.25">
      <c r="A370" s="4"/>
      <c r="B370" s="5"/>
      <c r="C370" s="5"/>
      <c r="D370" s="5"/>
      <c r="E370" s="5"/>
      <c r="G370"/>
      <c r="H370"/>
      <c r="I370"/>
      <c r="J370"/>
      <c r="K370"/>
      <c r="L370"/>
    </row>
    <row r="371" spans="1:12" s="2" customFormat="1" x14ac:dyDescent="0.25">
      <c r="A371" s="4"/>
      <c r="B371" s="5"/>
      <c r="C371" s="5"/>
      <c r="D371" s="5"/>
      <c r="E371" s="5"/>
      <c r="G371"/>
      <c r="H371"/>
      <c r="I371"/>
      <c r="J371"/>
      <c r="K371"/>
      <c r="L371"/>
    </row>
    <row r="372" spans="1:12" s="2" customFormat="1" x14ac:dyDescent="0.25">
      <c r="A372" s="4"/>
      <c r="B372" s="5"/>
      <c r="C372" s="5"/>
      <c r="D372" s="5"/>
      <c r="E372" s="5"/>
      <c r="G372"/>
      <c r="H372"/>
      <c r="I372"/>
      <c r="J372"/>
      <c r="K372"/>
      <c r="L372"/>
    </row>
    <row r="373" spans="1:12" s="2" customFormat="1" x14ac:dyDescent="0.25">
      <c r="A373" s="4"/>
      <c r="B373" s="5"/>
      <c r="C373" s="5"/>
      <c r="D373" s="5"/>
      <c r="E373" s="5"/>
      <c r="G373"/>
      <c r="H373"/>
      <c r="I373"/>
      <c r="J373"/>
      <c r="K373"/>
      <c r="L373"/>
    </row>
    <row r="374" spans="1:12" s="2" customFormat="1" x14ac:dyDescent="0.25">
      <c r="A374" s="4"/>
      <c r="B374" s="5"/>
      <c r="C374" s="5"/>
      <c r="D374" s="5"/>
      <c r="E374" s="5"/>
      <c r="G374"/>
      <c r="H374"/>
      <c r="I374"/>
      <c r="J374"/>
      <c r="K374"/>
      <c r="L374"/>
    </row>
    <row r="375" spans="1:12" s="2" customFormat="1" x14ac:dyDescent="0.25">
      <c r="A375" s="4"/>
      <c r="B375" s="5"/>
      <c r="C375" s="5"/>
      <c r="D375" s="5"/>
      <c r="E375" s="5"/>
      <c r="G375"/>
      <c r="H375"/>
      <c r="I375"/>
      <c r="J375"/>
      <c r="K375"/>
      <c r="L375"/>
    </row>
    <row r="376" spans="1:12" s="2" customFormat="1" x14ac:dyDescent="0.25">
      <c r="A376" s="4"/>
      <c r="B376" s="5"/>
      <c r="C376" s="5"/>
      <c r="D376" s="5"/>
      <c r="E376" s="5"/>
      <c r="G376"/>
      <c r="H376"/>
      <c r="I376"/>
      <c r="J376"/>
      <c r="K376"/>
      <c r="L376"/>
    </row>
    <row r="377" spans="1:12" s="2" customFormat="1" x14ac:dyDescent="0.25">
      <c r="A377" s="4"/>
      <c r="B377" s="5"/>
      <c r="C377" s="5"/>
      <c r="D377" s="5"/>
      <c r="E377" s="5"/>
      <c r="G377"/>
      <c r="H377"/>
      <c r="I377"/>
      <c r="J377"/>
      <c r="K377"/>
      <c r="L377"/>
    </row>
    <row r="378" spans="1:12" s="2" customFormat="1" x14ac:dyDescent="0.25">
      <c r="A378" s="4"/>
      <c r="B378" s="5"/>
      <c r="C378" s="5"/>
      <c r="D378" s="5"/>
      <c r="E378" s="5"/>
      <c r="G378"/>
      <c r="H378"/>
      <c r="I378"/>
      <c r="J378"/>
      <c r="K378"/>
      <c r="L378"/>
    </row>
    <row r="379" spans="1:12" s="2" customFormat="1" x14ac:dyDescent="0.25">
      <c r="A379" s="4"/>
      <c r="B379" s="5"/>
      <c r="C379" s="5"/>
      <c r="D379" s="5"/>
      <c r="E379" s="5"/>
      <c r="G379"/>
      <c r="H379"/>
      <c r="I379"/>
      <c r="J379"/>
      <c r="K379"/>
      <c r="L379"/>
    </row>
    <row r="380" spans="1:12" s="2" customFormat="1" x14ac:dyDescent="0.25">
      <c r="A380" s="4"/>
      <c r="B380" s="5"/>
      <c r="C380" s="5"/>
      <c r="D380" s="5"/>
      <c r="E380" s="5"/>
      <c r="G380"/>
      <c r="H380"/>
      <c r="I380"/>
      <c r="J380"/>
      <c r="K380"/>
      <c r="L380"/>
    </row>
    <row r="381" spans="1:12" s="2" customFormat="1" x14ac:dyDescent="0.25">
      <c r="A381" s="4"/>
      <c r="B381" s="5"/>
      <c r="C381" s="5"/>
      <c r="D381" s="5"/>
      <c r="E381" s="5"/>
      <c r="G381"/>
      <c r="H381"/>
      <c r="I381"/>
      <c r="J381"/>
      <c r="K381"/>
      <c r="L381"/>
    </row>
    <row r="382" spans="1:12" s="2" customFormat="1" x14ac:dyDescent="0.25">
      <c r="A382" s="4"/>
      <c r="B382" s="5"/>
      <c r="C382" s="5"/>
      <c r="D382" s="5"/>
      <c r="E382" s="5"/>
      <c r="G382"/>
      <c r="H382"/>
      <c r="I382"/>
      <c r="J382"/>
      <c r="K382"/>
      <c r="L382"/>
    </row>
    <row r="383" spans="1:12" s="2" customFormat="1" x14ac:dyDescent="0.25">
      <c r="A383" s="4"/>
      <c r="B383" s="5"/>
      <c r="C383" s="5"/>
      <c r="D383" s="5"/>
      <c r="E383" s="5"/>
      <c r="G383"/>
      <c r="H383"/>
      <c r="I383"/>
      <c r="J383"/>
      <c r="K383"/>
      <c r="L383"/>
    </row>
    <row r="384" spans="1:12" s="2" customFormat="1" x14ac:dyDescent="0.25">
      <c r="A384" s="4"/>
      <c r="B384" s="5"/>
      <c r="C384" s="5"/>
      <c r="D384" s="5"/>
      <c r="E384" s="5"/>
      <c r="G384"/>
      <c r="H384"/>
      <c r="I384"/>
      <c r="J384"/>
      <c r="K384"/>
      <c r="L384"/>
    </row>
    <row r="385" spans="1:12" s="2" customFormat="1" x14ac:dyDescent="0.25">
      <c r="A385" s="4"/>
      <c r="B385" s="5"/>
      <c r="C385" s="5"/>
      <c r="D385" s="5"/>
      <c r="E385" s="5"/>
      <c r="G385"/>
      <c r="H385"/>
      <c r="I385"/>
      <c r="J385"/>
      <c r="K385"/>
      <c r="L385"/>
    </row>
    <row r="386" spans="1:12" s="2" customFormat="1" x14ac:dyDescent="0.25">
      <c r="A386" s="4"/>
      <c r="B386" s="5"/>
      <c r="C386" s="5"/>
      <c r="D386" s="5"/>
      <c r="E386" s="5"/>
      <c r="G386"/>
      <c r="H386"/>
      <c r="I386"/>
      <c r="J386"/>
      <c r="K386"/>
      <c r="L386"/>
    </row>
    <row r="387" spans="1:12" s="2" customFormat="1" x14ac:dyDescent="0.25">
      <c r="A387" s="4"/>
      <c r="B387" s="5"/>
      <c r="C387" s="5"/>
      <c r="D387" s="5"/>
      <c r="E387" s="5"/>
      <c r="G387"/>
      <c r="H387"/>
      <c r="I387"/>
      <c r="J387"/>
      <c r="K387"/>
      <c r="L387"/>
    </row>
    <row r="388" spans="1:12" s="2" customFormat="1" x14ac:dyDescent="0.25">
      <c r="A388" s="4"/>
      <c r="B388" s="5"/>
      <c r="C388" s="5"/>
      <c r="D388" s="5"/>
      <c r="E388" s="5"/>
      <c r="G388"/>
      <c r="H388"/>
      <c r="I388"/>
      <c r="J388"/>
      <c r="K388"/>
      <c r="L388"/>
    </row>
    <row r="389" spans="1:12" s="2" customFormat="1" x14ac:dyDescent="0.25">
      <c r="A389" s="4"/>
      <c r="B389" s="5"/>
      <c r="C389" s="5"/>
      <c r="D389" s="5"/>
      <c r="E389" s="5"/>
      <c r="G389"/>
      <c r="H389"/>
      <c r="I389"/>
      <c r="J389"/>
      <c r="K389"/>
      <c r="L389"/>
    </row>
    <row r="390" spans="1:12" s="2" customFormat="1" x14ac:dyDescent="0.25">
      <c r="A390" s="4"/>
      <c r="B390" s="5"/>
      <c r="C390" s="5"/>
      <c r="D390" s="5"/>
      <c r="E390" s="5"/>
      <c r="G390"/>
      <c r="H390"/>
      <c r="I390"/>
      <c r="J390"/>
      <c r="K390"/>
      <c r="L390"/>
    </row>
    <row r="391" spans="1:12" s="2" customFormat="1" x14ac:dyDescent="0.25">
      <c r="A391" s="4"/>
      <c r="B391" s="5"/>
      <c r="C391" s="5"/>
      <c r="D391" s="5"/>
      <c r="E391" s="5"/>
      <c r="G391"/>
      <c r="H391"/>
      <c r="I391"/>
      <c r="J391"/>
      <c r="K391"/>
      <c r="L391"/>
    </row>
    <row r="392" spans="1:12" s="2" customFormat="1" x14ac:dyDescent="0.25">
      <c r="A392" s="4"/>
      <c r="B392" s="5"/>
      <c r="C392" s="5"/>
      <c r="D392" s="5"/>
      <c r="E392" s="5"/>
      <c r="G392"/>
      <c r="H392"/>
      <c r="I392"/>
      <c r="J392"/>
      <c r="K392"/>
      <c r="L392"/>
    </row>
    <row r="393" spans="1:12" s="2" customFormat="1" x14ac:dyDescent="0.25">
      <c r="A393" s="4"/>
      <c r="B393" s="5"/>
      <c r="C393" s="5"/>
      <c r="D393" s="5"/>
      <c r="E393" s="5"/>
      <c r="G393"/>
      <c r="H393"/>
      <c r="I393"/>
      <c r="J393"/>
      <c r="K393"/>
      <c r="L393"/>
    </row>
    <row r="394" spans="1:12" s="2" customFormat="1" x14ac:dyDescent="0.25">
      <c r="A394" s="4"/>
      <c r="B394" s="5"/>
      <c r="C394" s="5"/>
      <c r="D394" s="5"/>
      <c r="E394" s="5"/>
      <c r="G394"/>
      <c r="H394"/>
      <c r="I394"/>
      <c r="J394"/>
      <c r="K394"/>
      <c r="L394"/>
    </row>
    <row r="395" spans="1:12" s="2" customFormat="1" x14ac:dyDescent="0.25">
      <c r="A395" s="4"/>
      <c r="B395" s="5"/>
      <c r="C395" s="5"/>
      <c r="D395" s="5"/>
      <c r="E395" s="5"/>
      <c r="G395"/>
      <c r="H395"/>
      <c r="I395"/>
      <c r="J395"/>
      <c r="K395"/>
      <c r="L395"/>
    </row>
    <row r="396" spans="1:12" s="2" customFormat="1" x14ac:dyDescent="0.25">
      <c r="A396" s="4"/>
      <c r="B396" s="5"/>
      <c r="C396" s="5"/>
      <c r="D396" s="5"/>
      <c r="E396" s="5"/>
      <c r="G396"/>
      <c r="H396"/>
      <c r="I396"/>
      <c r="J396"/>
      <c r="K396"/>
      <c r="L396"/>
    </row>
    <row r="397" spans="1:12" s="2" customFormat="1" x14ac:dyDescent="0.25">
      <c r="A397" s="4"/>
      <c r="B397" s="5"/>
      <c r="C397" s="5"/>
      <c r="D397" s="5"/>
      <c r="E397" s="5"/>
      <c r="G397"/>
      <c r="H397"/>
      <c r="I397"/>
      <c r="J397"/>
      <c r="K397"/>
      <c r="L397"/>
    </row>
    <row r="398" spans="1:12" s="2" customFormat="1" x14ac:dyDescent="0.25">
      <c r="A398" s="4"/>
      <c r="B398" s="5"/>
      <c r="C398" s="5"/>
      <c r="D398" s="5"/>
      <c r="E398" s="5"/>
      <c r="G398"/>
      <c r="H398"/>
      <c r="I398"/>
      <c r="J398"/>
      <c r="K398"/>
      <c r="L398"/>
    </row>
    <row r="399" spans="1:12" s="2" customFormat="1" x14ac:dyDescent="0.25">
      <c r="A399" s="4"/>
      <c r="B399" s="5"/>
      <c r="C399" s="5"/>
      <c r="D399" s="5"/>
      <c r="E399" s="5"/>
      <c r="G399"/>
      <c r="H399"/>
      <c r="I399"/>
      <c r="J399"/>
      <c r="K399"/>
      <c r="L399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1"/>
  <sheetViews>
    <sheetView workbookViewId="0">
      <selection activeCell="F11" sqref="F11"/>
    </sheetView>
  </sheetViews>
  <sheetFormatPr defaultRowHeight="13.8" x14ac:dyDescent="0.25"/>
  <cols>
    <col min="1" max="1" width="23.33203125" customWidth="1"/>
    <col min="2" max="2" width="13.44140625" customWidth="1"/>
    <col min="3" max="3" width="14.109375" customWidth="1"/>
    <col min="4" max="4" width="13.109375" customWidth="1"/>
  </cols>
  <sheetData>
    <row r="1" spans="1:4" x14ac:dyDescent="0.25">
      <c r="A1" t="s">
        <v>204</v>
      </c>
    </row>
    <row r="2" spans="1:4" x14ac:dyDescent="0.25">
      <c r="A2" s="1" t="s">
        <v>0</v>
      </c>
      <c r="B2" s="12" t="s">
        <v>123</v>
      </c>
    </row>
    <row r="3" spans="1:4" x14ac:dyDescent="0.25">
      <c r="A3" s="12" t="s">
        <v>11</v>
      </c>
      <c r="B3" s="12" t="s">
        <v>9</v>
      </c>
      <c r="C3" s="12" t="s">
        <v>10</v>
      </c>
      <c r="D3" s="12" t="s">
        <v>15</v>
      </c>
    </row>
    <row r="4" spans="1:4" x14ac:dyDescent="0.25">
      <c r="A4">
        <v>1</v>
      </c>
      <c r="B4" t="s">
        <v>12</v>
      </c>
      <c r="C4" t="s">
        <v>13</v>
      </c>
      <c r="D4" s="2">
        <v>0</v>
      </c>
    </row>
    <row r="5" spans="1:4" x14ac:dyDescent="0.25">
      <c r="A5">
        <v>2</v>
      </c>
      <c r="B5" t="s">
        <v>12</v>
      </c>
      <c r="C5" t="s">
        <v>13</v>
      </c>
      <c r="D5" s="2">
        <v>1</v>
      </c>
    </row>
    <row r="6" spans="1:4" x14ac:dyDescent="0.25">
      <c r="A6">
        <v>3</v>
      </c>
      <c r="B6" t="s">
        <v>12</v>
      </c>
      <c r="C6" t="s">
        <v>13</v>
      </c>
      <c r="D6" s="2">
        <v>1</v>
      </c>
    </row>
    <row r="7" spans="1:4" x14ac:dyDescent="0.25">
      <c r="A7">
        <v>4</v>
      </c>
      <c r="B7" t="s">
        <v>12</v>
      </c>
      <c r="C7" t="s">
        <v>13</v>
      </c>
      <c r="D7" s="2">
        <v>1</v>
      </c>
    </row>
    <row r="8" spans="1:4" x14ac:dyDescent="0.25">
      <c r="A8">
        <v>5</v>
      </c>
      <c r="B8" t="s">
        <v>12</v>
      </c>
      <c r="C8" t="s">
        <v>13</v>
      </c>
      <c r="D8" s="2">
        <v>1</v>
      </c>
    </row>
    <row r="9" spans="1:4" x14ac:dyDescent="0.25">
      <c r="A9">
        <v>6</v>
      </c>
      <c r="B9" t="s">
        <v>12</v>
      </c>
      <c r="C9" t="s">
        <v>13</v>
      </c>
      <c r="D9" s="2">
        <v>1</v>
      </c>
    </row>
    <row r="10" spans="1:4" x14ac:dyDescent="0.25">
      <c r="A10">
        <v>7</v>
      </c>
      <c r="B10" t="s">
        <v>12</v>
      </c>
      <c r="C10" t="s">
        <v>13</v>
      </c>
      <c r="D10" s="2">
        <v>0</v>
      </c>
    </row>
    <row r="11" spans="1:4" x14ac:dyDescent="0.25">
      <c r="A11">
        <v>8</v>
      </c>
      <c r="B11" t="s">
        <v>12</v>
      </c>
      <c r="C11" t="s">
        <v>13</v>
      </c>
      <c r="D11" s="2">
        <v>1</v>
      </c>
    </row>
    <row r="12" spans="1:4" x14ac:dyDescent="0.25">
      <c r="A12">
        <v>9</v>
      </c>
      <c r="B12" t="s">
        <v>12</v>
      </c>
      <c r="C12" t="s">
        <v>13</v>
      </c>
      <c r="D12" s="2">
        <v>1</v>
      </c>
    </row>
    <row r="13" spans="1:4" x14ac:dyDescent="0.25">
      <c r="A13">
        <v>10</v>
      </c>
      <c r="B13" t="s">
        <v>12</v>
      </c>
      <c r="C13" t="s">
        <v>13</v>
      </c>
      <c r="D13" s="2">
        <v>0</v>
      </c>
    </row>
    <row r="14" spans="1:4" x14ac:dyDescent="0.25">
      <c r="A14">
        <v>11</v>
      </c>
      <c r="B14" t="s">
        <v>12</v>
      </c>
      <c r="C14" t="s">
        <v>13</v>
      </c>
      <c r="D14" s="2">
        <v>0</v>
      </c>
    </row>
    <row r="15" spans="1:4" x14ac:dyDescent="0.25">
      <c r="A15">
        <v>12</v>
      </c>
      <c r="B15" t="s">
        <v>12</v>
      </c>
      <c r="C15" t="s">
        <v>13</v>
      </c>
      <c r="D15" s="2">
        <v>0</v>
      </c>
    </row>
    <row r="16" spans="1:4" x14ac:dyDescent="0.25">
      <c r="A16">
        <v>13</v>
      </c>
      <c r="B16" t="s">
        <v>12</v>
      </c>
      <c r="C16" t="s">
        <v>13</v>
      </c>
      <c r="D16" s="2">
        <v>0</v>
      </c>
    </row>
    <row r="17" spans="1:4" x14ac:dyDescent="0.25">
      <c r="A17">
        <v>14</v>
      </c>
      <c r="B17" t="s">
        <v>12</v>
      </c>
      <c r="C17" t="s">
        <v>13</v>
      </c>
      <c r="D17" s="2">
        <v>0</v>
      </c>
    </row>
    <row r="18" spans="1:4" x14ac:dyDescent="0.25">
      <c r="A18">
        <v>15</v>
      </c>
      <c r="B18" t="s">
        <v>12</v>
      </c>
      <c r="C18" t="s">
        <v>13</v>
      </c>
      <c r="D18" s="2">
        <v>0</v>
      </c>
    </row>
    <row r="19" spans="1:4" x14ac:dyDescent="0.25">
      <c r="A19">
        <v>16</v>
      </c>
      <c r="B19" t="s">
        <v>12</v>
      </c>
      <c r="C19" t="s">
        <v>13</v>
      </c>
      <c r="D19" s="2">
        <v>0</v>
      </c>
    </row>
    <row r="20" spans="1:4" x14ac:dyDescent="0.25">
      <c r="A20">
        <v>17</v>
      </c>
      <c r="B20" t="s">
        <v>12</v>
      </c>
      <c r="C20" t="s">
        <v>13</v>
      </c>
      <c r="D20" s="2">
        <v>0</v>
      </c>
    </row>
    <row r="21" spans="1:4" x14ac:dyDescent="0.25">
      <c r="A21">
        <v>18</v>
      </c>
      <c r="B21" t="s">
        <v>12</v>
      </c>
      <c r="C21" t="s">
        <v>13</v>
      </c>
      <c r="D21" s="2">
        <v>0</v>
      </c>
    </row>
    <row r="22" spans="1:4" x14ac:dyDescent="0.25">
      <c r="D22" s="2"/>
    </row>
    <row r="23" spans="1:4" x14ac:dyDescent="0.25">
      <c r="A23" s="12" t="s">
        <v>11</v>
      </c>
      <c r="B23" s="12" t="s">
        <v>9</v>
      </c>
      <c r="C23" s="12" t="s">
        <v>10</v>
      </c>
      <c r="D23" s="12" t="s">
        <v>15</v>
      </c>
    </row>
    <row r="24" spans="1:4" x14ac:dyDescent="0.25">
      <c r="A24">
        <v>1</v>
      </c>
      <c r="B24" t="s">
        <v>12</v>
      </c>
      <c r="C24" t="s">
        <v>14</v>
      </c>
      <c r="D24" s="2">
        <v>1</v>
      </c>
    </row>
    <row r="25" spans="1:4" x14ac:dyDescent="0.25">
      <c r="A25">
        <v>2</v>
      </c>
      <c r="B25" t="s">
        <v>12</v>
      </c>
      <c r="C25" t="s">
        <v>14</v>
      </c>
      <c r="D25" s="2">
        <v>1</v>
      </c>
    </row>
    <row r="26" spans="1:4" x14ac:dyDescent="0.25">
      <c r="A26">
        <v>3</v>
      </c>
      <c r="B26" t="s">
        <v>12</v>
      </c>
      <c r="C26" t="s">
        <v>14</v>
      </c>
      <c r="D26" s="2">
        <v>1</v>
      </c>
    </row>
    <row r="27" spans="1:4" x14ac:dyDescent="0.25">
      <c r="A27">
        <v>4</v>
      </c>
      <c r="B27" t="s">
        <v>12</v>
      </c>
      <c r="C27" t="s">
        <v>14</v>
      </c>
      <c r="D27" s="2">
        <v>1</v>
      </c>
    </row>
    <row r="28" spans="1:4" x14ac:dyDescent="0.25">
      <c r="A28">
        <v>5</v>
      </c>
      <c r="B28" t="s">
        <v>12</v>
      </c>
      <c r="C28" t="s">
        <v>14</v>
      </c>
      <c r="D28" s="2">
        <v>1</v>
      </c>
    </row>
    <row r="29" spans="1:4" x14ac:dyDescent="0.25">
      <c r="A29">
        <v>6</v>
      </c>
      <c r="B29" t="s">
        <v>12</v>
      </c>
      <c r="C29" t="s">
        <v>14</v>
      </c>
      <c r="D29" s="2">
        <v>1</v>
      </c>
    </row>
    <row r="30" spans="1:4" x14ac:dyDescent="0.25">
      <c r="A30">
        <v>7</v>
      </c>
      <c r="B30" t="s">
        <v>12</v>
      </c>
      <c r="C30" t="s">
        <v>14</v>
      </c>
      <c r="D30" s="2">
        <v>1</v>
      </c>
    </row>
    <row r="31" spans="1:4" x14ac:dyDescent="0.25">
      <c r="A31">
        <v>8</v>
      </c>
      <c r="B31" t="s">
        <v>12</v>
      </c>
      <c r="C31" t="s">
        <v>14</v>
      </c>
      <c r="D31" s="2">
        <v>1</v>
      </c>
    </row>
    <row r="32" spans="1:4" x14ac:dyDescent="0.25">
      <c r="A32">
        <v>9</v>
      </c>
      <c r="B32" t="s">
        <v>12</v>
      </c>
      <c r="C32" t="s">
        <v>14</v>
      </c>
      <c r="D32" s="2">
        <v>1</v>
      </c>
    </row>
    <row r="33" spans="1:4" x14ac:dyDescent="0.25">
      <c r="A33">
        <v>10</v>
      </c>
      <c r="B33" t="s">
        <v>12</v>
      </c>
      <c r="C33" t="s">
        <v>14</v>
      </c>
      <c r="D33" s="2">
        <v>1</v>
      </c>
    </row>
    <row r="34" spans="1:4" x14ac:dyDescent="0.25">
      <c r="A34">
        <v>11</v>
      </c>
      <c r="B34" t="s">
        <v>12</v>
      </c>
      <c r="C34" t="s">
        <v>14</v>
      </c>
      <c r="D34" s="2">
        <v>1</v>
      </c>
    </row>
    <row r="35" spans="1:4" x14ac:dyDescent="0.25">
      <c r="A35">
        <v>12</v>
      </c>
      <c r="B35" t="s">
        <v>12</v>
      </c>
      <c r="C35" t="s">
        <v>14</v>
      </c>
      <c r="D35" s="2">
        <v>1</v>
      </c>
    </row>
    <row r="36" spans="1:4" x14ac:dyDescent="0.25">
      <c r="A36">
        <v>13</v>
      </c>
      <c r="B36" t="s">
        <v>12</v>
      </c>
      <c r="C36" t="s">
        <v>14</v>
      </c>
      <c r="D36" s="2">
        <v>1</v>
      </c>
    </row>
    <row r="37" spans="1:4" x14ac:dyDescent="0.25">
      <c r="A37">
        <v>14</v>
      </c>
      <c r="B37" t="s">
        <v>12</v>
      </c>
      <c r="C37" t="s">
        <v>14</v>
      </c>
      <c r="D37" s="2">
        <v>1</v>
      </c>
    </row>
    <row r="38" spans="1:4" x14ac:dyDescent="0.25">
      <c r="A38">
        <v>15</v>
      </c>
      <c r="B38" t="s">
        <v>12</v>
      </c>
      <c r="C38" t="s">
        <v>14</v>
      </c>
      <c r="D38" s="2">
        <v>1</v>
      </c>
    </row>
    <row r="39" spans="1:4" x14ac:dyDescent="0.25">
      <c r="A39">
        <v>16</v>
      </c>
      <c r="B39" t="s">
        <v>12</v>
      </c>
      <c r="C39" t="s">
        <v>14</v>
      </c>
      <c r="D39" s="2">
        <v>1</v>
      </c>
    </row>
    <row r="40" spans="1:4" x14ac:dyDescent="0.25">
      <c r="A40">
        <v>17</v>
      </c>
      <c r="B40" t="s">
        <v>12</v>
      </c>
      <c r="C40" t="s">
        <v>14</v>
      </c>
      <c r="D40" s="2">
        <v>1</v>
      </c>
    </row>
    <row r="41" spans="1:4" x14ac:dyDescent="0.25">
      <c r="A41">
        <v>18</v>
      </c>
      <c r="B41" t="s">
        <v>12</v>
      </c>
      <c r="C41" t="s">
        <v>14</v>
      </c>
      <c r="D41" s="2">
        <v>1</v>
      </c>
    </row>
    <row r="42" spans="1:4" x14ac:dyDescent="0.25">
      <c r="A42">
        <v>19</v>
      </c>
      <c r="B42" t="s">
        <v>12</v>
      </c>
      <c r="C42" t="s">
        <v>14</v>
      </c>
      <c r="D42" s="2">
        <v>0</v>
      </c>
    </row>
    <row r="43" spans="1:4" x14ac:dyDescent="0.25">
      <c r="A43">
        <v>20</v>
      </c>
      <c r="B43" t="s">
        <v>12</v>
      </c>
      <c r="C43" t="s">
        <v>14</v>
      </c>
      <c r="D43" s="2">
        <v>1</v>
      </c>
    </row>
    <row r="44" spans="1:4" x14ac:dyDescent="0.25">
      <c r="A44">
        <v>21</v>
      </c>
      <c r="B44" t="s">
        <v>12</v>
      </c>
      <c r="C44" t="s">
        <v>14</v>
      </c>
      <c r="D44" s="2">
        <v>1</v>
      </c>
    </row>
    <row r="45" spans="1:4" x14ac:dyDescent="0.25">
      <c r="A45">
        <v>22</v>
      </c>
      <c r="B45" t="s">
        <v>12</v>
      </c>
      <c r="C45" t="s">
        <v>14</v>
      </c>
      <c r="D45" s="2">
        <v>1</v>
      </c>
    </row>
    <row r="46" spans="1:4" x14ac:dyDescent="0.25">
      <c r="A46">
        <v>23</v>
      </c>
      <c r="B46" t="s">
        <v>12</v>
      </c>
      <c r="C46" t="s">
        <v>14</v>
      </c>
      <c r="D46" s="2">
        <v>0</v>
      </c>
    </row>
    <row r="47" spans="1:4" x14ac:dyDescent="0.25">
      <c r="A47">
        <v>24</v>
      </c>
      <c r="B47" t="s">
        <v>12</v>
      </c>
      <c r="C47" t="s">
        <v>14</v>
      </c>
      <c r="D47" s="2">
        <v>1</v>
      </c>
    </row>
    <row r="48" spans="1:4" x14ac:dyDescent="0.25">
      <c r="D48" s="2"/>
    </row>
    <row r="49" spans="1:4" x14ac:dyDescent="0.25">
      <c r="A49" s="12" t="s">
        <v>11</v>
      </c>
      <c r="B49" s="12" t="s">
        <v>9</v>
      </c>
      <c r="C49" s="12" t="s">
        <v>10</v>
      </c>
      <c r="D49" s="12" t="s">
        <v>15</v>
      </c>
    </row>
    <row r="50" spans="1:4" x14ac:dyDescent="0.25">
      <c r="A50">
        <v>1</v>
      </c>
      <c r="B50" t="s">
        <v>12</v>
      </c>
      <c r="C50" t="s">
        <v>16</v>
      </c>
      <c r="D50" s="2">
        <v>1</v>
      </c>
    </row>
    <row r="51" spans="1:4" x14ac:dyDescent="0.25">
      <c r="A51">
        <v>2</v>
      </c>
      <c r="B51" t="s">
        <v>12</v>
      </c>
      <c r="C51" t="s">
        <v>16</v>
      </c>
      <c r="D51" s="2">
        <v>1</v>
      </c>
    </row>
    <row r="52" spans="1:4" x14ac:dyDescent="0.25">
      <c r="A52">
        <v>3</v>
      </c>
      <c r="B52" t="s">
        <v>12</v>
      </c>
      <c r="C52" t="s">
        <v>16</v>
      </c>
      <c r="D52" s="2">
        <v>1</v>
      </c>
    </row>
    <row r="53" spans="1:4" x14ac:dyDescent="0.25">
      <c r="A53">
        <v>4</v>
      </c>
      <c r="B53" t="s">
        <v>12</v>
      </c>
      <c r="C53" t="s">
        <v>16</v>
      </c>
      <c r="D53" s="2">
        <v>1</v>
      </c>
    </row>
    <row r="54" spans="1:4" x14ac:dyDescent="0.25">
      <c r="A54">
        <v>5</v>
      </c>
      <c r="B54" t="s">
        <v>12</v>
      </c>
      <c r="C54" t="s">
        <v>16</v>
      </c>
      <c r="D54" s="2">
        <v>1</v>
      </c>
    </row>
    <row r="55" spans="1:4" x14ac:dyDescent="0.25">
      <c r="A55">
        <v>6</v>
      </c>
      <c r="B55" t="s">
        <v>12</v>
      </c>
      <c r="C55" t="s">
        <v>16</v>
      </c>
      <c r="D55" s="2">
        <v>1</v>
      </c>
    </row>
    <row r="56" spans="1:4" x14ac:dyDescent="0.25">
      <c r="A56">
        <v>7</v>
      </c>
      <c r="B56" t="s">
        <v>12</v>
      </c>
      <c r="C56" t="s">
        <v>16</v>
      </c>
      <c r="D56" s="2">
        <v>1</v>
      </c>
    </row>
    <row r="57" spans="1:4" x14ac:dyDescent="0.25">
      <c r="A57">
        <v>8</v>
      </c>
      <c r="B57" t="s">
        <v>12</v>
      </c>
      <c r="C57" t="s">
        <v>16</v>
      </c>
      <c r="D57" s="2">
        <v>1</v>
      </c>
    </row>
    <row r="58" spans="1:4" x14ac:dyDescent="0.25">
      <c r="A58">
        <v>9</v>
      </c>
      <c r="B58" t="s">
        <v>12</v>
      </c>
      <c r="C58" t="s">
        <v>16</v>
      </c>
      <c r="D58" s="2">
        <v>1</v>
      </c>
    </row>
    <row r="59" spans="1:4" x14ac:dyDescent="0.25">
      <c r="A59">
        <v>10</v>
      </c>
      <c r="B59" t="s">
        <v>12</v>
      </c>
      <c r="C59" t="s">
        <v>16</v>
      </c>
      <c r="D59" s="2">
        <v>1</v>
      </c>
    </row>
    <row r="60" spans="1:4" x14ac:dyDescent="0.25">
      <c r="A60">
        <v>11</v>
      </c>
      <c r="B60" t="s">
        <v>12</v>
      </c>
      <c r="C60" t="s">
        <v>16</v>
      </c>
      <c r="D60" s="2">
        <v>1</v>
      </c>
    </row>
    <row r="61" spans="1:4" x14ac:dyDescent="0.25">
      <c r="A61">
        <v>12</v>
      </c>
      <c r="B61" t="s">
        <v>12</v>
      </c>
      <c r="C61" t="s">
        <v>16</v>
      </c>
      <c r="D61" s="2">
        <v>1</v>
      </c>
    </row>
    <row r="62" spans="1:4" x14ac:dyDescent="0.25">
      <c r="A62">
        <v>13</v>
      </c>
      <c r="B62" t="s">
        <v>12</v>
      </c>
      <c r="C62" t="s">
        <v>16</v>
      </c>
      <c r="D62" s="2">
        <v>1</v>
      </c>
    </row>
    <row r="63" spans="1:4" x14ac:dyDescent="0.25">
      <c r="A63">
        <v>14</v>
      </c>
      <c r="B63" t="s">
        <v>12</v>
      </c>
      <c r="C63" t="s">
        <v>16</v>
      </c>
      <c r="D63" s="2">
        <v>0</v>
      </c>
    </row>
    <row r="64" spans="1:4" x14ac:dyDescent="0.25">
      <c r="A64">
        <v>15</v>
      </c>
      <c r="B64" t="s">
        <v>12</v>
      </c>
      <c r="C64" t="s">
        <v>16</v>
      </c>
      <c r="D64" s="2">
        <v>0</v>
      </c>
    </row>
    <row r="65" spans="1:4" x14ac:dyDescent="0.25">
      <c r="A65">
        <v>16</v>
      </c>
      <c r="B65" t="s">
        <v>12</v>
      </c>
      <c r="C65" t="s">
        <v>16</v>
      </c>
      <c r="D65" s="2">
        <v>1</v>
      </c>
    </row>
    <row r="66" spans="1:4" x14ac:dyDescent="0.25">
      <c r="A66">
        <v>17</v>
      </c>
      <c r="B66" t="s">
        <v>12</v>
      </c>
      <c r="C66" t="s">
        <v>16</v>
      </c>
      <c r="D66" s="2">
        <v>0</v>
      </c>
    </row>
    <row r="67" spans="1:4" x14ac:dyDescent="0.25">
      <c r="A67">
        <v>18</v>
      </c>
      <c r="B67" t="s">
        <v>12</v>
      </c>
      <c r="C67" t="s">
        <v>16</v>
      </c>
      <c r="D67" s="2">
        <v>1</v>
      </c>
    </row>
    <row r="68" spans="1:4" x14ac:dyDescent="0.25">
      <c r="A68">
        <v>19</v>
      </c>
      <c r="B68" t="s">
        <v>12</v>
      </c>
      <c r="C68" t="s">
        <v>16</v>
      </c>
      <c r="D68" s="2">
        <v>1</v>
      </c>
    </row>
    <row r="69" spans="1:4" x14ac:dyDescent="0.25">
      <c r="A69">
        <v>20</v>
      </c>
      <c r="B69" t="s">
        <v>12</v>
      </c>
      <c r="C69" t="s">
        <v>16</v>
      </c>
      <c r="D69" s="2">
        <v>1</v>
      </c>
    </row>
    <row r="70" spans="1:4" x14ac:dyDescent="0.25">
      <c r="D70" s="2"/>
    </row>
    <row r="71" spans="1:4" x14ac:dyDescent="0.25">
      <c r="A71" s="12" t="s">
        <v>11</v>
      </c>
      <c r="B71" s="12" t="s">
        <v>9</v>
      </c>
      <c r="C71" s="12" t="s">
        <v>10</v>
      </c>
      <c r="D71" s="12" t="s">
        <v>15</v>
      </c>
    </row>
    <row r="72" spans="1:4" x14ac:dyDescent="0.25">
      <c r="A72">
        <v>1</v>
      </c>
      <c r="B72" t="s">
        <v>16</v>
      </c>
      <c r="C72" t="s">
        <v>13</v>
      </c>
      <c r="D72" s="2">
        <v>0</v>
      </c>
    </row>
    <row r="73" spans="1:4" x14ac:dyDescent="0.25">
      <c r="A73">
        <v>2</v>
      </c>
      <c r="B73" t="s">
        <v>16</v>
      </c>
      <c r="C73" t="s">
        <v>13</v>
      </c>
      <c r="D73" s="2">
        <v>0</v>
      </c>
    </row>
    <row r="74" spans="1:4" x14ac:dyDescent="0.25">
      <c r="A74">
        <v>3</v>
      </c>
      <c r="B74" t="s">
        <v>16</v>
      </c>
      <c r="C74" t="s">
        <v>13</v>
      </c>
      <c r="D74" s="2">
        <v>0</v>
      </c>
    </row>
    <row r="75" spans="1:4" x14ac:dyDescent="0.25">
      <c r="A75">
        <v>4</v>
      </c>
      <c r="B75" t="s">
        <v>16</v>
      </c>
      <c r="C75" t="s">
        <v>13</v>
      </c>
      <c r="D75" s="2">
        <v>0</v>
      </c>
    </row>
    <row r="76" spans="1:4" x14ac:dyDescent="0.25">
      <c r="A76">
        <v>5</v>
      </c>
      <c r="B76" t="s">
        <v>16</v>
      </c>
      <c r="C76" t="s">
        <v>13</v>
      </c>
      <c r="D76" s="2">
        <v>0</v>
      </c>
    </row>
    <row r="77" spans="1:4" x14ac:dyDescent="0.25">
      <c r="A77">
        <v>6</v>
      </c>
      <c r="B77" t="s">
        <v>16</v>
      </c>
      <c r="C77" t="s">
        <v>13</v>
      </c>
      <c r="D77" s="2">
        <v>0</v>
      </c>
    </row>
    <row r="78" spans="1:4" x14ac:dyDescent="0.25">
      <c r="A78">
        <v>7</v>
      </c>
      <c r="B78" t="s">
        <v>16</v>
      </c>
      <c r="C78" t="s">
        <v>13</v>
      </c>
      <c r="D78" s="2">
        <v>0</v>
      </c>
    </row>
    <row r="79" spans="1:4" x14ac:dyDescent="0.25">
      <c r="A79">
        <v>8</v>
      </c>
      <c r="B79" t="s">
        <v>16</v>
      </c>
      <c r="C79" t="s">
        <v>13</v>
      </c>
      <c r="D79" s="2">
        <v>0</v>
      </c>
    </row>
    <row r="80" spans="1:4" x14ac:dyDescent="0.25">
      <c r="A80">
        <v>9</v>
      </c>
      <c r="B80" t="s">
        <v>16</v>
      </c>
      <c r="C80" t="s">
        <v>13</v>
      </c>
      <c r="D80" s="2">
        <v>0</v>
      </c>
    </row>
    <row r="81" spans="1:4" x14ac:dyDescent="0.25">
      <c r="A81">
        <v>10</v>
      </c>
      <c r="B81" t="s">
        <v>16</v>
      </c>
      <c r="C81" t="s">
        <v>13</v>
      </c>
      <c r="D81" s="2">
        <v>0</v>
      </c>
    </row>
    <row r="82" spans="1:4" x14ac:dyDescent="0.25">
      <c r="A82">
        <v>11</v>
      </c>
      <c r="B82" t="s">
        <v>16</v>
      </c>
      <c r="C82" t="s">
        <v>13</v>
      </c>
      <c r="D82" s="2">
        <v>0</v>
      </c>
    </row>
    <row r="83" spans="1:4" x14ac:dyDescent="0.25">
      <c r="A83">
        <v>12</v>
      </c>
      <c r="B83" t="s">
        <v>16</v>
      </c>
      <c r="C83" t="s">
        <v>13</v>
      </c>
      <c r="D83" s="2">
        <v>0</v>
      </c>
    </row>
    <row r="84" spans="1:4" x14ac:dyDescent="0.25">
      <c r="A84">
        <v>13</v>
      </c>
      <c r="B84" t="s">
        <v>16</v>
      </c>
      <c r="C84" t="s">
        <v>13</v>
      </c>
      <c r="D84" s="2">
        <v>0</v>
      </c>
    </row>
    <row r="85" spans="1:4" x14ac:dyDescent="0.25">
      <c r="A85">
        <v>14</v>
      </c>
      <c r="B85" t="s">
        <v>16</v>
      </c>
      <c r="C85" t="s">
        <v>13</v>
      </c>
      <c r="D85" s="2">
        <v>1</v>
      </c>
    </row>
    <row r="86" spans="1:4" x14ac:dyDescent="0.25">
      <c r="A86">
        <v>15</v>
      </c>
      <c r="B86" t="s">
        <v>16</v>
      </c>
      <c r="C86" t="s">
        <v>13</v>
      </c>
      <c r="D86" s="2">
        <v>0</v>
      </c>
    </row>
    <row r="87" spans="1:4" x14ac:dyDescent="0.25">
      <c r="A87">
        <v>16</v>
      </c>
      <c r="B87" t="s">
        <v>16</v>
      </c>
      <c r="C87" t="s">
        <v>13</v>
      </c>
      <c r="D87" s="2">
        <v>0</v>
      </c>
    </row>
    <row r="88" spans="1:4" x14ac:dyDescent="0.25">
      <c r="A88">
        <v>17</v>
      </c>
      <c r="B88" t="s">
        <v>16</v>
      </c>
      <c r="C88" t="s">
        <v>13</v>
      </c>
      <c r="D88" s="2">
        <v>0</v>
      </c>
    </row>
    <row r="89" spans="1:4" x14ac:dyDescent="0.25">
      <c r="A89">
        <v>18</v>
      </c>
      <c r="B89" t="s">
        <v>16</v>
      </c>
      <c r="C89" t="s">
        <v>13</v>
      </c>
      <c r="D89" s="2">
        <v>0</v>
      </c>
    </row>
    <row r="90" spans="1:4" x14ac:dyDescent="0.25">
      <c r="A90">
        <v>19</v>
      </c>
      <c r="B90" t="s">
        <v>16</v>
      </c>
      <c r="C90" t="s">
        <v>13</v>
      </c>
      <c r="D90" s="2">
        <v>0</v>
      </c>
    </row>
    <row r="91" spans="1:4" x14ac:dyDescent="0.25">
      <c r="A91">
        <v>20</v>
      </c>
      <c r="B91" t="s">
        <v>16</v>
      </c>
      <c r="C91" t="s">
        <v>13</v>
      </c>
      <c r="D91" s="2">
        <v>0</v>
      </c>
    </row>
    <row r="92" spans="1:4" x14ac:dyDescent="0.25">
      <c r="A92">
        <v>21</v>
      </c>
      <c r="B92" t="s">
        <v>16</v>
      </c>
      <c r="C92" t="s">
        <v>13</v>
      </c>
      <c r="D92" s="2">
        <v>0</v>
      </c>
    </row>
    <row r="93" spans="1:4" x14ac:dyDescent="0.25">
      <c r="A93">
        <v>22</v>
      </c>
      <c r="B93" t="s">
        <v>16</v>
      </c>
      <c r="C93" t="s">
        <v>13</v>
      </c>
      <c r="D93" s="2">
        <v>0</v>
      </c>
    </row>
    <row r="94" spans="1:4" x14ac:dyDescent="0.25">
      <c r="A94">
        <v>23</v>
      </c>
      <c r="B94" t="s">
        <v>16</v>
      </c>
      <c r="C94" t="s">
        <v>13</v>
      </c>
      <c r="D94" s="2">
        <v>1</v>
      </c>
    </row>
    <row r="95" spans="1:4" x14ac:dyDescent="0.25">
      <c r="A95">
        <v>24</v>
      </c>
      <c r="B95" t="s">
        <v>16</v>
      </c>
      <c r="C95" t="s">
        <v>13</v>
      </c>
      <c r="D95" s="2">
        <v>0</v>
      </c>
    </row>
    <row r="96" spans="1:4" x14ac:dyDescent="0.25">
      <c r="A96">
        <v>25</v>
      </c>
      <c r="B96" t="s">
        <v>16</v>
      </c>
      <c r="C96" t="s">
        <v>13</v>
      </c>
      <c r="D96" s="2">
        <v>1</v>
      </c>
    </row>
    <row r="97" spans="1:4" x14ac:dyDescent="0.25">
      <c r="A97">
        <v>26</v>
      </c>
      <c r="B97" t="s">
        <v>16</v>
      </c>
      <c r="C97" t="s">
        <v>13</v>
      </c>
      <c r="D97" s="2">
        <v>0</v>
      </c>
    </row>
    <row r="98" spans="1:4" x14ac:dyDescent="0.25">
      <c r="A98">
        <v>27</v>
      </c>
      <c r="B98" t="s">
        <v>16</v>
      </c>
      <c r="C98" t="s">
        <v>13</v>
      </c>
      <c r="D98" s="2">
        <v>1</v>
      </c>
    </row>
    <row r="99" spans="1:4" x14ac:dyDescent="0.25">
      <c r="A99">
        <v>28</v>
      </c>
      <c r="B99" t="s">
        <v>16</v>
      </c>
      <c r="C99" t="s">
        <v>13</v>
      </c>
      <c r="D99" s="2">
        <v>0</v>
      </c>
    </row>
    <row r="100" spans="1:4" x14ac:dyDescent="0.25">
      <c r="A100">
        <v>29</v>
      </c>
      <c r="B100" t="s">
        <v>16</v>
      </c>
      <c r="C100" t="s">
        <v>13</v>
      </c>
      <c r="D100" s="2">
        <v>0</v>
      </c>
    </row>
    <row r="101" spans="1:4" x14ac:dyDescent="0.25">
      <c r="A101">
        <v>30</v>
      </c>
      <c r="B101" t="s">
        <v>16</v>
      </c>
      <c r="C101" t="s">
        <v>13</v>
      </c>
      <c r="D101" s="2">
        <v>0</v>
      </c>
    </row>
    <row r="102" spans="1:4" x14ac:dyDescent="0.25">
      <c r="A102">
        <v>31</v>
      </c>
      <c r="B102" t="s">
        <v>16</v>
      </c>
      <c r="C102" t="s">
        <v>13</v>
      </c>
      <c r="D102" s="2">
        <v>0</v>
      </c>
    </row>
    <row r="103" spans="1:4" x14ac:dyDescent="0.25">
      <c r="A103">
        <v>32</v>
      </c>
      <c r="B103" t="s">
        <v>16</v>
      </c>
      <c r="C103" t="s">
        <v>13</v>
      </c>
      <c r="D103" s="2">
        <v>0</v>
      </c>
    </row>
    <row r="104" spans="1:4" x14ac:dyDescent="0.25">
      <c r="A104">
        <v>33</v>
      </c>
      <c r="B104" t="s">
        <v>16</v>
      </c>
      <c r="C104" t="s">
        <v>13</v>
      </c>
      <c r="D104" s="2">
        <v>1</v>
      </c>
    </row>
    <row r="105" spans="1:4" x14ac:dyDescent="0.25">
      <c r="A105">
        <v>34</v>
      </c>
      <c r="B105" t="s">
        <v>16</v>
      </c>
      <c r="C105" t="s">
        <v>13</v>
      </c>
      <c r="D105" s="2">
        <v>0</v>
      </c>
    </row>
    <row r="106" spans="1:4" x14ac:dyDescent="0.25">
      <c r="A106">
        <v>35</v>
      </c>
      <c r="B106" t="s">
        <v>16</v>
      </c>
      <c r="C106" t="s">
        <v>13</v>
      </c>
      <c r="D106" s="2">
        <v>0</v>
      </c>
    </row>
    <row r="107" spans="1:4" x14ac:dyDescent="0.25">
      <c r="A107">
        <v>36</v>
      </c>
      <c r="B107" t="s">
        <v>16</v>
      </c>
      <c r="C107" t="s">
        <v>13</v>
      </c>
      <c r="D107" s="2">
        <v>1</v>
      </c>
    </row>
    <row r="108" spans="1:4" x14ac:dyDescent="0.25">
      <c r="A108">
        <v>37</v>
      </c>
      <c r="B108" t="s">
        <v>16</v>
      </c>
      <c r="C108" t="s">
        <v>13</v>
      </c>
      <c r="D108" s="2">
        <v>0</v>
      </c>
    </row>
    <row r="109" spans="1:4" x14ac:dyDescent="0.25">
      <c r="A109">
        <v>38</v>
      </c>
      <c r="B109" t="s">
        <v>16</v>
      </c>
      <c r="C109" t="s">
        <v>13</v>
      </c>
      <c r="D109" s="2">
        <v>0</v>
      </c>
    </row>
    <row r="110" spans="1:4" x14ac:dyDescent="0.25">
      <c r="A110">
        <v>39</v>
      </c>
      <c r="B110" t="s">
        <v>16</v>
      </c>
      <c r="C110" t="s">
        <v>13</v>
      </c>
      <c r="D110" s="2">
        <v>0</v>
      </c>
    </row>
    <row r="111" spans="1:4" x14ac:dyDescent="0.25">
      <c r="A111">
        <v>40</v>
      </c>
      <c r="B111" t="s">
        <v>16</v>
      </c>
      <c r="C111" t="s">
        <v>13</v>
      </c>
      <c r="D111" s="2">
        <v>0</v>
      </c>
    </row>
    <row r="112" spans="1:4" x14ac:dyDescent="0.25">
      <c r="D112" s="2"/>
    </row>
    <row r="113" spans="1:4" x14ac:dyDescent="0.25">
      <c r="A113" s="12" t="s">
        <v>11</v>
      </c>
      <c r="B113" s="12" t="s">
        <v>9</v>
      </c>
      <c r="C113" s="12" t="s">
        <v>10</v>
      </c>
      <c r="D113" s="12" t="s">
        <v>15</v>
      </c>
    </row>
    <row r="114" spans="1:4" x14ac:dyDescent="0.25">
      <c r="A114">
        <v>1</v>
      </c>
      <c r="B114" t="s">
        <v>16</v>
      </c>
      <c r="C114" t="s">
        <v>14</v>
      </c>
      <c r="D114" s="2">
        <v>0</v>
      </c>
    </row>
    <row r="115" spans="1:4" x14ac:dyDescent="0.25">
      <c r="A115">
        <v>2</v>
      </c>
      <c r="B115" t="s">
        <v>16</v>
      </c>
      <c r="C115" t="s">
        <v>14</v>
      </c>
      <c r="D115" s="2">
        <v>0</v>
      </c>
    </row>
    <row r="116" spans="1:4" x14ac:dyDescent="0.25">
      <c r="A116">
        <v>3</v>
      </c>
      <c r="B116" t="s">
        <v>16</v>
      </c>
      <c r="C116" t="s">
        <v>14</v>
      </c>
      <c r="D116" s="2">
        <v>1</v>
      </c>
    </row>
    <row r="117" spans="1:4" x14ac:dyDescent="0.25">
      <c r="A117">
        <v>4</v>
      </c>
      <c r="B117" t="s">
        <v>16</v>
      </c>
      <c r="C117" t="s">
        <v>14</v>
      </c>
      <c r="D117" s="2">
        <v>1</v>
      </c>
    </row>
    <row r="118" spans="1:4" x14ac:dyDescent="0.25">
      <c r="A118">
        <v>5</v>
      </c>
      <c r="B118" t="s">
        <v>16</v>
      </c>
      <c r="C118" t="s">
        <v>14</v>
      </c>
      <c r="D118" s="2">
        <v>0</v>
      </c>
    </row>
    <row r="119" spans="1:4" x14ac:dyDescent="0.25">
      <c r="A119">
        <v>6</v>
      </c>
      <c r="B119" t="s">
        <v>16</v>
      </c>
      <c r="C119" t="s">
        <v>14</v>
      </c>
      <c r="D119" s="2">
        <v>0</v>
      </c>
    </row>
    <row r="120" spans="1:4" x14ac:dyDescent="0.25">
      <c r="A120">
        <v>7</v>
      </c>
      <c r="B120" t="s">
        <v>16</v>
      </c>
      <c r="C120" t="s">
        <v>14</v>
      </c>
      <c r="D120" s="2">
        <v>0</v>
      </c>
    </row>
    <row r="121" spans="1:4" x14ac:dyDescent="0.25">
      <c r="A121">
        <v>8</v>
      </c>
      <c r="B121" t="s">
        <v>16</v>
      </c>
      <c r="C121" t="s">
        <v>14</v>
      </c>
      <c r="D121" s="2">
        <v>1</v>
      </c>
    </row>
    <row r="122" spans="1:4" x14ac:dyDescent="0.25">
      <c r="A122">
        <v>9</v>
      </c>
      <c r="B122" t="s">
        <v>16</v>
      </c>
      <c r="C122" t="s">
        <v>14</v>
      </c>
      <c r="D122" s="2">
        <v>1</v>
      </c>
    </row>
    <row r="123" spans="1:4" x14ac:dyDescent="0.25">
      <c r="A123">
        <v>10</v>
      </c>
      <c r="B123" t="s">
        <v>16</v>
      </c>
      <c r="C123" t="s">
        <v>14</v>
      </c>
      <c r="D123" s="2">
        <v>1</v>
      </c>
    </row>
    <row r="124" spans="1:4" x14ac:dyDescent="0.25">
      <c r="A124">
        <v>11</v>
      </c>
      <c r="B124" t="s">
        <v>16</v>
      </c>
      <c r="C124" t="s">
        <v>14</v>
      </c>
      <c r="D124" s="2">
        <v>1</v>
      </c>
    </row>
    <row r="125" spans="1:4" x14ac:dyDescent="0.25">
      <c r="A125">
        <v>12</v>
      </c>
      <c r="B125" t="s">
        <v>16</v>
      </c>
      <c r="C125" t="s">
        <v>14</v>
      </c>
      <c r="D125" s="2">
        <v>1</v>
      </c>
    </row>
    <row r="126" spans="1:4" x14ac:dyDescent="0.25">
      <c r="A126">
        <v>13</v>
      </c>
      <c r="B126" t="s">
        <v>16</v>
      </c>
      <c r="C126" t="s">
        <v>14</v>
      </c>
      <c r="D126" s="2">
        <v>0</v>
      </c>
    </row>
    <row r="127" spans="1:4" x14ac:dyDescent="0.25">
      <c r="A127">
        <v>14</v>
      </c>
      <c r="B127" t="s">
        <v>16</v>
      </c>
      <c r="C127" t="s">
        <v>14</v>
      </c>
      <c r="D127" s="2">
        <v>0</v>
      </c>
    </row>
    <row r="128" spans="1:4" x14ac:dyDescent="0.25">
      <c r="A128">
        <v>15</v>
      </c>
      <c r="B128" t="s">
        <v>16</v>
      </c>
      <c r="C128" t="s">
        <v>14</v>
      </c>
      <c r="D128" s="2">
        <v>0</v>
      </c>
    </row>
    <row r="129" spans="1:4" x14ac:dyDescent="0.25">
      <c r="A129">
        <v>16</v>
      </c>
      <c r="B129" t="s">
        <v>16</v>
      </c>
      <c r="C129" t="s">
        <v>14</v>
      </c>
      <c r="D129" s="2">
        <v>0</v>
      </c>
    </row>
    <row r="130" spans="1:4" x14ac:dyDescent="0.25">
      <c r="A130">
        <v>17</v>
      </c>
      <c r="B130" t="s">
        <v>16</v>
      </c>
      <c r="C130" t="s">
        <v>14</v>
      </c>
      <c r="D130" s="2">
        <v>1</v>
      </c>
    </row>
    <row r="131" spans="1:4" x14ac:dyDescent="0.25">
      <c r="A131">
        <v>18</v>
      </c>
      <c r="B131" t="s">
        <v>16</v>
      </c>
      <c r="C131" t="s">
        <v>14</v>
      </c>
      <c r="D131" s="2">
        <v>1</v>
      </c>
    </row>
    <row r="132" spans="1:4" x14ac:dyDescent="0.25">
      <c r="A132">
        <v>19</v>
      </c>
      <c r="B132" t="s">
        <v>16</v>
      </c>
      <c r="C132" t="s">
        <v>14</v>
      </c>
      <c r="D132" s="2">
        <v>1</v>
      </c>
    </row>
    <row r="133" spans="1:4" x14ac:dyDescent="0.25">
      <c r="A133">
        <v>20</v>
      </c>
      <c r="B133" t="s">
        <v>16</v>
      </c>
      <c r="C133" t="s">
        <v>14</v>
      </c>
      <c r="D133" s="2">
        <v>0</v>
      </c>
    </row>
    <row r="134" spans="1:4" x14ac:dyDescent="0.25">
      <c r="A134">
        <v>21</v>
      </c>
      <c r="B134" t="s">
        <v>16</v>
      </c>
      <c r="C134" t="s">
        <v>14</v>
      </c>
      <c r="D134" s="2">
        <v>0</v>
      </c>
    </row>
    <row r="135" spans="1:4" x14ac:dyDescent="0.25">
      <c r="A135">
        <v>22</v>
      </c>
      <c r="B135" t="s">
        <v>16</v>
      </c>
      <c r="C135" t="s">
        <v>14</v>
      </c>
      <c r="D135" s="2">
        <v>0</v>
      </c>
    </row>
    <row r="136" spans="1:4" x14ac:dyDescent="0.25">
      <c r="A136">
        <v>23</v>
      </c>
      <c r="B136" t="s">
        <v>16</v>
      </c>
      <c r="C136" t="s">
        <v>14</v>
      </c>
      <c r="D136" s="2">
        <v>1</v>
      </c>
    </row>
    <row r="137" spans="1:4" x14ac:dyDescent="0.25">
      <c r="A137">
        <v>24</v>
      </c>
      <c r="B137" t="s">
        <v>16</v>
      </c>
      <c r="C137" t="s">
        <v>14</v>
      </c>
      <c r="D137" s="2">
        <v>0</v>
      </c>
    </row>
    <row r="138" spans="1:4" x14ac:dyDescent="0.25">
      <c r="A138">
        <v>25</v>
      </c>
      <c r="B138" t="s">
        <v>16</v>
      </c>
      <c r="C138" t="s">
        <v>14</v>
      </c>
      <c r="D138" s="2">
        <v>0</v>
      </c>
    </row>
    <row r="139" spans="1:4" x14ac:dyDescent="0.25">
      <c r="A139">
        <v>26</v>
      </c>
      <c r="B139" t="s">
        <v>16</v>
      </c>
      <c r="C139" t="s">
        <v>14</v>
      </c>
      <c r="D139" s="2">
        <v>0</v>
      </c>
    </row>
    <row r="140" spans="1:4" x14ac:dyDescent="0.25">
      <c r="A140">
        <v>27</v>
      </c>
      <c r="B140" t="s">
        <v>16</v>
      </c>
      <c r="C140" t="s">
        <v>14</v>
      </c>
      <c r="D140" s="2">
        <v>1</v>
      </c>
    </row>
    <row r="141" spans="1:4" x14ac:dyDescent="0.25">
      <c r="A141">
        <v>28</v>
      </c>
      <c r="B141" t="s">
        <v>16</v>
      </c>
      <c r="C141" t="s">
        <v>14</v>
      </c>
      <c r="D141" s="2">
        <v>0</v>
      </c>
    </row>
    <row r="142" spans="1:4" x14ac:dyDescent="0.25">
      <c r="A142">
        <v>29</v>
      </c>
      <c r="B142" t="s">
        <v>16</v>
      </c>
      <c r="C142" t="s">
        <v>14</v>
      </c>
      <c r="D142" s="2">
        <v>1</v>
      </c>
    </row>
    <row r="143" spans="1:4" x14ac:dyDescent="0.25">
      <c r="A143">
        <v>30</v>
      </c>
      <c r="B143" t="s">
        <v>16</v>
      </c>
      <c r="C143" t="s">
        <v>14</v>
      </c>
      <c r="D143" s="2">
        <v>1</v>
      </c>
    </row>
    <row r="144" spans="1:4" x14ac:dyDescent="0.25">
      <c r="A144">
        <v>31</v>
      </c>
      <c r="B144" t="s">
        <v>16</v>
      </c>
      <c r="C144" t="s">
        <v>14</v>
      </c>
      <c r="D144" s="2">
        <v>0</v>
      </c>
    </row>
    <row r="145" spans="1:4" x14ac:dyDescent="0.25">
      <c r="A145">
        <v>32</v>
      </c>
      <c r="B145" t="s">
        <v>16</v>
      </c>
      <c r="C145" t="s">
        <v>14</v>
      </c>
      <c r="D145" s="2">
        <v>0</v>
      </c>
    </row>
    <row r="146" spans="1:4" x14ac:dyDescent="0.25">
      <c r="A146">
        <v>33</v>
      </c>
      <c r="B146" t="s">
        <v>16</v>
      </c>
      <c r="C146" t="s">
        <v>14</v>
      </c>
      <c r="D146" s="2">
        <v>0</v>
      </c>
    </row>
    <row r="147" spans="1:4" x14ac:dyDescent="0.25">
      <c r="A147">
        <v>34</v>
      </c>
      <c r="B147" t="s">
        <v>16</v>
      </c>
      <c r="C147" t="s">
        <v>14</v>
      </c>
      <c r="D147" s="2">
        <v>0</v>
      </c>
    </row>
    <row r="148" spans="1:4" x14ac:dyDescent="0.25">
      <c r="A148">
        <v>35</v>
      </c>
      <c r="B148" t="s">
        <v>16</v>
      </c>
      <c r="C148" t="s">
        <v>14</v>
      </c>
      <c r="D148" s="2">
        <v>0</v>
      </c>
    </row>
    <row r="149" spans="1:4" x14ac:dyDescent="0.25">
      <c r="A149">
        <v>36</v>
      </c>
      <c r="B149" t="s">
        <v>16</v>
      </c>
      <c r="C149" t="s">
        <v>14</v>
      </c>
      <c r="D149" s="2">
        <v>1</v>
      </c>
    </row>
    <row r="150" spans="1:4" x14ac:dyDescent="0.25">
      <c r="A150">
        <v>37</v>
      </c>
      <c r="B150" t="s">
        <v>16</v>
      </c>
      <c r="C150" t="s">
        <v>14</v>
      </c>
      <c r="D150" s="2">
        <v>0</v>
      </c>
    </row>
    <row r="151" spans="1:4" x14ac:dyDescent="0.25">
      <c r="A151">
        <v>38</v>
      </c>
      <c r="B151" t="s">
        <v>16</v>
      </c>
      <c r="C151" t="s">
        <v>14</v>
      </c>
      <c r="D151" s="2">
        <v>1</v>
      </c>
    </row>
    <row r="152" spans="1:4" x14ac:dyDescent="0.25">
      <c r="A152">
        <v>39</v>
      </c>
      <c r="B152" t="s">
        <v>16</v>
      </c>
      <c r="C152" t="s">
        <v>14</v>
      </c>
      <c r="D152" s="2">
        <v>0</v>
      </c>
    </row>
    <row r="153" spans="1:4" x14ac:dyDescent="0.25">
      <c r="A153">
        <v>40</v>
      </c>
      <c r="B153" t="s">
        <v>16</v>
      </c>
      <c r="C153" t="s">
        <v>14</v>
      </c>
      <c r="D153" s="2">
        <v>1</v>
      </c>
    </row>
    <row r="154" spans="1:4" x14ac:dyDescent="0.25">
      <c r="D154" s="2"/>
    </row>
    <row r="155" spans="1:4" x14ac:dyDescent="0.25">
      <c r="D155" s="2"/>
    </row>
    <row r="156" spans="1:4" x14ac:dyDescent="0.25">
      <c r="D156" s="2"/>
    </row>
    <row r="157" spans="1:4" x14ac:dyDescent="0.25">
      <c r="D157" s="2"/>
    </row>
    <row r="158" spans="1:4" x14ac:dyDescent="0.25">
      <c r="D158" s="2"/>
    </row>
    <row r="159" spans="1:4" x14ac:dyDescent="0.25">
      <c r="D159" s="2"/>
    </row>
    <row r="160" spans="1:4" x14ac:dyDescent="0.25">
      <c r="D160" s="2"/>
    </row>
    <row r="161" spans="4:4" x14ac:dyDescent="0.25">
      <c r="D161" s="2"/>
    </row>
    <row r="162" spans="4:4" x14ac:dyDescent="0.25">
      <c r="D162" s="2"/>
    </row>
    <row r="163" spans="4:4" x14ac:dyDescent="0.25">
      <c r="D163" s="2"/>
    </row>
    <row r="164" spans="4:4" x14ac:dyDescent="0.25">
      <c r="D164" s="2"/>
    </row>
    <row r="165" spans="4:4" x14ac:dyDescent="0.25">
      <c r="D165" s="2"/>
    </row>
    <row r="166" spans="4:4" x14ac:dyDescent="0.25">
      <c r="D166" s="2"/>
    </row>
    <row r="167" spans="4:4" x14ac:dyDescent="0.25">
      <c r="D167" s="2"/>
    </row>
    <row r="168" spans="4:4" x14ac:dyDescent="0.25">
      <c r="D168" s="2"/>
    </row>
    <row r="169" spans="4:4" x14ac:dyDescent="0.25">
      <c r="D169" s="2"/>
    </row>
    <row r="170" spans="4:4" x14ac:dyDescent="0.25">
      <c r="D170" s="2"/>
    </row>
    <row r="171" spans="4:4" x14ac:dyDescent="0.25">
      <c r="D171" s="2"/>
    </row>
    <row r="172" spans="4:4" x14ac:dyDescent="0.25">
      <c r="D172" s="2"/>
    </row>
    <row r="173" spans="4:4" x14ac:dyDescent="0.25">
      <c r="D173" s="2"/>
    </row>
    <row r="174" spans="4:4" x14ac:dyDescent="0.25">
      <c r="D174" s="2"/>
    </row>
    <row r="175" spans="4:4" x14ac:dyDescent="0.25">
      <c r="D175" s="2"/>
    </row>
    <row r="176" spans="4:4" x14ac:dyDescent="0.25">
      <c r="D176" s="2"/>
    </row>
    <row r="177" spans="4:4" x14ac:dyDescent="0.25">
      <c r="D177" s="2"/>
    </row>
    <row r="178" spans="4:4" x14ac:dyDescent="0.25">
      <c r="D178" s="2"/>
    </row>
    <row r="179" spans="4:4" x14ac:dyDescent="0.25">
      <c r="D179" s="2"/>
    </row>
    <row r="180" spans="4:4" x14ac:dyDescent="0.25">
      <c r="D180" s="2"/>
    </row>
    <row r="181" spans="4:4" x14ac:dyDescent="0.25">
      <c r="D181" s="2"/>
    </row>
    <row r="182" spans="4:4" x14ac:dyDescent="0.25">
      <c r="D182" s="2"/>
    </row>
    <row r="183" spans="4:4" x14ac:dyDescent="0.25">
      <c r="D183" s="2"/>
    </row>
    <row r="184" spans="4:4" x14ac:dyDescent="0.25">
      <c r="D184" s="2"/>
    </row>
    <row r="185" spans="4:4" x14ac:dyDescent="0.25">
      <c r="D185" s="2"/>
    </row>
    <row r="186" spans="4:4" x14ac:dyDescent="0.25">
      <c r="D186" s="2"/>
    </row>
    <row r="187" spans="4:4" x14ac:dyDescent="0.25">
      <c r="D187" s="2"/>
    </row>
    <row r="188" spans="4:4" x14ac:dyDescent="0.25">
      <c r="D188" s="2"/>
    </row>
    <row r="189" spans="4:4" x14ac:dyDescent="0.25">
      <c r="D189" s="2"/>
    </row>
    <row r="190" spans="4:4" x14ac:dyDescent="0.25">
      <c r="D190" s="2"/>
    </row>
    <row r="191" spans="4:4" x14ac:dyDescent="0.25">
      <c r="D191" s="2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C650-6645-4327-9923-E253C6B62193}">
  <dimension ref="A1:F109"/>
  <sheetViews>
    <sheetView workbookViewId="0">
      <selection activeCell="H5" sqref="H5"/>
    </sheetView>
  </sheetViews>
  <sheetFormatPr defaultRowHeight="13.8" x14ac:dyDescent="0.25"/>
  <cols>
    <col min="1" max="1" width="21.33203125" customWidth="1"/>
    <col min="2" max="2" width="10.21875" customWidth="1"/>
    <col min="3" max="3" width="10.109375" customWidth="1"/>
    <col min="4" max="4" width="13.109375" customWidth="1"/>
    <col min="5" max="5" width="18.6640625" customWidth="1"/>
    <col min="6" max="6" width="14.21875" customWidth="1"/>
    <col min="9" max="9" width="10" customWidth="1"/>
    <col min="10" max="10" width="10.21875" customWidth="1"/>
    <col min="18" max="18" width="9.77734375" customWidth="1"/>
    <col min="26" max="26" width="23.21875" customWidth="1"/>
  </cols>
  <sheetData>
    <row r="1" spans="1:6" x14ac:dyDescent="0.25">
      <c r="A1" t="s">
        <v>207</v>
      </c>
    </row>
    <row r="2" spans="1:6" x14ac:dyDescent="0.25">
      <c r="A2" s="12" t="s">
        <v>22</v>
      </c>
    </row>
    <row r="3" spans="1:6" x14ac:dyDescent="0.25">
      <c r="B3" s="12" t="s">
        <v>17</v>
      </c>
      <c r="C3" s="12" t="s">
        <v>18</v>
      </c>
      <c r="D3" s="12" t="s">
        <v>19</v>
      </c>
      <c r="E3" s="12" t="s">
        <v>20</v>
      </c>
      <c r="F3" s="12" t="s">
        <v>21</v>
      </c>
    </row>
    <row r="4" spans="1:6" x14ac:dyDescent="0.25">
      <c r="A4" t="s">
        <v>23</v>
      </c>
      <c r="B4">
        <v>172.19</v>
      </c>
      <c r="C4">
        <v>116.99</v>
      </c>
      <c r="D4">
        <v>0</v>
      </c>
      <c r="E4">
        <v>10.91</v>
      </c>
      <c r="F4">
        <v>127.89999999999999</v>
      </c>
    </row>
    <row r="5" spans="1:6" x14ac:dyDescent="0.25">
      <c r="A5" t="s">
        <v>24</v>
      </c>
      <c r="B5">
        <v>271.31</v>
      </c>
      <c r="C5">
        <v>28.79</v>
      </c>
      <c r="D5">
        <v>0</v>
      </c>
      <c r="E5">
        <v>0</v>
      </c>
      <c r="F5">
        <v>28.79</v>
      </c>
    </row>
    <row r="6" spans="1:6" x14ac:dyDescent="0.25">
      <c r="A6" t="s">
        <v>25</v>
      </c>
      <c r="B6">
        <v>300.13</v>
      </c>
      <c r="C6">
        <v>0</v>
      </c>
      <c r="D6">
        <v>0</v>
      </c>
      <c r="E6">
        <v>0</v>
      </c>
      <c r="F6">
        <v>0</v>
      </c>
    </row>
    <row r="7" spans="1:6" x14ac:dyDescent="0.25">
      <c r="A7" t="s">
        <v>26</v>
      </c>
      <c r="B7">
        <v>300.13</v>
      </c>
      <c r="C7">
        <v>0</v>
      </c>
      <c r="D7">
        <v>0</v>
      </c>
      <c r="E7">
        <v>0</v>
      </c>
      <c r="F7">
        <v>0</v>
      </c>
    </row>
    <row r="8" spans="1:6" x14ac:dyDescent="0.25">
      <c r="A8" t="s">
        <v>27</v>
      </c>
      <c r="B8">
        <v>300.10000000000002</v>
      </c>
      <c r="C8">
        <v>0</v>
      </c>
      <c r="D8">
        <v>0</v>
      </c>
      <c r="E8">
        <v>0</v>
      </c>
      <c r="F8">
        <v>0</v>
      </c>
    </row>
    <row r="9" spans="1:6" x14ac:dyDescent="0.25">
      <c r="A9" t="s">
        <v>28</v>
      </c>
      <c r="B9">
        <v>286.44</v>
      </c>
      <c r="C9">
        <v>13.65</v>
      </c>
      <c r="D9">
        <v>0</v>
      </c>
      <c r="E9">
        <v>0</v>
      </c>
      <c r="F9">
        <v>13.65</v>
      </c>
    </row>
    <row r="10" spans="1:6" x14ac:dyDescent="0.25">
      <c r="A10" t="s">
        <v>29</v>
      </c>
      <c r="B10">
        <v>296.98</v>
      </c>
      <c r="C10">
        <v>3.22</v>
      </c>
      <c r="D10">
        <v>0</v>
      </c>
      <c r="E10">
        <v>0</v>
      </c>
      <c r="F10">
        <v>3.22</v>
      </c>
    </row>
    <row r="11" spans="1:6" x14ac:dyDescent="0.25">
      <c r="A11" t="s">
        <v>30</v>
      </c>
      <c r="B11">
        <v>254.38</v>
      </c>
      <c r="C11">
        <v>45.78</v>
      </c>
      <c r="D11">
        <v>0</v>
      </c>
      <c r="E11">
        <v>0</v>
      </c>
      <c r="F11">
        <v>45.78</v>
      </c>
    </row>
    <row r="12" spans="1:6" x14ac:dyDescent="0.25">
      <c r="A12" t="s">
        <v>31</v>
      </c>
      <c r="B12">
        <v>300.08999999999997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t="s">
        <v>32</v>
      </c>
      <c r="B13">
        <v>300.10000000000002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t="s">
        <v>33</v>
      </c>
      <c r="B14">
        <v>297.41000000000003</v>
      </c>
      <c r="C14">
        <v>2.77</v>
      </c>
      <c r="D14">
        <v>0</v>
      </c>
      <c r="E14">
        <v>0</v>
      </c>
      <c r="F14">
        <v>2.77</v>
      </c>
    </row>
    <row r="15" spans="1:6" x14ac:dyDescent="0.25">
      <c r="A15" t="s">
        <v>34</v>
      </c>
      <c r="B15">
        <v>293.87</v>
      </c>
      <c r="C15">
        <v>6.25</v>
      </c>
      <c r="D15">
        <v>0</v>
      </c>
      <c r="E15">
        <v>0</v>
      </c>
      <c r="F15">
        <v>6.25</v>
      </c>
    </row>
    <row r="16" spans="1:6" x14ac:dyDescent="0.25">
      <c r="A16" t="s">
        <v>35</v>
      </c>
      <c r="B16">
        <v>300.2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t="s">
        <v>36</v>
      </c>
      <c r="B17">
        <v>299.58999999999997</v>
      </c>
      <c r="C17">
        <v>0.94</v>
      </c>
      <c r="D17">
        <v>0</v>
      </c>
      <c r="E17">
        <v>0</v>
      </c>
      <c r="F17">
        <v>0.94</v>
      </c>
    </row>
    <row r="18" spans="1:6" x14ac:dyDescent="0.25">
      <c r="A18" t="s">
        <v>37</v>
      </c>
      <c r="B18">
        <v>300.17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t="s">
        <v>38</v>
      </c>
      <c r="B19">
        <v>297.49</v>
      </c>
      <c r="C19">
        <v>2.7</v>
      </c>
      <c r="D19">
        <v>0</v>
      </c>
      <c r="E19">
        <v>0</v>
      </c>
      <c r="F19">
        <v>2.7</v>
      </c>
    </row>
    <row r="20" spans="1:6" x14ac:dyDescent="0.25">
      <c r="A20" t="s">
        <v>39</v>
      </c>
      <c r="B20">
        <v>300.14999999999998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t="s">
        <v>40</v>
      </c>
      <c r="B21">
        <v>295.02</v>
      </c>
      <c r="C21">
        <v>5.01</v>
      </c>
      <c r="D21">
        <v>0</v>
      </c>
      <c r="E21">
        <v>0</v>
      </c>
      <c r="F21">
        <v>5.01</v>
      </c>
    </row>
    <row r="22" spans="1:6" x14ac:dyDescent="0.25">
      <c r="A22" t="s">
        <v>41</v>
      </c>
      <c r="B22">
        <v>300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t="s">
        <v>42</v>
      </c>
      <c r="B23">
        <v>298.3</v>
      </c>
      <c r="C23">
        <v>1.73</v>
      </c>
      <c r="D23">
        <v>0</v>
      </c>
      <c r="E23">
        <v>0</v>
      </c>
      <c r="F23">
        <v>1.73</v>
      </c>
    </row>
    <row r="24" spans="1:6" x14ac:dyDescent="0.25">
      <c r="A24" t="s">
        <v>43</v>
      </c>
      <c r="B24">
        <v>300.02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t="s">
        <v>44</v>
      </c>
      <c r="B25">
        <v>289.04000000000002</v>
      </c>
      <c r="C25">
        <v>11.01</v>
      </c>
      <c r="D25">
        <v>0</v>
      </c>
      <c r="E25">
        <v>0</v>
      </c>
      <c r="F25">
        <v>11.01</v>
      </c>
    </row>
    <row r="26" spans="1:6" x14ac:dyDescent="0.25">
      <c r="A26" t="s">
        <v>45</v>
      </c>
      <c r="B26">
        <v>300.07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t="s">
        <v>46</v>
      </c>
      <c r="B27">
        <v>300.07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t="s">
        <v>47</v>
      </c>
      <c r="B28">
        <v>300.11</v>
      </c>
      <c r="C28">
        <v>0</v>
      </c>
      <c r="D28">
        <v>0</v>
      </c>
      <c r="E28">
        <v>0</v>
      </c>
      <c r="F28">
        <v>0</v>
      </c>
    </row>
    <row r="29" spans="1:6" x14ac:dyDescent="0.25">
      <c r="F29">
        <v>0</v>
      </c>
    </row>
    <row r="30" spans="1:6" x14ac:dyDescent="0.25">
      <c r="B30" s="12" t="s">
        <v>17</v>
      </c>
      <c r="C30" s="12" t="s">
        <v>18</v>
      </c>
      <c r="D30" s="12" t="s">
        <v>19</v>
      </c>
      <c r="E30" s="12" t="s">
        <v>20</v>
      </c>
      <c r="F30" s="12" t="s">
        <v>21</v>
      </c>
    </row>
    <row r="31" spans="1:6" x14ac:dyDescent="0.25">
      <c r="A31" t="s">
        <v>48</v>
      </c>
      <c r="B31">
        <v>289.92</v>
      </c>
      <c r="C31">
        <v>10.14</v>
      </c>
      <c r="D31">
        <v>0</v>
      </c>
      <c r="E31">
        <v>0</v>
      </c>
      <c r="F31">
        <v>10.14</v>
      </c>
    </row>
    <row r="32" spans="1:6" x14ac:dyDescent="0.25">
      <c r="A32" t="s">
        <v>49</v>
      </c>
      <c r="B32">
        <v>300.14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t="s">
        <v>50</v>
      </c>
      <c r="B33">
        <v>280.06</v>
      </c>
      <c r="C33">
        <v>20.02</v>
      </c>
      <c r="D33">
        <v>0</v>
      </c>
      <c r="E33">
        <v>0</v>
      </c>
      <c r="F33">
        <v>20.02</v>
      </c>
    </row>
    <row r="34" spans="1:6" x14ac:dyDescent="0.25">
      <c r="A34" t="s">
        <v>51</v>
      </c>
      <c r="B34">
        <v>300.13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t="s">
        <v>52</v>
      </c>
      <c r="B35">
        <v>164.92</v>
      </c>
      <c r="C35">
        <v>47.74</v>
      </c>
      <c r="D35">
        <v>0</v>
      </c>
      <c r="E35">
        <v>87.46</v>
      </c>
      <c r="F35">
        <v>135.19999999999999</v>
      </c>
    </row>
    <row r="36" spans="1:6" x14ac:dyDescent="0.25">
      <c r="A36" t="s">
        <v>53</v>
      </c>
      <c r="B36">
        <v>250.96</v>
      </c>
      <c r="C36">
        <v>42.51</v>
      </c>
      <c r="D36">
        <v>0</v>
      </c>
      <c r="E36">
        <v>6.62</v>
      </c>
      <c r="F36">
        <v>49.129999999999995</v>
      </c>
    </row>
    <row r="37" spans="1:6" x14ac:dyDescent="0.25">
      <c r="A37" t="s">
        <v>54</v>
      </c>
      <c r="B37">
        <v>286.04000000000002</v>
      </c>
      <c r="C37">
        <v>14.08</v>
      </c>
      <c r="D37">
        <v>0</v>
      </c>
      <c r="E37">
        <v>0</v>
      </c>
      <c r="F37">
        <v>14.08</v>
      </c>
    </row>
    <row r="38" spans="1:6" x14ac:dyDescent="0.25">
      <c r="A38" t="s">
        <v>55</v>
      </c>
      <c r="B38">
        <v>14.45</v>
      </c>
      <c r="C38">
        <v>150.1</v>
      </c>
      <c r="D38">
        <v>2.96</v>
      </c>
      <c r="E38">
        <v>132.62</v>
      </c>
      <c r="F38">
        <v>285.68</v>
      </c>
    </row>
    <row r="39" spans="1:6" x14ac:dyDescent="0.25">
      <c r="A39" t="s">
        <v>56</v>
      </c>
      <c r="B39">
        <v>282.02999999999997</v>
      </c>
      <c r="C39">
        <v>18.09</v>
      </c>
      <c r="D39">
        <v>0</v>
      </c>
      <c r="E39">
        <v>0</v>
      </c>
      <c r="F39">
        <v>18.09</v>
      </c>
    </row>
    <row r="40" spans="1:6" x14ac:dyDescent="0.25">
      <c r="A40" t="s">
        <v>57</v>
      </c>
      <c r="B40">
        <v>286.79000000000002</v>
      </c>
      <c r="C40">
        <v>13.34</v>
      </c>
      <c r="D40">
        <v>0</v>
      </c>
      <c r="E40">
        <v>0</v>
      </c>
      <c r="F40">
        <v>13.34</v>
      </c>
    </row>
    <row r="41" spans="1:6" x14ac:dyDescent="0.25">
      <c r="A41" t="s">
        <v>58</v>
      </c>
      <c r="B41">
        <v>123.57</v>
      </c>
      <c r="C41">
        <v>141.16999999999999</v>
      </c>
      <c r="D41">
        <v>0</v>
      </c>
      <c r="E41">
        <v>35.39</v>
      </c>
      <c r="F41">
        <v>176.56</v>
      </c>
    </row>
    <row r="42" spans="1:6" x14ac:dyDescent="0.25">
      <c r="A42" t="s">
        <v>59</v>
      </c>
      <c r="B42">
        <v>300.14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t="s">
        <v>60</v>
      </c>
      <c r="B43">
        <v>283.58999999999997</v>
      </c>
      <c r="C43">
        <v>16.53</v>
      </c>
      <c r="D43">
        <v>0</v>
      </c>
      <c r="E43">
        <v>0</v>
      </c>
      <c r="F43">
        <v>16.53</v>
      </c>
    </row>
    <row r="44" spans="1:6" x14ac:dyDescent="0.25">
      <c r="A44" t="s">
        <v>61</v>
      </c>
      <c r="B44">
        <v>290.39</v>
      </c>
      <c r="C44">
        <v>9.74</v>
      </c>
      <c r="D44">
        <v>0</v>
      </c>
      <c r="E44">
        <v>0</v>
      </c>
      <c r="F44">
        <v>9.74</v>
      </c>
    </row>
    <row r="45" spans="1:6" x14ac:dyDescent="0.25">
      <c r="A45" t="s">
        <v>62</v>
      </c>
      <c r="B45">
        <v>211.09</v>
      </c>
      <c r="C45">
        <v>55.01</v>
      </c>
      <c r="D45">
        <v>0</v>
      </c>
      <c r="E45">
        <v>34.07</v>
      </c>
      <c r="F45">
        <v>89.08</v>
      </c>
    </row>
    <row r="46" spans="1:6" x14ac:dyDescent="0.25">
      <c r="A46" t="s">
        <v>63</v>
      </c>
      <c r="B46">
        <v>78.150000000000006</v>
      </c>
      <c r="C46">
        <v>113.81</v>
      </c>
      <c r="D46">
        <v>0</v>
      </c>
      <c r="E46">
        <v>108.19</v>
      </c>
      <c r="F46">
        <v>222</v>
      </c>
    </row>
    <row r="47" spans="1:6" x14ac:dyDescent="0.25">
      <c r="A47" t="s">
        <v>64</v>
      </c>
      <c r="B47">
        <v>283.95999999999998</v>
      </c>
      <c r="C47">
        <v>16.079999999999998</v>
      </c>
      <c r="D47">
        <v>0</v>
      </c>
      <c r="E47">
        <v>0</v>
      </c>
      <c r="F47">
        <v>16.079999999999998</v>
      </c>
    </row>
    <row r="48" spans="1:6" x14ac:dyDescent="0.25">
      <c r="A48" t="s">
        <v>65</v>
      </c>
      <c r="B48">
        <v>253.4</v>
      </c>
      <c r="C48">
        <v>46.61</v>
      </c>
      <c r="D48">
        <v>0</v>
      </c>
      <c r="E48">
        <v>0</v>
      </c>
      <c r="F48">
        <v>46.61</v>
      </c>
    </row>
    <row r="49" spans="1:6" x14ac:dyDescent="0.25">
      <c r="A49" t="s">
        <v>66</v>
      </c>
      <c r="B49">
        <v>170.41</v>
      </c>
      <c r="C49">
        <v>20.85</v>
      </c>
      <c r="D49">
        <v>9.14</v>
      </c>
      <c r="E49">
        <v>99.74</v>
      </c>
      <c r="F49">
        <v>129.72999999999999</v>
      </c>
    </row>
    <row r="50" spans="1:6" x14ac:dyDescent="0.25">
      <c r="A50" t="s">
        <v>67</v>
      </c>
      <c r="B50">
        <v>292.10000000000002</v>
      </c>
      <c r="C50">
        <v>7.94</v>
      </c>
      <c r="D50">
        <v>0</v>
      </c>
      <c r="E50">
        <v>0</v>
      </c>
      <c r="F50">
        <v>7.94</v>
      </c>
    </row>
    <row r="51" spans="1:6" x14ac:dyDescent="0.25">
      <c r="A51" t="s">
        <v>68</v>
      </c>
      <c r="B51">
        <v>181.02</v>
      </c>
      <c r="C51">
        <v>53.72</v>
      </c>
      <c r="D51">
        <v>0</v>
      </c>
      <c r="E51">
        <v>65.28</v>
      </c>
      <c r="F51">
        <v>119</v>
      </c>
    </row>
    <row r="52" spans="1:6" x14ac:dyDescent="0.25">
      <c r="A52" t="s">
        <v>69</v>
      </c>
      <c r="B52">
        <v>300.02999999999997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t="s">
        <v>70</v>
      </c>
      <c r="B53">
        <v>300.05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t="s">
        <v>71</v>
      </c>
      <c r="B54">
        <v>151.79</v>
      </c>
      <c r="C54">
        <v>82.88</v>
      </c>
      <c r="D54">
        <v>0</v>
      </c>
      <c r="E54">
        <v>65.47</v>
      </c>
      <c r="F54">
        <v>148.35</v>
      </c>
    </row>
    <row r="55" spans="1:6" x14ac:dyDescent="0.25">
      <c r="A55" t="s">
        <v>72</v>
      </c>
      <c r="B55">
        <v>300.02999999999997</v>
      </c>
      <c r="C55">
        <v>0</v>
      </c>
      <c r="D55">
        <v>0</v>
      </c>
      <c r="E55">
        <v>0</v>
      </c>
      <c r="F55">
        <v>0</v>
      </c>
    </row>
    <row r="57" spans="1:6" x14ac:dyDescent="0.25">
      <c r="B57" s="12" t="s">
        <v>17</v>
      </c>
      <c r="C57" s="12" t="s">
        <v>18</v>
      </c>
      <c r="D57" s="12" t="s">
        <v>19</v>
      </c>
      <c r="E57" s="12" t="s">
        <v>20</v>
      </c>
      <c r="F57" s="12" t="s">
        <v>21</v>
      </c>
    </row>
    <row r="58" spans="1:6" x14ac:dyDescent="0.25">
      <c r="A58" t="s">
        <v>73</v>
      </c>
      <c r="B58">
        <v>261.48</v>
      </c>
      <c r="C58">
        <v>13.01</v>
      </c>
      <c r="D58">
        <v>0</v>
      </c>
      <c r="E58">
        <v>25.65</v>
      </c>
      <c r="F58">
        <v>38.659999999999997</v>
      </c>
    </row>
    <row r="59" spans="1:6" x14ac:dyDescent="0.25">
      <c r="A59" t="s">
        <v>74</v>
      </c>
      <c r="B59">
        <v>300.08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t="s">
        <v>75</v>
      </c>
      <c r="B60">
        <v>158.41</v>
      </c>
      <c r="C60">
        <v>45.76</v>
      </c>
      <c r="D60">
        <v>6.16</v>
      </c>
      <c r="E60">
        <v>89.85</v>
      </c>
      <c r="F60">
        <v>141.76999999999998</v>
      </c>
    </row>
    <row r="61" spans="1:6" x14ac:dyDescent="0.25">
      <c r="A61" t="s">
        <v>76</v>
      </c>
      <c r="B61">
        <v>233.29</v>
      </c>
      <c r="C61">
        <v>66.88</v>
      </c>
      <c r="D61">
        <v>0</v>
      </c>
      <c r="E61">
        <v>0</v>
      </c>
      <c r="F61">
        <v>66.88</v>
      </c>
    </row>
    <row r="62" spans="1:6" x14ac:dyDescent="0.25">
      <c r="A62" t="s">
        <v>77</v>
      </c>
      <c r="B62">
        <v>248.19</v>
      </c>
      <c r="C62">
        <v>46.72</v>
      </c>
      <c r="D62">
        <v>0</v>
      </c>
      <c r="E62">
        <v>5.15</v>
      </c>
      <c r="F62">
        <v>51.87</v>
      </c>
    </row>
    <row r="63" spans="1:6" x14ac:dyDescent="0.25">
      <c r="A63" t="s">
        <v>78</v>
      </c>
      <c r="B63">
        <v>286.95</v>
      </c>
      <c r="C63">
        <v>13.23</v>
      </c>
      <c r="D63">
        <v>0</v>
      </c>
      <c r="E63">
        <v>0</v>
      </c>
      <c r="F63">
        <v>13.23</v>
      </c>
    </row>
    <row r="64" spans="1:6" x14ac:dyDescent="0.25">
      <c r="A64" t="s">
        <v>79</v>
      </c>
      <c r="B64">
        <v>237.31</v>
      </c>
      <c r="C64">
        <v>23.28</v>
      </c>
      <c r="D64">
        <v>0.85</v>
      </c>
      <c r="E64">
        <v>38.72</v>
      </c>
      <c r="F64">
        <v>62.85</v>
      </c>
    </row>
    <row r="65" spans="1:6" x14ac:dyDescent="0.25">
      <c r="A65" t="s">
        <v>80</v>
      </c>
      <c r="B65">
        <v>253.17</v>
      </c>
      <c r="C65">
        <v>15.11</v>
      </c>
      <c r="D65">
        <v>0</v>
      </c>
      <c r="E65">
        <v>31.87</v>
      </c>
      <c r="F65">
        <v>46.980000000000004</v>
      </c>
    </row>
    <row r="66" spans="1:6" x14ac:dyDescent="0.25">
      <c r="A66" t="s">
        <v>81</v>
      </c>
      <c r="B66">
        <v>5.13</v>
      </c>
      <c r="C66">
        <v>109.42</v>
      </c>
      <c r="D66">
        <v>13.2</v>
      </c>
      <c r="E66">
        <v>172.38</v>
      </c>
      <c r="F66">
        <v>295</v>
      </c>
    </row>
    <row r="67" spans="1:6" x14ac:dyDescent="0.25">
      <c r="A67" t="s">
        <v>82</v>
      </c>
      <c r="B67">
        <v>295.19</v>
      </c>
      <c r="C67">
        <v>4.9000000000000004</v>
      </c>
      <c r="D67">
        <v>0</v>
      </c>
      <c r="E67">
        <v>0</v>
      </c>
      <c r="F67">
        <v>4.9000000000000004</v>
      </c>
    </row>
    <row r="68" spans="1:6" x14ac:dyDescent="0.25">
      <c r="A68" t="s">
        <v>83</v>
      </c>
      <c r="B68">
        <v>288.83</v>
      </c>
      <c r="C68">
        <v>11.31</v>
      </c>
      <c r="D68">
        <v>0</v>
      </c>
      <c r="E68">
        <v>0</v>
      </c>
      <c r="F68">
        <v>11.31</v>
      </c>
    </row>
    <row r="69" spans="1:6" x14ac:dyDescent="0.25">
      <c r="A69" t="s">
        <v>84</v>
      </c>
      <c r="B69">
        <v>292.26</v>
      </c>
      <c r="C69">
        <v>7.76</v>
      </c>
      <c r="D69">
        <v>0</v>
      </c>
      <c r="E69">
        <v>0</v>
      </c>
      <c r="F69">
        <v>7.76</v>
      </c>
    </row>
    <row r="70" spans="1:6" x14ac:dyDescent="0.25">
      <c r="A70" t="s">
        <v>85</v>
      </c>
      <c r="B70">
        <v>190.17</v>
      </c>
      <c r="C70">
        <v>102.03</v>
      </c>
      <c r="D70">
        <v>7.81</v>
      </c>
      <c r="E70">
        <v>0</v>
      </c>
      <c r="F70">
        <v>109.84</v>
      </c>
    </row>
    <row r="71" spans="1:6" x14ac:dyDescent="0.25">
      <c r="A71" t="s">
        <v>86</v>
      </c>
      <c r="B71">
        <v>215.39</v>
      </c>
      <c r="C71">
        <v>84.77</v>
      </c>
      <c r="D71">
        <v>0</v>
      </c>
      <c r="E71">
        <v>0</v>
      </c>
      <c r="F71">
        <v>84.77</v>
      </c>
    </row>
    <row r="72" spans="1:6" x14ac:dyDescent="0.25">
      <c r="A72" t="s">
        <v>87</v>
      </c>
      <c r="B72">
        <v>192.87</v>
      </c>
      <c r="C72">
        <v>79.75</v>
      </c>
      <c r="D72">
        <v>21.37</v>
      </c>
      <c r="E72">
        <v>6.03</v>
      </c>
      <c r="F72">
        <v>107.15</v>
      </c>
    </row>
    <row r="73" spans="1:6" x14ac:dyDescent="0.25">
      <c r="A73" t="s">
        <v>88</v>
      </c>
      <c r="B73">
        <v>206.73</v>
      </c>
      <c r="C73">
        <v>55.21</v>
      </c>
      <c r="D73">
        <v>14.59</v>
      </c>
      <c r="E73">
        <v>23.47</v>
      </c>
      <c r="F73">
        <v>93.27</v>
      </c>
    </row>
    <row r="74" spans="1:6" x14ac:dyDescent="0.25">
      <c r="A74" t="s">
        <v>89</v>
      </c>
      <c r="B74">
        <v>201.36</v>
      </c>
      <c r="C74">
        <v>83.9</v>
      </c>
      <c r="D74">
        <v>11.23</v>
      </c>
      <c r="E74">
        <v>3.58</v>
      </c>
      <c r="F74">
        <v>98.710000000000008</v>
      </c>
    </row>
    <row r="75" spans="1:6" x14ac:dyDescent="0.25">
      <c r="A75" t="s">
        <v>90</v>
      </c>
      <c r="B75">
        <v>167.41</v>
      </c>
      <c r="C75">
        <v>127.12</v>
      </c>
      <c r="D75">
        <v>0</v>
      </c>
      <c r="E75">
        <v>5.5</v>
      </c>
      <c r="F75">
        <v>132.62</v>
      </c>
    </row>
    <row r="76" spans="1:6" x14ac:dyDescent="0.25">
      <c r="A76" t="s">
        <v>91</v>
      </c>
      <c r="B76">
        <v>22.44</v>
      </c>
      <c r="C76">
        <v>53.26</v>
      </c>
      <c r="D76">
        <v>113.09</v>
      </c>
      <c r="E76">
        <v>111.41</v>
      </c>
      <c r="F76">
        <v>277.76</v>
      </c>
    </row>
    <row r="77" spans="1:6" x14ac:dyDescent="0.25">
      <c r="A77" t="s">
        <v>92</v>
      </c>
      <c r="B77">
        <v>182.94</v>
      </c>
      <c r="C77">
        <v>71.02</v>
      </c>
      <c r="D77">
        <v>4.4000000000000004</v>
      </c>
      <c r="E77">
        <v>41.82</v>
      </c>
      <c r="F77">
        <v>117.24000000000001</v>
      </c>
    </row>
    <row r="78" spans="1:6" x14ac:dyDescent="0.25">
      <c r="A78" t="s">
        <v>93</v>
      </c>
      <c r="B78">
        <v>234.49</v>
      </c>
      <c r="C78">
        <v>34.130000000000003</v>
      </c>
      <c r="D78">
        <v>12.58</v>
      </c>
      <c r="E78">
        <v>18.96</v>
      </c>
      <c r="F78">
        <v>65.67</v>
      </c>
    </row>
    <row r="79" spans="1:6" x14ac:dyDescent="0.25">
      <c r="A79" t="s">
        <v>94</v>
      </c>
      <c r="B79">
        <v>210.34</v>
      </c>
      <c r="C79">
        <v>78.209999999999994</v>
      </c>
      <c r="D79">
        <v>7.01</v>
      </c>
      <c r="E79">
        <v>4.63</v>
      </c>
      <c r="F79">
        <v>89.85</v>
      </c>
    </row>
    <row r="80" spans="1:6" x14ac:dyDescent="0.25">
      <c r="A80" t="s">
        <v>95</v>
      </c>
      <c r="B80">
        <v>207.7</v>
      </c>
      <c r="C80">
        <v>22.43</v>
      </c>
      <c r="D80">
        <v>19.07</v>
      </c>
      <c r="E80">
        <v>50.9</v>
      </c>
      <c r="F80">
        <v>92.4</v>
      </c>
    </row>
    <row r="81" spans="1:6" x14ac:dyDescent="0.25">
      <c r="A81" t="s">
        <v>96</v>
      </c>
      <c r="B81">
        <v>221.08</v>
      </c>
      <c r="C81">
        <v>23.74</v>
      </c>
      <c r="D81">
        <v>1.66</v>
      </c>
      <c r="E81">
        <v>53.62</v>
      </c>
      <c r="F81">
        <v>79.02</v>
      </c>
    </row>
    <row r="82" spans="1:6" x14ac:dyDescent="0.25">
      <c r="A82" t="s">
        <v>97</v>
      </c>
      <c r="B82">
        <v>252.41</v>
      </c>
      <c r="C82">
        <v>47.76</v>
      </c>
      <c r="D82">
        <v>0</v>
      </c>
      <c r="E82">
        <v>0</v>
      </c>
      <c r="F82">
        <v>47.76</v>
      </c>
    </row>
    <row r="84" spans="1:6" x14ac:dyDescent="0.25">
      <c r="B84" s="12" t="s">
        <v>17</v>
      </c>
      <c r="C84" s="12" t="s">
        <v>18</v>
      </c>
      <c r="D84" s="12" t="s">
        <v>19</v>
      </c>
      <c r="E84" s="12" t="s">
        <v>20</v>
      </c>
      <c r="F84" s="12" t="s">
        <v>21</v>
      </c>
    </row>
    <row r="85" spans="1:6" x14ac:dyDescent="0.25">
      <c r="A85" t="s">
        <v>98</v>
      </c>
      <c r="B85">
        <v>300.14999999999998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t="s">
        <v>99</v>
      </c>
      <c r="B86">
        <v>300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t="s">
        <v>100</v>
      </c>
      <c r="B87">
        <v>296.3</v>
      </c>
      <c r="C87">
        <v>3.87</v>
      </c>
      <c r="D87">
        <v>0</v>
      </c>
      <c r="E87">
        <v>0</v>
      </c>
      <c r="F87">
        <v>3.87</v>
      </c>
    </row>
    <row r="88" spans="1:6" x14ac:dyDescent="0.25">
      <c r="A88" t="s">
        <v>101</v>
      </c>
      <c r="B88">
        <v>293.08999999999997</v>
      </c>
      <c r="C88">
        <v>6.93</v>
      </c>
      <c r="D88">
        <v>0</v>
      </c>
      <c r="E88">
        <v>0</v>
      </c>
      <c r="F88">
        <v>6.93</v>
      </c>
    </row>
    <row r="89" spans="1:6" x14ac:dyDescent="0.25">
      <c r="A89" t="s">
        <v>102</v>
      </c>
      <c r="B89">
        <v>300.08999999999997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t="s">
        <v>103</v>
      </c>
      <c r="B90">
        <v>300.01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t="s">
        <v>104</v>
      </c>
      <c r="B91">
        <v>297.73</v>
      </c>
      <c r="C91">
        <v>2.4300000000000002</v>
      </c>
      <c r="D91">
        <v>0</v>
      </c>
      <c r="E91">
        <v>0</v>
      </c>
      <c r="F91">
        <v>2.4300000000000002</v>
      </c>
    </row>
    <row r="92" spans="1:6" x14ac:dyDescent="0.25">
      <c r="A92" t="s">
        <v>105</v>
      </c>
      <c r="B92">
        <v>300.01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t="s">
        <v>106</v>
      </c>
      <c r="B93">
        <v>300.16000000000003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t="s">
        <v>107</v>
      </c>
      <c r="B94">
        <v>300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t="s">
        <v>108</v>
      </c>
      <c r="B95">
        <v>300.02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t="s">
        <v>109</v>
      </c>
      <c r="B96">
        <v>266.04000000000002</v>
      </c>
      <c r="C96">
        <v>34</v>
      </c>
      <c r="D96">
        <v>0</v>
      </c>
      <c r="E96">
        <v>0</v>
      </c>
      <c r="F96">
        <v>34</v>
      </c>
    </row>
    <row r="97" spans="1:6" x14ac:dyDescent="0.25">
      <c r="A97" t="s">
        <v>110</v>
      </c>
      <c r="B97">
        <v>300.02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t="s">
        <v>111</v>
      </c>
      <c r="B98">
        <v>298.77999999999997</v>
      </c>
      <c r="C98">
        <v>1.28</v>
      </c>
      <c r="D98">
        <v>0</v>
      </c>
      <c r="E98">
        <v>0</v>
      </c>
      <c r="F98">
        <v>1.28</v>
      </c>
    </row>
    <row r="99" spans="1:6" x14ac:dyDescent="0.25">
      <c r="A99" t="s">
        <v>112</v>
      </c>
      <c r="B99">
        <v>290.36</v>
      </c>
      <c r="C99">
        <v>9.67</v>
      </c>
      <c r="D99">
        <v>0</v>
      </c>
      <c r="E99">
        <v>0</v>
      </c>
      <c r="F99">
        <v>9.67</v>
      </c>
    </row>
    <row r="100" spans="1:6" x14ac:dyDescent="0.25">
      <c r="A100" t="s">
        <v>113</v>
      </c>
      <c r="B100">
        <v>297.82</v>
      </c>
      <c r="C100">
        <v>2.2200000000000002</v>
      </c>
      <c r="D100">
        <v>0</v>
      </c>
      <c r="E100">
        <v>0</v>
      </c>
      <c r="F100">
        <v>2.2200000000000002</v>
      </c>
    </row>
    <row r="101" spans="1:6" x14ac:dyDescent="0.25">
      <c r="A101" t="s">
        <v>114</v>
      </c>
      <c r="B101">
        <v>297.85000000000002</v>
      </c>
      <c r="C101">
        <v>2.34</v>
      </c>
      <c r="D101">
        <v>0</v>
      </c>
      <c r="E101">
        <v>0</v>
      </c>
      <c r="F101">
        <v>2.34</v>
      </c>
    </row>
    <row r="102" spans="1:6" x14ac:dyDescent="0.25">
      <c r="A102" t="s">
        <v>115</v>
      </c>
      <c r="B102">
        <v>152.6</v>
      </c>
      <c r="C102">
        <v>62.03</v>
      </c>
      <c r="D102">
        <v>24.7</v>
      </c>
      <c r="E102">
        <v>60.75</v>
      </c>
      <c r="F102">
        <v>147.48000000000002</v>
      </c>
    </row>
    <row r="103" spans="1:6" x14ac:dyDescent="0.25">
      <c r="A103" t="s">
        <v>116</v>
      </c>
      <c r="B103">
        <v>300.08999999999997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t="s">
        <v>117</v>
      </c>
      <c r="B104">
        <v>300.08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t="s">
        <v>118</v>
      </c>
      <c r="B105">
        <v>299.39999999999998</v>
      </c>
      <c r="C105">
        <v>0.69</v>
      </c>
      <c r="D105">
        <v>0</v>
      </c>
      <c r="E105">
        <v>0</v>
      </c>
      <c r="F105">
        <v>0.69</v>
      </c>
    </row>
    <row r="106" spans="1:6" x14ac:dyDescent="0.25">
      <c r="A106" t="s">
        <v>119</v>
      </c>
      <c r="B106">
        <v>300.11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t="s">
        <v>120</v>
      </c>
      <c r="B107">
        <v>300.08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t="s">
        <v>121</v>
      </c>
      <c r="B108">
        <v>300.13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t="s">
        <v>122</v>
      </c>
      <c r="B109">
        <v>300.16000000000003</v>
      </c>
      <c r="C109">
        <v>0</v>
      </c>
      <c r="D109">
        <v>0</v>
      </c>
      <c r="E109">
        <v>0</v>
      </c>
      <c r="F109">
        <v>0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7A354-813A-4A2E-81C6-85EDE5313680}">
  <dimension ref="A1:F95"/>
  <sheetViews>
    <sheetView tabSelected="1" topLeftCell="A85" workbookViewId="0">
      <selection activeCell="I6" sqref="I6"/>
    </sheetView>
  </sheetViews>
  <sheetFormatPr defaultRowHeight="13.8" x14ac:dyDescent="0.25"/>
  <cols>
    <col min="1" max="1" width="14.5546875" customWidth="1"/>
    <col min="2" max="3" width="10.6640625" customWidth="1"/>
    <col min="4" max="4" width="14.33203125" customWidth="1"/>
    <col min="5" max="5" width="19.33203125" customWidth="1"/>
    <col min="6" max="6" width="14.77734375" customWidth="1"/>
  </cols>
  <sheetData>
    <row r="1" spans="1:6" x14ac:dyDescent="0.25">
      <c r="A1" t="s">
        <v>208</v>
      </c>
    </row>
    <row r="2" spans="1:6" x14ac:dyDescent="0.25">
      <c r="A2" s="12" t="s">
        <v>127</v>
      </c>
    </row>
    <row r="4" spans="1:6" x14ac:dyDescent="0.25">
      <c r="A4" s="12" t="s">
        <v>124</v>
      </c>
    </row>
    <row r="5" spans="1:6" x14ac:dyDescent="0.25"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</row>
    <row r="6" spans="1:6" x14ac:dyDescent="0.25">
      <c r="A6">
        <v>1</v>
      </c>
      <c r="B6">
        <v>289.62</v>
      </c>
      <c r="C6">
        <v>10.38</v>
      </c>
      <c r="D6">
        <v>0</v>
      </c>
      <c r="E6">
        <v>0</v>
      </c>
      <c r="F6">
        <v>10.38</v>
      </c>
    </row>
    <row r="7" spans="1:6" x14ac:dyDescent="0.25">
      <c r="A7">
        <v>2</v>
      </c>
      <c r="B7">
        <v>252.71</v>
      </c>
      <c r="C7">
        <v>47.29</v>
      </c>
      <c r="D7">
        <v>0</v>
      </c>
      <c r="E7">
        <v>0</v>
      </c>
      <c r="F7">
        <v>47.29</v>
      </c>
    </row>
    <row r="8" spans="1:6" x14ac:dyDescent="0.25">
      <c r="A8">
        <v>3</v>
      </c>
      <c r="B8">
        <v>289.44</v>
      </c>
      <c r="C8">
        <v>10.56</v>
      </c>
      <c r="D8">
        <v>0</v>
      </c>
      <c r="E8">
        <v>0</v>
      </c>
      <c r="F8">
        <v>10.56</v>
      </c>
    </row>
    <row r="9" spans="1:6" x14ac:dyDescent="0.25">
      <c r="A9">
        <v>4</v>
      </c>
      <c r="B9">
        <v>289.14999999999998</v>
      </c>
      <c r="C9">
        <v>10.029999999999999</v>
      </c>
      <c r="D9">
        <v>0</v>
      </c>
      <c r="E9">
        <v>0</v>
      </c>
      <c r="F9">
        <v>10.029999999999999</v>
      </c>
    </row>
    <row r="10" spans="1:6" x14ac:dyDescent="0.25">
      <c r="A10">
        <v>5</v>
      </c>
      <c r="B10">
        <v>295.60000000000002</v>
      </c>
      <c r="C10">
        <v>4.4000000000000004</v>
      </c>
      <c r="D10">
        <v>0</v>
      </c>
      <c r="E10">
        <v>0</v>
      </c>
      <c r="F10">
        <v>4.4000000000000004</v>
      </c>
    </row>
    <row r="11" spans="1:6" x14ac:dyDescent="0.25">
      <c r="A11">
        <v>6</v>
      </c>
      <c r="B11">
        <v>252.19</v>
      </c>
      <c r="C11">
        <v>47.81</v>
      </c>
      <c r="D11">
        <v>0</v>
      </c>
      <c r="E11">
        <v>0</v>
      </c>
      <c r="F11">
        <v>47.81</v>
      </c>
    </row>
    <row r="12" spans="1:6" x14ac:dyDescent="0.25">
      <c r="A12">
        <v>7</v>
      </c>
      <c r="B12">
        <v>283.39</v>
      </c>
      <c r="C12">
        <v>16.61</v>
      </c>
      <c r="D12">
        <v>0</v>
      </c>
      <c r="E12">
        <v>0</v>
      </c>
      <c r="F12">
        <v>16.61</v>
      </c>
    </row>
    <row r="13" spans="1:6" x14ac:dyDescent="0.25">
      <c r="A13">
        <v>8</v>
      </c>
      <c r="B13">
        <v>278.14999999999998</v>
      </c>
      <c r="C13">
        <v>21.85</v>
      </c>
      <c r="D13">
        <v>0</v>
      </c>
      <c r="E13">
        <v>0</v>
      </c>
      <c r="F13">
        <v>21.85</v>
      </c>
    </row>
    <row r="14" spans="1:6" x14ac:dyDescent="0.25">
      <c r="A14">
        <v>9</v>
      </c>
      <c r="B14">
        <v>241.2</v>
      </c>
      <c r="C14">
        <v>58.8</v>
      </c>
      <c r="D14">
        <v>0</v>
      </c>
      <c r="E14">
        <v>0</v>
      </c>
      <c r="F14">
        <v>58.8</v>
      </c>
    </row>
    <row r="15" spans="1:6" x14ac:dyDescent="0.25">
      <c r="A15">
        <v>10</v>
      </c>
      <c r="B15">
        <v>285.60000000000002</v>
      </c>
      <c r="C15">
        <v>14.4</v>
      </c>
      <c r="D15">
        <v>0</v>
      </c>
      <c r="E15">
        <v>0</v>
      </c>
      <c r="F15">
        <v>14.4</v>
      </c>
    </row>
    <row r="16" spans="1:6" x14ac:dyDescent="0.25">
      <c r="A16">
        <v>11</v>
      </c>
      <c r="B16">
        <v>297.36</v>
      </c>
      <c r="C16">
        <v>2.64</v>
      </c>
      <c r="D16">
        <v>0</v>
      </c>
      <c r="E16">
        <v>0</v>
      </c>
      <c r="F16">
        <v>2.64</v>
      </c>
    </row>
    <row r="17" spans="1:6" x14ac:dyDescent="0.25">
      <c r="A17">
        <v>12</v>
      </c>
      <c r="B17">
        <v>289.10000000000002</v>
      </c>
      <c r="C17">
        <v>10.9</v>
      </c>
      <c r="D17">
        <v>0</v>
      </c>
      <c r="E17">
        <v>0</v>
      </c>
      <c r="F17">
        <v>10.9</v>
      </c>
    </row>
    <row r="18" spans="1:6" x14ac:dyDescent="0.25">
      <c r="A18">
        <v>13</v>
      </c>
      <c r="B18">
        <v>242.91</v>
      </c>
      <c r="C18">
        <v>57.09</v>
      </c>
      <c r="D18">
        <v>0</v>
      </c>
      <c r="E18">
        <v>0</v>
      </c>
      <c r="F18">
        <v>57.09</v>
      </c>
    </row>
    <row r="19" spans="1:6" x14ac:dyDescent="0.25">
      <c r="A19">
        <v>14</v>
      </c>
      <c r="B19">
        <v>287.98</v>
      </c>
      <c r="C19">
        <v>12.02</v>
      </c>
      <c r="D19">
        <v>0</v>
      </c>
      <c r="E19">
        <v>0</v>
      </c>
      <c r="F19">
        <v>12.02</v>
      </c>
    </row>
    <row r="20" spans="1:6" x14ac:dyDescent="0.25">
      <c r="A20">
        <v>15</v>
      </c>
      <c r="B20">
        <v>295.45999999999998</v>
      </c>
      <c r="C20">
        <v>4.54</v>
      </c>
      <c r="D20">
        <v>0</v>
      </c>
      <c r="E20">
        <v>0</v>
      </c>
      <c r="F20">
        <v>4.54</v>
      </c>
    </row>
    <row r="21" spans="1:6" x14ac:dyDescent="0.25">
      <c r="A21">
        <v>16</v>
      </c>
      <c r="B21">
        <v>295.24</v>
      </c>
      <c r="C21">
        <v>4.76</v>
      </c>
      <c r="D21">
        <v>0</v>
      </c>
      <c r="E21">
        <v>0</v>
      </c>
      <c r="F21">
        <v>4.76</v>
      </c>
    </row>
    <row r="22" spans="1:6" x14ac:dyDescent="0.25">
      <c r="A22">
        <v>17</v>
      </c>
      <c r="B22">
        <v>151.6</v>
      </c>
      <c r="C22">
        <v>127.58</v>
      </c>
      <c r="D22">
        <v>20.82</v>
      </c>
      <c r="E22">
        <v>0</v>
      </c>
      <c r="F22">
        <v>148.4</v>
      </c>
    </row>
    <row r="23" spans="1:6" x14ac:dyDescent="0.25">
      <c r="A23">
        <v>18</v>
      </c>
      <c r="B23">
        <v>164.91</v>
      </c>
      <c r="C23">
        <v>118.31</v>
      </c>
      <c r="D23">
        <v>15.97</v>
      </c>
      <c r="E23">
        <v>0.82</v>
      </c>
      <c r="F23">
        <v>135.1</v>
      </c>
    </row>
    <row r="24" spans="1:6" x14ac:dyDescent="0.25">
      <c r="A24">
        <v>19</v>
      </c>
      <c r="B24">
        <v>285.02</v>
      </c>
      <c r="C24">
        <v>14.98</v>
      </c>
      <c r="D24">
        <v>0</v>
      </c>
      <c r="E24">
        <v>0</v>
      </c>
      <c r="F24">
        <v>14.98</v>
      </c>
    </row>
    <row r="25" spans="1:6" x14ac:dyDescent="0.25">
      <c r="A25">
        <v>20</v>
      </c>
      <c r="B25">
        <v>283.8</v>
      </c>
      <c r="C25">
        <v>16.2</v>
      </c>
      <c r="D25">
        <v>0</v>
      </c>
      <c r="E25">
        <v>0</v>
      </c>
      <c r="F25">
        <v>16.2</v>
      </c>
    </row>
    <row r="27" spans="1:6" x14ac:dyDescent="0.25">
      <c r="A27" s="12" t="s">
        <v>125</v>
      </c>
    </row>
    <row r="28" spans="1:6" x14ac:dyDescent="0.25">
      <c r="B28" s="12" t="s">
        <v>17</v>
      </c>
      <c r="C28" s="12" t="s">
        <v>18</v>
      </c>
      <c r="D28" s="12" t="s">
        <v>19</v>
      </c>
      <c r="E28" s="12" t="s">
        <v>20</v>
      </c>
      <c r="F28" s="12" t="s">
        <v>21</v>
      </c>
    </row>
    <row r="29" spans="1:6" x14ac:dyDescent="0.25">
      <c r="A29">
        <v>1</v>
      </c>
      <c r="B29">
        <v>4.3899999999999997</v>
      </c>
      <c r="C29">
        <v>151.9</v>
      </c>
      <c r="D29">
        <v>0</v>
      </c>
      <c r="E29">
        <v>20</v>
      </c>
      <c r="F29">
        <v>171.9</v>
      </c>
    </row>
    <row r="30" spans="1:6" x14ac:dyDescent="0.25">
      <c r="A30">
        <v>2</v>
      </c>
      <c r="B30">
        <v>96.57</v>
      </c>
      <c r="C30">
        <v>167.05</v>
      </c>
      <c r="D30">
        <v>16.38</v>
      </c>
      <c r="E30">
        <v>0</v>
      </c>
      <c r="F30">
        <v>183.43</v>
      </c>
    </row>
    <row r="31" spans="1:6" x14ac:dyDescent="0.25">
      <c r="A31">
        <v>3</v>
      </c>
      <c r="B31">
        <v>122.08</v>
      </c>
      <c r="C31">
        <v>116.65</v>
      </c>
      <c r="D31">
        <v>0</v>
      </c>
      <c r="E31">
        <v>61.26</v>
      </c>
      <c r="F31">
        <v>177.91</v>
      </c>
    </row>
    <row r="32" spans="1:6" x14ac:dyDescent="0.25">
      <c r="A32">
        <v>4</v>
      </c>
      <c r="B32">
        <v>15.17</v>
      </c>
      <c r="C32">
        <v>76.8</v>
      </c>
      <c r="D32">
        <v>16.77</v>
      </c>
      <c r="E32">
        <v>191.27</v>
      </c>
      <c r="F32">
        <v>284.84000000000003</v>
      </c>
    </row>
    <row r="33" spans="1:6" x14ac:dyDescent="0.25">
      <c r="A33">
        <v>5</v>
      </c>
      <c r="B33">
        <v>106.55</v>
      </c>
      <c r="C33">
        <v>49.86</v>
      </c>
      <c r="D33">
        <v>0</v>
      </c>
      <c r="E33">
        <v>143.6</v>
      </c>
      <c r="F33">
        <v>193.45999999999998</v>
      </c>
    </row>
    <row r="34" spans="1:6" x14ac:dyDescent="0.25">
      <c r="A34">
        <v>6</v>
      </c>
      <c r="B34">
        <v>300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7</v>
      </c>
      <c r="B35">
        <v>35.840000000000003</v>
      </c>
      <c r="C35">
        <v>124.29</v>
      </c>
      <c r="D35">
        <v>34.32</v>
      </c>
      <c r="E35">
        <v>105.55</v>
      </c>
      <c r="F35">
        <v>264.16000000000003</v>
      </c>
    </row>
    <row r="36" spans="1:6" x14ac:dyDescent="0.25">
      <c r="A36">
        <v>8</v>
      </c>
      <c r="B36">
        <v>2.7</v>
      </c>
      <c r="C36">
        <v>119.67</v>
      </c>
      <c r="D36">
        <v>73.12</v>
      </c>
      <c r="E36">
        <v>104.51</v>
      </c>
      <c r="F36">
        <v>297.3</v>
      </c>
    </row>
    <row r="37" spans="1:6" x14ac:dyDescent="0.25">
      <c r="A37">
        <v>9</v>
      </c>
      <c r="B37">
        <v>130.56</v>
      </c>
      <c r="C37">
        <v>16.53</v>
      </c>
      <c r="D37">
        <v>7.6</v>
      </c>
      <c r="E37">
        <v>145.31</v>
      </c>
      <c r="F37">
        <v>169.44</v>
      </c>
    </row>
    <row r="38" spans="1:6" x14ac:dyDescent="0.25">
      <c r="A38">
        <v>10</v>
      </c>
      <c r="B38">
        <v>83.91</v>
      </c>
      <c r="C38">
        <v>92.53</v>
      </c>
      <c r="D38">
        <v>4.8</v>
      </c>
      <c r="E38">
        <v>118.76</v>
      </c>
      <c r="F38">
        <v>216.09</v>
      </c>
    </row>
    <row r="39" spans="1:6" x14ac:dyDescent="0.25">
      <c r="A39">
        <v>11</v>
      </c>
      <c r="B39">
        <v>6.03</v>
      </c>
      <c r="C39">
        <v>186.18</v>
      </c>
      <c r="D39">
        <v>0</v>
      </c>
      <c r="E39">
        <v>107.79</v>
      </c>
      <c r="F39">
        <v>293.97000000000003</v>
      </c>
    </row>
    <row r="40" spans="1:6" x14ac:dyDescent="0.25">
      <c r="A40">
        <v>12</v>
      </c>
      <c r="B40">
        <v>95.13</v>
      </c>
      <c r="C40">
        <v>60.02</v>
      </c>
      <c r="D40">
        <v>7.79</v>
      </c>
      <c r="E40">
        <v>137.06</v>
      </c>
      <c r="F40">
        <v>204.87</v>
      </c>
    </row>
    <row r="41" spans="1:6" x14ac:dyDescent="0.25">
      <c r="A41">
        <v>13</v>
      </c>
      <c r="B41">
        <v>6.97</v>
      </c>
      <c r="C41">
        <v>243.74</v>
      </c>
      <c r="D41">
        <v>2.02</v>
      </c>
      <c r="E41">
        <v>47.27</v>
      </c>
      <c r="F41">
        <v>293.03000000000003</v>
      </c>
    </row>
    <row r="42" spans="1:6" x14ac:dyDescent="0.25">
      <c r="A42">
        <v>14</v>
      </c>
      <c r="B42">
        <v>118.63</v>
      </c>
      <c r="C42">
        <v>66.62</v>
      </c>
      <c r="D42">
        <v>10.220000000000001</v>
      </c>
      <c r="E42">
        <v>104.53</v>
      </c>
      <c r="F42">
        <v>181.37</v>
      </c>
    </row>
    <row r="43" spans="1:6" x14ac:dyDescent="0.25">
      <c r="A43">
        <v>15</v>
      </c>
      <c r="B43">
        <v>47.67</v>
      </c>
      <c r="C43">
        <v>70.78</v>
      </c>
      <c r="D43">
        <v>15.47</v>
      </c>
      <c r="E43">
        <v>166.08</v>
      </c>
      <c r="F43">
        <v>252.33</v>
      </c>
    </row>
    <row r="44" spans="1:6" x14ac:dyDescent="0.25">
      <c r="A44">
        <v>16</v>
      </c>
      <c r="B44">
        <v>214.32</v>
      </c>
      <c r="C44">
        <v>29.04</v>
      </c>
      <c r="D44">
        <v>0</v>
      </c>
      <c r="E44">
        <v>56.64</v>
      </c>
      <c r="F44">
        <v>85.68</v>
      </c>
    </row>
    <row r="45" spans="1:6" x14ac:dyDescent="0.25">
      <c r="A45">
        <v>17</v>
      </c>
      <c r="B45">
        <v>133.55000000000001</v>
      </c>
      <c r="C45">
        <v>89.7</v>
      </c>
      <c r="D45">
        <v>0</v>
      </c>
      <c r="E45">
        <v>76.75</v>
      </c>
      <c r="F45">
        <v>166.45</v>
      </c>
    </row>
    <row r="46" spans="1:6" x14ac:dyDescent="0.25">
      <c r="A46">
        <v>18</v>
      </c>
      <c r="B46">
        <v>93.49</v>
      </c>
      <c r="C46">
        <v>107.45</v>
      </c>
      <c r="D46">
        <v>32.99</v>
      </c>
      <c r="E46">
        <v>66.069999999999993</v>
      </c>
      <c r="F46">
        <v>206.51</v>
      </c>
    </row>
    <row r="47" spans="1:6" x14ac:dyDescent="0.25">
      <c r="A47">
        <v>19</v>
      </c>
      <c r="B47">
        <v>4.8099999999999996</v>
      </c>
      <c r="C47">
        <v>90.06</v>
      </c>
      <c r="D47">
        <v>16.2</v>
      </c>
      <c r="E47">
        <v>188.93</v>
      </c>
      <c r="F47">
        <v>295.19</v>
      </c>
    </row>
    <row r="48" spans="1:6" x14ac:dyDescent="0.25">
      <c r="A48">
        <v>20</v>
      </c>
      <c r="B48">
        <v>37.61</v>
      </c>
      <c r="C48">
        <v>40.4</v>
      </c>
      <c r="D48">
        <v>4.46</v>
      </c>
      <c r="E48">
        <v>217.52</v>
      </c>
      <c r="F48">
        <v>262.38</v>
      </c>
    </row>
    <row r="51" spans="1:6" x14ac:dyDescent="0.25">
      <c r="A51" s="12" t="s">
        <v>126</v>
      </c>
    </row>
    <row r="52" spans="1:6" x14ac:dyDescent="0.25">
      <c r="B52" s="12" t="s">
        <v>17</v>
      </c>
      <c r="C52" s="12" t="s">
        <v>18</v>
      </c>
      <c r="D52" s="12" t="s">
        <v>19</v>
      </c>
      <c r="E52" s="12" t="s">
        <v>20</v>
      </c>
      <c r="F52" s="12" t="s">
        <v>21</v>
      </c>
    </row>
    <row r="53" spans="1:6" x14ac:dyDescent="0.25">
      <c r="A53">
        <v>1</v>
      </c>
      <c r="B53">
        <v>30.94</v>
      </c>
      <c r="C53">
        <v>165.3</v>
      </c>
      <c r="D53">
        <v>42.82</v>
      </c>
      <c r="E53">
        <v>60.94</v>
      </c>
      <c r="F53">
        <v>269.06</v>
      </c>
    </row>
    <row r="54" spans="1:6" x14ac:dyDescent="0.25">
      <c r="A54">
        <v>2</v>
      </c>
      <c r="B54">
        <v>57.17</v>
      </c>
      <c r="C54">
        <v>174.97</v>
      </c>
      <c r="D54">
        <v>25.87</v>
      </c>
      <c r="E54">
        <v>41.99</v>
      </c>
      <c r="F54">
        <v>242.83</v>
      </c>
    </row>
    <row r="55" spans="1:6" x14ac:dyDescent="0.25">
      <c r="A55">
        <v>3</v>
      </c>
      <c r="B55">
        <v>84.67</v>
      </c>
      <c r="C55">
        <v>170.08</v>
      </c>
      <c r="D55">
        <v>1.86</v>
      </c>
      <c r="E55">
        <v>43.39</v>
      </c>
      <c r="F55">
        <v>215.33000000000004</v>
      </c>
    </row>
    <row r="56" spans="1:6" x14ac:dyDescent="0.25">
      <c r="A56">
        <v>4</v>
      </c>
      <c r="B56">
        <v>127.4</v>
      </c>
      <c r="C56">
        <v>82.48</v>
      </c>
      <c r="D56">
        <v>27.69</v>
      </c>
      <c r="E56">
        <v>62.43</v>
      </c>
      <c r="F56">
        <v>172.6</v>
      </c>
    </row>
    <row r="57" spans="1:6" x14ac:dyDescent="0.25">
      <c r="A57">
        <v>5</v>
      </c>
      <c r="B57">
        <v>18.850000000000001</v>
      </c>
      <c r="C57">
        <v>127.16</v>
      </c>
      <c r="D57">
        <v>13.54</v>
      </c>
      <c r="E57">
        <v>140.44999999999999</v>
      </c>
      <c r="F57">
        <v>281.14999999999998</v>
      </c>
    </row>
    <row r="58" spans="1:6" x14ac:dyDescent="0.25">
      <c r="A58">
        <v>6</v>
      </c>
      <c r="B58">
        <v>63.7</v>
      </c>
      <c r="C58">
        <v>124.19</v>
      </c>
      <c r="D58">
        <v>25.9</v>
      </c>
      <c r="E58">
        <v>86.21</v>
      </c>
      <c r="F58">
        <v>236.3</v>
      </c>
    </row>
    <row r="59" spans="1:6" x14ac:dyDescent="0.25">
      <c r="A59">
        <v>7</v>
      </c>
      <c r="B59">
        <v>65.75</v>
      </c>
      <c r="C59">
        <v>135.44999999999999</v>
      </c>
      <c r="D59">
        <v>8.2100000000000009</v>
      </c>
      <c r="E59">
        <v>90.59</v>
      </c>
      <c r="F59">
        <v>234.25</v>
      </c>
    </row>
    <row r="60" spans="1:6" x14ac:dyDescent="0.25">
      <c r="A60">
        <v>8</v>
      </c>
      <c r="B60">
        <v>82.82</v>
      </c>
      <c r="C60">
        <v>116.09</v>
      </c>
      <c r="D60">
        <v>13.39</v>
      </c>
      <c r="E60">
        <v>87.7</v>
      </c>
      <c r="F60">
        <v>217.18</v>
      </c>
    </row>
    <row r="61" spans="1:6" x14ac:dyDescent="0.25">
      <c r="A61">
        <v>9</v>
      </c>
      <c r="B61">
        <v>88.19</v>
      </c>
      <c r="C61">
        <v>145.41</v>
      </c>
      <c r="D61">
        <v>57.02</v>
      </c>
      <c r="E61">
        <v>9.3800000000000008</v>
      </c>
      <c r="F61">
        <v>211.81</v>
      </c>
    </row>
    <row r="62" spans="1:6" x14ac:dyDescent="0.25">
      <c r="A62">
        <v>10</v>
      </c>
      <c r="B62">
        <v>45.65</v>
      </c>
      <c r="C62">
        <v>184.85</v>
      </c>
      <c r="D62">
        <v>51.45</v>
      </c>
      <c r="E62">
        <v>18.05</v>
      </c>
      <c r="F62">
        <v>254.35000000000002</v>
      </c>
    </row>
    <row r="63" spans="1:6" x14ac:dyDescent="0.25">
      <c r="A63">
        <v>11</v>
      </c>
      <c r="B63">
        <v>19.3</v>
      </c>
      <c r="C63">
        <v>97.28</v>
      </c>
      <c r="D63">
        <v>3.26</v>
      </c>
      <c r="E63">
        <v>180.16</v>
      </c>
      <c r="F63">
        <v>280.7</v>
      </c>
    </row>
    <row r="64" spans="1:6" x14ac:dyDescent="0.25">
      <c r="A64">
        <v>12</v>
      </c>
      <c r="B64">
        <v>7.12</v>
      </c>
      <c r="C64">
        <v>153.44999999999999</v>
      </c>
      <c r="D64">
        <v>77.06</v>
      </c>
      <c r="E64">
        <v>62.37</v>
      </c>
      <c r="F64">
        <v>292.88</v>
      </c>
    </row>
    <row r="65" spans="1:6" x14ac:dyDescent="0.25">
      <c r="A65">
        <v>13</v>
      </c>
      <c r="B65">
        <v>65.81</v>
      </c>
      <c r="C65">
        <v>179.22</v>
      </c>
      <c r="D65">
        <v>5.15</v>
      </c>
      <c r="E65">
        <v>49.82</v>
      </c>
      <c r="F65">
        <v>234.19</v>
      </c>
    </row>
    <row r="66" spans="1:6" x14ac:dyDescent="0.25">
      <c r="A66">
        <v>14</v>
      </c>
      <c r="B66">
        <v>6.93</v>
      </c>
      <c r="C66">
        <v>159.85</v>
      </c>
      <c r="D66">
        <v>43.51</v>
      </c>
      <c r="E66">
        <v>89.72</v>
      </c>
      <c r="F66">
        <v>293.08</v>
      </c>
    </row>
    <row r="67" spans="1:6" x14ac:dyDescent="0.25">
      <c r="A67">
        <v>15</v>
      </c>
      <c r="B67">
        <v>3.88</v>
      </c>
      <c r="C67">
        <v>193.93</v>
      </c>
      <c r="D67">
        <v>42.32</v>
      </c>
      <c r="E67">
        <v>59.87</v>
      </c>
      <c r="F67">
        <v>296.12</v>
      </c>
    </row>
    <row r="68" spans="1:6" x14ac:dyDescent="0.25">
      <c r="A68">
        <v>16</v>
      </c>
      <c r="B68">
        <v>53.41</v>
      </c>
      <c r="C68">
        <v>158.80000000000001</v>
      </c>
      <c r="D68">
        <v>6.88</v>
      </c>
      <c r="E68">
        <v>80.91</v>
      </c>
      <c r="F68">
        <v>246.59</v>
      </c>
    </row>
    <row r="69" spans="1:6" x14ac:dyDescent="0.25">
      <c r="A69">
        <v>17</v>
      </c>
      <c r="B69">
        <v>19.760000000000002</v>
      </c>
      <c r="C69">
        <v>111.07</v>
      </c>
      <c r="D69">
        <v>39.229999999999997</v>
      </c>
      <c r="E69">
        <v>129.94</v>
      </c>
      <c r="F69">
        <v>280.24</v>
      </c>
    </row>
    <row r="70" spans="1:6" x14ac:dyDescent="0.25">
      <c r="A70">
        <v>18</v>
      </c>
      <c r="B70">
        <v>81.87</v>
      </c>
      <c r="C70">
        <v>118.93</v>
      </c>
      <c r="D70">
        <v>0</v>
      </c>
      <c r="E70">
        <v>99.2</v>
      </c>
      <c r="F70">
        <v>218.13</v>
      </c>
    </row>
    <row r="71" spans="1:6" x14ac:dyDescent="0.25">
      <c r="A71">
        <v>19</v>
      </c>
      <c r="B71">
        <v>4.08</v>
      </c>
      <c r="C71">
        <v>130.94999999999999</v>
      </c>
      <c r="D71">
        <v>20.8</v>
      </c>
      <c r="E71">
        <v>144.16999999999999</v>
      </c>
      <c r="F71">
        <v>295.91999999999996</v>
      </c>
    </row>
    <row r="72" spans="1:6" x14ac:dyDescent="0.25">
      <c r="A72">
        <v>20</v>
      </c>
      <c r="B72">
        <v>7.17</v>
      </c>
      <c r="C72">
        <v>228.89</v>
      </c>
      <c r="D72">
        <v>0</v>
      </c>
      <c r="E72">
        <v>63.94</v>
      </c>
      <c r="F72">
        <v>292.83</v>
      </c>
    </row>
    <row r="74" spans="1:6" x14ac:dyDescent="0.25">
      <c r="A74" s="12" t="s">
        <v>128</v>
      </c>
    </row>
    <row r="75" spans="1:6" x14ac:dyDescent="0.25">
      <c r="B75" s="12" t="s">
        <v>17</v>
      </c>
      <c r="C75" s="12" t="s">
        <v>18</v>
      </c>
      <c r="D75" s="12" t="s">
        <v>19</v>
      </c>
      <c r="E75" s="12" t="s">
        <v>20</v>
      </c>
      <c r="F75" s="12" t="s">
        <v>21</v>
      </c>
    </row>
    <row r="76" spans="1:6" x14ac:dyDescent="0.25">
      <c r="A76">
        <v>1</v>
      </c>
      <c r="B76">
        <v>263.55</v>
      </c>
      <c r="C76">
        <v>36.450000000000003</v>
      </c>
      <c r="D76">
        <v>0</v>
      </c>
      <c r="E76">
        <v>0</v>
      </c>
      <c r="F76">
        <v>36.450000000000003</v>
      </c>
    </row>
    <row r="77" spans="1:6" x14ac:dyDescent="0.25">
      <c r="A77">
        <v>2</v>
      </c>
      <c r="B77">
        <v>271.23</v>
      </c>
      <c r="C77">
        <v>28.77</v>
      </c>
      <c r="D77">
        <v>0</v>
      </c>
      <c r="E77">
        <v>0</v>
      </c>
      <c r="F77">
        <v>28.77</v>
      </c>
    </row>
    <row r="78" spans="1:6" x14ac:dyDescent="0.25">
      <c r="A78">
        <v>3</v>
      </c>
      <c r="B78">
        <v>265.2</v>
      </c>
      <c r="C78">
        <v>34.799999999999997</v>
      </c>
      <c r="D78">
        <v>0</v>
      </c>
      <c r="E78">
        <v>0</v>
      </c>
      <c r="F78">
        <v>34.799999999999997</v>
      </c>
    </row>
    <row r="79" spans="1:6" x14ac:dyDescent="0.25">
      <c r="A79">
        <v>4</v>
      </c>
      <c r="B79">
        <v>50.37</v>
      </c>
      <c r="C79">
        <v>213.87</v>
      </c>
      <c r="D79">
        <v>7.31</v>
      </c>
      <c r="E79">
        <v>28.45</v>
      </c>
      <c r="F79">
        <v>249.63</v>
      </c>
    </row>
    <row r="80" spans="1:6" x14ac:dyDescent="0.25">
      <c r="A80">
        <v>5</v>
      </c>
      <c r="B80">
        <v>299.27999999999997</v>
      </c>
      <c r="C80">
        <v>0.72</v>
      </c>
      <c r="D80">
        <v>0</v>
      </c>
      <c r="E80">
        <v>0</v>
      </c>
      <c r="F80">
        <v>0.72</v>
      </c>
    </row>
    <row r="81" spans="1:6" x14ac:dyDescent="0.25">
      <c r="A81">
        <v>6</v>
      </c>
      <c r="B81">
        <v>114.27</v>
      </c>
      <c r="C81">
        <v>91.49</v>
      </c>
      <c r="D81">
        <v>3.71</v>
      </c>
      <c r="E81">
        <v>90.53</v>
      </c>
      <c r="F81">
        <v>185.73</v>
      </c>
    </row>
    <row r="82" spans="1:6" x14ac:dyDescent="0.25">
      <c r="A82">
        <v>7</v>
      </c>
      <c r="B82">
        <v>78.069999999999993</v>
      </c>
      <c r="C82">
        <v>114.41</v>
      </c>
      <c r="D82">
        <v>7.3</v>
      </c>
      <c r="E82">
        <v>100.22</v>
      </c>
      <c r="F82">
        <v>221.93</v>
      </c>
    </row>
    <row r="83" spans="1:6" x14ac:dyDescent="0.25">
      <c r="A83">
        <v>8</v>
      </c>
      <c r="B83">
        <v>291.20999999999998</v>
      </c>
      <c r="C83">
        <v>8.7899999999999991</v>
      </c>
      <c r="D83">
        <v>0</v>
      </c>
      <c r="E83">
        <v>0</v>
      </c>
      <c r="F83">
        <v>8.7899999999999991</v>
      </c>
    </row>
    <row r="84" spans="1:6" x14ac:dyDescent="0.25">
      <c r="A84">
        <v>9</v>
      </c>
      <c r="B84">
        <v>206.01</v>
      </c>
      <c r="C84">
        <v>75.73</v>
      </c>
      <c r="D84">
        <v>3.2</v>
      </c>
      <c r="E84">
        <v>15.06</v>
      </c>
      <c r="F84">
        <v>93.990000000000009</v>
      </c>
    </row>
    <row r="85" spans="1:6" x14ac:dyDescent="0.25">
      <c r="A85">
        <v>10</v>
      </c>
      <c r="B85">
        <v>300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11</v>
      </c>
      <c r="B86">
        <v>271.77</v>
      </c>
      <c r="C86">
        <v>28.23</v>
      </c>
      <c r="D86">
        <v>0</v>
      </c>
      <c r="E86">
        <v>0</v>
      </c>
      <c r="F86">
        <v>28.23</v>
      </c>
    </row>
    <row r="87" spans="1:6" x14ac:dyDescent="0.25">
      <c r="A87">
        <v>12</v>
      </c>
      <c r="B87">
        <v>187.07</v>
      </c>
      <c r="C87">
        <v>82.78</v>
      </c>
      <c r="D87">
        <v>21.52</v>
      </c>
      <c r="E87">
        <v>8.6199999999999992</v>
      </c>
      <c r="F87">
        <v>112.92</v>
      </c>
    </row>
    <row r="88" spans="1:6" x14ac:dyDescent="0.25">
      <c r="A88">
        <v>13</v>
      </c>
      <c r="B88">
        <v>41.65</v>
      </c>
      <c r="C88">
        <v>118.88</v>
      </c>
      <c r="D88">
        <v>13.34</v>
      </c>
      <c r="E88">
        <v>126.12</v>
      </c>
      <c r="F88">
        <v>258.34000000000003</v>
      </c>
    </row>
    <row r="89" spans="1:6" x14ac:dyDescent="0.25">
      <c r="A89">
        <v>14</v>
      </c>
      <c r="B89">
        <v>280.45999999999998</v>
      </c>
      <c r="C89">
        <v>19.54</v>
      </c>
      <c r="D89">
        <v>0</v>
      </c>
      <c r="E89">
        <v>0</v>
      </c>
      <c r="F89">
        <v>19.54</v>
      </c>
    </row>
    <row r="90" spans="1:6" x14ac:dyDescent="0.25">
      <c r="A90">
        <v>15</v>
      </c>
      <c r="B90">
        <v>197.6</v>
      </c>
      <c r="C90">
        <v>58.7</v>
      </c>
      <c r="D90">
        <v>1.66</v>
      </c>
      <c r="E90">
        <v>42.03</v>
      </c>
      <c r="F90">
        <v>102.39</v>
      </c>
    </row>
    <row r="91" spans="1:6" x14ac:dyDescent="0.25">
      <c r="A91">
        <v>16</v>
      </c>
      <c r="B91">
        <v>114.08</v>
      </c>
      <c r="C91">
        <v>86.37</v>
      </c>
      <c r="D91">
        <v>41.41</v>
      </c>
      <c r="E91">
        <v>58.14</v>
      </c>
      <c r="F91">
        <v>185.92000000000002</v>
      </c>
    </row>
    <row r="92" spans="1:6" x14ac:dyDescent="0.25">
      <c r="A92">
        <v>17</v>
      </c>
      <c r="B92">
        <v>300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18</v>
      </c>
      <c r="B93">
        <v>215.39</v>
      </c>
      <c r="C93">
        <v>56.46</v>
      </c>
      <c r="D93">
        <v>4.13</v>
      </c>
      <c r="E93">
        <v>24.02</v>
      </c>
      <c r="F93">
        <v>84.61</v>
      </c>
    </row>
    <row r="94" spans="1:6" x14ac:dyDescent="0.25">
      <c r="A94">
        <v>19</v>
      </c>
      <c r="B94">
        <v>131.04</v>
      </c>
      <c r="C94">
        <v>124.63</v>
      </c>
      <c r="D94">
        <v>42.81</v>
      </c>
      <c r="E94">
        <v>1.52</v>
      </c>
      <c r="F94">
        <v>168.96</v>
      </c>
    </row>
    <row r="95" spans="1:6" x14ac:dyDescent="0.25">
      <c r="A95">
        <v>20</v>
      </c>
      <c r="B95">
        <v>276.11</v>
      </c>
      <c r="C95">
        <v>13.68</v>
      </c>
      <c r="D95">
        <v>10.210000000000001</v>
      </c>
      <c r="E95">
        <v>0</v>
      </c>
      <c r="F95">
        <v>23.89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0CCE-42DC-474A-9768-F3194E25A29A}">
  <dimension ref="A1:N27"/>
  <sheetViews>
    <sheetView zoomScale="90" zoomScaleNormal="90" workbookViewId="0">
      <selection activeCell="C32" sqref="C32"/>
    </sheetView>
  </sheetViews>
  <sheetFormatPr defaultColWidth="11.5546875" defaultRowHeight="13.8" x14ac:dyDescent="0.25"/>
  <cols>
    <col min="1" max="1" width="19.88671875" customWidth="1"/>
    <col min="2" max="2" width="11.5546875" customWidth="1"/>
    <col min="10" max="10" width="15" bestFit="1" customWidth="1"/>
    <col min="11" max="11" width="14.5546875" bestFit="1" customWidth="1"/>
  </cols>
  <sheetData>
    <row r="1" spans="1:14" x14ac:dyDescent="0.25">
      <c r="A1" t="s">
        <v>206</v>
      </c>
    </row>
    <row r="2" spans="1:14" x14ac:dyDescent="0.25">
      <c r="A2" s="38" t="s">
        <v>162</v>
      </c>
    </row>
    <row r="4" spans="1:14" x14ac:dyDescent="0.25">
      <c r="A4" s="13"/>
      <c r="B4" s="14" t="s">
        <v>129</v>
      </c>
      <c r="C4" s="14" t="s">
        <v>130</v>
      </c>
      <c r="D4" s="14" t="s">
        <v>131</v>
      </c>
      <c r="E4" s="14" t="s">
        <v>132</v>
      </c>
      <c r="F4" s="14" t="s">
        <v>133</v>
      </c>
      <c r="G4" s="14" t="s">
        <v>134</v>
      </c>
      <c r="H4" s="14" t="s">
        <v>135</v>
      </c>
      <c r="I4" s="14" t="s">
        <v>136</v>
      </c>
      <c r="J4" s="14" t="s">
        <v>161</v>
      </c>
      <c r="K4" s="14" t="s">
        <v>137</v>
      </c>
      <c r="L4" s="25"/>
      <c r="M4" s="25"/>
      <c r="N4" s="25"/>
    </row>
    <row r="5" spans="1:14" x14ac:dyDescent="0.25">
      <c r="A5" t="s">
        <v>148</v>
      </c>
      <c r="B5" s="27">
        <v>1934365</v>
      </c>
      <c r="C5" s="27">
        <v>553347</v>
      </c>
      <c r="D5" s="27">
        <v>1225879</v>
      </c>
      <c r="E5" s="27">
        <v>2027326</v>
      </c>
      <c r="F5" s="27">
        <v>3750399</v>
      </c>
      <c r="G5" s="27">
        <v>5766842</v>
      </c>
      <c r="H5" s="27">
        <v>3612979</v>
      </c>
      <c r="I5" s="27">
        <v>2046787</v>
      </c>
      <c r="J5" s="27">
        <v>2205681</v>
      </c>
      <c r="K5" s="27">
        <v>2204936</v>
      </c>
      <c r="L5" s="28"/>
      <c r="M5" s="28"/>
      <c r="N5" s="28"/>
    </row>
    <row r="6" spans="1:14" x14ac:dyDescent="0.25">
      <c r="A6" t="s">
        <v>149</v>
      </c>
      <c r="B6" s="27">
        <v>375986</v>
      </c>
      <c r="C6" s="27">
        <v>277437</v>
      </c>
      <c r="D6" s="27">
        <v>449690</v>
      </c>
      <c r="E6" s="27">
        <v>768757</v>
      </c>
      <c r="F6" s="27">
        <v>700153</v>
      </c>
      <c r="G6" s="27">
        <v>1176914</v>
      </c>
      <c r="H6" s="27">
        <v>845125</v>
      </c>
      <c r="I6" s="27">
        <v>715698</v>
      </c>
      <c r="J6" s="27">
        <v>581642</v>
      </c>
      <c r="K6" s="27">
        <v>605329</v>
      </c>
      <c r="L6" s="28"/>
      <c r="M6" s="28"/>
      <c r="N6" s="28"/>
    </row>
    <row r="7" spans="1:14" x14ac:dyDescent="0.25">
      <c r="A7" t="s">
        <v>150</v>
      </c>
      <c r="B7" s="27">
        <v>1363548</v>
      </c>
      <c r="C7" s="27">
        <v>511879</v>
      </c>
      <c r="D7" s="27">
        <v>880633</v>
      </c>
      <c r="E7" s="27">
        <v>1305470</v>
      </c>
      <c r="F7" s="27">
        <v>2336980</v>
      </c>
      <c r="G7" s="27">
        <v>2992523</v>
      </c>
      <c r="H7" s="27">
        <v>2560810</v>
      </c>
      <c r="I7" s="27">
        <v>1851538</v>
      </c>
      <c r="J7" s="27">
        <v>1477892</v>
      </c>
      <c r="K7" s="27">
        <v>1263447</v>
      </c>
      <c r="L7" s="28"/>
      <c r="M7" s="28"/>
      <c r="N7" s="28"/>
    </row>
    <row r="8" spans="1:14" x14ac:dyDescent="0.25">
      <c r="A8" t="s">
        <v>151</v>
      </c>
      <c r="B8" s="27">
        <v>1303414</v>
      </c>
      <c r="C8" s="27">
        <v>1439032</v>
      </c>
      <c r="D8" s="27">
        <v>1249029</v>
      </c>
      <c r="E8" s="27">
        <v>1455065</v>
      </c>
      <c r="F8" s="27">
        <v>2238120</v>
      </c>
      <c r="G8" s="27">
        <v>3044734</v>
      </c>
      <c r="H8" s="27">
        <v>3513813</v>
      </c>
      <c r="I8" s="27">
        <v>2880891</v>
      </c>
      <c r="J8" s="27">
        <v>1597562</v>
      </c>
      <c r="K8" s="27">
        <v>1952357</v>
      </c>
      <c r="L8" s="28"/>
      <c r="M8" s="28"/>
      <c r="N8" s="28"/>
    </row>
    <row r="9" spans="1:14" x14ac:dyDescent="0.25">
      <c r="A9" s="13" t="s">
        <v>152</v>
      </c>
      <c r="B9" s="31">
        <v>54665544</v>
      </c>
      <c r="C9" s="31">
        <v>61730421</v>
      </c>
      <c r="D9" s="31">
        <v>40677301</v>
      </c>
      <c r="E9" s="31">
        <v>52005561</v>
      </c>
      <c r="F9" s="31">
        <v>57002802</v>
      </c>
      <c r="G9" s="31">
        <v>60816484</v>
      </c>
      <c r="H9" s="31">
        <v>69748308</v>
      </c>
      <c r="I9" s="31">
        <v>64706258</v>
      </c>
      <c r="J9" s="31">
        <v>51293447</v>
      </c>
      <c r="K9" s="31">
        <v>60021954</v>
      </c>
      <c r="L9" s="18" t="s">
        <v>153</v>
      </c>
      <c r="M9" s="18" t="s">
        <v>154</v>
      </c>
      <c r="N9" s="18" t="s">
        <v>155</v>
      </c>
    </row>
    <row r="10" spans="1:14" x14ac:dyDescent="0.25">
      <c r="A10" t="s">
        <v>156</v>
      </c>
      <c r="B10" s="33">
        <f>B5/B9*10*15</f>
        <v>5.3078178459177137</v>
      </c>
      <c r="C10" s="33">
        <f t="shared" ref="C10:K10" si="0">C5/C9*10*15</f>
        <v>1.3445890803174663</v>
      </c>
      <c r="D10" s="33">
        <f t="shared" si="0"/>
        <v>4.52050272460309</v>
      </c>
      <c r="E10" s="33">
        <f t="shared" si="0"/>
        <v>5.8474304315263517</v>
      </c>
      <c r="F10" s="33">
        <f t="shared" si="0"/>
        <v>9.8689859140608576</v>
      </c>
      <c r="G10" s="33">
        <f t="shared" si="0"/>
        <v>14.223549983586688</v>
      </c>
      <c r="H10" s="33">
        <f t="shared" si="0"/>
        <v>7.7700357978576351</v>
      </c>
      <c r="I10" s="33">
        <f t="shared" si="0"/>
        <v>4.744796863388391</v>
      </c>
      <c r="J10" s="33">
        <f t="shared" si="0"/>
        <v>6.450183587778767</v>
      </c>
      <c r="K10" s="33">
        <f t="shared" si="0"/>
        <v>5.5103237725316312</v>
      </c>
      <c r="L10" s="6">
        <f>AVERAGE(B10:K10)</f>
        <v>6.5588216001568593</v>
      </c>
      <c r="M10" s="6">
        <f>STDEV(B10:K10)</f>
        <v>3.4799134226890356</v>
      </c>
      <c r="N10" s="6">
        <f>M10/SQRT(10)</f>
        <v>1.1004452475889619</v>
      </c>
    </row>
    <row r="11" spans="1:14" x14ac:dyDescent="0.25">
      <c r="A11" t="s">
        <v>157</v>
      </c>
      <c r="B11" s="33">
        <f>B6/B9*10*15</f>
        <v>1.0316900898306254</v>
      </c>
      <c r="C11" s="33">
        <f t="shared" ref="C11:K11" si="1">C6/C9*10*15</f>
        <v>0.67414978426925043</v>
      </c>
      <c r="D11" s="33">
        <f t="shared" si="1"/>
        <v>1.6582589882253986</v>
      </c>
      <c r="E11" s="33">
        <f t="shared" si="1"/>
        <v>2.2173311427214486</v>
      </c>
      <c r="F11" s="33">
        <f t="shared" si="1"/>
        <v>1.8424173253798999</v>
      </c>
      <c r="G11" s="33">
        <f t="shared" si="1"/>
        <v>2.9027837255438835</v>
      </c>
      <c r="H11" s="33">
        <f t="shared" si="1"/>
        <v>1.8175172077292541</v>
      </c>
      <c r="I11" s="33">
        <f t="shared" si="1"/>
        <v>1.659108459030346</v>
      </c>
      <c r="J11" s="33">
        <f t="shared" si="1"/>
        <v>1.7009248764271974</v>
      </c>
      <c r="K11" s="33">
        <f t="shared" si="1"/>
        <v>1.5127689778310116</v>
      </c>
      <c r="L11" s="6">
        <f t="shared" ref="L11:L14" si="2">AVERAGE(B11:K11)</f>
        <v>1.7016950576988319</v>
      </c>
      <c r="M11" s="6">
        <f t="shared" ref="M11:M14" si="3">STDEV(B11:K11)</f>
        <v>0.60423155978193843</v>
      </c>
      <c r="N11" s="6">
        <f t="shared" ref="N11:N14" si="4">M11/SQRT(10)</f>
        <v>0.19107479630671184</v>
      </c>
    </row>
    <row r="12" spans="1:14" x14ac:dyDescent="0.25">
      <c r="A12" t="s">
        <v>158</v>
      </c>
      <c r="B12" s="33">
        <f>B7/B9*10*15</f>
        <v>3.7415195209618695</v>
      </c>
      <c r="C12" s="33">
        <f t="shared" ref="C12:K12" si="5">C7/C9*10*15</f>
        <v>1.2438251474098971</v>
      </c>
      <c r="D12" s="33">
        <f t="shared" si="5"/>
        <v>3.2473872836351654</v>
      </c>
      <c r="E12" s="33">
        <f t="shared" si="5"/>
        <v>3.7653761681370961</v>
      </c>
      <c r="F12" s="33">
        <f t="shared" si="5"/>
        <v>6.149645064816287</v>
      </c>
      <c r="G12" s="33">
        <f t="shared" si="5"/>
        <v>7.3808681541011154</v>
      </c>
      <c r="H12" s="33">
        <f t="shared" si="5"/>
        <v>5.5072518748411783</v>
      </c>
      <c r="I12" s="33">
        <f t="shared" si="5"/>
        <v>4.29217680923536</v>
      </c>
      <c r="J12" s="33">
        <f t="shared" si="5"/>
        <v>4.3218737083510881</v>
      </c>
      <c r="K12" s="33">
        <f t="shared" si="5"/>
        <v>3.1574621845866595</v>
      </c>
      <c r="L12" s="6">
        <f t="shared" si="2"/>
        <v>4.2807385916075713</v>
      </c>
      <c r="M12" s="6">
        <f t="shared" si="3"/>
        <v>1.7229991999717111</v>
      </c>
      <c r="N12" s="6">
        <f t="shared" si="4"/>
        <v>0.54486018785585322</v>
      </c>
    </row>
    <row r="13" spans="1:14" x14ac:dyDescent="0.25">
      <c r="A13" s="13" t="s">
        <v>159</v>
      </c>
      <c r="B13" s="35">
        <f>B8/B9*10*15</f>
        <v>3.5765143030498332</v>
      </c>
      <c r="C13" s="35">
        <f t="shared" ref="C13:K13" si="6">C8/C9*10*15</f>
        <v>3.4967329965237077</v>
      </c>
      <c r="D13" s="35">
        <f t="shared" si="6"/>
        <v>4.6058697453894499</v>
      </c>
      <c r="E13" s="35">
        <f t="shared" si="6"/>
        <v>4.1968540633568017</v>
      </c>
      <c r="F13" s="35">
        <f t="shared" si="6"/>
        <v>5.8894999582652083</v>
      </c>
      <c r="G13" s="35">
        <f t="shared" si="6"/>
        <v>7.5096432736887584</v>
      </c>
      <c r="H13" s="35">
        <f t="shared" si="6"/>
        <v>7.5567704093983181</v>
      </c>
      <c r="I13" s="35">
        <f t="shared" si="6"/>
        <v>6.6783903652719339</v>
      </c>
      <c r="J13" s="35">
        <f t="shared" si="6"/>
        <v>4.6718306921350017</v>
      </c>
      <c r="K13" s="35">
        <f t="shared" si="6"/>
        <v>4.8791072346628379</v>
      </c>
      <c r="L13" s="23">
        <f t="shared" si="2"/>
        <v>5.3061213041741855</v>
      </c>
      <c r="M13" s="23">
        <f t="shared" si="3"/>
        <v>1.5171355163409497</v>
      </c>
      <c r="N13" s="23">
        <f t="shared" si="4"/>
        <v>0.4797603750773004</v>
      </c>
    </row>
    <row r="14" spans="1:14" x14ac:dyDescent="0.25">
      <c r="A14" s="13" t="s">
        <v>160</v>
      </c>
      <c r="B14" s="35">
        <f>SUM(B10:B13)</f>
        <v>13.657541759760042</v>
      </c>
      <c r="C14" s="35">
        <f t="shared" ref="C14:K14" si="7">SUM(C10:C13)</f>
        <v>6.7592970085203214</v>
      </c>
      <c r="D14" s="35">
        <f t="shared" si="7"/>
        <v>14.032018741853104</v>
      </c>
      <c r="E14" s="35">
        <f t="shared" si="7"/>
        <v>16.026991805741698</v>
      </c>
      <c r="F14" s="35">
        <f t="shared" si="7"/>
        <v>23.750548262522255</v>
      </c>
      <c r="G14" s="35">
        <f t="shared" si="7"/>
        <v>32.016845136920445</v>
      </c>
      <c r="H14" s="35">
        <f t="shared" si="7"/>
        <v>22.651575289826386</v>
      </c>
      <c r="I14" s="35">
        <f t="shared" si="7"/>
        <v>17.374472496926032</v>
      </c>
      <c r="J14" s="35">
        <f t="shared" si="7"/>
        <v>17.144812864692057</v>
      </c>
      <c r="K14" s="35">
        <f t="shared" si="7"/>
        <v>15.059662169612141</v>
      </c>
      <c r="L14" s="23">
        <f t="shared" si="2"/>
        <v>17.847376553637453</v>
      </c>
      <c r="M14" s="23">
        <f t="shared" si="3"/>
        <v>6.8763779757300396</v>
      </c>
      <c r="N14" s="23">
        <f t="shared" si="4"/>
        <v>2.1745016455524966</v>
      </c>
    </row>
    <row r="17" spans="1:14" x14ac:dyDescent="0.25">
      <c r="B17" s="26" t="s">
        <v>138</v>
      </c>
      <c r="C17" s="26" t="s">
        <v>139</v>
      </c>
      <c r="D17" s="26" t="s">
        <v>140</v>
      </c>
      <c r="E17" s="26" t="s">
        <v>141</v>
      </c>
      <c r="F17" s="26" t="s">
        <v>142</v>
      </c>
      <c r="G17" s="26" t="s">
        <v>143</v>
      </c>
      <c r="H17" s="26" t="s">
        <v>144</v>
      </c>
      <c r="I17" s="26" t="s">
        <v>145</v>
      </c>
      <c r="J17" s="26" t="s">
        <v>146</v>
      </c>
      <c r="K17" s="26" t="s">
        <v>147</v>
      </c>
      <c r="L17" s="15"/>
    </row>
    <row r="18" spans="1:14" x14ac:dyDescent="0.25">
      <c r="A18" t="s">
        <v>148</v>
      </c>
      <c r="B18" s="29">
        <v>10010418</v>
      </c>
      <c r="C18" s="29">
        <v>26552499</v>
      </c>
      <c r="D18" s="29">
        <v>5457946</v>
      </c>
      <c r="E18" s="29">
        <v>4649621</v>
      </c>
      <c r="F18" s="29">
        <v>12757117</v>
      </c>
      <c r="G18" s="29">
        <v>17955794</v>
      </c>
      <c r="H18" s="29">
        <v>38929111</v>
      </c>
      <c r="I18" s="29">
        <v>5651820</v>
      </c>
      <c r="J18" s="29">
        <v>9775207</v>
      </c>
      <c r="K18" s="29">
        <v>9695445</v>
      </c>
      <c r="L18" s="30"/>
    </row>
    <row r="19" spans="1:14" x14ac:dyDescent="0.25">
      <c r="A19" t="s">
        <v>149</v>
      </c>
      <c r="B19" s="29">
        <v>1483707</v>
      </c>
      <c r="C19" s="29">
        <v>3071565</v>
      </c>
      <c r="D19" s="29">
        <v>910125</v>
      </c>
      <c r="E19" s="29">
        <v>1225156</v>
      </c>
      <c r="F19" s="29">
        <v>1570322</v>
      </c>
      <c r="G19" s="29">
        <v>2242628</v>
      </c>
      <c r="H19" s="29">
        <v>5834974</v>
      </c>
      <c r="I19" s="29">
        <v>798985</v>
      </c>
      <c r="J19" s="29">
        <v>1273380</v>
      </c>
      <c r="K19" s="29">
        <v>1218099</v>
      </c>
      <c r="L19" s="30"/>
    </row>
    <row r="20" spans="1:14" x14ac:dyDescent="0.25">
      <c r="A20" t="s">
        <v>150</v>
      </c>
      <c r="B20" s="29">
        <v>3409099</v>
      </c>
      <c r="C20" s="29">
        <v>11055473</v>
      </c>
      <c r="D20" s="29">
        <v>1845816</v>
      </c>
      <c r="E20" s="29">
        <v>3297349</v>
      </c>
      <c r="F20" s="29">
        <v>3691698</v>
      </c>
      <c r="G20" s="29">
        <v>5656870</v>
      </c>
      <c r="H20" s="29">
        <v>13930128</v>
      </c>
      <c r="I20" s="29">
        <v>1838664</v>
      </c>
      <c r="J20" s="29">
        <v>3468844</v>
      </c>
      <c r="K20" s="29">
        <v>2820398</v>
      </c>
      <c r="L20" s="30"/>
    </row>
    <row r="21" spans="1:14" x14ac:dyDescent="0.25">
      <c r="A21" t="s">
        <v>151</v>
      </c>
      <c r="B21" s="29">
        <v>3801867</v>
      </c>
      <c r="C21" s="29">
        <v>7514180</v>
      </c>
      <c r="D21" s="29">
        <v>2444070</v>
      </c>
      <c r="E21" s="29">
        <v>4000537</v>
      </c>
      <c r="F21" s="29">
        <v>4152160</v>
      </c>
      <c r="G21" s="29">
        <v>5961350</v>
      </c>
      <c r="H21" s="29">
        <v>12672425</v>
      </c>
      <c r="I21" s="29">
        <v>2372937</v>
      </c>
      <c r="J21" s="29">
        <v>3523946</v>
      </c>
      <c r="K21" s="29">
        <v>3492841</v>
      </c>
      <c r="L21" s="30"/>
    </row>
    <row r="22" spans="1:14" x14ac:dyDescent="0.25">
      <c r="A22" s="13" t="s">
        <v>152</v>
      </c>
      <c r="B22" s="32">
        <v>64860486</v>
      </c>
      <c r="C22" s="32">
        <v>55340665</v>
      </c>
      <c r="D22" s="32">
        <v>44964068</v>
      </c>
      <c r="E22" s="32">
        <v>59249259</v>
      </c>
      <c r="F22" s="32">
        <v>60807699</v>
      </c>
      <c r="G22" s="32">
        <v>66082157</v>
      </c>
      <c r="H22" s="32">
        <v>122444255</v>
      </c>
      <c r="I22" s="32">
        <v>52400386</v>
      </c>
      <c r="J22" s="32">
        <v>51703253</v>
      </c>
      <c r="K22" s="32">
        <v>50839007</v>
      </c>
      <c r="L22" s="18" t="s">
        <v>153</v>
      </c>
      <c r="M22" s="18" t="s">
        <v>154</v>
      </c>
      <c r="N22" s="18" t="s">
        <v>155</v>
      </c>
    </row>
    <row r="23" spans="1:14" x14ac:dyDescent="0.25">
      <c r="A23" t="s">
        <v>156</v>
      </c>
      <c r="B23" s="20">
        <f>B18/B22*10*15</f>
        <v>23.150654467806483</v>
      </c>
      <c r="C23" s="20">
        <f t="shared" ref="C23:K23" si="8">C18/C22*10*15</f>
        <v>71.970129921640805</v>
      </c>
      <c r="D23" s="20">
        <f t="shared" si="8"/>
        <v>18.20769197306614</v>
      </c>
      <c r="E23" s="20">
        <f t="shared" si="8"/>
        <v>11.771339621310707</v>
      </c>
      <c r="F23" s="20">
        <f t="shared" si="8"/>
        <v>31.469165606809099</v>
      </c>
      <c r="G23" s="20">
        <f t="shared" si="8"/>
        <v>40.757887185795106</v>
      </c>
      <c r="H23" s="20">
        <f t="shared" si="8"/>
        <v>47.690001053948997</v>
      </c>
      <c r="I23" s="20">
        <f t="shared" si="8"/>
        <v>16.178754866424075</v>
      </c>
      <c r="J23" s="20">
        <f t="shared" si="8"/>
        <v>28.359551187233809</v>
      </c>
      <c r="K23" s="20">
        <f t="shared" si="8"/>
        <v>28.606316995924015</v>
      </c>
      <c r="L23" s="21">
        <f>AVERAGE(B23:K23)</f>
        <v>31.816149287995934</v>
      </c>
      <c r="M23" s="21">
        <f>STDEV(B23:K23)</f>
        <v>17.867571210113795</v>
      </c>
      <c r="N23" s="21">
        <f>M23/SQRT(10)</f>
        <v>5.6502221279210545</v>
      </c>
    </row>
    <row r="24" spans="1:14" x14ac:dyDescent="0.25">
      <c r="A24" t="s">
        <v>157</v>
      </c>
      <c r="B24" s="34">
        <f>B19/B22*10*15</f>
        <v>3.4313040762599285</v>
      </c>
      <c r="C24" s="34">
        <f t="shared" ref="C24:K24" si="9">C19/C22*10*15</f>
        <v>8.3254285072288159</v>
      </c>
      <c r="D24" s="34">
        <f t="shared" si="9"/>
        <v>3.0361743514843895</v>
      </c>
      <c r="E24" s="34">
        <f t="shared" si="9"/>
        <v>3.1016995503690605</v>
      </c>
      <c r="F24" s="34">
        <f t="shared" si="9"/>
        <v>3.8736591562196758</v>
      </c>
      <c r="G24" s="34">
        <f t="shared" si="9"/>
        <v>5.0905450922251223</v>
      </c>
      <c r="H24" s="34">
        <f t="shared" si="9"/>
        <v>7.148118954213083</v>
      </c>
      <c r="I24" s="34">
        <f t="shared" si="9"/>
        <v>2.2871539534079002</v>
      </c>
      <c r="J24" s="34">
        <f t="shared" si="9"/>
        <v>3.6942936646558779</v>
      </c>
      <c r="K24" s="34">
        <f t="shared" si="9"/>
        <v>3.5939893554569231</v>
      </c>
      <c r="L24" s="21">
        <f t="shared" ref="L24:L27" si="10">AVERAGE(B24:K24)</f>
        <v>4.3582366661520782</v>
      </c>
      <c r="M24" s="21">
        <f t="shared" ref="M24:M27" si="11">STDEV(B24:K24)</f>
        <v>1.9377352604622833</v>
      </c>
      <c r="N24" s="21">
        <f t="shared" ref="N24:N27" si="12">M24/SQRT(10)</f>
        <v>0.61276569254804336</v>
      </c>
    </row>
    <row r="25" spans="1:14" x14ac:dyDescent="0.25">
      <c r="A25" t="s">
        <v>158</v>
      </c>
      <c r="B25" s="34">
        <f t="shared" ref="B25:K25" si="13">B20/B22*10*15</f>
        <v>7.8840736716033852</v>
      </c>
      <c r="C25" s="34">
        <f t="shared" si="13"/>
        <v>29.965685269593347</v>
      </c>
      <c r="D25" s="34">
        <f t="shared" si="13"/>
        <v>6.1576368045702621</v>
      </c>
      <c r="E25" s="34">
        <f t="shared" si="13"/>
        <v>8.3478233879684467</v>
      </c>
      <c r="F25" s="34">
        <f t="shared" si="13"/>
        <v>9.1066544057192491</v>
      </c>
      <c r="G25" s="34">
        <f t="shared" si="13"/>
        <v>12.840538785681588</v>
      </c>
      <c r="H25" s="34">
        <f t="shared" si="13"/>
        <v>17.065065241321452</v>
      </c>
      <c r="I25" s="34">
        <f t="shared" si="13"/>
        <v>5.2633123733096161</v>
      </c>
      <c r="J25" s="34">
        <f t="shared" si="13"/>
        <v>10.063711078295208</v>
      </c>
      <c r="K25" s="34">
        <f t="shared" si="13"/>
        <v>8.3215571067310563</v>
      </c>
      <c r="L25" s="21">
        <f t="shared" si="10"/>
        <v>11.50160581247936</v>
      </c>
      <c r="M25" s="21">
        <f t="shared" si="11"/>
        <v>7.3188515186020595</v>
      </c>
      <c r="N25" s="21">
        <f t="shared" si="12"/>
        <v>2.3144240655364707</v>
      </c>
    </row>
    <row r="26" spans="1:14" x14ac:dyDescent="0.25">
      <c r="A26" s="13" t="s">
        <v>159</v>
      </c>
      <c r="B26" s="36">
        <f t="shared" ref="B26:K26" si="14">B21/B22*10*15</f>
        <v>8.7924109911849868</v>
      </c>
      <c r="C26" s="36">
        <f t="shared" si="14"/>
        <v>20.367066423939789</v>
      </c>
      <c r="D26" s="36">
        <f t="shared" si="14"/>
        <v>8.1534104076170326</v>
      </c>
      <c r="E26" s="36">
        <f t="shared" si="14"/>
        <v>10.128068437109061</v>
      </c>
      <c r="F26" s="36">
        <f t="shared" si="14"/>
        <v>10.242518796838539</v>
      </c>
      <c r="G26" s="36">
        <f t="shared" si="14"/>
        <v>13.531678452929436</v>
      </c>
      <c r="H26" s="36">
        <f t="shared" si="14"/>
        <v>15.524319617935527</v>
      </c>
      <c r="I26" s="36">
        <f t="shared" si="14"/>
        <v>6.7927085498950328</v>
      </c>
      <c r="J26" s="36">
        <f t="shared" si="14"/>
        <v>10.223571425960374</v>
      </c>
      <c r="K26" s="36">
        <f t="shared" si="14"/>
        <v>10.30559369501454</v>
      </c>
      <c r="L26" s="24">
        <f t="shared" si="10"/>
        <v>11.406134679842433</v>
      </c>
      <c r="M26" s="24">
        <f t="shared" si="11"/>
        <v>4.0286232850963328</v>
      </c>
      <c r="N26" s="24">
        <f t="shared" si="12"/>
        <v>1.273962541569428</v>
      </c>
    </row>
    <row r="27" spans="1:14" x14ac:dyDescent="0.25">
      <c r="A27" s="13" t="s">
        <v>160</v>
      </c>
      <c r="B27" s="36">
        <f t="shared" ref="B27:K27" si="15">SUM(B23:B26)</f>
        <v>43.258443206854786</v>
      </c>
      <c r="C27" s="36">
        <f t="shared" si="15"/>
        <v>130.62831012240275</v>
      </c>
      <c r="D27" s="36">
        <f t="shared" si="15"/>
        <v>35.554913536737828</v>
      </c>
      <c r="E27" s="36">
        <f t="shared" si="15"/>
        <v>33.348930996757275</v>
      </c>
      <c r="F27" s="36">
        <f t="shared" si="15"/>
        <v>54.691997965586559</v>
      </c>
      <c r="G27" s="36">
        <f t="shared" si="15"/>
        <v>72.220649516631255</v>
      </c>
      <c r="H27" s="36">
        <f t="shared" si="15"/>
        <v>87.42750486741906</v>
      </c>
      <c r="I27" s="36">
        <f t="shared" si="15"/>
        <v>30.521929743036623</v>
      </c>
      <c r="J27" s="36">
        <f t="shared" si="15"/>
        <v>52.341127356145265</v>
      </c>
      <c r="K27" s="36">
        <f t="shared" si="15"/>
        <v>50.827457153126531</v>
      </c>
      <c r="L27" s="24">
        <f t="shared" si="10"/>
        <v>59.082126446469793</v>
      </c>
      <c r="M27" s="24">
        <f t="shared" si="11"/>
        <v>30.749150682396689</v>
      </c>
      <c r="N27" s="24">
        <f t="shared" si="12"/>
        <v>9.7237352272094313</v>
      </c>
    </row>
  </sheetData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5F746-2365-4EF2-8360-84DEBA161E2C}">
  <dimension ref="A1:N24"/>
  <sheetViews>
    <sheetView workbookViewId="0">
      <selection activeCell="C29" sqref="C29"/>
    </sheetView>
  </sheetViews>
  <sheetFormatPr defaultColWidth="11.5546875" defaultRowHeight="13.8" x14ac:dyDescent="0.25"/>
  <cols>
    <col min="1" max="1" width="13.5546875" customWidth="1"/>
  </cols>
  <sheetData>
    <row r="1" spans="1:14" x14ac:dyDescent="0.25">
      <c r="A1" t="s">
        <v>205</v>
      </c>
    </row>
    <row r="2" spans="1:14" x14ac:dyDescent="0.25">
      <c r="A2" s="38" t="s">
        <v>172</v>
      </c>
    </row>
    <row r="4" spans="1:14" x14ac:dyDescent="0.25">
      <c r="B4" s="39" t="s">
        <v>129</v>
      </c>
      <c r="C4" s="39" t="s">
        <v>130</v>
      </c>
      <c r="D4" s="39" t="s">
        <v>131</v>
      </c>
      <c r="E4" s="39" t="s">
        <v>132</v>
      </c>
      <c r="F4" s="39" t="s">
        <v>133</v>
      </c>
      <c r="G4" s="39" t="s">
        <v>134</v>
      </c>
      <c r="H4" s="39" t="s">
        <v>135</v>
      </c>
      <c r="I4" s="39" t="s">
        <v>136</v>
      </c>
      <c r="J4" s="39" t="s">
        <v>161</v>
      </c>
      <c r="K4" s="39" t="s">
        <v>137</v>
      </c>
    </row>
    <row r="5" spans="1:14" x14ac:dyDescent="0.25">
      <c r="A5" t="s">
        <v>163</v>
      </c>
      <c r="B5" s="16">
        <v>76921</v>
      </c>
      <c r="C5" s="16">
        <v>89598</v>
      </c>
      <c r="D5" s="16">
        <v>0</v>
      </c>
      <c r="E5" s="16">
        <v>150297</v>
      </c>
      <c r="F5" s="16">
        <v>50493</v>
      </c>
      <c r="G5" s="16">
        <v>70998</v>
      </c>
      <c r="H5" s="16">
        <v>86709</v>
      </c>
      <c r="I5" s="16">
        <v>71962</v>
      </c>
      <c r="J5" s="16">
        <v>0</v>
      </c>
      <c r="K5" s="16">
        <v>0</v>
      </c>
    </row>
    <row r="6" spans="1:14" x14ac:dyDescent="0.25">
      <c r="A6" t="s">
        <v>164</v>
      </c>
      <c r="B6" s="16">
        <v>23829930</v>
      </c>
      <c r="C6" s="16">
        <v>31846235</v>
      </c>
      <c r="D6" s="16">
        <v>32659221</v>
      </c>
      <c r="E6" s="16">
        <v>33207083</v>
      </c>
      <c r="F6" s="16">
        <v>29166781</v>
      </c>
      <c r="G6" s="16">
        <v>44988963</v>
      </c>
      <c r="H6" s="16">
        <v>29852904</v>
      </c>
      <c r="I6" s="16">
        <v>31601991</v>
      </c>
      <c r="J6" s="16">
        <v>22054560</v>
      </c>
      <c r="K6" s="16">
        <v>26031576</v>
      </c>
    </row>
    <row r="7" spans="1:14" x14ac:dyDescent="0.25">
      <c r="A7" t="s">
        <v>165</v>
      </c>
      <c r="B7" s="16">
        <v>541754</v>
      </c>
      <c r="C7" s="16">
        <v>85138</v>
      </c>
      <c r="D7" s="16">
        <v>0</v>
      </c>
      <c r="E7" s="16">
        <v>232629</v>
      </c>
      <c r="F7" s="16">
        <v>87333</v>
      </c>
      <c r="G7" s="16">
        <v>152305</v>
      </c>
      <c r="H7" s="16">
        <v>111473</v>
      </c>
      <c r="I7" s="16">
        <v>137843</v>
      </c>
      <c r="J7" s="16">
        <v>57877</v>
      </c>
      <c r="K7" s="16">
        <v>69669</v>
      </c>
    </row>
    <row r="8" spans="1:14" x14ac:dyDescent="0.25">
      <c r="A8" t="s">
        <v>166</v>
      </c>
      <c r="B8" s="14">
        <v>1053012</v>
      </c>
      <c r="C8" s="14">
        <v>152637</v>
      </c>
      <c r="D8" s="14">
        <v>0</v>
      </c>
      <c r="E8" s="14">
        <v>708210</v>
      </c>
      <c r="F8" s="14">
        <v>198264</v>
      </c>
      <c r="G8" s="14">
        <v>69295</v>
      </c>
      <c r="H8" s="14">
        <v>83409</v>
      </c>
      <c r="I8" s="14">
        <v>36511</v>
      </c>
      <c r="J8" s="14">
        <v>47360</v>
      </c>
      <c r="K8" s="14">
        <v>34982</v>
      </c>
      <c r="L8" s="18" t="s">
        <v>153</v>
      </c>
      <c r="M8" s="18" t="s">
        <v>154</v>
      </c>
      <c r="N8" s="18" t="s">
        <v>155</v>
      </c>
    </row>
    <row r="9" spans="1:14" x14ac:dyDescent="0.25">
      <c r="A9" t="s">
        <v>167</v>
      </c>
      <c r="B9" s="19">
        <f>B5/B6*10*30</f>
        <v>0.96837464482690461</v>
      </c>
      <c r="C9" s="19">
        <f t="shared" ref="C9:K9" si="0">C5/C6*10*30</f>
        <v>0.84403697956760049</v>
      </c>
      <c r="D9" s="19">
        <f t="shared" si="0"/>
        <v>0</v>
      </c>
      <c r="E9" s="19">
        <f t="shared" si="0"/>
        <v>1.3578157406960436</v>
      </c>
      <c r="F9" s="19">
        <f t="shared" si="0"/>
        <v>0.51935453555879196</v>
      </c>
      <c r="G9" s="19">
        <f t="shared" si="0"/>
        <v>0.47343611809856567</v>
      </c>
      <c r="H9" s="19">
        <f t="shared" si="0"/>
        <v>0.87136246443562082</v>
      </c>
      <c r="I9" s="19">
        <f t="shared" si="0"/>
        <v>0.68314050212848931</v>
      </c>
      <c r="J9" s="19">
        <f t="shared" si="0"/>
        <v>0</v>
      </c>
      <c r="K9" s="19">
        <f t="shared" si="0"/>
        <v>0</v>
      </c>
      <c r="L9" s="6">
        <f>AVERAGE(B9:K9)</f>
        <v>0.57175209853120168</v>
      </c>
      <c r="M9" s="6">
        <f>STDEV(B9:L9)</f>
        <v>0.44097972982397465</v>
      </c>
      <c r="N9" s="6">
        <f>M9/SQRT(10)</f>
        <v>0.13945003482094426</v>
      </c>
    </row>
    <row r="10" spans="1:14" x14ac:dyDescent="0.25">
      <c r="A10" t="s">
        <v>168</v>
      </c>
      <c r="B10" s="19">
        <f>B7/B6*10*30</f>
        <v>6.8202550322220841</v>
      </c>
      <c r="C10" s="19">
        <f t="shared" ref="C10:K10" si="1">C7/C6*10*30</f>
        <v>0.80202259387962183</v>
      </c>
      <c r="D10" s="19">
        <f t="shared" si="1"/>
        <v>0</v>
      </c>
      <c r="E10" s="19">
        <f t="shared" si="1"/>
        <v>2.1016209102136432</v>
      </c>
      <c r="F10" s="19">
        <f t="shared" si="1"/>
        <v>0.8982787644615291</v>
      </c>
      <c r="G10" s="19">
        <f t="shared" si="1"/>
        <v>1.0156157633595602</v>
      </c>
      <c r="H10" s="19">
        <f t="shared" si="1"/>
        <v>1.1202226758241007</v>
      </c>
      <c r="I10" s="19">
        <f t="shared" si="1"/>
        <v>1.3085536287887682</v>
      </c>
      <c r="J10" s="19">
        <f t="shared" si="1"/>
        <v>0.78727936535573595</v>
      </c>
      <c r="K10" s="19">
        <f t="shared" si="1"/>
        <v>0.80289798819710345</v>
      </c>
      <c r="L10" s="6">
        <f t="shared" ref="L10:L12" si="2">AVERAGE(B10:K10)</f>
        <v>1.5656746722302148</v>
      </c>
      <c r="M10" s="6">
        <f t="shared" ref="M10:M12" si="3">STDEV(B10:L10)</f>
        <v>1.8202363347142305</v>
      </c>
      <c r="N10" s="6">
        <f t="shared" ref="N10:N12" si="4">M10/SQRT(10)</f>
        <v>0.57560926974935833</v>
      </c>
    </row>
    <row r="11" spans="1:14" x14ac:dyDescent="0.25">
      <c r="A11" t="s">
        <v>169</v>
      </c>
      <c r="B11" s="22">
        <f>B8/B6*10*30</f>
        <v>13.256589507396791</v>
      </c>
      <c r="C11" s="22">
        <f t="shared" ref="C11:K11" si="5">C8/C6*10*30</f>
        <v>1.4378811184430438</v>
      </c>
      <c r="D11" s="22">
        <f t="shared" si="5"/>
        <v>0</v>
      </c>
      <c r="E11" s="22">
        <f t="shared" si="5"/>
        <v>6.3981229546720506</v>
      </c>
      <c r="F11" s="22">
        <f t="shared" si="5"/>
        <v>2.0392788631697139</v>
      </c>
      <c r="G11" s="22">
        <f t="shared" si="5"/>
        <v>0.46207999948787443</v>
      </c>
      <c r="H11" s="22">
        <f t="shared" si="5"/>
        <v>0.83819986156120685</v>
      </c>
      <c r="I11" s="22">
        <f t="shared" si="5"/>
        <v>0.3466015796283215</v>
      </c>
      <c r="J11" s="22">
        <f t="shared" si="5"/>
        <v>0.64422051494112786</v>
      </c>
      <c r="K11" s="22">
        <f t="shared" si="5"/>
        <v>0.40314885276250662</v>
      </c>
      <c r="L11" s="23">
        <f t="shared" si="2"/>
        <v>2.5826123252062634</v>
      </c>
      <c r="M11" s="23">
        <f t="shared" si="3"/>
        <v>3.9725837629734175</v>
      </c>
      <c r="N11" s="23">
        <f t="shared" si="4"/>
        <v>1.2562412886798473</v>
      </c>
    </row>
    <row r="12" spans="1:14" x14ac:dyDescent="0.25">
      <c r="A12" t="s">
        <v>171</v>
      </c>
      <c r="B12" s="48">
        <f>SUM(B10:B11)</f>
        <v>20.076844539618875</v>
      </c>
      <c r="C12" s="48">
        <f t="shared" ref="C12:K12" si="6">SUM(C10:C11)</f>
        <v>2.2399037123226657</v>
      </c>
      <c r="D12" s="48">
        <f t="shared" si="6"/>
        <v>0</v>
      </c>
      <c r="E12" s="48">
        <f t="shared" si="6"/>
        <v>8.4997438648856942</v>
      </c>
      <c r="F12" s="48">
        <f t="shared" si="6"/>
        <v>2.937557627631243</v>
      </c>
      <c r="G12" s="48">
        <f t="shared" si="6"/>
        <v>1.4776957628474345</v>
      </c>
      <c r="H12" s="48">
        <f t="shared" si="6"/>
        <v>1.9584225373853075</v>
      </c>
      <c r="I12" s="48">
        <f t="shared" si="6"/>
        <v>1.6551552084170897</v>
      </c>
      <c r="J12" s="48">
        <f t="shared" si="6"/>
        <v>1.4314998802968639</v>
      </c>
      <c r="K12" s="48">
        <f t="shared" si="6"/>
        <v>1.2060468409596101</v>
      </c>
      <c r="L12" s="23">
        <f t="shared" si="2"/>
        <v>4.148286997436478</v>
      </c>
      <c r="M12" s="23">
        <f t="shared" si="3"/>
        <v>5.7371698512255751</v>
      </c>
      <c r="N12" s="23">
        <f t="shared" si="4"/>
        <v>1.814252405312218</v>
      </c>
    </row>
    <row r="16" spans="1:14" x14ac:dyDescent="0.25">
      <c r="B16" s="17" t="s">
        <v>138</v>
      </c>
      <c r="C16" s="17" t="s">
        <v>139</v>
      </c>
      <c r="D16" s="17" t="s">
        <v>140</v>
      </c>
      <c r="E16" s="17" t="s">
        <v>141</v>
      </c>
      <c r="F16" s="17" t="s">
        <v>142</v>
      </c>
      <c r="G16" s="17" t="s">
        <v>143</v>
      </c>
      <c r="H16" s="17" t="s">
        <v>144</v>
      </c>
      <c r="I16" s="17" t="s">
        <v>170</v>
      </c>
      <c r="J16" s="17" t="s">
        <v>146</v>
      </c>
      <c r="K16" s="17" t="s">
        <v>147</v>
      </c>
    </row>
    <row r="17" spans="1:14" x14ac:dyDescent="0.25">
      <c r="A17" t="s">
        <v>163</v>
      </c>
      <c r="B17" s="40">
        <v>402582</v>
      </c>
      <c r="C17" s="40">
        <v>687312</v>
      </c>
      <c r="D17" s="40">
        <v>444305</v>
      </c>
      <c r="E17" s="40">
        <v>521993</v>
      </c>
      <c r="F17" s="40">
        <v>101730</v>
      </c>
      <c r="G17" s="40">
        <v>890745</v>
      </c>
      <c r="H17" s="40">
        <v>190959</v>
      </c>
      <c r="I17" s="40">
        <v>571860</v>
      </c>
      <c r="J17" s="40">
        <v>439900</v>
      </c>
      <c r="K17" s="40">
        <v>418186</v>
      </c>
    </row>
    <row r="18" spans="1:14" x14ac:dyDescent="0.25">
      <c r="A18" t="s">
        <v>164</v>
      </c>
      <c r="B18" s="40">
        <v>27311938</v>
      </c>
      <c r="C18" s="40">
        <v>31405910</v>
      </c>
      <c r="D18" s="40">
        <v>31517193</v>
      </c>
      <c r="E18" s="40">
        <v>32271469</v>
      </c>
      <c r="F18" s="40">
        <v>33752111</v>
      </c>
      <c r="G18" s="40">
        <v>39976780</v>
      </c>
      <c r="H18" s="40">
        <v>35038468</v>
      </c>
      <c r="I18" s="40">
        <v>31757682</v>
      </c>
      <c r="J18" s="40">
        <v>37940224</v>
      </c>
      <c r="K18" s="40">
        <v>27797050</v>
      </c>
    </row>
    <row r="19" spans="1:14" x14ac:dyDescent="0.25">
      <c r="A19" t="s">
        <v>165</v>
      </c>
      <c r="B19" s="40">
        <v>15810893</v>
      </c>
      <c r="C19" s="40">
        <v>28984004</v>
      </c>
      <c r="D19" s="40">
        <v>19868905</v>
      </c>
      <c r="E19" s="40">
        <v>24765939</v>
      </c>
      <c r="F19" s="40">
        <v>5988530</v>
      </c>
      <c r="G19" s="40">
        <v>28057598</v>
      </c>
      <c r="H19" s="40">
        <v>19776138</v>
      </c>
      <c r="I19" s="40">
        <v>23923519</v>
      </c>
      <c r="J19" s="40">
        <v>23804257</v>
      </c>
      <c r="K19" s="40">
        <v>17711046</v>
      </c>
    </row>
    <row r="20" spans="1:14" x14ac:dyDescent="0.25">
      <c r="A20" t="s">
        <v>166</v>
      </c>
      <c r="B20" s="26">
        <v>43610427</v>
      </c>
      <c r="C20" s="26">
        <v>61863773</v>
      </c>
      <c r="D20" s="26">
        <v>38987194</v>
      </c>
      <c r="E20" s="26">
        <v>50382943</v>
      </c>
      <c r="F20" s="26">
        <v>18034419</v>
      </c>
      <c r="G20" s="26">
        <v>60099903</v>
      </c>
      <c r="H20" s="26">
        <v>45763689</v>
      </c>
      <c r="I20" s="26">
        <v>50752924</v>
      </c>
      <c r="J20" s="26">
        <v>56205628</v>
      </c>
      <c r="K20" s="26">
        <v>36381659</v>
      </c>
      <c r="L20" s="18" t="s">
        <v>153</v>
      </c>
      <c r="M20" s="18" t="s">
        <v>154</v>
      </c>
      <c r="N20" s="18" t="s">
        <v>155</v>
      </c>
    </row>
    <row r="21" spans="1:14" x14ac:dyDescent="0.25">
      <c r="A21" t="s">
        <v>167</v>
      </c>
      <c r="B21" s="41">
        <f>B17/B18*10*30</f>
        <v>4.4220443089758046</v>
      </c>
      <c r="C21" s="41">
        <f t="shared" ref="C21:K21" si="7">C17/C18*10*30</f>
        <v>6.5654394348070158</v>
      </c>
      <c r="D21" s="41">
        <f t="shared" si="7"/>
        <v>4.2291678703747504</v>
      </c>
      <c r="E21" s="41">
        <f t="shared" si="7"/>
        <v>4.8525184893194666</v>
      </c>
      <c r="F21" s="41">
        <f t="shared" si="7"/>
        <v>0.9042101099987494</v>
      </c>
      <c r="G21" s="41">
        <f t="shared" si="7"/>
        <v>6.6844678335773917</v>
      </c>
      <c r="H21" s="41">
        <f t="shared" si="7"/>
        <v>1.6349944295509724</v>
      </c>
      <c r="I21" s="41">
        <f t="shared" si="7"/>
        <v>5.402094523145613</v>
      </c>
      <c r="J21" s="41">
        <f t="shared" si="7"/>
        <v>3.4783663902458772</v>
      </c>
      <c r="K21" s="41">
        <f t="shared" si="7"/>
        <v>4.5132774880787707</v>
      </c>
      <c r="L21" s="44">
        <f>AVERAGE(B21:K21)</f>
        <v>4.2686580878074407</v>
      </c>
      <c r="M21" s="44">
        <f>STDEV(B21:K21)</f>
        <v>1.87682039908017</v>
      </c>
      <c r="N21" s="45">
        <f>M21/SQRT(10)</f>
        <v>0.59350272201595233</v>
      </c>
    </row>
    <row r="22" spans="1:14" x14ac:dyDescent="0.25">
      <c r="A22" t="s">
        <v>168</v>
      </c>
      <c r="B22" s="41">
        <f>B19/B18*10*30</f>
        <v>173.67013281884283</v>
      </c>
      <c r="C22" s="41">
        <f t="shared" ref="C22:K22" si="8">C19/C18*10*30</f>
        <v>276.8651250672246</v>
      </c>
      <c r="D22" s="41">
        <f t="shared" si="8"/>
        <v>189.12444074572252</v>
      </c>
      <c r="E22" s="41">
        <f t="shared" si="8"/>
        <v>230.22756416821312</v>
      </c>
      <c r="F22" s="41">
        <f t="shared" si="8"/>
        <v>53.228048461916941</v>
      </c>
      <c r="G22" s="41">
        <f t="shared" si="8"/>
        <v>210.55421171990341</v>
      </c>
      <c r="H22" s="41">
        <f t="shared" si="8"/>
        <v>169.3236530775261</v>
      </c>
      <c r="I22" s="41">
        <f t="shared" si="8"/>
        <v>225.99431847702235</v>
      </c>
      <c r="J22" s="41">
        <f t="shared" si="8"/>
        <v>188.22443167441497</v>
      </c>
      <c r="K22" s="41">
        <f t="shared" si="8"/>
        <v>191.14667923394751</v>
      </c>
      <c r="L22" s="44">
        <f t="shared" ref="L22:L24" si="9">AVERAGE(B22:K22)</f>
        <v>190.83586054447343</v>
      </c>
      <c r="M22" s="44">
        <f t="shared" ref="M22:M24" si="10">STDEV(B22:K22)</f>
        <v>58.004658392721304</v>
      </c>
      <c r="N22" s="45">
        <f t="shared" ref="N22:N24" si="11">M22/SQRT(10)</f>
        <v>18.342683542100087</v>
      </c>
    </row>
    <row r="23" spans="1:14" x14ac:dyDescent="0.25">
      <c r="A23" t="s">
        <v>169</v>
      </c>
      <c r="B23" s="42">
        <f>B20/B18*10*30</f>
        <v>479.02598856221772</v>
      </c>
      <c r="C23" s="42">
        <f t="shared" ref="C23:K23" si="12">C20/C18*10*30</f>
        <v>590.94393061688072</v>
      </c>
      <c r="D23" s="42">
        <f t="shared" si="12"/>
        <v>371.104057394959</v>
      </c>
      <c r="E23" s="42">
        <f t="shared" si="12"/>
        <v>468.36674525104513</v>
      </c>
      <c r="F23" s="42">
        <f t="shared" si="12"/>
        <v>160.29592045368662</v>
      </c>
      <c r="G23" s="42">
        <f t="shared" si="12"/>
        <v>451.0110844345142</v>
      </c>
      <c r="H23" s="42">
        <f t="shared" si="12"/>
        <v>391.82953718181966</v>
      </c>
      <c r="I23" s="42">
        <f t="shared" si="12"/>
        <v>479.43918576928883</v>
      </c>
      <c r="J23" s="42">
        <f t="shared" si="12"/>
        <v>444.427750347494</v>
      </c>
      <c r="K23" s="42">
        <f t="shared" si="12"/>
        <v>392.64949697899601</v>
      </c>
      <c r="L23" s="46">
        <f t="shared" si="9"/>
        <v>422.90936969909018</v>
      </c>
      <c r="M23" s="46">
        <f t="shared" si="10"/>
        <v>111.27077021747051</v>
      </c>
      <c r="N23" s="47">
        <f t="shared" si="11"/>
        <v>35.186907088843604</v>
      </c>
    </row>
    <row r="24" spans="1:14" x14ac:dyDescent="0.25">
      <c r="A24" t="s">
        <v>171</v>
      </c>
      <c r="B24" s="43">
        <f>SUM(B22:B23)</f>
        <v>652.69612138106049</v>
      </c>
      <c r="C24" s="43">
        <f t="shared" ref="C24:K24" si="13">SUM(C22:C23)</f>
        <v>867.80905568410526</v>
      </c>
      <c r="D24" s="43">
        <f t="shared" si="13"/>
        <v>560.22849814068149</v>
      </c>
      <c r="E24" s="43">
        <f t="shared" si="13"/>
        <v>698.59430941925825</v>
      </c>
      <c r="F24" s="43">
        <f t="shared" si="13"/>
        <v>213.52396891560358</v>
      </c>
      <c r="G24" s="43">
        <f t="shared" si="13"/>
        <v>661.56529615441764</v>
      </c>
      <c r="H24" s="43">
        <f t="shared" si="13"/>
        <v>561.15319025934582</v>
      </c>
      <c r="I24" s="43">
        <f t="shared" si="13"/>
        <v>705.43350424631114</v>
      </c>
      <c r="J24" s="43">
        <f t="shared" si="13"/>
        <v>632.65218202190897</v>
      </c>
      <c r="K24" s="43">
        <f t="shared" si="13"/>
        <v>583.79617621294346</v>
      </c>
      <c r="L24" s="46">
        <f t="shared" si="9"/>
        <v>613.74523024356358</v>
      </c>
      <c r="M24" s="46">
        <f t="shared" si="10"/>
        <v>167.00628857576538</v>
      </c>
      <c r="N24" s="46">
        <f t="shared" si="11"/>
        <v>52.812025547077646</v>
      </c>
    </row>
  </sheetData>
  <phoneticPr fontId="3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6A03A-C0A5-4F14-BACD-C33EB7CF9F6B}">
  <dimension ref="A1:I58"/>
  <sheetViews>
    <sheetView workbookViewId="0">
      <selection activeCell="L13" sqref="L13"/>
    </sheetView>
  </sheetViews>
  <sheetFormatPr defaultRowHeight="13.8" x14ac:dyDescent="0.25"/>
  <cols>
    <col min="1" max="1" width="11.77734375" customWidth="1"/>
    <col min="2" max="2" width="8.88671875" style="37"/>
    <col min="4" max="4" width="8.88671875" style="37"/>
    <col min="5" max="8" width="13.109375" customWidth="1"/>
  </cols>
  <sheetData>
    <row r="1" spans="1:9" x14ac:dyDescent="0.25">
      <c r="A1" t="s">
        <v>203</v>
      </c>
    </row>
    <row r="2" spans="1:9" x14ac:dyDescent="0.25">
      <c r="A2" s="12" t="s">
        <v>195</v>
      </c>
    </row>
    <row r="3" spans="1:9" x14ac:dyDescent="0.25">
      <c r="B3" s="83" t="s">
        <v>196</v>
      </c>
      <c r="C3" s="84"/>
      <c r="D3" s="83" t="s">
        <v>198</v>
      </c>
      <c r="E3" s="84"/>
    </row>
    <row r="4" spans="1:9" x14ac:dyDescent="0.25">
      <c r="A4" s="49"/>
      <c r="B4" s="81" t="s">
        <v>173</v>
      </c>
      <c r="C4" s="82" t="s">
        <v>174</v>
      </c>
      <c r="D4" s="81" t="s">
        <v>173</v>
      </c>
      <c r="E4" s="82" t="s">
        <v>174</v>
      </c>
      <c r="F4" s="82" t="s">
        <v>197</v>
      </c>
      <c r="G4" s="82" t="s">
        <v>175</v>
      </c>
      <c r="H4" s="82" t="s">
        <v>176</v>
      </c>
      <c r="I4" s="82" t="s">
        <v>200</v>
      </c>
    </row>
    <row r="5" spans="1:9" x14ac:dyDescent="0.25">
      <c r="A5" s="50" t="s">
        <v>199</v>
      </c>
      <c r="B5" s="51">
        <v>21.625553453091825</v>
      </c>
      <c r="C5" s="52">
        <v>5.206411874272383E-4</v>
      </c>
      <c r="D5" s="53">
        <v>25.840547761442831</v>
      </c>
      <c r="E5" s="54">
        <v>3.9559546227654022E-5</v>
      </c>
      <c r="F5" s="54">
        <f t="shared" ref="F5:F36" si="0">E5/C5</f>
        <v>7.5982360180028255E-2</v>
      </c>
      <c r="G5" s="54">
        <f>AVERAGE(F5,F7)</f>
        <v>7.5790593519497879E-2</v>
      </c>
      <c r="H5" s="54">
        <f>AVERAGE(G5,G8,G11,G14,G17,G20)</f>
        <v>5.5925561033268269E-2</v>
      </c>
      <c r="I5" s="55">
        <f>_xlfn.STDEV.P(G5,G8,G11,G14,G17,G20)/SQRT(6)</f>
        <v>6.6688675043754288E-3</v>
      </c>
    </row>
    <row r="6" spans="1:9" x14ac:dyDescent="0.25">
      <c r="A6" s="56" t="s">
        <v>177</v>
      </c>
      <c r="B6" s="57">
        <v>19.155122655972743</v>
      </c>
      <c r="C6" s="58">
        <v>2.8451136742974931E-3</v>
      </c>
      <c r="D6" s="59">
        <v>26.335059564824803</v>
      </c>
      <c r="E6" s="60">
        <v>2.8335561375708013E-5</v>
      </c>
      <c r="F6" s="60">
        <f t="shared" si="0"/>
        <v>9.9593775924276713E-3</v>
      </c>
      <c r="G6" s="61"/>
      <c r="H6" s="61"/>
      <c r="I6" s="62"/>
    </row>
    <row r="7" spans="1:9" x14ac:dyDescent="0.25">
      <c r="A7" s="63" t="s">
        <v>177</v>
      </c>
      <c r="B7" s="64">
        <v>21.873486427154905</v>
      </c>
      <c r="C7" s="61">
        <v>4.390527772356542E-4</v>
      </c>
      <c r="D7" s="65">
        <v>26.100633227688576</v>
      </c>
      <c r="E7" s="66">
        <v>3.3191874888187058E-5</v>
      </c>
      <c r="F7" s="66">
        <f t="shared" si="0"/>
        <v>7.5598826858967516E-2</v>
      </c>
      <c r="G7" s="61"/>
      <c r="H7" s="61"/>
      <c r="I7" s="62"/>
    </row>
    <row r="8" spans="1:9" x14ac:dyDescent="0.25">
      <c r="A8" s="63" t="s">
        <v>178</v>
      </c>
      <c r="B8" s="64">
        <v>20.261095340530478</v>
      </c>
      <c r="C8" s="61">
        <v>1.3301640814432848E-3</v>
      </c>
      <c r="D8" s="64">
        <v>25.470023191564692</v>
      </c>
      <c r="E8" s="61">
        <v>5.0796714305177988E-5</v>
      </c>
      <c r="F8" s="66">
        <f t="shared" si="0"/>
        <v>3.8188307001991349E-2</v>
      </c>
      <c r="G8" s="61">
        <f>AVERAGE(F8:F10)</f>
        <v>5.1174133251155017E-2</v>
      </c>
      <c r="H8" s="61"/>
      <c r="I8" s="62"/>
    </row>
    <row r="9" spans="1:9" x14ac:dyDescent="0.25">
      <c r="A9" s="63" t="s">
        <v>178</v>
      </c>
      <c r="B9" s="64">
        <v>20.396857623228069</v>
      </c>
      <c r="C9" s="61">
        <v>1.2116372544903851E-3</v>
      </c>
      <c r="D9" s="64">
        <v>25.313805477607175</v>
      </c>
      <c r="E9" s="61">
        <v>5.644378202390901E-5</v>
      </c>
      <c r="F9" s="66">
        <f t="shared" si="0"/>
        <v>4.6584719820000314E-2</v>
      </c>
      <c r="G9" s="61"/>
      <c r="H9" s="61"/>
      <c r="I9" s="62"/>
    </row>
    <row r="10" spans="1:9" x14ac:dyDescent="0.25">
      <c r="A10" s="63" t="s">
        <v>178</v>
      </c>
      <c r="B10" s="65">
        <v>21.344927449729319</v>
      </c>
      <c r="C10" s="66">
        <v>6.3142388188041547E-4</v>
      </c>
      <c r="D10" s="64">
        <v>25.702900037478766</v>
      </c>
      <c r="E10" s="61">
        <v>4.3409995933235279E-5</v>
      </c>
      <c r="F10" s="66">
        <f t="shared" si="0"/>
        <v>6.8749372931473374E-2</v>
      </c>
      <c r="G10" s="61"/>
      <c r="H10" s="61"/>
      <c r="I10" s="62"/>
    </row>
    <row r="11" spans="1:9" x14ac:dyDescent="0.25">
      <c r="A11" s="63" t="s">
        <v>179</v>
      </c>
      <c r="B11" s="64">
        <v>20.960997231649579</v>
      </c>
      <c r="C11" s="61">
        <v>8.2213955605337224E-4</v>
      </c>
      <c r="D11" s="64">
        <v>25.272968891349016</v>
      </c>
      <c r="E11" s="61">
        <v>5.8020771397163245E-5</v>
      </c>
      <c r="F11" s="66">
        <f t="shared" si="0"/>
        <v>7.0572898445232596E-2</v>
      </c>
      <c r="G11" s="66">
        <f>AVERAGE(F11:F13)</f>
        <v>6.2771249732546899E-2</v>
      </c>
      <c r="H11" s="66"/>
      <c r="I11" s="62"/>
    </row>
    <row r="12" spans="1:9" x14ac:dyDescent="0.25">
      <c r="A12" s="63" t="s">
        <v>179</v>
      </c>
      <c r="B12" s="64">
        <v>20.93937538995959</v>
      </c>
      <c r="C12" s="61">
        <v>8.3445105371721996E-4</v>
      </c>
      <c r="D12" s="64">
        <v>25.525936644960471</v>
      </c>
      <c r="E12" s="61">
        <v>4.8915879665992353E-5</v>
      </c>
      <c r="F12" s="66">
        <f t="shared" si="0"/>
        <v>5.8620430099629355E-2</v>
      </c>
      <c r="G12" s="61"/>
      <c r="H12" s="61"/>
      <c r="I12" s="62"/>
    </row>
    <row r="13" spans="1:9" x14ac:dyDescent="0.25">
      <c r="A13" s="63" t="s">
        <v>179</v>
      </c>
      <c r="B13" s="64">
        <v>20.958578340983401</v>
      </c>
      <c r="C13" s="61">
        <v>8.2350780121064038E-4</v>
      </c>
      <c r="D13" s="64">
        <v>25.532913595510216</v>
      </c>
      <c r="E13" s="61">
        <v>4.8686127618417964E-5</v>
      </c>
      <c r="F13" s="66">
        <f t="shared" si="0"/>
        <v>5.9120420652778755E-2</v>
      </c>
      <c r="G13" s="61"/>
      <c r="H13" s="61"/>
      <c r="I13" s="62"/>
    </row>
    <row r="14" spans="1:9" x14ac:dyDescent="0.25">
      <c r="A14" s="63" t="s">
        <v>180</v>
      </c>
      <c r="B14" s="64">
        <v>20.631394122671622</v>
      </c>
      <c r="C14" s="61">
        <v>1.0312178418233002E-3</v>
      </c>
      <c r="D14" s="64">
        <v>25.217387812829685</v>
      </c>
      <c r="E14" s="61">
        <v>6.023818083099751E-5</v>
      </c>
      <c r="F14" s="66">
        <f t="shared" si="0"/>
        <v>5.8414602994542993E-2</v>
      </c>
      <c r="G14" s="61">
        <f>AVERAGE(F14,F16)</f>
        <v>7.2154903449554539E-2</v>
      </c>
      <c r="H14" s="61"/>
      <c r="I14" s="62"/>
    </row>
    <row r="15" spans="1:9" x14ac:dyDescent="0.25">
      <c r="A15" s="56" t="s">
        <v>180</v>
      </c>
      <c r="B15" s="57">
        <v>19.683734038125813</v>
      </c>
      <c r="C15" s="58">
        <v>1.9782432931682511E-3</v>
      </c>
      <c r="D15" s="67">
        <v>25.165531740727214</v>
      </c>
      <c r="E15" s="68">
        <v>6.2383331363278697E-5</v>
      </c>
      <c r="F15" s="60">
        <f t="shared" si="0"/>
        <v>3.1534711417304392E-2</v>
      </c>
      <c r="G15" s="61"/>
      <c r="H15" s="61"/>
      <c r="I15" s="62"/>
    </row>
    <row r="16" spans="1:9" x14ac:dyDescent="0.25">
      <c r="A16" s="63" t="s">
        <v>180</v>
      </c>
      <c r="B16" s="64">
        <v>20.962869750671171</v>
      </c>
      <c r="C16" s="61">
        <v>8.2108192720897397E-4</v>
      </c>
      <c r="D16" s="64">
        <v>24.983699914010689</v>
      </c>
      <c r="E16" s="61">
        <v>7.0526999559968916E-5</v>
      </c>
      <c r="F16" s="66">
        <f t="shared" si="0"/>
        <v>8.5895203904566092E-2</v>
      </c>
      <c r="G16" s="61"/>
      <c r="H16" s="61"/>
      <c r="I16" s="62"/>
    </row>
    <row r="17" spans="1:9" x14ac:dyDescent="0.25">
      <c r="A17" s="63" t="s">
        <v>181</v>
      </c>
      <c r="B17" s="64">
        <v>19.537926223297511</v>
      </c>
      <c r="C17" s="61">
        <v>2.1868120113557195E-3</v>
      </c>
      <c r="D17" s="64">
        <v>25.284859370510809</v>
      </c>
      <c r="E17" s="61">
        <v>5.7557102966415035E-5</v>
      </c>
      <c r="F17" s="66">
        <f t="shared" si="0"/>
        <v>2.6320096408621957E-2</v>
      </c>
      <c r="G17" s="66">
        <f>AVERAGE(F17:F18)</f>
        <v>2.8333595422189682E-2</v>
      </c>
      <c r="H17" s="66"/>
      <c r="I17" s="62"/>
    </row>
    <row r="18" spans="1:9" x14ac:dyDescent="0.25">
      <c r="A18" s="63" t="s">
        <v>181</v>
      </c>
      <c r="B18" s="64">
        <v>19.811559201451441</v>
      </c>
      <c r="C18" s="61">
        <v>1.8118272024946443E-3</v>
      </c>
      <c r="D18" s="64">
        <v>25.352645247158303</v>
      </c>
      <c r="E18" s="61">
        <v>5.4983691215379135E-5</v>
      </c>
      <c r="F18" s="66">
        <f t="shared" si="0"/>
        <v>3.0347094435757411E-2</v>
      </c>
      <c r="G18" s="61"/>
      <c r="H18" s="61"/>
      <c r="I18" s="62"/>
    </row>
    <row r="19" spans="1:9" x14ac:dyDescent="0.25">
      <c r="A19" s="56" t="s">
        <v>181</v>
      </c>
      <c r="B19" s="57">
        <v>20.415171682780191</v>
      </c>
      <c r="C19" s="58">
        <v>1.1964783706336292E-3</v>
      </c>
      <c r="D19" s="67">
        <v>25.32749944359292</v>
      </c>
      <c r="E19" s="68">
        <v>5.5924616143463658E-5</v>
      </c>
      <c r="F19" s="60">
        <f t="shared" si="0"/>
        <v>4.6741017235311308E-2</v>
      </c>
      <c r="G19" s="61"/>
      <c r="H19" s="61"/>
      <c r="I19" s="62"/>
    </row>
    <row r="20" spans="1:9" x14ac:dyDescent="0.25">
      <c r="A20" s="63" t="s">
        <v>182</v>
      </c>
      <c r="B20" s="64">
        <v>19.413755541485685</v>
      </c>
      <c r="C20" s="61">
        <v>2.3816794570448371E-3</v>
      </c>
      <c r="D20" s="64">
        <v>24.366034965896304</v>
      </c>
      <c r="E20" s="61">
        <v>1.0699552487846292E-4</v>
      </c>
      <c r="F20" s="66">
        <f t="shared" si="0"/>
        <v>4.4924401796378528E-2</v>
      </c>
      <c r="G20" s="61">
        <f>AVERAGE(F20:F21)</f>
        <v>4.5328890824665638E-2</v>
      </c>
      <c r="H20" s="61"/>
      <c r="I20" s="62"/>
    </row>
    <row r="21" spans="1:9" x14ac:dyDescent="0.25">
      <c r="A21" s="63" t="s">
        <v>182</v>
      </c>
      <c r="B21" s="64">
        <v>19.603410787697758</v>
      </c>
      <c r="C21" s="61">
        <v>2.0905505010829386E-3</v>
      </c>
      <c r="D21" s="64">
        <v>24.532800736223752</v>
      </c>
      <c r="E21" s="61">
        <v>9.560794016780672E-5</v>
      </c>
      <c r="F21" s="66">
        <f t="shared" si="0"/>
        <v>4.5733379852952741E-2</v>
      </c>
      <c r="G21" s="61"/>
      <c r="H21" s="61"/>
      <c r="I21" s="62"/>
    </row>
    <row r="22" spans="1:9" x14ac:dyDescent="0.25">
      <c r="A22" s="69" t="s">
        <v>182</v>
      </c>
      <c r="B22" s="70">
        <v>20.21134461249931</v>
      </c>
      <c r="C22" s="71">
        <v>1.3764440978352834E-3</v>
      </c>
      <c r="D22" s="72">
        <v>24.462568395154566</v>
      </c>
      <c r="E22" s="73">
        <v>1.0024805292951046E-4</v>
      </c>
      <c r="F22" s="74">
        <f t="shared" si="0"/>
        <v>7.2831183690764731E-2</v>
      </c>
      <c r="G22" s="13"/>
      <c r="H22" s="13"/>
      <c r="I22" s="75"/>
    </row>
    <row r="23" spans="1:9" x14ac:dyDescent="0.25">
      <c r="A23" s="50" t="s">
        <v>183</v>
      </c>
      <c r="B23" s="51">
        <v>21.698862692861304</v>
      </c>
      <c r="C23" s="52">
        <v>4.9505292762450049E-4</v>
      </c>
      <c r="D23" s="51">
        <v>24.486820515645146</v>
      </c>
      <c r="E23" s="52">
        <v>9.8620846343761825E-5</v>
      </c>
      <c r="F23" s="54">
        <f t="shared" si="0"/>
        <v>0.19921273229711331</v>
      </c>
      <c r="G23" s="54">
        <f>AVERAGE(F23:F25)</f>
        <v>0.19316038675239589</v>
      </c>
      <c r="H23" s="54">
        <f>AVERAGE(G23,G26,G29,G32,G35,G38)</f>
        <v>0.24824760381060748</v>
      </c>
      <c r="I23" s="55">
        <f>_xlfn.STDEV.P(G23,G26,G29,G32,G35,G38)/SQRT(6)</f>
        <v>4.6700722414656927E-2</v>
      </c>
    </row>
    <row r="24" spans="1:9" x14ac:dyDescent="0.25">
      <c r="A24" s="63" t="s">
        <v>183</v>
      </c>
      <c r="B24" s="64">
        <v>21.770811695308218</v>
      </c>
      <c r="C24" s="61">
        <v>4.7116264498882321E-4</v>
      </c>
      <c r="D24" s="64">
        <v>24.490414596334539</v>
      </c>
      <c r="E24" s="61">
        <v>9.8381957528861246E-5</v>
      </c>
      <c r="F24" s="66">
        <f t="shared" si="0"/>
        <v>0.20880678588429913</v>
      </c>
      <c r="G24" s="61"/>
      <c r="H24" s="61"/>
      <c r="I24" s="62"/>
    </row>
    <row r="25" spans="1:9" x14ac:dyDescent="0.25">
      <c r="A25" s="63" t="s">
        <v>183</v>
      </c>
      <c r="B25" s="64">
        <v>21.715582626563538</v>
      </c>
      <c r="C25" s="61">
        <v>4.8939530911928648E-4</v>
      </c>
      <c r="D25" s="64">
        <v>24.726167353914889</v>
      </c>
      <c r="E25" s="61">
        <v>8.3912523325774445E-5</v>
      </c>
      <c r="F25" s="66">
        <f t="shared" si="0"/>
        <v>0.17146164207577516</v>
      </c>
      <c r="G25" s="61"/>
      <c r="H25" s="61"/>
      <c r="I25" s="62"/>
    </row>
    <row r="26" spans="1:9" x14ac:dyDescent="0.25">
      <c r="A26" s="63" t="s">
        <v>184</v>
      </c>
      <c r="B26" s="64">
        <v>22.314171716903939</v>
      </c>
      <c r="C26" s="61">
        <v>3.2430051651016284E-4</v>
      </c>
      <c r="D26" s="64">
        <v>24.68014560618375</v>
      </c>
      <c r="E26" s="61">
        <v>8.6559295745279716E-5</v>
      </c>
      <c r="F26" s="66">
        <f t="shared" si="0"/>
        <v>0.26691075511305001</v>
      </c>
      <c r="G26" s="61">
        <f>AVERAGE(F26:F28)</f>
        <v>0.24867938214982366</v>
      </c>
      <c r="H26" s="61"/>
      <c r="I26" s="62"/>
    </row>
    <row r="27" spans="1:9" x14ac:dyDescent="0.25">
      <c r="A27" s="63" t="s">
        <v>184</v>
      </c>
      <c r="B27" s="64">
        <v>22.386677099280025</v>
      </c>
      <c r="C27" s="61">
        <v>3.0853237904796623E-4</v>
      </c>
      <c r="D27" s="64">
        <v>24.680307830881084</v>
      </c>
      <c r="E27" s="61">
        <v>8.6549820887261893E-5</v>
      </c>
      <c r="F27" s="66">
        <f t="shared" si="0"/>
        <v>0.28052103041608595</v>
      </c>
      <c r="G27" s="61"/>
      <c r="H27" s="61"/>
      <c r="I27" s="62"/>
    </row>
    <row r="28" spans="1:9" x14ac:dyDescent="0.25">
      <c r="A28" s="63" t="s">
        <v>184</v>
      </c>
      <c r="B28" s="64">
        <v>22.516265567312278</v>
      </c>
      <c r="C28" s="61">
        <v>2.822353297891877E-4</v>
      </c>
      <c r="D28" s="65">
        <v>25.32408193862975</v>
      </c>
      <c r="E28" s="66">
        <v>5.6053731772581177E-5</v>
      </c>
      <c r="F28" s="66">
        <f t="shared" si="0"/>
        <v>0.19860636092033496</v>
      </c>
      <c r="G28" s="61"/>
      <c r="H28" s="61"/>
      <c r="I28" s="62"/>
    </row>
    <row r="29" spans="1:9" x14ac:dyDescent="0.25">
      <c r="A29" s="63" t="s">
        <v>185</v>
      </c>
      <c r="B29" s="64">
        <v>21.706922581559354</v>
      </c>
      <c r="C29" s="61">
        <v>4.923175387855724E-4</v>
      </c>
      <c r="D29" s="64">
        <v>24.408288771358187</v>
      </c>
      <c r="E29" s="61">
        <v>1.0398792133038693E-4</v>
      </c>
      <c r="F29" s="66">
        <f t="shared" si="0"/>
        <v>0.21122124063851114</v>
      </c>
      <c r="G29" s="66">
        <f>AVERAGE(F29:F31)</f>
        <v>0.1978952265865217</v>
      </c>
      <c r="H29" s="66"/>
      <c r="I29" s="62"/>
    </row>
    <row r="30" spans="1:9" x14ac:dyDescent="0.25">
      <c r="A30" s="63" t="s">
        <v>185</v>
      </c>
      <c r="B30" s="64">
        <v>21.460444539063314</v>
      </c>
      <c r="C30" s="61">
        <v>5.8322042204115567E-4</v>
      </c>
      <c r="D30" s="64">
        <v>24.478753705227295</v>
      </c>
      <c r="E30" s="61">
        <v>9.9159139574194464E-5</v>
      </c>
      <c r="F30" s="66">
        <f t="shared" si="0"/>
        <v>0.17002000586186122</v>
      </c>
      <c r="G30" s="61"/>
      <c r="H30" s="61"/>
      <c r="I30" s="62"/>
    </row>
    <row r="31" spans="1:9" x14ac:dyDescent="0.25">
      <c r="A31" s="63" t="s">
        <v>185</v>
      </c>
      <c r="B31" s="64">
        <v>21.785910131863094</v>
      </c>
      <c r="C31" s="61">
        <v>4.6629754335620905E-4</v>
      </c>
      <c r="D31" s="64">
        <v>24.480201439060654</v>
      </c>
      <c r="E31" s="61">
        <v>9.9062317328463644E-5</v>
      </c>
      <c r="F31" s="66">
        <f t="shared" si="0"/>
        <v>0.21244443325919266</v>
      </c>
      <c r="G31" s="61"/>
      <c r="H31" s="61"/>
      <c r="I31" s="62"/>
    </row>
    <row r="32" spans="1:9" x14ac:dyDescent="0.25">
      <c r="A32" s="63" t="s">
        <v>186</v>
      </c>
      <c r="B32" s="65">
        <v>20.812048511277059</v>
      </c>
      <c r="C32" s="66">
        <v>9.1078323513683619E-4</v>
      </c>
      <c r="D32" s="65">
        <v>23.879928043897145</v>
      </c>
      <c r="E32" s="66">
        <v>1.4853267265731669E-4</v>
      </c>
      <c r="F32" s="66">
        <f t="shared" si="0"/>
        <v>0.16308235255889522</v>
      </c>
      <c r="G32" s="61">
        <f>AVERAGE(F32:F34)</f>
        <v>0.15308563879070611</v>
      </c>
      <c r="H32" s="61"/>
      <c r="I32" s="62"/>
    </row>
    <row r="33" spans="1:9" x14ac:dyDescent="0.25">
      <c r="A33" s="63" t="s">
        <v>186</v>
      </c>
      <c r="B33" s="65">
        <v>21.628161065305918</v>
      </c>
      <c r="C33" s="66">
        <v>5.1970872073472789E-4</v>
      </c>
      <c r="D33" s="65">
        <v>24.549029310427553</v>
      </c>
      <c r="E33" s="66">
        <v>9.4566667776234146E-5</v>
      </c>
      <c r="F33" s="66">
        <f t="shared" si="0"/>
        <v>0.18196090233495099</v>
      </c>
      <c r="G33" s="61"/>
      <c r="H33" s="61"/>
      <c r="I33" s="62"/>
    </row>
    <row r="34" spans="1:9" x14ac:dyDescent="0.25">
      <c r="A34" s="63" t="s">
        <v>186</v>
      </c>
      <c r="B34" s="65">
        <v>20.241494096152294</v>
      </c>
      <c r="C34" s="66">
        <v>1.34820917660016E-3</v>
      </c>
      <c r="D34" s="65">
        <v>23.826513829429558</v>
      </c>
      <c r="E34" s="66">
        <v>1.5398390649811063E-4</v>
      </c>
      <c r="F34" s="66">
        <f t="shared" si="0"/>
        <v>0.1142136614782721</v>
      </c>
      <c r="G34" s="61"/>
      <c r="H34" s="61"/>
      <c r="I34" s="62"/>
    </row>
    <row r="35" spans="1:9" x14ac:dyDescent="0.25">
      <c r="A35" s="63" t="s">
        <v>187</v>
      </c>
      <c r="B35" s="64">
        <v>21.53033038159489</v>
      </c>
      <c r="C35" s="61">
        <v>5.558631816009324E-4</v>
      </c>
      <c r="D35" s="64">
        <v>24.419551987901247</v>
      </c>
      <c r="E35" s="61">
        <v>1.032005822739157E-4</v>
      </c>
      <c r="F35" s="66">
        <f t="shared" si="0"/>
        <v>0.18565824413246693</v>
      </c>
      <c r="G35" s="66">
        <f>AVERAGE(F35,F37)</f>
        <v>0.20025388498925617</v>
      </c>
      <c r="H35" s="66"/>
      <c r="I35" s="62"/>
    </row>
    <row r="36" spans="1:9" x14ac:dyDescent="0.25">
      <c r="A36" s="56" t="s">
        <v>187</v>
      </c>
      <c r="B36" s="57">
        <v>20.667220188976533</v>
      </c>
      <c r="C36" s="58">
        <v>1.0061305672813912E-3</v>
      </c>
      <c r="D36" s="67">
        <v>24.612708238507601</v>
      </c>
      <c r="E36" s="68">
        <v>9.0589240016521628E-5</v>
      </c>
      <c r="F36" s="60">
        <f t="shared" si="0"/>
        <v>9.0037260532991978E-2</v>
      </c>
      <c r="G36" s="61"/>
      <c r="H36" s="61"/>
      <c r="I36" s="62"/>
    </row>
    <row r="37" spans="1:9" x14ac:dyDescent="0.25">
      <c r="A37" s="63" t="s">
        <v>187</v>
      </c>
      <c r="B37" s="64">
        <v>21.710893659969422</v>
      </c>
      <c r="C37" s="61">
        <v>4.909753855239944E-4</v>
      </c>
      <c r="D37" s="64">
        <v>24.387094085807085</v>
      </c>
      <c r="E37" s="61">
        <v>1.0548582878190954E-4</v>
      </c>
      <c r="F37" s="66">
        <f t="shared" ref="F37:F68" si="1">E37/C37</f>
        <v>0.21484952584604541</v>
      </c>
      <c r="G37" s="61"/>
      <c r="H37" s="61"/>
      <c r="I37" s="62"/>
    </row>
    <row r="38" spans="1:9" x14ac:dyDescent="0.25">
      <c r="A38" s="63" t="s">
        <v>188</v>
      </c>
      <c r="B38" s="65">
        <v>22.612119061647796</v>
      </c>
      <c r="C38" s="66">
        <v>2.6423708745953713E-4</v>
      </c>
      <c r="D38" s="64">
        <v>24.071055908140277</v>
      </c>
      <c r="E38" s="61">
        <v>1.3056022635896933E-4</v>
      </c>
      <c r="F38" s="66">
        <f t="shared" si="1"/>
        <v>0.4941025789158463</v>
      </c>
      <c r="G38" s="61">
        <f>AVERAGE(F38,F40)</f>
        <v>0.49641110359494128</v>
      </c>
      <c r="H38" s="61"/>
      <c r="I38" s="62"/>
    </row>
    <row r="39" spans="1:9" x14ac:dyDescent="0.25">
      <c r="A39" s="80" t="s">
        <v>188</v>
      </c>
      <c r="B39" s="57">
        <v>20.076357844013863</v>
      </c>
      <c r="C39" s="58">
        <v>1.5102875484181025E-3</v>
      </c>
      <c r="D39" s="67">
        <v>24.463535099726975</v>
      </c>
      <c r="E39" s="68">
        <v>1.0018268061346093E-4</v>
      </c>
      <c r="F39" s="60">
        <f t="shared" si="1"/>
        <v>6.6333514249252573E-2</v>
      </c>
      <c r="G39" s="61"/>
      <c r="H39" s="61"/>
      <c r="I39" s="62"/>
    </row>
    <row r="40" spans="1:9" x14ac:dyDescent="0.25">
      <c r="A40" s="76" t="s">
        <v>188</v>
      </c>
      <c r="B40" s="77">
        <v>22.718203066089593</v>
      </c>
      <c r="C40" s="78">
        <v>2.45652842370304E-4</v>
      </c>
      <c r="D40" s="79">
        <v>24.165347347818479</v>
      </c>
      <c r="E40" s="13">
        <v>1.2251189423137843E-4</v>
      </c>
      <c r="F40" s="78">
        <f t="shared" si="1"/>
        <v>0.49871962827403626</v>
      </c>
      <c r="G40" s="13"/>
      <c r="H40" s="13"/>
      <c r="I40" s="75"/>
    </row>
    <row r="41" spans="1:9" x14ac:dyDescent="0.25">
      <c r="A41" s="50" t="s">
        <v>189</v>
      </c>
      <c r="B41" s="51">
        <v>21.178767130118647</v>
      </c>
      <c r="C41" s="52">
        <v>7.078302324320892E-4</v>
      </c>
      <c r="D41" s="53">
        <v>23.819514948751639</v>
      </c>
      <c r="E41" s="54">
        <v>1.547128529915195E-4</v>
      </c>
      <c r="F41" s="54">
        <f t="shared" si="1"/>
        <v>0.21857338935627194</v>
      </c>
      <c r="G41" s="54">
        <f>AVERAGE(F41:F43)</f>
        <v>0.18685843444688385</v>
      </c>
      <c r="H41" s="54">
        <f>AVERAGE(G41,G44,G47,G50,G53,G56)</f>
        <v>0.24111385513508735</v>
      </c>
      <c r="I41" s="55">
        <f>_xlfn.STDEV.P(G41,G44,G47,G50,G53,G56)/SQRT(6)</f>
        <v>1.8760195687016999E-2</v>
      </c>
    </row>
    <row r="42" spans="1:9" x14ac:dyDescent="0.25">
      <c r="A42" s="63" t="s">
        <v>189</v>
      </c>
      <c r="B42" s="64">
        <v>21.452898292977093</v>
      </c>
      <c r="C42" s="61">
        <v>5.8625383585887139E-4</v>
      </c>
      <c r="D42" s="64">
        <v>24.365206678070891</v>
      </c>
      <c r="E42" s="61">
        <v>1.0705534317735238E-4</v>
      </c>
      <c r="F42" s="66">
        <f t="shared" si="1"/>
        <v>0.18260919865968051</v>
      </c>
      <c r="G42" s="61"/>
      <c r="H42" s="61"/>
      <c r="I42" s="62"/>
    </row>
    <row r="43" spans="1:9" x14ac:dyDescent="0.25">
      <c r="A43" s="63" t="s">
        <v>189</v>
      </c>
      <c r="B43" s="64">
        <v>21.198001685086698</v>
      </c>
      <c r="C43" s="61">
        <v>6.9853234847282143E-4</v>
      </c>
      <c r="D43" s="64">
        <v>24.307038055198667</v>
      </c>
      <c r="E43" s="61">
        <v>1.1134096776522191E-4</v>
      </c>
      <c r="F43" s="66">
        <f t="shared" si="1"/>
        <v>0.15939271532469906</v>
      </c>
      <c r="G43" s="61"/>
      <c r="H43" s="61"/>
      <c r="I43" s="62"/>
    </row>
    <row r="44" spans="1:9" x14ac:dyDescent="0.25">
      <c r="A44" s="63" t="s">
        <v>190</v>
      </c>
      <c r="B44" s="64">
        <v>21.016496220401446</v>
      </c>
      <c r="C44" s="61">
        <v>7.9136348430995087E-4</v>
      </c>
      <c r="D44" s="64">
        <v>23.478280356394979</v>
      </c>
      <c r="E44" s="61">
        <v>1.9477226810351542E-4</v>
      </c>
      <c r="F44" s="66">
        <f t="shared" si="1"/>
        <v>0.24612238492827598</v>
      </c>
      <c r="G44" s="61">
        <f>AVERAGE(F44:F46)</f>
        <v>0.2084763994627252</v>
      </c>
      <c r="H44" s="61"/>
      <c r="I44" s="62"/>
    </row>
    <row r="45" spans="1:9" x14ac:dyDescent="0.25">
      <c r="A45" s="63" t="s">
        <v>190</v>
      </c>
      <c r="B45" s="64">
        <v>20.991134492987456</v>
      </c>
      <c r="C45" s="61">
        <v>8.0528181919230083E-4</v>
      </c>
      <c r="D45" s="64">
        <v>23.977194155482128</v>
      </c>
      <c r="E45" s="61">
        <v>1.3909695142943419E-4</v>
      </c>
      <c r="F45" s="66">
        <f t="shared" si="1"/>
        <v>0.17273077339427417</v>
      </c>
      <c r="G45" s="61"/>
      <c r="H45" s="61"/>
      <c r="I45" s="62"/>
    </row>
    <row r="46" spans="1:9" x14ac:dyDescent="0.25">
      <c r="A46" s="63" t="s">
        <v>190</v>
      </c>
      <c r="B46" s="64">
        <v>20.980434203043469</v>
      </c>
      <c r="C46" s="61">
        <v>8.1122724186904148E-4</v>
      </c>
      <c r="D46" s="64">
        <v>23.701120783821885</v>
      </c>
      <c r="E46" s="61">
        <v>1.6758011121866591E-4</v>
      </c>
      <c r="F46" s="66">
        <f t="shared" si="1"/>
        <v>0.20657604006562541</v>
      </c>
      <c r="G46" s="61"/>
      <c r="H46" s="61"/>
      <c r="I46" s="62"/>
    </row>
    <row r="47" spans="1:9" x14ac:dyDescent="0.25">
      <c r="A47" s="63" t="s">
        <v>191</v>
      </c>
      <c r="B47" s="64">
        <v>21.611079587790961</v>
      </c>
      <c r="C47" s="61">
        <v>5.2584745479033915E-4</v>
      </c>
      <c r="D47" s="64">
        <v>24.099522920154985</v>
      </c>
      <c r="E47" s="61">
        <v>1.2807621235015498E-4</v>
      </c>
      <c r="F47" s="66">
        <f t="shared" si="1"/>
        <v>0.24356153326104868</v>
      </c>
      <c r="G47" s="66">
        <f>AVERAGE(F47:F49)</f>
        <v>0.20938236317180006</v>
      </c>
      <c r="H47" s="66"/>
      <c r="I47" s="62"/>
    </row>
    <row r="48" spans="1:9" x14ac:dyDescent="0.25">
      <c r="A48" s="63" t="s">
        <v>191</v>
      </c>
      <c r="B48" s="64">
        <v>21.477195033623993</v>
      </c>
      <c r="C48" s="61">
        <v>5.7654308529192673E-4</v>
      </c>
      <c r="D48" s="64">
        <v>24.359939654277525</v>
      </c>
      <c r="E48" s="61">
        <v>1.0743650677413452E-4</v>
      </c>
      <c r="F48" s="66">
        <f t="shared" si="1"/>
        <v>0.18634601561431463</v>
      </c>
      <c r="G48" s="61"/>
      <c r="H48" s="61"/>
      <c r="I48" s="62"/>
    </row>
    <row r="49" spans="1:9" x14ac:dyDescent="0.25">
      <c r="A49" s="63" t="s">
        <v>191</v>
      </c>
      <c r="B49" s="64">
        <v>21.490201425498398</v>
      </c>
      <c r="C49" s="61">
        <v>5.7141105178193765E-4</v>
      </c>
      <c r="D49" s="64">
        <v>24.281500493816939</v>
      </c>
      <c r="E49" s="61">
        <v>1.1327626442189165E-4</v>
      </c>
      <c r="F49" s="66">
        <f t="shared" si="1"/>
        <v>0.1982395406400369</v>
      </c>
      <c r="G49" s="61"/>
      <c r="H49" s="61"/>
      <c r="I49" s="62"/>
    </row>
    <row r="50" spans="1:9" x14ac:dyDescent="0.25">
      <c r="A50" s="63" t="s">
        <v>192</v>
      </c>
      <c r="B50" s="64">
        <v>21.774020252515381</v>
      </c>
      <c r="C50" s="61">
        <v>4.7012453645850266E-4</v>
      </c>
      <c r="D50" s="64">
        <v>23.809379023356694</v>
      </c>
      <c r="E50" s="61">
        <v>1.5577465033834293E-4</v>
      </c>
      <c r="F50" s="66">
        <f t="shared" si="1"/>
        <v>0.33134762867688139</v>
      </c>
      <c r="G50" s="61">
        <f>AVERAGE(F50:F51)</f>
        <v>0.30032906448862784</v>
      </c>
      <c r="H50" s="61"/>
      <c r="I50" s="62"/>
    </row>
    <row r="51" spans="1:9" x14ac:dyDescent="0.25">
      <c r="A51" s="63" t="s">
        <v>192</v>
      </c>
      <c r="B51" s="64">
        <v>21.666354671427506</v>
      </c>
      <c r="C51" s="61">
        <v>5.0624073382556371E-4</v>
      </c>
      <c r="D51" s="64">
        <v>24.00690604765563</v>
      </c>
      <c r="E51" s="61">
        <v>1.3633594529899114E-4</v>
      </c>
      <c r="F51" s="66">
        <f t="shared" si="1"/>
        <v>0.26931050030037423</v>
      </c>
      <c r="G51" s="61"/>
      <c r="H51" s="61"/>
      <c r="I51" s="62"/>
    </row>
    <row r="52" spans="1:9" x14ac:dyDescent="0.25">
      <c r="A52" s="56" t="s">
        <v>192</v>
      </c>
      <c r="B52" s="67">
        <v>21.713429221175677</v>
      </c>
      <c r="C52" s="68">
        <v>4.9012032595752511E-4</v>
      </c>
      <c r="D52" s="57">
        <v>24.764649521510517</v>
      </c>
      <c r="E52" s="58">
        <v>8.1761596703169533E-5</v>
      </c>
      <c r="F52" s="60">
        <f t="shared" si="1"/>
        <v>0.1668194367239019</v>
      </c>
      <c r="G52" s="61"/>
      <c r="H52" s="61"/>
      <c r="I52" s="62"/>
    </row>
    <row r="53" spans="1:9" x14ac:dyDescent="0.25">
      <c r="A53" s="63" t="s">
        <v>193</v>
      </c>
      <c r="B53" s="64">
        <v>21.99196440447222</v>
      </c>
      <c r="C53" s="61">
        <v>4.0471048662419587E-4</v>
      </c>
      <c r="D53" s="65">
        <v>24.235692971062072</v>
      </c>
      <c r="E53" s="66">
        <v>1.1683233919824956E-4</v>
      </c>
      <c r="F53" s="66">
        <f t="shared" si="1"/>
        <v>0.28868127478677658</v>
      </c>
      <c r="G53" s="66">
        <f>AVERAGE(F53:F55)</f>
        <v>0.23629951917416522</v>
      </c>
      <c r="H53" s="66"/>
      <c r="I53" s="62"/>
    </row>
    <row r="54" spans="1:9" x14ac:dyDescent="0.25">
      <c r="A54" s="63" t="s">
        <v>193</v>
      </c>
      <c r="B54" s="64">
        <v>21.991833555079367</v>
      </c>
      <c r="C54" s="61">
        <v>4.0474689293753825E-4</v>
      </c>
      <c r="D54" s="64">
        <v>24.665286482732611</v>
      </c>
      <c r="E54" s="61">
        <v>8.743156746763031E-5</v>
      </c>
      <c r="F54" s="66">
        <f t="shared" si="1"/>
        <v>0.21601541356643103</v>
      </c>
      <c r="G54" s="61"/>
      <c r="H54" s="61"/>
      <c r="I54" s="62"/>
    </row>
    <row r="55" spans="1:9" x14ac:dyDescent="0.25">
      <c r="A55" s="63" t="s">
        <v>193</v>
      </c>
      <c r="B55" s="64">
        <v>22.024746766553459</v>
      </c>
      <c r="C55" s="61">
        <v>3.9569184330959359E-4</v>
      </c>
      <c r="D55" s="64">
        <v>24.782163440827432</v>
      </c>
      <c r="E55" s="61">
        <v>8.0801014018860076E-5</v>
      </c>
      <c r="F55" s="66">
        <f t="shared" si="1"/>
        <v>0.20420186916928809</v>
      </c>
      <c r="G55" s="61"/>
      <c r="H55" s="61"/>
      <c r="I55" s="62"/>
    </row>
    <row r="56" spans="1:9" x14ac:dyDescent="0.25">
      <c r="A56" s="63" t="s">
        <v>194</v>
      </c>
      <c r="B56" s="64">
        <v>21.641803544140842</v>
      </c>
      <c r="C56" s="61">
        <v>5.1485740695880798E-4</v>
      </c>
      <c r="D56" s="65">
        <v>23.337595017521188</v>
      </c>
      <c r="E56" s="66">
        <v>2.1416857924234264E-4</v>
      </c>
      <c r="F56" s="66">
        <f t="shared" si="1"/>
        <v>0.41597649436065615</v>
      </c>
      <c r="G56" s="61">
        <f>AVERAGE(F56:F58)</f>
        <v>0.30533735006632196</v>
      </c>
      <c r="H56" s="61"/>
      <c r="I56" s="62"/>
    </row>
    <row r="57" spans="1:9" x14ac:dyDescent="0.25">
      <c r="A57" s="63" t="s">
        <v>194</v>
      </c>
      <c r="B57" s="64">
        <v>21.602960746465385</v>
      </c>
      <c r="C57" s="61">
        <v>5.2879057063356125E-4</v>
      </c>
      <c r="D57" s="65">
        <v>23.747386756047415</v>
      </c>
      <c r="E57" s="66">
        <v>1.6242914922116869E-4</v>
      </c>
      <c r="F57" s="66">
        <f t="shared" si="1"/>
        <v>0.30717103942787222</v>
      </c>
      <c r="G57" s="61"/>
      <c r="H57" s="61"/>
      <c r="I57" s="62"/>
    </row>
    <row r="58" spans="1:9" x14ac:dyDescent="0.25">
      <c r="A58" s="76" t="s">
        <v>194</v>
      </c>
      <c r="B58" s="79">
        <v>21.433758357956254</v>
      </c>
      <c r="C58" s="13">
        <v>5.9401858549760383E-4</v>
      </c>
      <c r="D58" s="77">
        <v>24.264734233678411</v>
      </c>
      <c r="E58" s="78">
        <v>1.1456510723080754E-4</v>
      </c>
      <c r="F58" s="78">
        <f t="shared" si="1"/>
        <v>0.19286451641043759</v>
      </c>
      <c r="G58" s="13"/>
      <c r="H58" s="13"/>
      <c r="I58" s="75"/>
    </row>
  </sheetData>
  <mergeCells count="2">
    <mergeCell ref="B3:C3"/>
    <mergeCell ref="D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mating data</vt:lpstr>
      <vt:lpstr>raw Y-tube data</vt:lpstr>
      <vt:lpstr>raw dummy bioassay data1</vt:lpstr>
      <vt:lpstr>raw dummy bioassay data2</vt:lpstr>
      <vt:lpstr>CHC</vt:lpstr>
      <vt:lpstr>HDL</vt:lpstr>
      <vt:lpstr>qRT-PCR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Yidong</dc:creator>
  <cp:lastModifiedBy>Wang, Yi</cp:lastModifiedBy>
  <dcterms:created xsi:type="dcterms:W3CDTF">2015-06-05T18:17:20Z</dcterms:created>
  <dcterms:modified xsi:type="dcterms:W3CDTF">2021-05-10T07:20:48Z</dcterms:modified>
</cp:coreProperties>
</file>