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CH\Dropbox\!!r\KS_caribou\"/>
    </mc:Choice>
  </mc:AlternateContent>
  <xr:revisionPtr revIDLastSave="0" documentId="13_ncr:1_{D92E2914-BCEE-4734-B108-4EAD784EA70A}" xr6:coauthVersionLast="45" xr6:coauthVersionMax="45" xr10:uidLastSave="{00000000-0000-0000-0000-000000000000}"/>
  <bookViews>
    <workbookView xWindow="-28920" yWindow="-1155" windowWidth="29040" windowHeight="15840" tabRatio="942" activeTab="13" xr2:uid="{1DF65AF1-E412-4551-8F24-99CD48C239A5}"/>
  </bookViews>
  <sheets>
    <sheet name="pics" sheetId="34" r:id="rId1"/>
    <sheet name="collar.arrival" sheetId="31" r:id="rId2"/>
    <sheet name="2014" sheetId="4" r:id="rId3"/>
    <sheet name="2015" sheetId="5" r:id="rId4"/>
    <sheet name="2016" sheetId="6" r:id="rId5"/>
    <sheet name="2017" sheetId="7" r:id="rId6"/>
    <sheet name="2018" sheetId="8" r:id="rId7"/>
    <sheet name="2019" sheetId="9" r:id="rId8"/>
    <sheet name="arrivals" sheetId="11" r:id="rId9"/>
    <sheet name="diff_in_arrival" sheetId="35" r:id="rId10"/>
    <sheet name="pt_345" sheetId="37" r:id="rId11"/>
    <sheet name="6_summary_counts" sheetId="28" r:id="rId12"/>
    <sheet name="5_lambdas" sheetId="29" r:id="rId13"/>
    <sheet name="popdata" sheetId="21" r:id="rId14"/>
    <sheet name="wt_gain" sheetId="45" r:id="rId15"/>
    <sheet name="ad_lambda" sheetId="44" r:id="rId16"/>
    <sheet name="collared_calf_status" sheetId="38" r:id="rId17"/>
    <sheet name="btwyr_calf_status" sheetId="43" r:id="rId18"/>
    <sheet name="wts" sheetId="41" r:id="rId19"/>
    <sheet name="consumption" sheetId="16" r:id="rId20"/>
  </sheets>
  <definedNames>
    <definedName name="_xlnm._FilterDatabase" localSheetId="2" hidden="1">'2014'!$A$1:$D$50</definedName>
    <definedName name="_xlnm._FilterDatabase" localSheetId="3" hidden="1">'2015'!$A$1:$D$51</definedName>
    <definedName name="_xlnm._FilterDatabase" localSheetId="4" hidden="1">'2016'!$A$1:$D$64</definedName>
    <definedName name="_xlnm._FilterDatabase" localSheetId="5" hidden="1">'2017'!$A$1:$D$66</definedName>
    <definedName name="_xlnm._FilterDatabase" localSheetId="6" hidden="1">'2018'!$A$1:$D$78</definedName>
    <definedName name="_xlnm._FilterDatabase" localSheetId="7" hidden="1">'2019'!$A$1:$D$88</definedName>
    <definedName name="_xlnm._FilterDatabase" localSheetId="8" hidden="1">arrivals!$A$1:$G$787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" i="45" l="1"/>
  <c r="D7" i="45" s="1"/>
  <c r="H3" i="11" l="1"/>
  <c r="H4" i="11"/>
  <c r="H5" i="11"/>
  <c r="H6" i="11"/>
  <c r="H7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65" i="11"/>
  <c r="H66" i="11"/>
  <c r="H67" i="11"/>
  <c r="H68" i="11"/>
  <c r="H69" i="11"/>
  <c r="H70" i="11"/>
  <c r="H71" i="11"/>
  <c r="H72" i="11"/>
  <c r="H73" i="11"/>
  <c r="H74" i="11"/>
  <c r="H75" i="11"/>
  <c r="H76" i="11"/>
  <c r="H77" i="11"/>
  <c r="H78" i="11"/>
  <c r="H79" i="11"/>
  <c r="H80" i="11"/>
  <c r="H81" i="11"/>
  <c r="H82" i="11"/>
  <c r="H83" i="11"/>
  <c r="H84" i="11"/>
  <c r="H85" i="11"/>
  <c r="H86" i="11"/>
  <c r="H87" i="11"/>
  <c r="H88" i="11"/>
  <c r="H89" i="11"/>
  <c r="H90" i="11"/>
  <c r="H91" i="11"/>
  <c r="H92" i="11"/>
  <c r="H93" i="11"/>
  <c r="H94" i="11"/>
  <c r="H95" i="11"/>
  <c r="H96" i="11"/>
  <c r="H97" i="11"/>
  <c r="H98" i="11"/>
  <c r="H99" i="11"/>
  <c r="H100" i="11"/>
  <c r="H101" i="11"/>
  <c r="H102" i="11"/>
  <c r="H103" i="11"/>
  <c r="H104" i="11"/>
  <c r="H105" i="11"/>
  <c r="H106" i="11"/>
  <c r="H107" i="11"/>
  <c r="H108" i="11"/>
  <c r="H109" i="11"/>
  <c r="H110" i="11"/>
  <c r="H111" i="11"/>
  <c r="H112" i="11"/>
  <c r="H113" i="11"/>
  <c r="H114" i="11"/>
  <c r="H115" i="11"/>
  <c r="H116" i="11"/>
  <c r="H117" i="11"/>
  <c r="H118" i="11"/>
  <c r="H119" i="11"/>
  <c r="H120" i="11"/>
  <c r="H121" i="11"/>
  <c r="H122" i="11"/>
  <c r="H123" i="11"/>
  <c r="H124" i="11"/>
  <c r="H125" i="11"/>
  <c r="H126" i="11"/>
  <c r="H127" i="11"/>
  <c r="H128" i="11"/>
  <c r="H129" i="11"/>
  <c r="H130" i="11"/>
  <c r="H131" i="11"/>
  <c r="H132" i="11"/>
  <c r="H133" i="11"/>
  <c r="H134" i="11"/>
  <c r="H135" i="11"/>
  <c r="H136" i="11"/>
  <c r="H137" i="11"/>
  <c r="H138" i="11"/>
  <c r="H139" i="11"/>
  <c r="H140" i="11"/>
  <c r="H141" i="11"/>
  <c r="H142" i="11"/>
  <c r="H143" i="11"/>
  <c r="H144" i="11"/>
  <c r="H145" i="11"/>
  <c r="H146" i="11"/>
  <c r="H147" i="11"/>
  <c r="H148" i="11"/>
  <c r="H149" i="11"/>
  <c r="H150" i="11"/>
  <c r="H151" i="11"/>
  <c r="H152" i="11"/>
  <c r="H153" i="11"/>
  <c r="H154" i="11"/>
  <c r="H155" i="11"/>
  <c r="H156" i="11"/>
  <c r="H157" i="11"/>
  <c r="H158" i="11"/>
  <c r="H159" i="11"/>
  <c r="H160" i="11"/>
  <c r="H161" i="11"/>
  <c r="H162" i="11"/>
  <c r="H163" i="11"/>
  <c r="H164" i="11"/>
  <c r="H165" i="11"/>
  <c r="H166" i="11"/>
  <c r="H167" i="11"/>
  <c r="H168" i="11"/>
  <c r="H169" i="11"/>
  <c r="H170" i="11"/>
  <c r="H171" i="11"/>
  <c r="H172" i="11"/>
  <c r="H173" i="11"/>
  <c r="H174" i="11"/>
  <c r="H175" i="11"/>
  <c r="H176" i="11"/>
  <c r="H177" i="11"/>
  <c r="H178" i="11"/>
  <c r="H179" i="11"/>
  <c r="H180" i="11"/>
  <c r="H181" i="11"/>
  <c r="H182" i="11"/>
  <c r="H183" i="11"/>
  <c r="H184" i="11"/>
  <c r="H185" i="11"/>
  <c r="H186" i="11"/>
  <c r="H187" i="11"/>
  <c r="H188" i="11"/>
  <c r="H189" i="11"/>
  <c r="H190" i="11"/>
  <c r="H191" i="11"/>
  <c r="H192" i="11"/>
  <c r="H193" i="11"/>
  <c r="H194" i="11"/>
  <c r="H195" i="11"/>
  <c r="H196" i="11"/>
  <c r="H197" i="11"/>
  <c r="H198" i="11"/>
  <c r="H199" i="11"/>
  <c r="H200" i="11"/>
  <c r="H201" i="11"/>
  <c r="H202" i="11"/>
  <c r="H203" i="11"/>
  <c r="H204" i="11"/>
  <c r="H205" i="11"/>
  <c r="H206" i="11"/>
  <c r="H207" i="11"/>
  <c r="H208" i="11"/>
  <c r="H209" i="11"/>
  <c r="H210" i="11"/>
  <c r="H211" i="11"/>
  <c r="H212" i="11"/>
  <c r="H213" i="11"/>
  <c r="H214" i="11"/>
  <c r="H215" i="11"/>
  <c r="H216" i="11"/>
  <c r="H217" i="11"/>
  <c r="H218" i="11"/>
  <c r="H219" i="11"/>
  <c r="H220" i="11"/>
  <c r="H221" i="11"/>
  <c r="H222" i="11"/>
  <c r="H223" i="11"/>
  <c r="H224" i="11"/>
  <c r="H225" i="11"/>
  <c r="H226" i="11"/>
  <c r="H227" i="11"/>
  <c r="H228" i="11"/>
  <c r="H229" i="11"/>
  <c r="H230" i="11"/>
  <c r="H231" i="11"/>
  <c r="H232" i="11"/>
  <c r="H233" i="11"/>
  <c r="H234" i="11"/>
  <c r="H235" i="11"/>
  <c r="H236" i="11"/>
  <c r="H237" i="11"/>
  <c r="H238" i="11"/>
  <c r="H239" i="11"/>
  <c r="H240" i="11"/>
  <c r="H241" i="11"/>
  <c r="H242" i="11"/>
  <c r="H243" i="11"/>
  <c r="H244" i="11"/>
  <c r="H245" i="11"/>
  <c r="H246" i="11"/>
  <c r="H247" i="11"/>
  <c r="H248" i="11"/>
  <c r="H249" i="11"/>
  <c r="H250" i="11"/>
  <c r="H251" i="11"/>
  <c r="H252" i="11"/>
  <c r="H253" i="11"/>
  <c r="H254" i="11"/>
  <c r="H255" i="11"/>
  <c r="H256" i="11"/>
  <c r="H257" i="11"/>
  <c r="H258" i="11"/>
  <c r="H259" i="11"/>
  <c r="H260" i="11"/>
  <c r="H261" i="11"/>
  <c r="H262" i="11"/>
  <c r="H263" i="11"/>
  <c r="H264" i="11"/>
  <c r="H265" i="11"/>
  <c r="H266" i="11"/>
  <c r="H267" i="11"/>
  <c r="H268" i="11"/>
  <c r="H269" i="11"/>
  <c r="H270" i="11"/>
  <c r="H271" i="11"/>
  <c r="H272" i="11"/>
  <c r="H273" i="11"/>
  <c r="H274" i="11"/>
  <c r="H275" i="11"/>
  <c r="H276" i="11"/>
  <c r="H277" i="11"/>
  <c r="H278" i="11"/>
  <c r="H279" i="11"/>
  <c r="H280" i="11"/>
  <c r="H281" i="11"/>
  <c r="H282" i="11"/>
  <c r="H283" i="11"/>
  <c r="H284" i="11"/>
  <c r="H285" i="11"/>
  <c r="H286" i="11"/>
  <c r="H287" i="11"/>
  <c r="H288" i="11"/>
  <c r="H289" i="11"/>
  <c r="H290" i="11"/>
  <c r="H291" i="11"/>
  <c r="H292" i="11"/>
  <c r="H293" i="11"/>
  <c r="H294" i="11"/>
  <c r="H295" i="11"/>
  <c r="H296" i="11"/>
  <c r="H297" i="11"/>
  <c r="H298" i="11"/>
  <c r="H299" i="11"/>
  <c r="H300" i="11"/>
  <c r="H301" i="11"/>
  <c r="H302" i="11"/>
  <c r="H303" i="11"/>
  <c r="H304" i="11"/>
  <c r="H305" i="11"/>
  <c r="H306" i="11"/>
  <c r="H307" i="11"/>
  <c r="H308" i="11"/>
  <c r="H309" i="11"/>
  <c r="H310" i="11"/>
  <c r="H311" i="11"/>
  <c r="H312" i="11"/>
  <c r="H313" i="11"/>
  <c r="H314" i="11"/>
  <c r="H315" i="11"/>
  <c r="H316" i="11"/>
  <c r="H317" i="11"/>
  <c r="H318" i="11"/>
  <c r="H319" i="11"/>
  <c r="H320" i="11"/>
  <c r="H321" i="11"/>
  <c r="H322" i="11"/>
  <c r="H323" i="11"/>
  <c r="H324" i="11"/>
  <c r="H325" i="11"/>
  <c r="H326" i="11"/>
  <c r="H327" i="11"/>
  <c r="H328" i="11"/>
  <c r="H329" i="11"/>
  <c r="H330" i="11"/>
  <c r="H331" i="11"/>
  <c r="H332" i="11"/>
  <c r="H333" i="11"/>
  <c r="H334" i="11"/>
  <c r="H335" i="11"/>
  <c r="H336" i="11"/>
  <c r="H337" i="11"/>
  <c r="H338" i="11"/>
  <c r="H339" i="11"/>
  <c r="H340" i="11"/>
  <c r="H341" i="11"/>
  <c r="H342" i="11"/>
  <c r="H343" i="11"/>
  <c r="H344" i="11"/>
  <c r="H345" i="11"/>
  <c r="H346" i="11"/>
  <c r="H347" i="11"/>
  <c r="H348" i="11"/>
  <c r="H349" i="11"/>
  <c r="H350" i="11"/>
  <c r="H351" i="11"/>
  <c r="H352" i="11"/>
  <c r="H353" i="11"/>
  <c r="H354" i="11"/>
  <c r="H355" i="11"/>
  <c r="H356" i="11"/>
  <c r="H357" i="11"/>
  <c r="H358" i="11"/>
  <c r="H359" i="11"/>
  <c r="H360" i="11"/>
  <c r="H361" i="11"/>
  <c r="H362" i="11"/>
  <c r="H363" i="11"/>
  <c r="H364" i="11"/>
  <c r="H365" i="11"/>
  <c r="H366" i="11"/>
  <c r="H367" i="11"/>
  <c r="H368" i="11"/>
  <c r="H369" i="11"/>
  <c r="H370" i="11"/>
  <c r="H371" i="11"/>
  <c r="H372" i="11"/>
  <c r="H373" i="11"/>
  <c r="H374" i="11"/>
  <c r="H375" i="11"/>
  <c r="H376" i="11"/>
  <c r="H377" i="11"/>
  <c r="H378" i="11"/>
  <c r="H379" i="11"/>
  <c r="H380" i="11"/>
  <c r="H381" i="11"/>
  <c r="H382" i="11"/>
  <c r="H383" i="11"/>
  <c r="H384" i="11"/>
  <c r="H385" i="11"/>
  <c r="H386" i="11"/>
  <c r="H387" i="11"/>
  <c r="H388" i="11"/>
  <c r="H389" i="11"/>
  <c r="H390" i="11"/>
  <c r="H391" i="11"/>
  <c r="H392" i="11"/>
  <c r="H393" i="11"/>
  <c r="H394" i="11"/>
  <c r="H395" i="11"/>
  <c r="H396" i="11"/>
  <c r="H397" i="11"/>
  <c r="H398" i="11"/>
  <c r="H399" i="11"/>
  <c r="H400" i="11"/>
  <c r="H401" i="11"/>
  <c r="H402" i="11"/>
  <c r="H403" i="11"/>
  <c r="H404" i="11"/>
  <c r="H405" i="11"/>
  <c r="H406" i="11"/>
  <c r="H407" i="11"/>
  <c r="H408" i="11"/>
  <c r="H409" i="11"/>
  <c r="H410" i="11"/>
  <c r="H411" i="11"/>
  <c r="H412" i="11"/>
  <c r="H413" i="11"/>
  <c r="H414" i="11"/>
  <c r="H415" i="11"/>
  <c r="H416" i="11"/>
  <c r="H417" i="11"/>
  <c r="H418" i="11"/>
  <c r="H419" i="11"/>
  <c r="H420" i="11"/>
  <c r="H421" i="11"/>
  <c r="H422" i="11"/>
  <c r="H423" i="11"/>
  <c r="H424" i="11"/>
  <c r="H425" i="11"/>
  <c r="H426" i="11"/>
  <c r="H427" i="11"/>
  <c r="H428" i="11"/>
  <c r="H429" i="11"/>
  <c r="H430" i="11"/>
  <c r="H431" i="11"/>
  <c r="H432" i="11"/>
  <c r="H433" i="11"/>
  <c r="H434" i="11"/>
  <c r="H435" i="11"/>
  <c r="H436" i="11"/>
  <c r="H437" i="11"/>
  <c r="H438" i="11"/>
  <c r="H439" i="11"/>
  <c r="H440" i="11"/>
  <c r="H441" i="11"/>
  <c r="H442" i="11"/>
  <c r="H443" i="11"/>
  <c r="H444" i="11"/>
  <c r="H445" i="11"/>
  <c r="H446" i="11"/>
  <c r="H447" i="11"/>
  <c r="H448" i="11"/>
  <c r="H449" i="11"/>
  <c r="H450" i="11"/>
  <c r="H451" i="11"/>
  <c r="H452" i="11"/>
  <c r="H453" i="11"/>
  <c r="H454" i="11"/>
  <c r="H455" i="11"/>
  <c r="H456" i="11"/>
  <c r="H457" i="11"/>
  <c r="H458" i="11"/>
  <c r="H459" i="11"/>
  <c r="H460" i="11"/>
  <c r="H461" i="11"/>
  <c r="H462" i="11"/>
  <c r="H463" i="11"/>
  <c r="H464" i="11"/>
  <c r="H465" i="11"/>
  <c r="H466" i="11"/>
  <c r="H467" i="11"/>
  <c r="H468" i="11"/>
  <c r="H469" i="11"/>
  <c r="H470" i="11"/>
  <c r="H471" i="11"/>
  <c r="H472" i="11"/>
  <c r="H473" i="11"/>
  <c r="H474" i="11"/>
  <c r="H475" i="11"/>
  <c r="H476" i="11"/>
  <c r="H477" i="11"/>
  <c r="H478" i="11"/>
  <c r="H479" i="11"/>
  <c r="H480" i="11"/>
  <c r="H481" i="11"/>
  <c r="H482" i="11"/>
  <c r="H483" i="11"/>
  <c r="H484" i="11"/>
  <c r="H485" i="11"/>
  <c r="H486" i="11"/>
  <c r="H487" i="11"/>
  <c r="H488" i="11"/>
  <c r="H489" i="11"/>
  <c r="H490" i="11"/>
  <c r="H491" i="11"/>
  <c r="H492" i="11"/>
  <c r="H493" i="11"/>
  <c r="H494" i="11"/>
  <c r="H495" i="11"/>
  <c r="H496" i="11"/>
  <c r="H497" i="11"/>
  <c r="H498" i="11"/>
  <c r="H499" i="11"/>
  <c r="H500" i="11"/>
  <c r="H501" i="11"/>
  <c r="H502" i="11"/>
  <c r="H503" i="11"/>
  <c r="H504" i="11"/>
  <c r="H505" i="11"/>
  <c r="H506" i="11"/>
  <c r="H507" i="11"/>
  <c r="H508" i="11"/>
  <c r="H509" i="11"/>
  <c r="H510" i="11"/>
  <c r="H511" i="11"/>
  <c r="H512" i="11"/>
  <c r="H513" i="11"/>
  <c r="H514" i="11"/>
  <c r="H515" i="11"/>
  <c r="H516" i="11"/>
  <c r="H517" i="11"/>
  <c r="H518" i="11"/>
  <c r="H519" i="11"/>
  <c r="H520" i="11"/>
  <c r="H521" i="11"/>
  <c r="H522" i="11"/>
  <c r="H523" i="11"/>
  <c r="H524" i="11"/>
  <c r="H525" i="11"/>
  <c r="H526" i="11"/>
  <c r="H527" i="11"/>
  <c r="H528" i="11"/>
  <c r="H529" i="11"/>
  <c r="H530" i="11"/>
  <c r="H531" i="11"/>
  <c r="H532" i="11"/>
  <c r="H533" i="11"/>
  <c r="H534" i="11"/>
  <c r="H535" i="11"/>
  <c r="H536" i="11"/>
  <c r="H537" i="11"/>
  <c r="H538" i="11"/>
  <c r="H539" i="11"/>
  <c r="H540" i="11"/>
  <c r="H541" i="11"/>
  <c r="H542" i="11"/>
  <c r="H543" i="11"/>
  <c r="H544" i="11"/>
  <c r="H545" i="11"/>
  <c r="H546" i="11"/>
  <c r="H547" i="11"/>
  <c r="H548" i="11"/>
  <c r="H549" i="11"/>
  <c r="H550" i="11"/>
  <c r="H551" i="11"/>
  <c r="H552" i="11"/>
  <c r="H553" i="11"/>
  <c r="H554" i="11"/>
  <c r="H555" i="11"/>
  <c r="H556" i="11"/>
  <c r="H557" i="11"/>
  <c r="H558" i="11"/>
  <c r="H559" i="11"/>
  <c r="H560" i="11"/>
  <c r="H561" i="11"/>
  <c r="H562" i="11"/>
  <c r="H563" i="11"/>
  <c r="H564" i="11"/>
  <c r="H565" i="11"/>
  <c r="H566" i="11"/>
  <c r="H567" i="11"/>
  <c r="H568" i="11"/>
  <c r="H569" i="11"/>
  <c r="H570" i="11"/>
  <c r="H571" i="11"/>
  <c r="H572" i="11"/>
  <c r="H573" i="11"/>
  <c r="H574" i="11"/>
  <c r="H575" i="11"/>
  <c r="H576" i="11"/>
  <c r="H577" i="11"/>
  <c r="H578" i="11"/>
  <c r="H579" i="11"/>
  <c r="H580" i="11"/>
  <c r="H581" i="11"/>
  <c r="H582" i="11"/>
  <c r="H583" i="11"/>
  <c r="H584" i="11"/>
  <c r="H585" i="11"/>
  <c r="H586" i="11"/>
  <c r="H587" i="11"/>
  <c r="H588" i="11"/>
  <c r="H589" i="11"/>
  <c r="H590" i="11"/>
  <c r="H591" i="11"/>
  <c r="H592" i="11"/>
  <c r="H593" i="11"/>
  <c r="H594" i="11"/>
  <c r="H595" i="11"/>
  <c r="H596" i="11"/>
  <c r="H597" i="11"/>
  <c r="H598" i="11"/>
  <c r="H599" i="11"/>
  <c r="H600" i="11"/>
  <c r="H601" i="11"/>
  <c r="H602" i="11"/>
  <c r="H603" i="11"/>
  <c r="H604" i="11"/>
  <c r="H605" i="11"/>
  <c r="H606" i="11"/>
  <c r="H607" i="11"/>
  <c r="H608" i="11"/>
  <c r="H609" i="11"/>
  <c r="H610" i="11"/>
  <c r="H611" i="11"/>
  <c r="H612" i="11"/>
  <c r="H613" i="11"/>
  <c r="H614" i="11"/>
  <c r="H615" i="11"/>
  <c r="H616" i="11"/>
  <c r="H617" i="11"/>
  <c r="H618" i="11"/>
  <c r="H619" i="11"/>
  <c r="H620" i="11"/>
  <c r="H621" i="11"/>
  <c r="H622" i="11"/>
  <c r="H623" i="11"/>
  <c r="H624" i="11"/>
  <c r="H625" i="11"/>
  <c r="H626" i="11"/>
  <c r="H627" i="11"/>
  <c r="H628" i="11"/>
  <c r="H629" i="11"/>
  <c r="H630" i="11"/>
  <c r="H631" i="11"/>
  <c r="H632" i="11"/>
  <c r="H633" i="11"/>
  <c r="H634" i="11"/>
  <c r="H635" i="11"/>
  <c r="H636" i="11"/>
  <c r="H637" i="11"/>
  <c r="H638" i="11"/>
  <c r="H639" i="11"/>
  <c r="H640" i="11"/>
  <c r="H641" i="11"/>
  <c r="H642" i="11"/>
  <c r="H643" i="11"/>
  <c r="H644" i="11"/>
  <c r="H645" i="11"/>
  <c r="H646" i="11"/>
  <c r="H647" i="11"/>
  <c r="H648" i="11"/>
  <c r="H649" i="11"/>
  <c r="H650" i="11"/>
  <c r="H651" i="11"/>
  <c r="H652" i="11"/>
  <c r="H653" i="11"/>
  <c r="H654" i="11"/>
  <c r="H655" i="11"/>
  <c r="H656" i="11"/>
  <c r="H657" i="11"/>
  <c r="H658" i="11"/>
  <c r="H659" i="11"/>
  <c r="H660" i="11"/>
  <c r="H661" i="11"/>
  <c r="H662" i="11"/>
  <c r="H663" i="11"/>
  <c r="H664" i="11"/>
  <c r="H665" i="11"/>
  <c r="H666" i="11"/>
  <c r="H667" i="11"/>
  <c r="H668" i="11"/>
  <c r="H669" i="11"/>
  <c r="H670" i="11"/>
  <c r="H671" i="11"/>
  <c r="H672" i="11"/>
  <c r="H673" i="11"/>
  <c r="H674" i="11"/>
  <c r="H675" i="11"/>
  <c r="H676" i="11"/>
  <c r="H677" i="11"/>
  <c r="H678" i="11"/>
  <c r="H679" i="11"/>
  <c r="H680" i="11"/>
  <c r="H681" i="11"/>
  <c r="H682" i="11"/>
  <c r="H683" i="11"/>
  <c r="H684" i="11"/>
  <c r="H685" i="11"/>
  <c r="H686" i="11"/>
  <c r="H687" i="11"/>
  <c r="H688" i="11"/>
  <c r="H689" i="11"/>
  <c r="H690" i="11"/>
  <c r="H691" i="11"/>
  <c r="H692" i="11"/>
  <c r="H693" i="11"/>
  <c r="H694" i="11"/>
  <c r="H695" i="11"/>
  <c r="H696" i="11"/>
  <c r="H697" i="11"/>
  <c r="H698" i="11"/>
  <c r="H699" i="11"/>
  <c r="H700" i="11"/>
  <c r="H701" i="11"/>
  <c r="H702" i="11"/>
  <c r="H703" i="11"/>
  <c r="H704" i="11"/>
  <c r="H705" i="11"/>
  <c r="H706" i="11"/>
  <c r="H707" i="11"/>
  <c r="H708" i="11"/>
  <c r="H709" i="11"/>
  <c r="H710" i="11"/>
  <c r="H711" i="11"/>
  <c r="H712" i="11"/>
  <c r="H713" i="11"/>
  <c r="H714" i="11"/>
  <c r="H715" i="11"/>
  <c r="H716" i="11"/>
  <c r="H717" i="11"/>
  <c r="H718" i="11"/>
  <c r="H719" i="11"/>
  <c r="H720" i="11"/>
  <c r="H721" i="11"/>
  <c r="H722" i="11"/>
  <c r="H723" i="11"/>
  <c r="H724" i="11"/>
  <c r="H725" i="11"/>
  <c r="H726" i="11"/>
  <c r="H727" i="11"/>
  <c r="H728" i="11"/>
  <c r="H729" i="11"/>
  <c r="H730" i="11"/>
  <c r="H731" i="11"/>
  <c r="H732" i="11"/>
  <c r="H733" i="11"/>
  <c r="H734" i="11"/>
  <c r="H735" i="11"/>
  <c r="H736" i="11"/>
  <c r="H737" i="11"/>
  <c r="H738" i="11"/>
  <c r="H739" i="11"/>
  <c r="H740" i="11"/>
  <c r="H741" i="11"/>
  <c r="H742" i="11"/>
  <c r="H743" i="11"/>
  <c r="H744" i="11"/>
  <c r="H745" i="11"/>
  <c r="H746" i="11"/>
  <c r="H747" i="11"/>
  <c r="H748" i="11"/>
  <c r="H749" i="11"/>
  <c r="H750" i="11"/>
  <c r="H751" i="11"/>
  <c r="H752" i="11"/>
  <c r="H753" i="11"/>
  <c r="H754" i="11"/>
  <c r="H755" i="11"/>
  <c r="H756" i="11"/>
  <c r="H757" i="11"/>
  <c r="H758" i="11"/>
  <c r="H759" i="11"/>
  <c r="H760" i="11"/>
  <c r="H761" i="11"/>
  <c r="H762" i="11"/>
  <c r="H763" i="11"/>
  <c r="H764" i="11"/>
  <c r="H765" i="11"/>
  <c r="H766" i="11"/>
  <c r="H767" i="11"/>
  <c r="H768" i="11"/>
  <c r="H769" i="11"/>
  <c r="H770" i="11"/>
  <c r="H771" i="11"/>
  <c r="H772" i="11"/>
  <c r="H773" i="11"/>
  <c r="H774" i="11"/>
  <c r="H775" i="11"/>
  <c r="H776" i="11"/>
  <c r="H777" i="11"/>
  <c r="H778" i="11"/>
  <c r="H779" i="11"/>
  <c r="H780" i="11"/>
  <c r="H781" i="11"/>
  <c r="H782" i="11"/>
  <c r="H783" i="11"/>
  <c r="H784" i="11"/>
  <c r="H785" i="11"/>
  <c r="H786" i="11"/>
  <c r="H787" i="11"/>
  <c r="H2" i="11"/>
  <c r="M4" i="38" l="1"/>
  <c r="M5" i="38"/>
  <c r="M6" i="38"/>
  <c r="M7" i="38"/>
  <c r="M8" i="38"/>
  <c r="M9" i="38"/>
  <c r="M10" i="38"/>
  <c r="M11" i="38"/>
  <c r="M12" i="38"/>
  <c r="M13" i="38"/>
  <c r="M14" i="38"/>
  <c r="M15" i="38"/>
  <c r="M16" i="38"/>
  <c r="M17" i="38"/>
  <c r="M18" i="38"/>
  <c r="M19" i="38"/>
  <c r="M20" i="38"/>
  <c r="M21" i="38"/>
  <c r="M22" i="38"/>
  <c r="M23" i="38"/>
  <c r="M24" i="38"/>
  <c r="M25" i="38"/>
  <c r="M26" i="38"/>
  <c r="M3" i="38"/>
  <c r="M2" i="38"/>
  <c r="T13" i="21" l="1"/>
  <c r="P39" i="21" l="1"/>
  <c r="E35" i="21" l="1"/>
  <c r="E27" i="21"/>
  <c r="E19" i="21"/>
  <c r="E15" i="21"/>
  <c r="E4" i="21"/>
  <c r="E5" i="21"/>
  <c r="E6" i="21"/>
  <c r="E8" i="21"/>
  <c r="E10" i="21"/>
  <c r="E11" i="21"/>
  <c r="E12" i="21"/>
  <c r="E16" i="21"/>
  <c r="E17" i="21"/>
  <c r="E18" i="21"/>
  <c r="E21" i="21"/>
  <c r="E22" i="21"/>
  <c r="E23" i="21"/>
  <c r="E24" i="21"/>
  <c r="E25" i="21"/>
  <c r="E29" i="21"/>
  <c r="E30" i="21"/>
  <c r="E33" i="21"/>
  <c r="E37" i="21"/>
  <c r="E39" i="21"/>
  <c r="F14" i="21"/>
  <c r="F15" i="21"/>
  <c r="F16" i="21"/>
  <c r="F17" i="21"/>
  <c r="F18" i="21"/>
  <c r="F19" i="21"/>
  <c r="F20" i="21"/>
  <c r="J27" i="38" l="1"/>
  <c r="I27" i="38"/>
  <c r="H41" i="38"/>
  <c r="G41" i="38"/>
  <c r="F41" i="38"/>
  <c r="E41" i="38"/>
  <c r="D41" i="38"/>
  <c r="C41" i="38"/>
  <c r="K27" i="38"/>
  <c r="X26" i="38"/>
  <c r="X25" i="38"/>
  <c r="W27" i="38"/>
  <c r="V27" i="38"/>
  <c r="U27" i="38"/>
  <c r="T27" i="38"/>
  <c r="X24" i="38"/>
  <c r="X23" i="38"/>
  <c r="X22" i="38"/>
  <c r="X21" i="38"/>
  <c r="X20" i="38"/>
  <c r="X19" i="38"/>
  <c r="Z19" i="38" s="1"/>
  <c r="X18" i="38"/>
  <c r="X17" i="38"/>
  <c r="Z17" i="38" s="1"/>
  <c r="X16" i="38"/>
  <c r="Z16" i="38" s="1"/>
  <c r="X15" i="38"/>
  <c r="Z15" i="38" s="1"/>
  <c r="X14" i="38"/>
  <c r="X13" i="38"/>
  <c r="Z13" i="38" s="1"/>
  <c r="X12" i="38"/>
  <c r="Z12" i="38" s="1"/>
  <c r="X11" i="38"/>
  <c r="Z11" i="38" s="1"/>
  <c r="X10" i="38"/>
  <c r="X9" i="38"/>
  <c r="X8" i="38"/>
  <c r="X7" i="38"/>
  <c r="Z7" i="38" s="1"/>
  <c r="X6" i="38"/>
  <c r="Z6" i="38" s="1"/>
  <c r="X5" i="38"/>
  <c r="Z23" i="38" l="1"/>
  <c r="Z22" i="38"/>
  <c r="Z5" i="38"/>
  <c r="Z18" i="38"/>
  <c r="Z14" i="38"/>
  <c r="Z25" i="38"/>
  <c r="Z21" i="38"/>
  <c r="Z24" i="38"/>
  <c r="Z20" i="38"/>
  <c r="X27" i="38"/>
  <c r="X28" i="38" s="1"/>
  <c r="Z10" i="38"/>
  <c r="Z27" i="38" l="1"/>
  <c r="W28" i="38"/>
  <c r="U28" i="38"/>
  <c r="V28" i="38"/>
  <c r="T28" i="38"/>
  <c r="I436" i="37"/>
  <c r="D436" i="37"/>
  <c r="I435" i="37"/>
  <c r="D435" i="37"/>
  <c r="I434" i="37"/>
  <c r="D434" i="37"/>
  <c r="I433" i="37"/>
  <c r="D433" i="37"/>
  <c r="I432" i="37"/>
  <c r="D432" i="37"/>
  <c r="I431" i="37"/>
  <c r="D431" i="37"/>
  <c r="I430" i="37"/>
  <c r="D430" i="37"/>
  <c r="I429" i="37"/>
  <c r="D429" i="37"/>
  <c r="I428" i="37"/>
  <c r="D428" i="37"/>
  <c r="I427" i="37"/>
  <c r="D427" i="37"/>
  <c r="I426" i="37"/>
  <c r="D426" i="37"/>
  <c r="I425" i="37"/>
  <c r="D425" i="37"/>
  <c r="I424" i="37"/>
  <c r="D424" i="37"/>
  <c r="I423" i="37"/>
  <c r="D423" i="37"/>
  <c r="I422" i="37"/>
  <c r="D422" i="37"/>
  <c r="I421" i="37"/>
  <c r="D421" i="37"/>
  <c r="I420" i="37"/>
  <c r="D420" i="37"/>
  <c r="I419" i="37"/>
  <c r="D419" i="37"/>
  <c r="I418" i="37"/>
  <c r="D418" i="37"/>
  <c r="I417" i="37"/>
  <c r="D417" i="37"/>
  <c r="I416" i="37"/>
  <c r="D416" i="37"/>
  <c r="I415" i="37"/>
  <c r="D415" i="37"/>
  <c r="I414" i="37"/>
  <c r="D414" i="37"/>
  <c r="I413" i="37"/>
  <c r="D413" i="37"/>
  <c r="I412" i="37"/>
  <c r="D412" i="37"/>
  <c r="I411" i="37"/>
  <c r="D411" i="37"/>
  <c r="I410" i="37"/>
  <c r="D410" i="37"/>
  <c r="I409" i="37"/>
  <c r="D409" i="37"/>
  <c r="I408" i="37"/>
  <c r="D408" i="37"/>
  <c r="I407" i="37"/>
  <c r="D407" i="37"/>
  <c r="I406" i="37"/>
  <c r="D406" i="37"/>
  <c r="I405" i="37"/>
  <c r="D405" i="37"/>
  <c r="I404" i="37"/>
  <c r="D404" i="37"/>
  <c r="I403" i="37"/>
  <c r="D403" i="37"/>
  <c r="I402" i="37"/>
  <c r="D402" i="37"/>
  <c r="I401" i="37"/>
  <c r="D401" i="37"/>
  <c r="I400" i="37"/>
  <c r="D400" i="37"/>
  <c r="I399" i="37"/>
  <c r="D399" i="37"/>
  <c r="I398" i="37"/>
  <c r="D398" i="37"/>
  <c r="I397" i="37"/>
  <c r="D397" i="37"/>
  <c r="I396" i="37"/>
  <c r="D396" i="37"/>
  <c r="I395" i="37"/>
  <c r="D395" i="37"/>
  <c r="I394" i="37"/>
  <c r="D394" i="37"/>
  <c r="I393" i="37"/>
  <c r="D393" i="37"/>
  <c r="I392" i="37"/>
  <c r="D392" i="37"/>
  <c r="I391" i="37"/>
  <c r="D391" i="37"/>
  <c r="I390" i="37"/>
  <c r="D390" i="37"/>
  <c r="I389" i="37"/>
  <c r="D389" i="37"/>
  <c r="I388" i="37"/>
  <c r="D388" i="37"/>
  <c r="I387" i="37"/>
  <c r="D387" i="37"/>
  <c r="I386" i="37"/>
  <c r="D386" i="37"/>
  <c r="I385" i="37"/>
  <c r="D385" i="37"/>
  <c r="I384" i="37"/>
  <c r="D384" i="37"/>
  <c r="I383" i="37"/>
  <c r="D383" i="37"/>
  <c r="I382" i="37"/>
  <c r="D382" i="37"/>
  <c r="I381" i="37"/>
  <c r="D381" i="37"/>
  <c r="I380" i="37"/>
  <c r="D380" i="37"/>
  <c r="I379" i="37"/>
  <c r="D379" i="37"/>
  <c r="I378" i="37"/>
  <c r="D378" i="37"/>
  <c r="I377" i="37"/>
  <c r="D377" i="37"/>
  <c r="I376" i="37"/>
  <c r="D376" i="37"/>
  <c r="I375" i="37"/>
  <c r="D375" i="37"/>
  <c r="I374" i="37"/>
  <c r="D374" i="37"/>
  <c r="I373" i="37"/>
  <c r="D373" i="37"/>
  <c r="I372" i="37"/>
  <c r="D372" i="37"/>
  <c r="I371" i="37"/>
  <c r="D371" i="37"/>
  <c r="I370" i="37"/>
  <c r="D370" i="37"/>
  <c r="I369" i="37"/>
  <c r="D369" i="37"/>
  <c r="I368" i="37"/>
  <c r="D368" i="37"/>
  <c r="I367" i="37"/>
  <c r="D367" i="37"/>
  <c r="I366" i="37"/>
  <c r="D366" i="37"/>
  <c r="I365" i="37"/>
  <c r="D365" i="37"/>
  <c r="I364" i="37"/>
  <c r="D364" i="37"/>
  <c r="I363" i="37"/>
  <c r="D363" i="37"/>
  <c r="I362" i="37"/>
  <c r="D362" i="37"/>
  <c r="I361" i="37"/>
  <c r="D361" i="37"/>
  <c r="I360" i="37"/>
  <c r="D360" i="37"/>
  <c r="I359" i="37"/>
  <c r="D359" i="37"/>
  <c r="I358" i="37"/>
  <c r="D358" i="37"/>
  <c r="I357" i="37"/>
  <c r="D357" i="37"/>
  <c r="I356" i="37"/>
  <c r="D356" i="37"/>
  <c r="I355" i="37"/>
  <c r="D355" i="37"/>
  <c r="I354" i="37"/>
  <c r="D354" i="37"/>
  <c r="I353" i="37"/>
  <c r="D353" i="37"/>
  <c r="I352" i="37"/>
  <c r="D352" i="37"/>
  <c r="I351" i="37"/>
  <c r="D351" i="37"/>
  <c r="I350" i="37"/>
  <c r="D350" i="37"/>
  <c r="I349" i="37"/>
  <c r="D349" i="37"/>
  <c r="I348" i="37"/>
  <c r="D348" i="37"/>
  <c r="I347" i="37"/>
  <c r="D347" i="37"/>
  <c r="I346" i="37"/>
  <c r="D346" i="37"/>
  <c r="I345" i="37"/>
  <c r="D345" i="37"/>
  <c r="I344" i="37"/>
  <c r="D344" i="37"/>
  <c r="I343" i="37"/>
  <c r="D343" i="37"/>
  <c r="I342" i="37"/>
  <c r="D342" i="37"/>
  <c r="I341" i="37"/>
  <c r="D341" i="37"/>
  <c r="I340" i="37"/>
  <c r="D340" i="37"/>
  <c r="I339" i="37"/>
  <c r="D339" i="37"/>
  <c r="I338" i="37"/>
  <c r="D338" i="37"/>
  <c r="I337" i="37"/>
  <c r="D337" i="37"/>
  <c r="I336" i="37"/>
  <c r="D336" i="37"/>
  <c r="I335" i="37"/>
  <c r="D335" i="37"/>
  <c r="I334" i="37"/>
  <c r="D334" i="37"/>
  <c r="I333" i="37"/>
  <c r="D333" i="37"/>
  <c r="I332" i="37"/>
  <c r="D332" i="37"/>
  <c r="I331" i="37"/>
  <c r="D331" i="37"/>
  <c r="I330" i="37"/>
  <c r="D330" i="37"/>
  <c r="I329" i="37"/>
  <c r="D329" i="37"/>
  <c r="I328" i="37"/>
  <c r="D328" i="37"/>
  <c r="I327" i="37"/>
  <c r="D327" i="37"/>
  <c r="I326" i="37"/>
  <c r="D326" i="37"/>
  <c r="I325" i="37"/>
  <c r="D325" i="37"/>
  <c r="I324" i="37"/>
  <c r="D324" i="37"/>
  <c r="I323" i="37"/>
  <c r="D323" i="37"/>
  <c r="I322" i="37"/>
  <c r="D322" i="37"/>
  <c r="I321" i="37"/>
  <c r="D321" i="37"/>
  <c r="I320" i="37"/>
  <c r="D320" i="37"/>
  <c r="I319" i="37"/>
  <c r="D319" i="37"/>
  <c r="I318" i="37"/>
  <c r="D318" i="37"/>
  <c r="I317" i="37"/>
  <c r="D317" i="37"/>
  <c r="I316" i="37"/>
  <c r="D316" i="37"/>
  <c r="I315" i="37"/>
  <c r="D315" i="37"/>
  <c r="I314" i="37"/>
  <c r="D314" i="37"/>
  <c r="I313" i="37"/>
  <c r="D313" i="37"/>
  <c r="I312" i="37"/>
  <c r="D312" i="37"/>
  <c r="I311" i="37"/>
  <c r="D311" i="37"/>
  <c r="I310" i="37"/>
  <c r="D310" i="37"/>
  <c r="I309" i="37"/>
  <c r="D309" i="37"/>
  <c r="I308" i="37"/>
  <c r="D308" i="37"/>
  <c r="I307" i="37"/>
  <c r="D307" i="37"/>
  <c r="I306" i="37"/>
  <c r="D306" i="37"/>
  <c r="I305" i="37"/>
  <c r="D305" i="37"/>
  <c r="I304" i="37"/>
  <c r="D304" i="37"/>
  <c r="I303" i="37"/>
  <c r="D303" i="37"/>
  <c r="I302" i="37"/>
  <c r="D302" i="37"/>
  <c r="I301" i="37"/>
  <c r="D301" i="37"/>
  <c r="I300" i="37"/>
  <c r="D300" i="37"/>
  <c r="I299" i="37"/>
  <c r="D299" i="37"/>
  <c r="I298" i="37"/>
  <c r="D298" i="37"/>
  <c r="I297" i="37"/>
  <c r="D297" i="37"/>
  <c r="I296" i="37"/>
  <c r="D296" i="37"/>
  <c r="I295" i="37"/>
  <c r="D295" i="37"/>
  <c r="I294" i="37"/>
  <c r="D294" i="37"/>
  <c r="I293" i="37"/>
  <c r="D293" i="37"/>
  <c r="I292" i="37"/>
  <c r="D292" i="37"/>
  <c r="I291" i="37"/>
  <c r="D291" i="37"/>
  <c r="I290" i="37"/>
  <c r="D290" i="37"/>
  <c r="I289" i="37"/>
  <c r="D289" i="37"/>
  <c r="I288" i="37"/>
  <c r="D288" i="37"/>
  <c r="I287" i="37"/>
  <c r="D287" i="37"/>
  <c r="I286" i="37"/>
  <c r="D286" i="37"/>
  <c r="I285" i="37"/>
  <c r="D285" i="37"/>
  <c r="I284" i="37"/>
  <c r="D284" i="37"/>
  <c r="I283" i="37"/>
  <c r="D283" i="37"/>
  <c r="I282" i="37"/>
  <c r="D282" i="37"/>
  <c r="I281" i="37"/>
  <c r="D281" i="37"/>
  <c r="I280" i="37"/>
  <c r="D280" i="37"/>
  <c r="I279" i="37"/>
  <c r="D279" i="37"/>
  <c r="I278" i="37"/>
  <c r="D278" i="37"/>
  <c r="I277" i="37"/>
  <c r="D277" i="37"/>
  <c r="I276" i="37"/>
  <c r="D276" i="37"/>
  <c r="I275" i="37"/>
  <c r="D275" i="37"/>
  <c r="I274" i="37"/>
  <c r="D274" i="37"/>
  <c r="I273" i="37"/>
  <c r="D273" i="37"/>
  <c r="I272" i="37"/>
  <c r="D272" i="37"/>
  <c r="I271" i="37"/>
  <c r="D271" i="37"/>
  <c r="I270" i="37"/>
  <c r="D270" i="37"/>
  <c r="I269" i="37"/>
  <c r="D269" i="37"/>
  <c r="I268" i="37"/>
  <c r="D268" i="37"/>
  <c r="I267" i="37"/>
  <c r="D267" i="37"/>
  <c r="I266" i="37"/>
  <c r="D266" i="37"/>
  <c r="I265" i="37"/>
  <c r="D265" i="37"/>
  <c r="I264" i="37"/>
  <c r="D264" i="37"/>
  <c r="I263" i="37"/>
  <c r="D263" i="37"/>
  <c r="I262" i="37"/>
  <c r="D262" i="37"/>
  <c r="I261" i="37"/>
  <c r="D261" i="37"/>
  <c r="I260" i="37"/>
  <c r="D260" i="37"/>
  <c r="I259" i="37"/>
  <c r="D259" i="37"/>
  <c r="I258" i="37"/>
  <c r="D258" i="37"/>
  <c r="I257" i="37"/>
  <c r="D257" i="37"/>
  <c r="I256" i="37"/>
  <c r="D256" i="37"/>
  <c r="I255" i="37"/>
  <c r="D255" i="37"/>
  <c r="I254" i="37"/>
  <c r="D254" i="37"/>
  <c r="I253" i="37"/>
  <c r="D253" i="37"/>
  <c r="I252" i="37"/>
  <c r="D252" i="37"/>
  <c r="I251" i="37"/>
  <c r="D251" i="37"/>
  <c r="I250" i="37"/>
  <c r="D250" i="37"/>
  <c r="I249" i="37"/>
  <c r="D249" i="37"/>
  <c r="I248" i="37"/>
  <c r="D248" i="37"/>
  <c r="I247" i="37"/>
  <c r="D247" i="37"/>
  <c r="I246" i="37"/>
  <c r="D246" i="37"/>
  <c r="I245" i="37"/>
  <c r="D245" i="37"/>
  <c r="I244" i="37"/>
  <c r="D244" i="37"/>
  <c r="I243" i="37"/>
  <c r="D243" i="37"/>
  <c r="I242" i="37"/>
  <c r="D242" i="37"/>
  <c r="I241" i="37"/>
  <c r="D241" i="37"/>
  <c r="I240" i="37"/>
  <c r="D240" i="37"/>
  <c r="I239" i="37"/>
  <c r="D239" i="37"/>
  <c r="I238" i="37"/>
  <c r="D238" i="37"/>
  <c r="I237" i="37"/>
  <c r="D237" i="37"/>
  <c r="I236" i="37"/>
  <c r="D236" i="37"/>
  <c r="I235" i="37"/>
  <c r="D235" i="37"/>
  <c r="I234" i="37"/>
  <c r="D234" i="37"/>
  <c r="I233" i="37"/>
  <c r="D233" i="37"/>
  <c r="I232" i="37"/>
  <c r="D232" i="37"/>
  <c r="I231" i="37"/>
  <c r="D231" i="37"/>
  <c r="I230" i="37"/>
  <c r="D230" i="37"/>
  <c r="I229" i="37"/>
  <c r="D229" i="37"/>
  <c r="I228" i="37"/>
  <c r="D228" i="37"/>
  <c r="I227" i="37"/>
  <c r="D227" i="37"/>
  <c r="I226" i="37"/>
  <c r="D226" i="37"/>
  <c r="I225" i="37"/>
  <c r="D225" i="37"/>
  <c r="I224" i="37"/>
  <c r="D224" i="37"/>
  <c r="I223" i="37"/>
  <c r="D223" i="37"/>
  <c r="I222" i="37"/>
  <c r="D222" i="37"/>
  <c r="I221" i="37"/>
  <c r="D221" i="37"/>
  <c r="I220" i="37"/>
  <c r="D220" i="37"/>
  <c r="I219" i="37"/>
  <c r="D219" i="37"/>
  <c r="I218" i="37"/>
  <c r="D218" i="37"/>
  <c r="I217" i="37"/>
  <c r="D217" i="37"/>
  <c r="I216" i="37"/>
  <c r="D216" i="37"/>
  <c r="I215" i="37"/>
  <c r="D215" i="37"/>
  <c r="I214" i="37"/>
  <c r="D214" i="37"/>
  <c r="I213" i="37"/>
  <c r="D213" i="37"/>
  <c r="I212" i="37"/>
  <c r="D212" i="37"/>
  <c r="I211" i="37"/>
  <c r="D211" i="37"/>
  <c r="I210" i="37"/>
  <c r="D210" i="37"/>
  <c r="I209" i="37"/>
  <c r="D209" i="37"/>
  <c r="I208" i="37"/>
  <c r="D208" i="37"/>
  <c r="I207" i="37"/>
  <c r="D207" i="37"/>
  <c r="I206" i="37"/>
  <c r="D206" i="37"/>
  <c r="I205" i="37"/>
  <c r="D205" i="37"/>
  <c r="I204" i="37"/>
  <c r="D204" i="37"/>
  <c r="I203" i="37"/>
  <c r="D203" i="37"/>
  <c r="I202" i="37"/>
  <c r="D202" i="37"/>
  <c r="I201" i="37"/>
  <c r="D201" i="37"/>
  <c r="I200" i="37"/>
  <c r="D200" i="37"/>
  <c r="I199" i="37"/>
  <c r="D199" i="37"/>
  <c r="I198" i="37"/>
  <c r="D198" i="37"/>
  <c r="I197" i="37"/>
  <c r="D197" i="37"/>
  <c r="I196" i="37"/>
  <c r="D196" i="37"/>
  <c r="I195" i="37"/>
  <c r="D195" i="37"/>
  <c r="I194" i="37"/>
  <c r="D194" i="37"/>
  <c r="I193" i="37"/>
  <c r="D193" i="37"/>
  <c r="I192" i="37"/>
  <c r="D192" i="37"/>
  <c r="I191" i="37"/>
  <c r="D191" i="37"/>
  <c r="I190" i="37"/>
  <c r="D190" i="37"/>
  <c r="I189" i="37"/>
  <c r="D189" i="37"/>
  <c r="I188" i="37"/>
  <c r="D188" i="37"/>
  <c r="I187" i="37"/>
  <c r="D187" i="37"/>
  <c r="I186" i="37"/>
  <c r="D186" i="37"/>
  <c r="I185" i="37"/>
  <c r="D185" i="37"/>
  <c r="I184" i="37"/>
  <c r="D184" i="37"/>
  <c r="I183" i="37"/>
  <c r="D183" i="37"/>
  <c r="I182" i="37"/>
  <c r="D182" i="37"/>
  <c r="I181" i="37"/>
  <c r="D181" i="37"/>
  <c r="I180" i="37"/>
  <c r="D180" i="37"/>
  <c r="I179" i="37"/>
  <c r="D179" i="37"/>
  <c r="I178" i="37"/>
  <c r="D178" i="37"/>
  <c r="I177" i="37"/>
  <c r="D177" i="37"/>
  <c r="I176" i="37"/>
  <c r="D176" i="37"/>
  <c r="D175" i="37"/>
  <c r="D174" i="37"/>
  <c r="D173" i="37"/>
  <c r="D172" i="37"/>
  <c r="D171" i="37"/>
  <c r="D170" i="37"/>
  <c r="D169" i="37"/>
  <c r="D168" i="37"/>
  <c r="D167" i="37"/>
  <c r="D166" i="37"/>
  <c r="D165" i="37"/>
  <c r="D164" i="37"/>
  <c r="D163" i="37"/>
  <c r="D162" i="37"/>
  <c r="D161" i="37"/>
  <c r="D160" i="37"/>
  <c r="D159" i="37"/>
  <c r="D158" i="37"/>
  <c r="D157" i="37"/>
  <c r="D156" i="37"/>
  <c r="D155" i="37"/>
  <c r="D154" i="37"/>
  <c r="D153" i="37"/>
  <c r="D152" i="37"/>
  <c r="D151" i="37"/>
  <c r="D150" i="37"/>
  <c r="D149" i="37"/>
  <c r="D148" i="37"/>
  <c r="D147" i="37"/>
  <c r="D146" i="37"/>
  <c r="D145" i="37"/>
  <c r="D144" i="37"/>
  <c r="D143" i="37"/>
  <c r="D142" i="37"/>
  <c r="D141" i="37"/>
  <c r="D140" i="37"/>
  <c r="D139" i="37"/>
  <c r="D138" i="37"/>
  <c r="D137" i="37"/>
  <c r="D136" i="37"/>
  <c r="D135" i="37"/>
  <c r="D134" i="37"/>
  <c r="D133" i="37"/>
  <c r="D132" i="37"/>
  <c r="D131" i="37"/>
  <c r="D130" i="37"/>
  <c r="D129" i="37"/>
  <c r="D128" i="37"/>
  <c r="D127" i="37"/>
  <c r="D126" i="37"/>
  <c r="D125" i="37"/>
  <c r="D124" i="37"/>
  <c r="D123" i="37"/>
  <c r="D122" i="37"/>
  <c r="D121" i="37"/>
  <c r="D120" i="37"/>
  <c r="D119" i="37"/>
  <c r="D118" i="37"/>
  <c r="D117" i="37"/>
  <c r="D116" i="37"/>
  <c r="D115" i="37"/>
  <c r="D114" i="37"/>
  <c r="D113" i="37"/>
  <c r="D112" i="37"/>
  <c r="D111" i="37"/>
  <c r="D110" i="37"/>
  <c r="D109" i="37"/>
  <c r="D108" i="37"/>
  <c r="D107" i="37"/>
  <c r="D106" i="37"/>
  <c r="D105" i="37"/>
  <c r="D104" i="37"/>
  <c r="D103" i="37"/>
  <c r="D102" i="37"/>
  <c r="D101" i="37"/>
  <c r="D100" i="37"/>
  <c r="D99" i="37"/>
  <c r="D98" i="37"/>
  <c r="D97" i="37"/>
  <c r="D96" i="37"/>
  <c r="D95" i="37"/>
  <c r="D94" i="37"/>
  <c r="D93" i="37"/>
  <c r="D92" i="37"/>
  <c r="D91" i="37"/>
  <c r="D90" i="37"/>
  <c r="D89" i="37"/>
  <c r="D88" i="37"/>
  <c r="D87" i="37"/>
  <c r="D86" i="37"/>
  <c r="D85" i="37"/>
  <c r="D84" i="37"/>
  <c r="D83" i="37"/>
  <c r="D82" i="37"/>
  <c r="D81" i="37"/>
  <c r="D80" i="37"/>
  <c r="D79" i="37"/>
  <c r="D78" i="37"/>
  <c r="D77" i="37"/>
  <c r="D76" i="37"/>
  <c r="D75" i="37"/>
  <c r="D74" i="37"/>
  <c r="D73" i="37"/>
  <c r="D72" i="37"/>
  <c r="D71" i="37"/>
  <c r="D70" i="37"/>
  <c r="D69" i="37"/>
  <c r="D68" i="37"/>
  <c r="D67" i="37"/>
  <c r="D66" i="37"/>
  <c r="D65" i="37"/>
  <c r="D64" i="37"/>
  <c r="D63" i="37"/>
  <c r="D62" i="37"/>
  <c r="D61" i="37"/>
  <c r="D60" i="37"/>
  <c r="D59" i="37"/>
  <c r="D58" i="37"/>
  <c r="D57" i="37"/>
  <c r="D56" i="37"/>
  <c r="D55" i="37"/>
  <c r="D54" i="37"/>
  <c r="D53" i="37"/>
  <c r="D52" i="37"/>
  <c r="D51" i="37"/>
  <c r="D50" i="37"/>
  <c r="D49" i="37"/>
  <c r="D48" i="37"/>
  <c r="D47" i="37"/>
  <c r="D46" i="37"/>
  <c r="D45" i="37"/>
  <c r="D44" i="37"/>
  <c r="D43" i="37"/>
  <c r="D42" i="37"/>
  <c r="D41" i="37"/>
  <c r="D40" i="37"/>
  <c r="D39" i="37"/>
  <c r="D38" i="37"/>
  <c r="D37" i="37"/>
  <c r="D36" i="37"/>
  <c r="D35" i="37"/>
  <c r="D34" i="37"/>
  <c r="D33" i="37"/>
  <c r="D32" i="37"/>
  <c r="D31" i="37"/>
  <c r="D30" i="37"/>
  <c r="D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8" i="37"/>
  <c r="D7" i="37"/>
  <c r="D6" i="37"/>
  <c r="D5" i="37"/>
  <c r="D4" i="37"/>
  <c r="D3" i="37"/>
  <c r="D2" i="37"/>
  <c r="D6" i="16" l="1"/>
  <c r="E6" i="16"/>
  <c r="F6" i="16"/>
  <c r="G6" i="16"/>
  <c r="C6" i="16"/>
  <c r="T27" i="21" l="1"/>
  <c r="T29" i="21"/>
  <c r="T37" i="21"/>
  <c r="T39" i="21"/>
  <c r="T35" i="21"/>
  <c r="T33" i="21"/>
  <c r="T32" i="21"/>
  <c r="T30" i="21"/>
  <c r="T22" i="21"/>
  <c r="T23" i="21"/>
  <c r="T24" i="21"/>
  <c r="T25" i="21"/>
  <c r="T21" i="21"/>
  <c r="T12" i="21"/>
  <c r="T11" i="21"/>
  <c r="T10" i="21"/>
  <c r="T8" i="21"/>
  <c r="T5" i="21"/>
  <c r="T6" i="21"/>
  <c r="T4" i="21"/>
  <c r="P3" i="21" l="1"/>
  <c r="Q3" i="21" s="1"/>
  <c r="O3" i="21"/>
  <c r="F3" i="21" s="1"/>
  <c r="Z27" i="21"/>
  <c r="P13" i="21"/>
  <c r="Q13" i="21" s="1"/>
  <c r="S13" i="21" s="1"/>
  <c r="O13" i="21"/>
  <c r="F13" i="21" s="1"/>
  <c r="Z3" i="21"/>
  <c r="AA3" i="21" s="1"/>
  <c r="K27" i="21" l="1"/>
  <c r="AF27" i="21"/>
  <c r="AC27" i="21"/>
  <c r="AD27" i="21" s="1"/>
  <c r="AF3" i="21"/>
  <c r="AC3" i="21"/>
  <c r="AA27" i="21"/>
  <c r="K3" i="21"/>
  <c r="AG27" i="21" l="1"/>
  <c r="AD3" i="21"/>
  <c r="AG3" i="21"/>
  <c r="Q39" i="21"/>
  <c r="S39" i="21" s="1"/>
  <c r="O39" i="21"/>
  <c r="F39" i="21" s="1"/>
  <c r="P37" i="21"/>
  <c r="Q37" i="21" s="1"/>
  <c r="S37" i="21" s="1"/>
  <c r="O37" i="21"/>
  <c r="F37" i="21" s="1"/>
  <c r="P35" i="21"/>
  <c r="Q35" i="21" s="1"/>
  <c r="S35" i="21" s="1"/>
  <c r="O35" i="21"/>
  <c r="F35" i="21" s="1"/>
  <c r="P33" i="21"/>
  <c r="Q33" i="21" s="1"/>
  <c r="S33" i="21" s="1"/>
  <c r="O33" i="21"/>
  <c r="F33" i="21" s="1"/>
  <c r="P30" i="21"/>
  <c r="Q30" i="21" s="1"/>
  <c r="S30" i="21" s="1"/>
  <c r="O30" i="21"/>
  <c r="F30" i="21" s="1"/>
  <c r="P29" i="21"/>
  <c r="O29" i="21"/>
  <c r="F29" i="21" s="1"/>
  <c r="P27" i="21"/>
  <c r="Q27" i="21" s="1"/>
  <c r="S27" i="21" s="1"/>
  <c r="AC25" i="21" s="1"/>
  <c r="O27" i="21"/>
  <c r="F27" i="21" s="1"/>
  <c r="P25" i="21"/>
  <c r="Q25" i="21" s="1"/>
  <c r="S25" i="21" s="1"/>
  <c r="O25" i="21"/>
  <c r="F25" i="21" s="1"/>
  <c r="P24" i="21"/>
  <c r="Q24" i="21" s="1"/>
  <c r="S24" i="21" s="1"/>
  <c r="O24" i="21"/>
  <c r="F24" i="21" s="1"/>
  <c r="P23" i="21"/>
  <c r="Q23" i="21" s="1"/>
  <c r="S23" i="21" s="1"/>
  <c r="O23" i="21"/>
  <c r="F23" i="21" s="1"/>
  <c r="P22" i="21"/>
  <c r="Q22" i="21" s="1"/>
  <c r="S22" i="21" s="1"/>
  <c r="O22" i="21"/>
  <c r="F22" i="21" s="1"/>
  <c r="P21" i="21"/>
  <c r="Q21" i="21" s="1"/>
  <c r="S21" i="21" s="1"/>
  <c r="O21" i="21"/>
  <c r="F21" i="21" s="1"/>
  <c r="P12" i="21"/>
  <c r="Q12" i="21" s="1"/>
  <c r="S12" i="21" s="1"/>
  <c r="O12" i="21"/>
  <c r="F12" i="21" s="1"/>
  <c r="P11" i="21"/>
  <c r="Q11" i="21" s="1"/>
  <c r="S11" i="21" s="1"/>
  <c r="O11" i="21"/>
  <c r="F11" i="21" s="1"/>
  <c r="P10" i="21"/>
  <c r="Q10" i="21" s="1"/>
  <c r="S10" i="21" s="1"/>
  <c r="O10" i="21"/>
  <c r="F10" i="21" s="1"/>
  <c r="P8" i="21"/>
  <c r="Q8" i="21" s="1"/>
  <c r="S8" i="21" s="1"/>
  <c r="O8" i="21"/>
  <c r="F8" i="21" s="1"/>
  <c r="P6" i="21"/>
  <c r="Q6" i="21" s="1"/>
  <c r="S6" i="21" s="1"/>
  <c r="O6" i="21"/>
  <c r="F6" i="21" s="1"/>
  <c r="P5" i="21"/>
  <c r="Q5" i="21" s="1"/>
  <c r="O5" i="21"/>
  <c r="F5" i="21" s="1"/>
  <c r="AC24" i="21" l="1"/>
  <c r="AC23" i="21" s="1"/>
  <c r="AC22" i="21" s="1"/>
  <c r="AC21" i="21" s="1"/>
  <c r="AF25" i="21"/>
  <c r="AF24" i="21" s="1"/>
  <c r="AF23" i="21" s="1"/>
  <c r="AF22" i="21" s="1"/>
  <c r="AF21" i="21" s="1"/>
  <c r="Q29" i="21"/>
  <c r="S29" i="21" s="1"/>
  <c r="Z25" i="21"/>
  <c r="S32" i="21"/>
  <c r="S5" i="21"/>
  <c r="Q4" i="21"/>
  <c r="S4" i="21" s="1"/>
  <c r="AF29" i="21" l="1"/>
  <c r="AC29" i="21"/>
  <c r="Z29" i="21"/>
  <c r="Z30" i="21" s="1"/>
  <c r="AF4" i="21"/>
  <c r="AF5" i="21" s="1"/>
  <c r="AF6" i="21" s="1"/>
  <c r="AF8" i="21" s="1"/>
  <c r="AC4" i="21"/>
  <c r="AC5" i="21" s="1"/>
  <c r="AC6" i="21" s="1"/>
  <c r="AC8" i="21" s="1"/>
  <c r="Z4" i="21"/>
  <c r="Z24" i="21"/>
  <c r="K25" i="21"/>
  <c r="AA29" i="21" l="1"/>
  <c r="K29" i="21"/>
  <c r="AC30" i="21"/>
  <c r="AC32" i="21" s="1"/>
  <c r="AD29" i="21"/>
  <c r="AG29" i="21"/>
  <c r="AF30" i="21"/>
  <c r="AF32" i="21" s="1"/>
  <c r="AC10" i="21"/>
  <c r="AD8" i="21"/>
  <c r="AF10" i="21"/>
  <c r="AG8" i="21"/>
  <c r="Z5" i="21"/>
  <c r="K4" i="21"/>
  <c r="Z23" i="21"/>
  <c r="K24" i="21"/>
  <c r="Z32" i="21"/>
  <c r="K30" i="21"/>
  <c r="AF33" i="21" l="1"/>
  <c r="AF35" i="21" s="1"/>
  <c r="AG32" i="21"/>
  <c r="AC33" i="21"/>
  <c r="AC35" i="21" s="1"/>
  <c r="AD32" i="21"/>
  <c r="AF11" i="21"/>
  <c r="AF12" i="21" s="1"/>
  <c r="AG10" i="21"/>
  <c r="AG14" i="21" s="1"/>
  <c r="AC11" i="21"/>
  <c r="AC12" i="21" s="1"/>
  <c r="AD10" i="21"/>
  <c r="AD14" i="21" s="1"/>
  <c r="Z22" i="21"/>
  <c r="K23" i="21"/>
  <c r="Z33" i="21"/>
  <c r="K32" i="21"/>
  <c r="AA32" i="21"/>
  <c r="Z6" i="21"/>
  <c r="K5" i="21"/>
  <c r="AD35" i="21" l="1"/>
  <c r="AD40" i="21" s="1"/>
  <c r="AC37" i="21"/>
  <c r="AC39" i="21" s="1"/>
  <c r="AF37" i="21"/>
  <c r="AF39" i="21" s="1"/>
  <c r="AG35" i="21"/>
  <c r="AG40" i="21" s="1"/>
  <c r="Z21" i="21"/>
  <c r="K21" i="21" s="1"/>
  <c r="K22" i="21"/>
  <c r="K6" i="21"/>
  <c r="Z8" i="21"/>
  <c r="Z35" i="21"/>
  <c r="K33" i="21"/>
  <c r="Z10" i="21" l="1"/>
  <c r="AA10" i="21" s="1"/>
  <c r="AA8" i="21"/>
  <c r="AA35" i="21"/>
  <c r="AA40" i="21" s="1"/>
  <c r="K35" i="21"/>
  <c r="Z37" i="21"/>
  <c r="K8" i="21"/>
  <c r="K10" i="21" l="1"/>
  <c r="Z11" i="21"/>
  <c r="Z39" i="21"/>
  <c r="K39" i="21" s="1"/>
  <c r="K37" i="21"/>
  <c r="Z12" i="21" l="1"/>
  <c r="K11" i="21"/>
  <c r="K12" i="21" l="1"/>
  <c r="S14" i="21" s="1"/>
  <c r="AA14" i="2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</author>
  </authors>
  <commentList>
    <comment ref="U14" authorId="0" shapeId="0" xr:uid="{EDF0A8E8-800B-4F4B-850B-5E86F63A2C2D}">
      <text>
        <r>
          <rPr>
            <b/>
            <sz val="9"/>
            <color indexed="81"/>
            <rFont val="Tahoma"/>
            <family val="2"/>
          </rPr>
          <t>d:</t>
        </r>
        <r>
          <rPr>
            <sz val="9"/>
            <color indexed="81"/>
            <rFont val="Tahoma"/>
            <family val="2"/>
          </rPr>
          <t xml:space="preserve">
see fuller notes but also possible is 2014 of 50.05 from decline curve and thus lambda of 0.98
2014 est of 46 is on trend  figure </t>
        </r>
      </text>
    </comment>
  </commentList>
</comments>
</file>

<file path=xl/sharedStrings.xml><?xml version="1.0" encoding="utf-8"?>
<sst xmlns="http://schemas.openxmlformats.org/spreadsheetml/2006/main" count="3438" uniqueCount="678">
  <si>
    <t>herd</t>
  </si>
  <si>
    <t>year</t>
  </si>
  <si>
    <t>KS</t>
  </si>
  <si>
    <t>Q</t>
  </si>
  <si>
    <t xml:space="preserve"> </t>
  </si>
  <si>
    <t>survival</t>
  </si>
  <si>
    <t>18-13081H</t>
  </si>
  <si>
    <t>x</t>
  </si>
  <si>
    <t>18-13052H</t>
  </si>
  <si>
    <t>18-13082H</t>
  </si>
  <si>
    <t>18-13083H</t>
  </si>
  <si>
    <t>18-13093H</t>
  </si>
  <si>
    <t>TWIGGY</t>
  </si>
  <si>
    <t>18-13094H</t>
  </si>
  <si>
    <t>TEMPLE</t>
  </si>
  <si>
    <t>18-13095H</t>
  </si>
  <si>
    <t>PIN</t>
  </si>
  <si>
    <t>15-7318</t>
  </si>
  <si>
    <t>Velveteen</t>
  </si>
  <si>
    <t>15-7319</t>
  </si>
  <si>
    <t>Jester</t>
  </si>
  <si>
    <t>15-7320</t>
  </si>
  <si>
    <t>15-7321</t>
  </si>
  <si>
    <t>17-10519</t>
  </si>
  <si>
    <t>17-10517</t>
  </si>
  <si>
    <t>17-10518</t>
  </si>
  <si>
    <t>17-10516</t>
  </si>
  <si>
    <t>18-13987</t>
  </si>
  <si>
    <t>18-13988</t>
  </si>
  <si>
    <t>18-13992</t>
  </si>
  <si>
    <t>18-13993</t>
  </si>
  <si>
    <t>sum</t>
  </si>
  <si>
    <t>2015-16</t>
  </si>
  <si>
    <t>2016-17</t>
  </si>
  <si>
    <t>2017-18</t>
  </si>
  <si>
    <t>2018-19</t>
  </si>
  <si>
    <t>2019-20</t>
  </si>
  <si>
    <t>c</t>
  </si>
  <si>
    <t xml:space="preserve">c </t>
  </si>
  <si>
    <t>2014-15</t>
  </si>
  <si>
    <t>imom2</t>
  </si>
  <si>
    <t>dos eqis</t>
  </si>
  <si>
    <t>calf</t>
  </si>
  <si>
    <t>n</t>
  </si>
  <si>
    <t>fall 2017</t>
  </si>
  <si>
    <t>fall 2018</t>
  </si>
  <si>
    <t>fall 2019</t>
  </si>
  <si>
    <t>y</t>
  </si>
  <si>
    <t>4 of 4 preg</t>
  </si>
  <si>
    <t>3 of 4 w c</t>
  </si>
  <si>
    <t>2 of 4 w c</t>
  </si>
  <si>
    <t>12 of 18 w c</t>
  </si>
  <si>
    <t>5 of 17 w c</t>
  </si>
  <si>
    <t>2 of 14 w c</t>
  </si>
  <si>
    <t>fall 2014</t>
  </si>
  <si>
    <t>fall 2015</t>
  </si>
  <si>
    <t>fall 2016</t>
  </si>
  <si>
    <t xml:space="preserve">n </t>
  </si>
  <si>
    <t>8 of 11 w c</t>
  </si>
  <si>
    <t>2 of 9 w c</t>
  </si>
  <si>
    <t>pct cvs</t>
  </si>
  <si>
    <t>pct in pop</t>
  </si>
  <si>
    <t>colalrs</t>
  </si>
  <si>
    <t>NN</t>
  </si>
  <si>
    <t>NC</t>
  </si>
  <si>
    <t>N</t>
  </si>
  <si>
    <t>CN</t>
  </si>
  <si>
    <t>CC</t>
  </si>
  <si>
    <t>dos equis</t>
  </si>
  <si>
    <t>name</t>
  </si>
  <si>
    <t>age</t>
  </si>
  <si>
    <t>sex</t>
  </si>
  <si>
    <t xml:space="preserve">PALM   lady </t>
  </si>
  <si>
    <t>ad</t>
  </si>
  <si>
    <t>F</t>
  </si>
  <si>
    <t>LEFT CROSS</t>
  </si>
  <si>
    <t>ROPER / R antler like a loose rope</t>
  </si>
  <si>
    <t>ROPER'S BOY</t>
  </si>
  <si>
    <t>M</t>
  </si>
  <si>
    <t>LEFT 4BEZ  also Keizer</t>
  </si>
  <si>
    <t>Y</t>
  </si>
  <si>
    <t>BURR BUMP  top brow</t>
  </si>
  <si>
    <t>TRUCKER</t>
  </si>
  <si>
    <t>WHITE SPOT</t>
  </si>
  <si>
    <t>INDY</t>
  </si>
  <si>
    <t>WHITE EAR (2016) car204 RIGHT</t>
  </si>
  <si>
    <t>INLET 1st had counts 4 L &amp; R backward  r brow</t>
  </si>
  <si>
    <t>TWEEK (2017) car 211 LEFT</t>
  </si>
  <si>
    <t>TWEEK'S GIRL</t>
  </si>
  <si>
    <t>SIMPLE</t>
  </si>
  <si>
    <t>SWELL (2018)    WLHID 18-13988 right</t>
  </si>
  <si>
    <t>ALERT (2018)   WLHID 18-13992 LEFT</t>
  </si>
  <si>
    <t>PROUD</t>
  </si>
  <si>
    <t>WALRUS (2016)</t>
  </si>
  <si>
    <t>ALERT'S BOY</t>
  </si>
  <si>
    <t>BEZINGA</t>
  </si>
  <si>
    <t>PORCUPINE</t>
  </si>
  <si>
    <t>MOON</t>
  </si>
  <si>
    <t>SYMMETRY</t>
  </si>
  <si>
    <t>SYMMETRY'S BOY</t>
  </si>
  <si>
    <t>ZERO</t>
  </si>
  <si>
    <t>FUNKY TOP (2016) LEFT   butch</t>
  </si>
  <si>
    <t>SPEAR (2018) LEFT    impala</t>
  </si>
  <si>
    <t>ROOSTER</t>
  </si>
  <si>
    <t>STARBOARD (2017) RIGHT  hook</t>
  </si>
  <si>
    <t>IRIDI-MOM (2014) LEFT    spoons</t>
  </si>
  <si>
    <t>HENRIETTA LACKS (2017) see BLONDY</t>
  </si>
  <si>
    <t>PIN (2015) RIGHT   small brow</t>
  </si>
  <si>
    <t>PIN'S BOY</t>
  </si>
  <si>
    <t>TEMPLE (2016) car199 RIGHT</t>
  </si>
  <si>
    <t>YOUNG BOY</t>
  </si>
  <si>
    <t>BATMAN</t>
  </si>
  <si>
    <t>LIPS (2018) WLHID 18-13987 RIGHT</t>
  </si>
  <si>
    <t>BAG LADY (2018) 18-13993 RIGHT</t>
  </si>
  <si>
    <t>BAG LADY'S BOY   SPIKES  BEZZIE's BOY</t>
  </si>
  <si>
    <t>MS.ELBOWS</t>
  </si>
  <si>
    <t xml:space="preserve">STRETCH </t>
  </si>
  <si>
    <t>EXTRA - BURR BUMPS   mr big</t>
  </si>
  <si>
    <t>BLUR (2017) car 210  LEFT  stubby</t>
  </si>
  <si>
    <t xml:space="preserve">BLONDY  see 19.31 HR  </t>
  </si>
  <si>
    <t>SLINGSHOT</t>
  </si>
  <si>
    <t>TINY BEZ</t>
  </si>
  <si>
    <t>EASY</t>
  </si>
  <si>
    <t>PEG'S MOM (2016) LEFT</t>
  </si>
  <si>
    <t>NIGHT OWL</t>
  </si>
  <si>
    <t>SPIKY BROW</t>
  </si>
  <si>
    <t>GREY NECK GIRL (2016) car185 LEFT</t>
  </si>
  <si>
    <t>VICTORY</t>
  </si>
  <si>
    <t>VICTORY'S GIRL needle</t>
  </si>
  <si>
    <t>BEAST</t>
  </si>
  <si>
    <t>GRANDPA  top brow</t>
  </si>
  <si>
    <t>B&amp;C</t>
  </si>
  <si>
    <t>BLADE (2017)  car212 missing ear tag</t>
  </si>
  <si>
    <t>AMOUR  hang top</t>
  </si>
  <si>
    <t>TOP-3</t>
  </si>
  <si>
    <t>NEW GIRL prev thought BOY  small top</t>
  </si>
  <si>
    <t>LEAST</t>
  </si>
  <si>
    <t>JERSEY two brow</t>
  </si>
  <si>
    <t>CLAWS</t>
  </si>
  <si>
    <t>MINIMAL</t>
  </si>
  <si>
    <t>SHARKFIN</t>
  </si>
  <si>
    <t>SICKLE</t>
  </si>
  <si>
    <t>IMPOSTER</t>
  </si>
  <si>
    <t>SMALL RIGHT</t>
  </si>
  <si>
    <t>FORK TOP</t>
  </si>
  <si>
    <t>RIGHT FORK</t>
  </si>
  <si>
    <t>BEZ FORKS</t>
  </si>
  <si>
    <t>PINCHER</t>
  </si>
  <si>
    <t>HEART</t>
  </si>
  <si>
    <t>CREEP</t>
  </si>
  <si>
    <t>GRASPING</t>
  </si>
  <si>
    <t>POTENTIAL limper from BB</t>
  </si>
  <si>
    <t>LONG BROW</t>
  </si>
  <si>
    <t>LEAST'S BOY   ET</t>
  </si>
  <si>
    <t>SEMI</t>
  </si>
  <si>
    <t>LATECOMER</t>
  </si>
  <si>
    <t>HIGHWAY</t>
  </si>
  <si>
    <t xml:space="preserve">JESTER (2014) missing ear tag </t>
  </si>
  <si>
    <t>AMAZON</t>
  </si>
  <si>
    <t>AMAZONs CALF</t>
  </si>
  <si>
    <t xml:space="preserve">FUZZBROW  </t>
  </si>
  <si>
    <t xml:space="preserve">MRS ELBOWS BOY </t>
  </si>
  <si>
    <t>VELVETEEN (2016) purple  L car201</t>
  </si>
  <si>
    <t>HENRIETTA LACKS (2016)</t>
  </si>
  <si>
    <t>PEG'S MOM (2016) orange L car186</t>
  </si>
  <si>
    <t>POST</t>
  </si>
  <si>
    <t>POST's GIRL</t>
  </si>
  <si>
    <t>BAZOOKA (2016)</t>
  </si>
  <si>
    <t>SWEEP (2016)</t>
  </si>
  <si>
    <t>KEENER (2016)</t>
  </si>
  <si>
    <t>BLUR</t>
  </si>
  <si>
    <t>BLADE</t>
  </si>
  <si>
    <t>BLADE"S GIRL</t>
  </si>
  <si>
    <t>SHY</t>
  </si>
  <si>
    <t>FUNKY TOP (2016) orange L car203</t>
  </si>
  <si>
    <t>TWEAK</t>
  </si>
  <si>
    <t xml:space="preserve">SHY'S TWIN </t>
  </si>
  <si>
    <t>TWO-SPIKE</t>
  </si>
  <si>
    <t>TWO-SPIKES GIRL</t>
  </si>
  <si>
    <t>DIMPLE</t>
  </si>
  <si>
    <t>DIMPLE'S GIRL</t>
  </si>
  <si>
    <t>DELICATE</t>
  </si>
  <si>
    <t>MOOSE</t>
  </si>
  <si>
    <t>GNG grey neck girl (2014) green L car185</t>
  </si>
  <si>
    <t xml:space="preserve">DINO </t>
  </si>
  <si>
    <t>UPRIGHT</t>
  </si>
  <si>
    <t>MONSTER</t>
  </si>
  <si>
    <t>REAR PIPES (2015)</t>
  </si>
  <si>
    <t>BEZ BLADE</t>
  </si>
  <si>
    <t>CHAMPION</t>
  </si>
  <si>
    <t>CHAMPION'S GIRL</t>
  </si>
  <si>
    <t>FORK</t>
  </si>
  <si>
    <t>FORK'S BOY</t>
  </si>
  <si>
    <t>ROBOT (2014)</t>
  </si>
  <si>
    <t>ROBOT'S TWIN</t>
  </si>
  <si>
    <t>PIN (2015) yellow R car200</t>
  </si>
  <si>
    <t>FRONTBACK</t>
  </si>
  <si>
    <t>JANIE</t>
  </si>
  <si>
    <t>FORKLIFT</t>
  </si>
  <si>
    <t>EAR SPIKES</t>
  </si>
  <si>
    <t>EAR SPIKES' BOY</t>
  </si>
  <si>
    <t>TWEAK'S TWIN</t>
  </si>
  <si>
    <t>WHITE EAR (2016) orange R car204</t>
  </si>
  <si>
    <t>TEMPLE (2016) blue R car199</t>
  </si>
  <si>
    <t>MINI BEZETTE</t>
  </si>
  <si>
    <t>SONY</t>
  </si>
  <si>
    <t>FLAME</t>
  </si>
  <si>
    <t>FORK'S BROTHER</t>
  </si>
  <si>
    <t>FORKLIFT'S TWIN</t>
  </si>
  <si>
    <t xml:space="preserve">ad </t>
  </si>
  <si>
    <t>GLINT</t>
  </si>
  <si>
    <t xml:space="preserve">FUNKY TOP'S TWIN </t>
  </si>
  <si>
    <t>ELEGANT</t>
  </si>
  <si>
    <t>PORT</t>
  </si>
  <si>
    <t>JESTER (2014)  green L car202</t>
  </si>
  <si>
    <t>FUTURE</t>
  </si>
  <si>
    <t>STARBOARD</t>
  </si>
  <si>
    <t>BLACK FACE</t>
  </si>
  <si>
    <t xml:space="preserve">RIGHT WING </t>
  </si>
  <si>
    <t>IRIDI MOM (2014)  orange L car156b</t>
  </si>
  <si>
    <t>SENIOR</t>
  </si>
  <si>
    <t>DOS EQUIS (2014) car039</t>
  </si>
  <si>
    <t>DOS EQUIS' BOY</t>
  </si>
  <si>
    <t>FLEET</t>
  </si>
  <si>
    <t xml:space="preserve">BALDY      </t>
  </si>
  <si>
    <t>BALDY'S GIRL</t>
  </si>
  <si>
    <t>SCOUT</t>
  </si>
  <si>
    <t>EARLY BIRD</t>
  </si>
  <si>
    <t>EARLY BIRD'S Boy</t>
  </si>
  <si>
    <t>VELVETEEN (2016) car201 LEFT</t>
  </si>
  <si>
    <t>VELVETEEN's Girl</t>
  </si>
  <si>
    <t xml:space="preserve">BLADE(2017) 150.410 car212 RIGHT </t>
  </si>
  <si>
    <t>BLADE'S Girl</t>
  </si>
  <si>
    <t>SPROUT</t>
  </si>
  <si>
    <t>TWEAK(2017) 150.420 car211 LEFT</t>
  </si>
  <si>
    <t>ROBOT'S TWIN (2017)</t>
  </si>
  <si>
    <t>GREY NECK GIRL (2014) car185 LEFT</t>
  </si>
  <si>
    <t xml:space="preserve">Q (2017) </t>
  </si>
  <si>
    <t>PEG'S MOM (2016) car186 LEFT</t>
  </si>
  <si>
    <t>PEG'S MOM'S Boy</t>
  </si>
  <si>
    <t>CINDER</t>
  </si>
  <si>
    <t>SWELL</t>
  </si>
  <si>
    <t>SHEDDING</t>
  </si>
  <si>
    <t>SLURPY</t>
  </si>
  <si>
    <t>BEAR</t>
  </si>
  <si>
    <t>ALERT</t>
  </si>
  <si>
    <t>ALERTS Girl</t>
  </si>
  <si>
    <t>KNOB</t>
  </si>
  <si>
    <t xml:space="preserve">HENRIETTA LACKS (2017) </t>
  </si>
  <si>
    <t>HR's CALF</t>
  </si>
  <si>
    <t>6 PACK</t>
  </si>
  <si>
    <t>BUFF</t>
  </si>
  <si>
    <t>BW</t>
  </si>
  <si>
    <t>KNOB'S GIRL</t>
  </si>
  <si>
    <t>B2D2</t>
  </si>
  <si>
    <t>ROMAN</t>
  </si>
  <si>
    <t>RIGHTBLACK</t>
  </si>
  <si>
    <t>DARKY</t>
  </si>
  <si>
    <t>LIPS</t>
  </si>
  <si>
    <t>NECK</t>
  </si>
  <si>
    <t>SPEAR</t>
  </si>
  <si>
    <t>SNAP</t>
  </si>
  <si>
    <t>TROOPER</t>
  </si>
  <si>
    <t>BRUTUS</t>
  </si>
  <si>
    <t>STARBOARD (2016) car209 RIGHT</t>
  </si>
  <si>
    <t>STARBOARD'S CALF</t>
  </si>
  <si>
    <t>RAIN</t>
  </si>
  <si>
    <t>ICE PICK</t>
  </si>
  <si>
    <t>WHITE EAR'S BOY</t>
  </si>
  <si>
    <t>BLIP</t>
  </si>
  <si>
    <t>SQUARE</t>
  </si>
  <si>
    <t>FUNKY TOP (2016) car203 LEFT</t>
  </si>
  <si>
    <t>FUNKY TOP (2016) ' BOY</t>
  </si>
  <si>
    <t>WIDEBROW</t>
  </si>
  <si>
    <t>WIDEBROW'S GIRL</t>
  </si>
  <si>
    <t>PIN (2015) car200 RIGHT</t>
  </si>
  <si>
    <t>PIN (2015) Girl</t>
  </si>
  <si>
    <t>JESTER (2014) car202  LEFT</t>
  </si>
  <si>
    <t>JESTER (2014)'s GIRL</t>
  </si>
  <si>
    <t>IRIDI-MOM (2014) car156 LEFT</t>
  </si>
  <si>
    <t>2-DROP</t>
  </si>
  <si>
    <t>2-DROP'S BOY</t>
  </si>
  <si>
    <t>BUMPS</t>
  </si>
  <si>
    <t>SHOULDER</t>
  </si>
  <si>
    <t>BBQ</t>
  </si>
  <si>
    <t>BLACKFACE(2017)</t>
  </si>
  <si>
    <t>BLUR car210 LEFT</t>
  </si>
  <si>
    <t>BLUR'S Girl</t>
  </si>
  <si>
    <t>GUIDE</t>
  </si>
  <si>
    <t>SNAKE</t>
  </si>
  <si>
    <t>BAG LADY</t>
  </si>
  <si>
    <t>BAG LADY's GIRL</t>
  </si>
  <si>
    <t>LITTLE EAR</t>
  </si>
  <si>
    <t>BASKET</t>
  </si>
  <si>
    <t>BBQ'S BOY white legs</t>
  </si>
  <si>
    <t>SEE-SHEDDING</t>
  </si>
  <si>
    <t>IRIDI-MOM (2014)'s BOY</t>
  </si>
  <si>
    <t>GARDEN</t>
  </si>
  <si>
    <t>FLAT BEZ</t>
  </si>
  <si>
    <t>KEENER</t>
  </si>
  <si>
    <t>m</t>
  </si>
  <si>
    <t>VELVETEEN</t>
  </si>
  <si>
    <t>f</t>
  </si>
  <si>
    <t>ROBOT 2016</t>
  </si>
  <si>
    <t>PADDLE</t>
  </si>
  <si>
    <t>MINI-BEZES</t>
  </si>
  <si>
    <t>FUNKY TOP</t>
  </si>
  <si>
    <t>SWEEP 2016</t>
  </si>
  <si>
    <t>HENRIETTA LACKS</t>
  </si>
  <si>
    <t>IRIDI-MOM 2016</t>
  </si>
  <si>
    <t>IRIDI-MOM'S BOY</t>
  </si>
  <si>
    <t>TIPLESS</t>
  </si>
  <si>
    <t>GRAY NECK GIRL</t>
  </si>
  <si>
    <t>GRAY NECK'S BOY</t>
  </si>
  <si>
    <t>GOAT</t>
  </si>
  <si>
    <t>GOAT'S GIRL</t>
  </si>
  <si>
    <t>RED EYE</t>
  </si>
  <si>
    <t>RED EYE'S GIRL</t>
  </si>
  <si>
    <t>THINKER</t>
  </si>
  <si>
    <t>BEZOOKA</t>
  </si>
  <si>
    <t>CROWN</t>
  </si>
  <si>
    <t>FUNKY TOP'S BOY</t>
  </si>
  <si>
    <t>ESTRAGON</t>
  </si>
  <si>
    <t>GOGO</t>
  </si>
  <si>
    <t>GODOT</t>
  </si>
  <si>
    <t>PEG'S MOM 2016</t>
  </si>
  <si>
    <t>LIMPY</t>
  </si>
  <si>
    <t>DROP TINE 2016</t>
  </si>
  <si>
    <t>SHINY 2016</t>
  </si>
  <si>
    <t>CROWN'S BOY</t>
  </si>
  <si>
    <t>GODOT'S GIRL</t>
  </si>
  <si>
    <t>GOGO'S TWIN</t>
  </si>
  <si>
    <t>RIGHTY</t>
  </si>
  <si>
    <t>WALRUS</t>
  </si>
  <si>
    <t>PEG'S MOM'S BOY</t>
  </si>
  <si>
    <t>JESTER 2016</t>
  </si>
  <si>
    <t xml:space="preserve">R2's GIRL also called BEAM </t>
  </si>
  <si>
    <t>R2</t>
  </si>
  <si>
    <t>HARPOON</t>
  </si>
  <si>
    <t>JESTER'S BOY</t>
  </si>
  <si>
    <t>HARPOONS'S BOY</t>
  </si>
  <si>
    <t>REAR POINTS 2017</t>
  </si>
  <si>
    <t>VLADIMIR</t>
  </si>
  <si>
    <t>TEMPLE 2016</t>
  </si>
  <si>
    <t>TEMPLE'S GIRL</t>
  </si>
  <si>
    <t>WHITE EAR</t>
  </si>
  <si>
    <t xml:space="preserve">PIPPA </t>
  </si>
  <si>
    <t>ELKY</t>
  </si>
  <si>
    <t xml:space="preserve">BLUNT TOP </t>
  </si>
  <si>
    <t>PIN 2016</t>
  </si>
  <si>
    <t>CEE</t>
  </si>
  <si>
    <t>c1none</t>
  </si>
  <si>
    <t xml:space="preserve">c2bumps </t>
  </si>
  <si>
    <t>c3stubs  not PIN 2016'S BOY</t>
  </si>
  <si>
    <t>WHIPPET</t>
  </si>
  <si>
    <t>DOS EQUIS 2016</t>
  </si>
  <si>
    <t>ANNIE</t>
  </si>
  <si>
    <t>ANNIE'S BOY also called PENGUIN</t>
  </si>
  <si>
    <t>HOLLOW</t>
  </si>
  <si>
    <t>LYRE</t>
  </si>
  <si>
    <t>PIN's boy</t>
  </si>
  <si>
    <t>VELVET</t>
  </si>
  <si>
    <t>STRETCH</t>
  </si>
  <si>
    <t>STR.CALF</t>
  </si>
  <si>
    <t>SHRED</t>
  </si>
  <si>
    <t>PEBBLES</t>
  </si>
  <si>
    <t xml:space="preserve"> TOP KNOT</t>
  </si>
  <si>
    <t>TK</t>
  </si>
  <si>
    <t>DT2</t>
  </si>
  <si>
    <t>LUCKY</t>
  </si>
  <si>
    <t>PEACE</t>
  </si>
  <si>
    <t>iridi-mom</t>
  </si>
  <si>
    <t xml:space="preserve"> SHINY</t>
  </si>
  <si>
    <t>BULBOUS</t>
  </si>
  <si>
    <t>BORIS</t>
  </si>
  <si>
    <t>MIDNIGHT</t>
  </si>
  <si>
    <t>REAR PIPES</t>
  </si>
  <si>
    <t>BROTHER BULBOUS</t>
  </si>
  <si>
    <t>ROBOT</t>
  </si>
  <si>
    <t>QUADRA SPIKE</t>
  </si>
  <si>
    <t>SWEEP</t>
  </si>
  <si>
    <t>DREAMER</t>
  </si>
  <si>
    <t>TWIST</t>
  </si>
  <si>
    <t>FORK LIFT</t>
  </si>
  <si>
    <t>SHRED-LIKE</t>
  </si>
  <si>
    <t>MARCH</t>
  </si>
  <si>
    <t>gray neck girl</t>
  </si>
  <si>
    <t>JEST2</t>
  </si>
  <si>
    <t>PALMETTE</t>
  </si>
  <si>
    <t>SCYTHE</t>
  </si>
  <si>
    <t>TEM.CALF</t>
  </si>
  <si>
    <t>hook</t>
  </si>
  <si>
    <t>HOOK'S CALF</t>
  </si>
  <si>
    <t>ISABELLE</t>
  </si>
  <si>
    <t>ISABELLE'S BOY</t>
  </si>
  <si>
    <t>KK</t>
  </si>
  <si>
    <t>CAST</t>
  </si>
  <si>
    <t>peg's mom</t>
  </si>
  <si>
    <t>NOT11</t>
  </si>
  <si>
    <t>MICRON</t>
  </si>
  <si>
    <t>TRICERATOPS</t>
  </si>
  <si>
    <t>GRAEME</t>
  </si>
  <si>
    <t>EUREKA</t>
  </si>
  <si>
    <t>ERIK</t>
  </si>
  <si>
    <t>NOT 11's GIRL</t>
  </si>
  <si>
    <t>NAME</t>
  </si>
  <si>
    <t>ADRIAN</t>
  </si>
  <si>
    <t>DOS EQUIS</t>
  </si>
  <si>
    <t>KAHUNA</t>
  </si>
  <si>
    <t>TINA</t>
  </si>
  <si>
    <t>DROPTINE</t>
  </si>
  <si>
    <t>CALLIE</t>
  </si>
  <si>
    <t>SHE</t>
  </si>
  <si>
    <t>FUZZ BUTT</t>
  </si>
  <si>
    <t>SPINDLY TOPS</t>
  </si>
  <si>
    <t>BLACK BELLY</t>
  </si>
  <si>
    <t>JUNIOR</t>
  </si>
  <si>
    <t>JAMES DEAN</t>
  </si>
  <si>
    <t>SLENDER ANTLERS</t>
  </si>
  <si>
    <t>TWIN PEAKS</t>
  </si>
  <si>
    <t>HOOK</t>
  </si>
  <si>
    <t>GRAY NECK</t>
  </si>
  <si>
    <t>FLUXNET</t>
  </si>
  <si>
    <t>STUB</t>
  </si>
  <si>
    <t>SPIKE</t>
  </si>
  <si>
    <t>CROOKED</t>
  </si>
  <si>
    <t>BIGBROW</t>
  </si>
  <si>
    <t>PEG</t>
  </si>
  <si>
    <t>GREY NECK GIRL</t>
  </si>
  <si>
    <t>PEG'S MOM</t>
  </si>
  <si>
    <t>DOUBLE-DOUBLE</t>
  </si>
  <si>
    <t>RIBS</t>
  </si>
  <si>
    <t>RIB'S BOY</t>
  </si>
  <si>
    <t>CRACKED</t>
  </si>
  <si>
    <t>COMBO</t>
  </si>
  <si>
    <t>IRIDIUM 2</t>
  </si>
  <si>
    <t xml:space="preserve">IRIDI-MOM </t>
  </si>
  <si>
    <t>iBABY</t>
  </si>
  <si>
    <t>REAR POINTS</t>
  </si>
  <si>
    <t xml:space="preserve">ORPHAN  </t>
  </si>
  <si>
    <t>LEFT CURVE</t>
  </si>
  <si>
    <t>LCs KID</t>
  </si>
  <si>
    <t>MEGA STUB</t>
  </si>
  <si>
    <t>BLACK EARS</t>
  </si>
  <si>
    <t>SPATULA</t>
  </si>
  <si>
    <t xml:space="preserve">LEFT HOOK </t>
  </si>
  <si>
    <t>LEFT HOOK'S BOY</t>
  </si>
  <si>
    <t>STUB 2</t>
  </si>
  <si>
    <t>STUB 2'S CALF</t>
  </si>
  <si>
    <t>SHED</t>
  </si>
  <si>
    <t>FRONT POINTS</t>
  </si>
  <si>
    <t>BULLET</t>
  </si>
  <si>
    <t>SNOW NOSE</t>
  </si>
  <si>
    <t>JESTER</t>
  </si>
  <si>
    <t>WHITE EYE</t>
  </si>
  <si>
    <t>rrdate</t>
  </si>
  <si>
    <t>sort</t>
  </si>
  <si>
    <t>NA</t>
  </si>
  <si>
    <t>treatment</t>
  </si>
  <si>
    <t>no</t>
  </si>
  <si>
    <t>model</t>
  </si>
  <si>
    <t>feed</t>
  </si>
  <si>
    <t>feedreduce</t>
  </si>
  <si>
    <t>wolfden</t>
  </si>
  <si>
    <t>lambda</t>
  </si>
  <si>
    <t>NO</t>
  </si>
  <si>
    <t>FEED</t>
  </si>
  <si>
    <t>wt</t>
  </si>
  <si>
    <t>agesex</t>
  </si>
  <si>
    <t>VCI</t>
  </si>
  <si>
    <t>af</t>
  </si>
  <si>
    <t>nocalf</t>
  </si>
  <si>
    <t>ribs</t>
  </si>
  <si>
    <t>am</t>
  </si>
  <si>
    <t>cm</t>
  </si>
  <si>
    <t>cf</t>
  </si>
  <si>
    <t>kg/c/d</t>
  </si>
  <si>
    <t>ID</t>
  </si>
  <si>
    <t>GPS_arrival_date</t>
  </si>
  <si>
    <t>detection_date</t>
  </si>
  <si>
    <t>activity_6yr</t>
  </si>
  <si>
    <t>KS numbers history source</t>
  </si>
  <si>
    <t>aerial</t>
  </si>
  <si>
    <t>RM</t>
  </si>
  <si>
    <t>count</t>
  </si>
  <si>
    <t>trend graph</t>
  </si>
  <si>
    <t>Pelletier and Seip 2019</t>
  </si>
  <si>
    <t>R</t>
  </si>
  <si>
    <t>n calves</t>
  </si>
  <si>
    <t>n adults</t>
  </si>
  <si>
    <t>pers comm email</t>
  </si>
  <si>
    <t>seip joines 2017</t>
  </si>
  <si>
    <t>seip joines 2018</t>
  </si>
  <si>
    <t>pelletier and seip 2019</t>
  </si>
  <si>
    <t>PCT cvs</t>
  </si>
  <si>
    <t>seip Jones 2016</t>
  </si>
  <si>
    <t xml:space="preserve">Pelletier and seip 2019 </t>
  </si>
  <si>
    <t>Pelletier and Seip 2019  graph</t>
  </si>
  <si>
    <t xml:space="preserve">this study </t>
  </si>
  <si>
    <t>method</t>
  </si>
  <si>
    <t>Q data - sheet1 + rmfit</t>
  </si>
  <si>
    <t>source for estimates</t>
  </si>
  <si>
    <t>source for RM model</t>
  </si>
  <si>
    <t>Pelletier 2020 unpub report</t>
  </si>
  <si>
    <t>working files1</t>
  </si>
  <si>
    <t>working files2</t>
  </si>
  <si>
    <t>rm fit</t>
  </si>
  <si>
    <t>No</t>
  </si>
  <si>
    <t xml:space="preserve">KS </t>
  </si>
  <si>
    <t>SS=&gt;</t>
  </si>
  <si>
    <t>all data Q in</t>
  </si>
  <si>
    <t>lambda vs density sheet Q data</t>
  </si>
  <si>
    <t>KS_model</t>
  </si>
  <si>
    <t>KS_feed</t>
  </si>
  <si>
    <t>KS_feedreduce</t>
  </si>
  <si>
    <t>Q_model</t>
  </si>
  <si>
    <t>Q_reduce</t>
  </si>
  <si>
    <t>variables</t>
  </si>
  <si>
    <t>explanation</t>
  </si>
  <si>
    <t xml:space="preserve">year </t>
  </si>
  <si>
    <t>time of population estimate</t>
  </si>
  <si>
    <t>census timing mid March  .2 of the year</t>
  </si>
  <si>
    <t>census timing fall .9 of the year (or .04 of next year)</t>
  </si>
  <si>
    <t>KS or Q</t>
  </si>
  <si>
    <t>model==estimate from RM model</t>
  </si>
  <si>
    <t>relates to census estimate or model and action</t>
  </si>
  <si>
    <t>no==census estimate when there was no feeding or wolf reduction</t>
  </si>
  <si>
    <t>feed==count when there was only feeding</t>
  </si>
  <si>
    <t>feedreduce==count when there was both feeding &amp; wolf reduction</t>
  </si>
  <si>
    <t>reduce==census estimate when there was only wolf reduction</t>
  </si>
  <si>
    <t>population number</t>
  </si>
  <si>
    <t>number of cavles counted aerial survey</t>
  </si>
  <si>
    <t>number of adults counted aerial survey</t>
  </si>
  <si>
    <t>calculated percent calves</t>
  </si>
  <si>
    <t>fem cvs/cow</t>
  </si>
  <si>
    <t>calculated female calves /cow</t>
  </si>
  <si>
    <t xml:space="preserve">M </t>
  </si>
  <si>
    <t>adult female mortality rate</t>
  </si>
  <si>
    <t>data source for R &amp; M</t>
  </si>
  <si>
    <t>lambda_year</t>
  </si>
  <si>
    <t>plus1</t>
  </si>
  <si>
    <t>minus 1</t>
  </si>
  <si>
    <t>plus est</t>
  </si>
  <si>
    <t>minus est</t>
  </si>
  <si>
    <t>SSb</t>
  </si>
  <si>
    <t>SSp</t>
  </si>
  <si>
    <t>SSm</t>
  </si>
  <si>
    <t>rm fit m</t>
  </si>
  <si>
    <t>rm fit p</t>
  </si>
  <si>
    <t>best_est</t>
  </si>
  <si>
    <t>calculating best fit of lambdas to census</t>
  </si>
  <si>
    <t>reduce</t>
  </si>
  <si>
    <t>treatment2</t>
  </si>
  <si>
    <t>trendgraphlambda</t>
  </si>
  <si>
    <t>wolf densities by herd and year</t>
  </si>
  <si>
    <t>y for use in lambda by herd and year graph</t>
  </si>
  <si>
    <t>for fig5</t>
  </si>
  <si>
    <t>treatment3</t>
  </si>
  <si>
    <t>G</t>
  </si>
  <si>
    <t>H</t>
  </si>
  <si>
    <t>I</t>
  </si>
  <si>
    <t>J</t>
  </si>
  <si>
    <t>K</t>
  </si>
  <si>
    <t>L</t>
  </si>
  <si>
    <t>O</t>
  </si>
  <si>
    <t>P</t>
  </si>
  <si>
    <t>T</t>
  </si>
  <si>
    <t>S</t>
  </si>
  <si>
    <t>U</t>
  </si>
  <si>
    <t>V</t>
  </si>
  <si>
    <t>W</t>
  </si>
  <si>
    <t>X</t>
  </si>
  <si>
    <t>Z</t>
  </si>
  <si>
    <t>AA</t>
  </si>
  <si>
    <t>AB</t>
  </si>
  <si>
    <t>estimation method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</si>
  <si>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</si>
  <si>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</si>
  <si>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</si>
  <si>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</si>
  <si>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</si>
  <si>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</si>
  <si>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</si>
  <si>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</si>
  <si>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</si>
  <si>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</si>
  <si>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 xml:space="preserve">subset for wolf density analysis </t>
  </si>
  <si>
    <t>refs</t>
  </si>
  <si>
    <t>best plus 1</t>
  </si>
  <si>
    <t>best minus1</t>
  </si>
  <si>
    <t>column</t>
  </si>
  <si>
    <t xml:space="preserve">year-.7 is year over which lambda calculated  </t>
  </si>
  <si>
    <t>lambda RM calculation or count comparisons last 2 rows are means</t>
  </si>
  <si>
    <t>YEAR</t>
  </si>
  <si>
    <t>Cows</t>
  </si>
  <si>
    <t>Female calves</t>
  </si>
  <si>
    <t>Total females</t>
  </si>
  <si>
    <t>Bulls</t>
  </si>
  <si>
    <t>Male calves</t>
  </si>
  <si>
    <t>Total males</t>
  </si>
  <si>
    <t>Total adults+calves</t>
  </si>
  <si>
    <t>Adjustments for human caused mortality</t>
  </si>
  <si>
    <t>Adjusted cows</t>
  </si>
  <si>
    <t>Adjusted female calves</t>
  </si>
  <si>
    <t>Adjusted females</t>
  </si>
  <si>
    <t>Adjusted bulls</t>
  </si>
  <si>
    <t>Adjusted male calves</t>
  </si>
  <si>
    <t>Adjusted males</t>
  </si>
  <si>
    <t>Adjusted total adults+calves</t>
  </si>
  <si>
    <t>calves (%)</t>
  </si>
  <si>
    <t>Lambda</t>
  </si>
  <si>
    <t>Bulls:100 cows</t>
  </si>
  <si>
    <t>Female survival</t>
  </si>
  <si>
    <t>Male survival</t>
  </si>
  <si>
    <t>2015 to 2016</t>
  </si>
  <si>
    <t>2016 to 2017</t>
  </si>
  <si>
    <t>2017 to 2018</t>
  </si>
  <si>
    <t>2018 to 2019</t>
  </si>
  <si>
    <t>2019 to 2020</t>
  </si>
  <si>
    <t>cows (%)</t>
  </si>
  <si>
    <t>Adult survival</t>
  </si>
  <si>
    <t>day</t>
  </si>
  <si>
    <t>countPCT</t>
  </si>
  <si>
    <t>WLHID</t>
  </si>
  <si>
    <t>flux net</t>
  </si>
  <si>
    <t>iridiMOM2</t>
  </si>
  <si>
    <t>iridiMOM</t>
  </si>
  <si>
    <t>number</t>
  </si>
  <si>
    <t>GREY NECK GIRLS'S BOY [ANTENNA]</t>
  </si>
  <si>
    <t xml:space="preserve">caribou days </t>
  </si>
  <si>
    <t>year interval</t>
  </si>
  <si>
    <t>date2</t>
  </si>
  <si>
    <t>yday</t>
  </si>
  <si>
    <t>Difference_in_proportion_2018</t>
  </si>
  <si>
    <t>JDay</t>
  </si>
  <si>
    <t>swe5</t>
  </si>
  <si>
    <t>swe3</t>
  </si>
  <si>
    <t>swe4</t>
  </si>
  <si>
    <t>pctarr</t>
  </si>
  <si>
    <t>2014-15 to 2015-16</t>
  </si>
  <si>
    <t>2018-19 to 2019-20</t>
  </si>
  <si>
    <t>calf C or not N one year to the next</t>
  </si>
  <si>
    <t>calf c or not n</t>
  </si>
  <si>
    <t>pctcvs</t>
  </si>
  <si>
    <t>number_of_pics</t>
  </si>
  <si>
    <t xml:space="preserve">gray neck girl </t>
  </si>
  <si>
    <t>Funky top</t>
  </si>
  <si>
    <t>White Ear</t>
  </si>
  <si>
    <t>TWEEK</t>
  </si>
  <si>
    <t xml:space="preserve">STARBOARD </t>
  </si>
  <si>
    <t>day_diff</t>
  </si>
  <si>
    <t xml:space="preserve">number </t>
  </si>
  <si>
    <t>for use against</t>
  </si>
  <si>
    <t>mean decline</t>
  </si>
  <si>
    <t xml:space="preserve">2014 RM to 2015 this study </t>
  </si>
  <si>
    <t>RM lambda not independent</t>
  </si>
  <si>
    <t>recruitment  (for KS_feedreduce = female calves/(fem cvs/cows)</t>
  </si>
  <si>
    <t>she</t>
  </si>
  <si>
    <t>2015-16 to 2016-17</t>
  </si>
  <si>
    <t>2016-17 to 2017-18</t>
  </si>
  <si>
    <t>2017-18 to 2018-19</t>
  </si>
  <si>
    <t>fraction</t>
  </si>
  <si>
    <t>number of times cows observed 3 years in a row</t>
  </si>
  <si>
    <t>NNC</t>
  </si>
  <si>
    <t>NCN</t>
  </si>
  <si>
    <t>CNN</t>
  </si>
  <si>
    <t>CNC</t>
  </si>
  <si>
    <t>CCN</t>
  </si>
  <si>
    <t>NNN</t>
  </si>
  <si>
    <t>NCC</t>
  </si>
  <si>
    <t>k</t>
  </si>
  <si>
    <t>bags</t>
  </si>
  <si>
    <t>weight</t>
  </si>
  <si>
    <t>food days</t>
  </si>
  <si>
    <t>KS_ad_lambda</t>
  </si>
  <si>
    <t>Q_ad_lambda</t>
  </si>
  <si>
    <t>yr</t>
  </si>
  <si>
    <t>change_rate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</si>
</sst>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"/>
    <numFmt numFmtId="166" formatCode="0.0000"/>
    <numFmt numFmtId="167" formatCode="yyyy\-mm\-dd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010B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ck">
        <color auto="1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0" fontId="0" fillId="8" borderId="0" xfId="0" applyFill="1"/>
    <xf numFmtId="0" fontId="0" fillId="3" borderId="0" xfId="0" applyFill="1"/>
    <xf numFmtId="0" fontId="0" fillId="8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7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/>
    <xf numFmtId="0" fontId="0" fillId="9" borderId="0" xfId="0" applyFill="1" applyAlignment="1">
      <alignment horizontal="center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center"/>
    </xf>
    <xf numFmtId="165" fontId="0" fillId="0" borderId="0" xfId="0" applyNumberFormat="1"/>
    <xf numFmtId="0" fontId="0" fillId="4" borderId="0" xfId="0" applyFill="1"/>
    <xf numFmtId="0" fontId="0" fillId="0" borderId="1" xfId="0" applyFont="1" applyFill="1" applyBorder="1" applyAlignment="1">
      <alignment horizontal="center"/>
    </xf>
    <xf numFmtId="0" fontId="0" fillId="5" borderId="0" xfId="0" applyFill="1"/>
    <xf numFmtId="0" fontId="0" fillId="5" borderId="0" xfId="0" applyFill="1" applyAlignment="1">
      <alignment horizontal="center"/>
    </xf>
    <xf numFmtId="0" fontId="0" fillId="10" borderId="0" xfId="0" applyFill="1"/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1" fontId="0" fillId="11" borderId="0" xfId="0" applyNumberForma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left"/>
    </xf>
    <xf numFmtId="0" fontId="0" fillId="12" borderId="0" xfId="0" applyFill="1" applyAlignment="1">
      <alignment horizontal="center"/>
    </xf>
    <xf numFmtId="164" fontId="0" fillId="12" borderId="0" xfId="0" applyNumberFormat="1" applyFill="1"/>
    <xf numFmtId="2" fontId="0" fillId="12" borderId="0" xfId="0" applyNumberFormat="1" applyFill="1"/>
    <xf numFmtId="2" fontId="0" fillId="12" borderId="0" xfId="0" applyNumberFormat="1" applyFill="1" applyAlignment="1">
      <alignment horizontal="center"/>
    </xf>
    <xf numFmtId="0" fontId="0" fillId="13" borderId="0" xfId="0" applyFill="1"/>
    <xf numFmtId="0" fontId="0" fillId="13" borderId="0" xfId="0" applyFill="1" applyAlignment="1">
      <alignment horizontal="center"/>
    </xf>
    <xf numFmtId="0" fontId="0" fillId="9" borderId="0" xfId="0" applyFill="1"/>
    <xf numFmtId="166" fontId="0" fillId="0" borderId="0" xfId="0" applyNumberFormat="1"/>
    <xf numFmtId="1" fontId="0" fillId="0" borderId="0" xfId="0" applyNumberFormat="1" applyFill="1"/>
    <xf numFmtId="164" fontId="0" fillId="12" borderId="0" xfId="0" applyNumberFormat="1" applyFill="1" applyAlignment="1">
      <alignment horizontal="center"/>
    </xf>
    <xf numFmtId="164" fontId="0" fillId="3" borderId="0" xfId="0" applyNumberFormat="1" applyFill="1"/>
    <xf numFmtId="164" fontId="0" fillId="13" borderId="0" xfId="0" applyNumberFormat="1" applyFill="1"/>
    <xf numFmtId="164" fontId="0" fillId="4" borderId="0" xfId="0" applyNumberFormat="1" applyFill="1"/>
    <xf numFmtId="164" fontId="0" fillId="6" borderId="0" xfId="0" applyNumberFormat="1" applyFill="1"/>
    <xf numFmtId="0" fontId="0" fillId="6" borderId="0" xfId="0" applyFill="1"/>
    <xf numFmtId="0" fontId="0" fillId="14" borderId="0" xfId="0" applyFill="1"/>
    <xf numFmtId="164" fontId="0" fillId="14" borderId="0" xfId="0" applyNumberFormat="1" applyFill="1"/>
    <xf numFmtId="164" fontId="0" fillId="0" borderId="0" xfId="0" applyNumberFormat="1" applyFill="1"/>
    <xf numFmtId="0" fontId="0" fillId="0" borderId="0" xfId="0" applyAlignment="1">
      <alignment horizontal="center" wrapText="1"/>
    </xf>
    <xf numFmtId="164" fontId="0" fillId="11" borderId="0" xfId="0" applyNumberFormat="1" applyFill="1"/>
    <xf numFmtId="0" fontId="0" fillId="15" borderId="0" xfId="0" applyFill="1" applyAlignment="1">
      <alignment horizontal="center"/>
    </xf>
    <xf numFmtId="0" fontId="0" fillId="16" borderId="0" xfId="0" applyFill="1"/>
    <xf numFmtId="165" fontId="0" fillId="12" borderId="0" xfId="0" applyNumberFormat="1" applyFill="1"/>
    <xf numFmtId="0" fontId="0" fillId="16" borderId="0" xfId="0" applyFill="1" applyAlignment="1">
      <alignment horizontal="left"/>
    </xf>
    <xf numFmtId="0" fontId="0" fillId="12" borderId="0" xfId="0" applyFill="1" applyAlignment="1">
      <alignment horizontal="left"/>
    </xf>
    <xf numFmtId="0" fontId="0" fillId="12" borderId="0" xfId="0" applyFill="1"/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left"/>
    </xf>
    <xf numFmtId="164" fontId="0" fillId="0" borderId="1" xfId="0" applyNumberFormat="1" applyFont="1" applyFill="1" applyBorder="1" applyAlignment="1">
      <alignment horizontal="left"/>
    </xf>
    <xf numFmtId="0" fontId="0" fillId="17" borderId="0" xfId="0" applyFill="1" applyAlignment="1">
      <alignment horizontal="left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/>
    <xf numFmtId="167" fontId="0" fillId="0" borderId="0" xfId="0" applyNumberFormat="1" applyAlignment="1">
      <alignment horizontal="center"/>
    </xf>
    <xf numFmtId="0" fontId="2" fillId="17" borderId="1" xfId="0" applyFont="1" applyFill="1" applyBorder="1" applyAlignment="1">
      <alignment horizontal="left"/>
    </xf>
    <xf numFmtId="0" fontId="0" fillId="17" borderId="1" xfId="0" applyFont="1" applyFill="1" applyBorder="1" applyAlignment="1">
      <alignment horizontal="left"/>
    </xf>
    <xf numFmtId="164" fontId="0" fillId="17" borderId="1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5" borderId="0" xfId="0" applyNumberFormat="1" applyFill="1"/>
    <xf numFmtId="165" fontId="1" fillId="12" borderId="0" xfId="0" applyNumberFormat="1" applyFont="1" applyFill="1"/>
    <xf numFmtId="1" fontId="0" fillId="0" borderId="0" xfId="0" applyNumberFormat="1" applyFill="1" applyAlignment="1">
      <alignment horizontal="center"/>
    </xf>
    <xf numFmtId="2" fontId="0" fillId="5" borderId="0" xfId="0" applyNumberFormat="1" applyFill="1"/>
    <xf numFmtId="0" fontId="0" fillId="18" borderId="0" xfId="0" applyFill="1"/>
    <xf numFmtId="2" fontId="0" fillId="19" borderId="0" xfId="0" applyNumberFormat="1" applyFill="1"/>
    <xf numFmtId="164" fontId="0" fillId="19" borderId="0" xfId="0" applyNumberFormat="1" applyFill="1"/>
    <xf numFmtId="0" fontId="0" fillId="19" borderId="0" xfId="0" applyFill="1"/>
    <xf numFmtId="0" fontId="0" fillId="20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1" fillId="17" borderId="0" xfId="0" applyFont="1" applyFill="1" applyAlignment="1">
      <alignment horizontal="center"/>
    </xf>
    <xf numFmtId="0" fontId="1" fillId="0" borderId="0" xfId="0" applyFont="1" applyAlignment="1">
      <alignment wrapText="1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2" borderId="0" xfId="0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010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E3AC9-043D-4B8F-9975-91B8ACE65AF7}">
  <dimension ref="A1:B7"/>
  <sheetViews>
    <sheetView workbookViewId="0">
      <selection activeCell="G15" sqref="G15"/>
    </sheetView>
  </sheetViews>
  <sheetFormatPr defaultRowHeight="15" x14ac:dyDescent="0.25"/>
  <cols>
    <col min="2" max="2" width="15.42578125" bestFit="1" customWidth="1"/>
  </cols>
  <sheetData>
    <row r="1" spans="1:2" x14ac:dyDescent="0.25">
      <c r="A1" t="s">
        <v>1</v>
      </c>
      <c r="B1" t="s">
        <v>644</v>
      </c>
    </row>
    <row r="2" spans="1:2" x14ac:dyDescent="0.25">
      <c r="A2">
        <v>2014</v>
      </c>
      <c r="B2">
        <v>215000</v>
      </c>
    </row>
    <row r="3" spans="1:2" x14ac:dyDescent="0.25">
      <c r="A3">
        <v>2015</v>
      </c>
      <c r="B3">
        <v>624000</v>
      </c>
    </row>
    <row r="4" spans="1:2" x14ac:dyDescent="0.25">
      <c r="A4">
        <v>2016</v>
      </c>
      <c r="B4">
        <v>700000</v>
      </c>
    </row>
    <row r="5" spans="1:2" x14ac:dyDescent="0.25">
      <c r="A5">
        <v>2017</v>
      </c>
      <c r="B5">
        <v>906000</v>
      </c>
    </row>
    <row r="6" spans="1:2" x14ac:dyDescent="0.25">
      <c r="A6">
        <v>2018</v>
      </c>
      <c r="B6">
        <v>1159000</v>
      </c>
    </row>
    <row r="7" spans="1:2" x14ac:dyDescent="0.25">
      <c r="A7">
        <v>2019</v>
      </c>
      <c r="B7">
        <v>1366000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0EE44-FA09-4CBF-AE45-0722F124DF47}">
  <dimension ref="A1:B32"/>
  <sheetViews>
    <sheetView workbookViewId="0">
      <selection activeCell="M36" sqref="M36"/>
    </sheetView>
  </sheetViews>
  <sheetFormatPr defaultRowHeight="15" x14ac:dyDescent="0.25"/>
  <cols>
    <col min="1" max="1" width="5.140625" style="55" bestFit="1" customWidth="1"/>
    <col min="2" max="2" width="29.28515625" style="55" bestFit="1" customWidth="1"/>
  </cols>
  <sheetData>
    <row r="1" spans="1:2" x14ac:dyDescent="0.25">
      <c r="A1" s="55" t="s">
        <v>632</v>
      </c>
      <c r="B1" s="55" t="s">
        <v>633</v>
      </c>
    </row>
    <row r="2" spans="1:2" x14ac:dyDescent="0.25">
      <c r="A2" s="55">
        <v>255</v>
      </c>
      <c r="B2" s="55">
        <v>-1.8662973589081956E-2</v>
      </c>
    </row>
    <row r="3" spans="1:2" x14ac:dyDescent="0.25">
      <c r="A3" s="55">
        <v>256</v>
      </c>
      <c r="B3" s="55">
        <v>7.1080616154507781E-2</v>
      </c>
    </row>
    <row r="4" spans="1:2" x14ac:dyDescent="0.25">
      <c r="A4" s="55">
        <v>257</v>
      </c>
      <c r="B4" s="55">
        <v>6.7234462308353921E-2</v>
      </c>
    </row>
    <row r="5" spans="1:2" x14ac:dyDescent="0.25">
      <c r="A5" s="55">
        <v>258</v>
      </c>
      <c r="B5" s="55">
        <v>6.3266208340099966E-2</v>
      </c>
    </row>
    <row r="6" spans="1:2" x14ac:dyDescent="0.25">
      <c r="A6" s="55">
        <v>259</v>
      </c>
      <c r="B6" s="55">
        <v>0.10172774680163843</v>
      </c>
    </row>
    <row r="7" spans="1:2" x14ac:dyDescent="0.25">
      <c r="A7" s="55">
        <v>260</v>
      </c>
      <c r="B7" s="55">
        <v>0.15433605803063932</v>
      </c>
    </row>
    <row r="8" spans="1:2" x14ac:dyDescent="0.25">
      <c r="A8" s="55">
        <v>261</v>
      </c>
      <c r="B8" s="55">
        <v>0.16715657085115213</v>
      </c>
    </row>
    <row r="9" spans="1:2" x14ac:dyDescent="0.25">
      <c r="A9" s="55">
        <v>262</v>
      </c>
      <c r="B9" s="55">
        <v>0.15185044840217254</v>
      </c>
    </row>
    <row r="10" spans="1:2" x14ac:dyDescent="0.25">
      <c r="A10" s="55">
        <v>263</v>
      </c>
      <c r="B10" s="55">
        <v>0.28553745105469241</v>
      </c>
    </row>
    <row r="11" spans="1:2" x14ac:dyDescent="0.25">
      <c r="A11" s="55">
        <v>264</v>
      </c>
      <c r="B11" s="55">
        <v>0.30733232284956424</v>
      </c>
    </row>
    <row r="12" spans="1:2" x14ac:dyDescent="0.25">
      <c r="A12" s="55">
        <v>265</v>
      </c>
      <c r="B12" s="55">
        <v>0.3084922740095154</v>
      </c>
    </row>
    <row r="13" spans="1:2" x14ac:dyDescent="0.25">
      <c r="A13" s="55">
        <v>266</v>
      </c>
      <c r="B13" s="55">
        <v>0.32222853774577914</v>
      </c>
    </row>
    <row r="14" spans="1:2" x14ac:dyDescent="0.25">
      <c r="A14" s="55">
        <v>267</v>
      </c>
      <c r="B14" s="55">
        <v>0.36085698647275</v>
      </c>
    </row>
    <row r="15" spans="1:2" x14ac:dyDescent="0.25">
      <c r="A15" s="55">
        <v>268</v>
      </c>
      <c r="B15" s="55">
        <v>0.35798342325435917</v>
      </c>
    </row>
    <row r="16" spans="1:2" x14ac:dyDescent="0.25">
      <c r="A16" s="55">
        <v>269</v>
      </c>
      <c r="B16" s="55">
        <v>0.35798342325435917</v>
      </c>
    </row>
    <row r="17" spans="1:2" x14ac:dyDescent="0.25">
      <c r="A17" s="55">
        <v>270</v>
      </c>
      <c r="B17" s="55">
        <v>0.34716042031312971</v>
      </c>
    </row>
    <row r="18" spans="1:2" x14ac:dyDescent="0.25">
      <c r="A18" s="55">
        <v>271</v>
      </c>
      <c r="B18" s="55">
        <v>0.3222171096555333</v>
      </c>
    </row>
    <row r="19" spans="1:2" x14ac:dyDescent="0.25">
      <c r="A19" s="55">
        <v>272</v>
      </c>
      <c r="B19" s="55">
        <v>0.31152913862273474</v>
      </c>
    </row>
    <row r="20" spans="1:2" x14ac:dyDescent="0.25">
      <c r="A20" s="55">
        <v>273</v>
      </c>
      <c r="B20" s="55">
        <v>0.31641314350673955</v>
      </c>
    </row>
    <row r="21" spans="1:2" x14ac:dyDescent="0.25">
      <c r="A21" s="55">
        <v>274</v>
      </c>
      <c r="B21" s="55">
        <v>0.34631925272319364</v>
      </c>
    </row>
    <row r="22" spans="1:2" x14ac:dyDescent="0.25">
      <c r="A22" s="55">
        <v>275</v>
      </c>
      <c r="B22" s="55">
        <v>0.35051907588853398</v>
      </c>
    </row>
    <row r="23" spans="1:2" x14ac:dyDescent="0.25">
      <c r="A23" s="55">
        <v>276</v>
      </c>
      <c r="B23" s="55">
        <v>0.34282676819622632</v>
      </c>
    </row>
    <row r="24" spans="1:2" x14ac:dyDescent="0.25">
      <c r="A24" s="55">
        <v>277</v>
      </c>
      <c r="B24" s="55">
        <v>0.34795497332443148</v>
      </c>
    </row>
    <row r="25" spans="1:2" x14ac:dyDescent="0.25">
      <c r="A25" s="55">
        <v>278</v>
      </c>
      <c r="B25" s="55">
        <v>0.31681944218890035</v>
      </c>
    </row>
    <row r="26" spans="1:2" x14ac:dyDescent="0.25">
      <c r="A26" s="55">
        <v>279</v>
      </c>
      <c r="B26" s="55">
        <v>0.33219142652640188</v>
      </c>
    </row>
    <row r="27" spans="1:2" x14ac:dyDescent="0.25">
      <c r="A27" s="55">
        <v>280</v>
      </c>
      <c r="B27" s="55">
        <v>0.28975742374757152</v>
      </c>
    </row>
    <row r="28" spans="1:2" x14ac:dyDescent="0.25">
      <c r="A28" s="55">
        <v>281</v>
      </c>
      <c r="B28" s="55">
        <v>0.26757519984120964</v>
      </c>
    </row>
    <row r="29" spans="1:2" x14ac:dyDescent="0.25">
      <c r="A29" s="55">
        <v>282</v>
      </c>
      <c r="B29" s="55">
        <v>0.2717750230065501</v>
      </c>
    </row>
    <row r="30" spans="1:2" x14ac:dyDescent="0.25">
      <c r="A30" s="55">
        <v>283</v>
      </c>
      <c r="B30" s="55">
        <v>0.26253541204280118</v>
      </c>
    </row>
    <row r="31" spans="1:2" x14ac:dyDescent="0.25">
      <c r="A31" s="55">
        <v>284</v>
      </c>
      <c r="B31" s="55">
        <v>0.2311556806630698</v>
      </c>
    </row>
    <row r="32" spans="1:2" x14ac:dyDescent="0.25">
      <c r="A32" s="55">
        <v>285</v>
      </c>
      <c r="B32" s="55">
        <v>0.23335348286087199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3D647-F6CD-4B58-BCDF-6E2094F91F0F}">
  <dimension ref="A1:M436"/>
  <sheetViews>
    <sheetView workbookViewId="0">
      <selection activeCell="O27" sqref="O27"/>
    </sheetView>
  </sheetViews>
  <sheetFormatPr defaultRowHeight="15" x14ac:dyDescent="0.25"/>
  <sheetData>
    <row r="1" spans="1:13" x14ac:dyDescent="0.25">
      <c r="A1" t="s">
        <v>1</v>
      </c>
      <c r="B1" t="s">
        <v>632</v>
      </c>
      <c r="C1" t="s">
        <v>635</v>
      </c>
      <c r="D1" t="s">
        <v>621</v>
      </c>
      <c r="E1" t="s">
        <v>636</v>
      </c>
      <c r="F1" t="s">
        <v>637</v>
      </c>
      <c r="G1" t="s">
        <v>638</v>
      </c>
      <c r="H1" t="s">
        <v>634</v>
      </c>
      <c r="I1">
        <v>2015</v>
      </c>
      <c r="J1">
        <v>2016</v>
      </c>
      <c r="K1">
        <v>2017</v>
      </c>
      <c r="L1">
        <v>2018</v>
      </c>
      <c r="M1">
        <v>2019</v>
      </c>
    </row>
    <row r="2" spans="1:13" x14ac:dyDescent="0.25">
      <c r="A2">
        <v>2015</v>
      </c>
      <c r="B2">
        <v>244</v>
      </c>
      <c r="C2">
        <v>0</v>
      </c>
      <c r="D2">
        <f t="shared" ref="D2:D65" si="0">A2+B2/365</f>
        <v>2015.668493150685</v>
      </c>
      <c r="E2">
        <v>0</v>
      </c>
      <c r="F2">
        <v>0</v>
      </c>
      <c r="G2">
        <v>0</v>
      </c>
      <c r="H2">
        <v>244</v>
      </c>
      <c r="I2">
        <v>0</v>
      </c>
      <c r="K2">
        <v>0</v>
      </c>
      <c r="L2">
        <v>0</v>
      </c>
      <c r="M2">
        <v>6.8965517241379309E-2</v>
      </c>
    </row>
    <row r="3" spans="1:13" x14ac:dyDescent="0.25">
      <c r="A3">
        <v>2015</v>
      </c>
      <c r="B3">
        <v>245</v>
      </c>
      <c r="C3">
        <v>0</v>
      </c>
      <c r="D3">
        <f t="shared" si="0"/>
        <v>2015.6712328767123</v>
      </c>
      <c r="E3">
        <v>0</v>
      </c>
      <c r="F3">
        <v>0</v>
      </c>
      <c r="G3">
        <v>0</v>
      </c>
      <c r="H3">
        <v>245</v>
      </c>
      <c r="I3">
        <v>0</v>
      </c>
      <c r="K3">
        <v>0</v>
      </c>
      <c r="L3">
        <v>0</v>
      </c>
      <c r="M3">
        <v>6.8965517241379309E-2</v>
      </c>
    </row>
    <row r="4" spans="1:13" x14ac:dyDescent="0.25">
      <c r="A4">
        <v>2015</v>
      </c>
      <c r="B4">
        <v>246</v>
      </c>
      <c r="C4">
        <v>0</v>
      </c>
      <c r="D4">
        <f t="shared" si="0"/>
        <v>2015.6739726027397</v>
      </c>
      <c r="E4">
        <v>0</v>
      </c>
      <c r="F4">
        <v>0</v>
      </c>
      <c r="G4">
        <v>0</v>
      </c>
      <c r="H4">
        <v>246</v>
      </c>
      <c r="I4">
        <v>0</v>
      </c>
      <c r="K4">
        <v>0</v>
      </c>
      <c r="L4">
        <v>0</v>
      </c>
      <c r="M4">
        <v>6.8965517241379309E-2</v>
      </c>
    </row>
    <row r="5" spans="1:13" x14ac:dyDescent="0.25">
      <c r="A5">
        <v>2015</v>
      </c>
      <c r="B5">
        <v>247</v>
      </c>
      <c r="C5">
        <v>0</v>
      </c>
      <c r="D5">
        <f t="shared" si="0"/>
        <v>2015.6767123287671</v>
      </c>
      <c r="E5">
        <v>0</v>
      </c>
      <c r="F5">
        <v>0</v>
      </c>
      <c r="G5">
        <v>0</v>
      </c>
      <c r="H5">
        <v>247</v>
      </c>
      <c r="I5">
        <v>0</v>
      </c>
      <c r="K5">
        <v>0</v>
      </c>
      <c r="L5">
        <v>3.8461538461538464E-2</v>
      </c>
      <c r="M5">
        <v>6.8965517241379309E-2</v>
      </c>
    </row>
    <row r="6" spans="1:13" x14ac:dyDescent="0.25">
      <c r="A6">
        <v>2015</v>
      </c>
      <c r="B6">
        <v>248</v>
      </c>
      <c r="C6">
        <v>0</v>
      </c>
      <c r="D6">
        <f t="shared" si="0"/>
        <v>2015.6794520547944</v>
      </c>
      <c r="E6">
        <v>0</v>
      </c>
      <c r="F6">
        <v>0</v>
      </c>
      <c r="G6">
        <v>0</v>
      </c>
      <c r="H6">
        <v>248</v>
      </c>
      <c r="I6">
        <v>0</v>
      </c>
      <c r="K6">
        <v>0</v>
      </c>
      <c r="L6">
        <v>3.8461538461538464E-2</v>
      </c>
      <c r="M6">
        <v>6.8965517241379309E-2</v>
      </c>
    </row>
    <row r="7" spans="1:13" x14ac:dyDescent="0.25">
      <c r="A7">
        <v>2015</v>
      </c>
      <c r="B7">
        <v>249</v>
      </c>
      <c r="C7">
        <v>0</v>
      </c>
      <c r="D7">
        <f t="shared" si="0"/>
        <v>2015.682191780822</v>
      </c>
      <c r="E7">
        <v>0</v>
      </c>
      <c r="F7">
        <v>0</v>
      </c>
      <c r="G7">
        <v>0</v>
      </c>
      <c r="H7">
        <v>249</v>
      </c>
      <c r="I7">
        <v>0</v>
      </c>
      <c r="K7">
        <v>0</v>
      </c>
      <c r="L7">
        <v>3.8461538461538464E-2</v>
      </c>
      <c r="M7">
        <v>6.8965517241379309E-2</v>
      </c>
    </row>
    <row r="8" spans="1:13" x14ac:dyDescent="0.25">
      <c r="A8">
        <v>2015</v>
      </c>
      <c r="B8">
        <v>250</v>
      </c>
      <c r="C8">
        <v>0</v>
      </c>
      <c r="D8">
        <f t="shared" si="0"/>
        <v>2015.6849315068494</v>
      </c>
      <c r="E8">
        <v>0</v>
      </c>
      <c r="F8">
        <v>0</v>
      </c>
      <c r="G8">
        <v>8.1632653061224483E-2</v>
      </c>
      <c r="H8">
        <v>250</v>
      </c>
      <c r="I8">
        <v>8.1632653061224483E-2</v>
      </c>
      <c r="K8">
        <v>0</v>
      </c>
      <c r="L8">
        <v>3.8461538461538464E-2</v>
      </c>
      <c r="M8">
        <v>6.8965517241379309E-2</v>
      </c>
    </row>
    <row r="9" spans="1:13" x14ac:dyDescent="0.25">
      <c r="A9">
        <v>2015</v>
      </c>
      <c r="B9">
        <v>251</v>
      </c>
      <c r="C9">
        <v>0</v>
      </c>
      <c r="D9">
        <f t="shared" si="0"/>
        <v>2015.6876712328767</v>
      </c>
      <c r="E9">
        <v>0</v>
      </c>
      <c r="F9">
        <v>0</v>
      </c>
      <c r="G9">
        <v>8.1632653061224483E-2</v>
      </c>
      <c r="H9">
        <v>251</v>
      </c>
      <c r="I9">
        <v>8.1632653061224483E-2</v>
      </c>
      <c r="K9">
        <v>0</v>
      </c>
      <c r="L9">
        <v>3.8461538461538464E-2</v>
      </c>
      <c r="M9">
        <v>6.8965517241379309E-2</v>
      </c>
    </row>
    <row r="10" spans="1:13" x14ac:dyDescent="0.25">
      <c r="A10">
        <v>2015</v>
      </c>
      <c r="B10">
        <v>252</v>
      </c>
      <c r="C10">
        <v>0</v>
      </c>
      <c r="D10">
        <f t="shared" si="0"/>
        <v>2015.6904109589041</v>
      </c>
      <c r="E10">
        <v>0</v>
      </c>
      <c r="F10">
        <v>0</v>
      </c>
      <c r="G10">
        <v>8.1632653061224483E-2</v>
      </c>
      <c r="H10">
        <v>252</v>
      </c>
      <c r="I10">
        <v>8.1632653061224483E-2</v>
      </c>
      <c r="K10">
        <v>0</v>
      </c>
      <c r="L10">
        <v>3.8461538461538464E-2</v>
      </c>
      <c r="M10">
        <v>6.8965517241379309E-2</v>
      </c>
    </row>
    <row r="11" spans="1:13" x14ac:dyDescent="0.25">
      <c r="A11">
        <v>2015</v>
      </c>
      <c r="B11">
        <v>253</v>
      </c>
      <c r="C11">
        <v>0</v>
      </c>
      <c r="D11">
        <f t="shared" si="0"/>
        <v>2015.6931506849314</v>
      </c>
      <c r="E11">
        <v>0</v>
      </c>
      <c r="F11">
        <v>0</v>
      </c>
      <c r="G11">
        <v>8.1632653061224483E-2</v>
      </c>
      <c r="H11">
        <v>253</v>
      </c>
      <c r="I11">
        <v>8.1632653061224483E-2</v>
      </c>
      <c r="K11">
        <v>4.6153846153846156E-2</v>
      </c>
      <c r="L11">
        <v>3.8461538461538464E-2</v>
      </c>
      <c r="M11">
        <v>6.8965517241379309E-2</v>
      </c>
    </row>
    <row r="12" spans="1:13" x14ac:dyDescent="0.25">
      <c r="A12">
        <v>2015</v>
      </c>
      <c r="B12">
        <v>254</v>
      </c>
      <c r="C12">
        <v>0</v>
      </c>
      <c r="D12">
        <f t="shared" si="0"/>
        <v>2015.695890410959</v>
      </c>
      <c r="E12">
        <v>0</v>
      </c>
      <c r="F12">
        <v>0</v>
      </c>
      <c r="G12">
        <v>8.1632653061224483E-2</v>
      </c>
      <c r="H12">
        <v>254</v>
      </c>
      <c r="I12">
        <v>8.1632653061224483E-2</v>
      </c>
      <c r="K12">
        <v>4.6153846153846156E-2</v>
      </c>
      <c r="L12">
        <v>3.8461538461538464E-2</v>
      </c>
      <c r="M12">
        <v>6.8965517241379309E-2</v>
      </c>
    </row>
    <row r="13" spans="1:13" x14ac:dyDescent="0.25">
      <c r="A13">
        <v>2015</v>
      </c>
      <c r="B13">
        <v>255</v>
      </c>
      <c r="C13">
        <v>0</v>
      </c>
      <c r="D13">
        <f t="shared" si="0"/>
        <v>2015.6986301369864</v>
      </c>
      <c r="E13">
        <v>0</v>
      </c>
      <c r="F13">
        <v>0</v>
      </c>
      <c r="G13">
        <v>8.1632653061224483E-2</v>
      </c>
      <c r="H13">
        <v>255</v>
      </c>
      <c r="I13">
        <v>8.1632653061224483E-2</v>
      </c>
      <c r="K13">
        <v>4.6153846153846156E-2</v>
      </c>
      <c r="L13">
        <v>3.8461538461538464E-2</v>
      </c>
      <c r="M13">
        <v>6.8965517241379309E-2</v>
      </c>
    </row>
    <row r="14" spans="1:13" x14ac:dyDescent="0.25">
      <c r="A14">
        <v>2015</v>
      </c>
      <c r="B14">
        <v>256</v>
      </c>
      <c r="C14">
        <v>0</v>
      </c>
      <c r="D14">
        <f t="shared" si="0"/>
        <v>2015.7013698630137</v>
      </c>
      <c r="E14">
        <v>0</v>
      </c>
      <c r="F14">
        <v>0</v>
      </c>
      <c r="G14">
        <v>8.1632653061224483E-2</v>
      </c>
      <c r="H14">
        <v>256</v>
      </c>
      <c r="I14">
        <v>8.1632653061224483E-2</v>
      </c>
      <c r="K14">
        <v>4.6153846153846156E-2</v>
      </c>
      <c r="L14">
        <v>0.12820512820512819</v>
      </c>
      <c r="M14">
        <v>6.8965517241379309E-2</v>
      </c>
    </row>
    <row r="15" spans="1:13" x14ac:dyDescent="0.25">
      <c r="A15">
        <v>2015</v>
      </c>
      <c r="B15">
        <v>257</v>
      </c>
      <c r="C15">
        <v>0</v>
      </c>
      <c r="D15">
        <f t="shared" si="0"/>
        <v>2015.7041095890411</v>
      </c>
      <c r="E15">
        <v>0</v>
      </c>
      <c r="F15">
        <v>0</v>
      </c>
      <c r="G15">
        <v>8.1632653061224483E-2</v>
      </c>
      <c r="H15">
        <v>257</v>
      </c>
      <c r="I15">
        <v>8.1632653061224483E-2</v>
      </c>
      <c r="K15">
        <v>6.1538461538461542E-2</v>
      </c>
      <c r="L15">
        <v>0.12820512820512819</v>
      </c>
      <c r="M15">
        <v>6.8965517241379309E-2</v>
      </c>
    </row>
    <row r="16" spans="1:13" x14ac:dyDescent="0.25">
      <c r="A16">
        <v>2015</v>
      </c>
      <c r="B16">
        <v>258</v>
      </c>
      <c r="C16">
        <v>0</v>
      </c>
      <c r="D16">
        <f t="shared" si="0"/>
        <v>2015.7068493150684</v>
      </c>
      <c r="E16">
        <v>0</v>
      </c>
      <c r="F16">
        <v>0</v>
      </c>
      <c r="G16">
        <v>8.1632653061224483E-2</v>
      </c>
      <c r="H16">
        <v>258</v>
      </c>
      <c r="I16">
        <v>8.1632653061224483E-2</v>
      </c>
      <c r="K16">
        <v>6.1538461538461542E-2</v>
      </c>
      <c r="L16">
        <v>0.12820512820512819</v>
      </c>
      <c r="M16">
        <v>6.8965517241379309E-2</v>
      </c>
    </row>
    <row r="17" spans="1:13" x14ac:dyDescent="0.25">
      <c r="A17">
        <v>2015</v>
      </c>
      <c r="B17">
        <v>259</v>
      </c>
      <c r="C17">
        <v>0</v>
      </c>
      <c r="D17">
        <f t="shared" si="0"/>
        <v>2015.7095890410958</v>
      </c>
      <c r="E17">
        <v>0</v>
      </c>
      <c r="F17">
        <v>0</v>
      </c>
      <c r="G17">
        <v>8.1632653061224483E-2</v>
      </c>
      <c r="H17">
        <v>259</v>
      </c>
      <c r="I17">
        <v>8.1632653061224483E-2</v>
      </c>
      <c r="K17">
        <v>6.1538461538461542E-2</v>
      </c>
      <c r="L17">
        <v>0.16666666666666666</v>
      </c>
      <c r="M17">
        <v>6.8965517241379309E-2</v>
      </c>
    </row>
    <row r="18" spans="1:13" x14ac:dyDescent="0.25">
      <c r="A18">
        <v>2015</v>
      </c>
      <c r="B18">
        <v>260</v>
      </c>
      <c r="C18">
        <v>0</v>
      </c>
      <c r="D18">
        <f t="shared" si="0"/>
        <v>2015.7123287671234</v>
      </c>
      <c r="E18">
        <v>0</v>
      </c>
      <c r="F18">
        <v>0</v>
      </c>
      <c r="G18">
        <v>8.1632653061224483E-2</v>
      </c>
      <c r="H18">
        <v>260</v>
      </c>
      <c r="I18">
        <v>8.1632653061224483E-2</v>
      </c>
      <c r="K18">
        <v>6.1538461538461542E-2</v>
      </c>
      <c r="L18">
        <v>0.23076923076923078</v>
      </c>
      <c r="M18">
        <v>0.11494252873563218</v>
      </c>
    </row>
    <row r="19" spans="1:13" x14ac:dyDescent="0.25">
      <c r="A19">
        <v>2015</v>
      </c>
      <c r="B19">
        <v>261</v>
      </c>
      <c r="C19">
        <v>0</v>
      </c>
      <c r="D19">
        <f t="shared" si="0"/>
        <v>2015.7150684931507</v>
      </c>
      <c r="E19">
        <v>0</v>
      </c>
      <c r="F19">
        <v>0</v>
      </c>
      <c r="G19">
        <v>8.1632653061224483E-2</v>
      </c>
      <c r="H19">
        <v>261</v>
      </c>
      <c r="I19">
        <v>8.1632653061224483E-2</v>
      </c>
      <c r="K19">
        <v>6.1538461538461542E-2</v>
      </c>
      <c r="L19">
        <v>0.24358974358974358</v>
      </c>
      <c r="M19">
        <v>0.11494252873563218</v>
      </c>
    </row>
    <row r="20" spans="1:13" x14ac:dyDescent="0.25">
      <c r="A20">
        <v>2015</v>
      </c>
      <c r="B20">
        <v>262</v>
      </c>
      <c r="C20">
        <v>0</v>
      </c>
      <c r="D20">
        <f t="shared" si="0"/>
        <v>2015.7178082191781</v>
      </c>
      <c r="E20">
        <v>0</v>
      </c>
      <c r="F20">
        <v>0</v>
      </c>
      <c r="G20">
        <v>0.14285714285714285</v>
      </c>
      <c r="H20">
        <v>262</v>
      </c>
      <c r="I20">
        <v>0.14285714285714285</v>
      </c>
      <c r="K20">
        <v>6.1538461538461542E-2</v>
      </c>
      <c r="L20">
        <v>0.24358974358974358</v>
      </c>
      <c r="M20">
        <v>0.11494252873563218</v>
      </c>
    </row>
    <row r="21" spans="1:13" x14ac:dyDescent="0.25">
      <c r="A21">
        <v>2015</v>
      </c>
      <c r="B21">
        <v>263</v>
      </c>
      <c r="C21">
        <v>0</v>
      </c>
      <c r="D21">
        <f t="shared" si="0"/>
        <v>2015.7205479452055</v>
      </c>
      <c r="E21">
        <v>0</v>
      </c>
      <c r="F21">
        <v>0</v>
      </c>
      <c r="G21">
        <v>0.14285714285714285</v>
      </c>
      <c r="H21">
        <v>263</v>
      </c>
      <c r="I21">
        <v>0.14285714285714285</v>
      </c>
      <c r="K21">
        <v>0.1076923076923077</v>
      </c>
      <c r="L21">
        <v>0.39743589743589741</v>
      </c>
      <c r="M21">
        <v>0.14942528735632185</v>
      </c>
    </row>
    <row r="22" spans="1:13" x14ac:dyDescent="0.25">
      <c r="A22">
        <v>2015</v>
      </c>
      <c r="B22">
        <v>264</v>
      </c>
      <c r="C22">
        <v>0</v>
      </c>
      <c r="D22">
        <f t="shared" si="0"/>
        <v>2015.7232876712328</v>
      </c>
      <c r="E22">
        <v>0</v>
      </c>
      <c r="F22">
        <v>0</v>
      </c>
      <c r="G22">
        <v>0.14285714285714285</v>
      </c>
      <c r="H22">
        <v>264</v>
      </c>
      <c r="I22">
        <v>0.14285714285714285</v>
      </c>
      <c r="K22">
        <v>0.12307692307692308</v>
      </c>
      <c r="L22">
        <v>0.42307692307692307</v>
      </c>
      <c r="M22">
        <v>0.14942528735632185</v>
      </c>
    </row>
    <row r="23" spans="1:13" x14ac:dyDescent="0.25">
      <c r="A23">
        <v>2015</v>
      </c>
      <c r="B23">
        <v>265</v>
      </c>
      <c r="C23">
        <v>0</v>
      </c>
      <c r="D23">
        <f t="shared" si="0"/>
        <v>2015.7260273972602</v>
      </c>
      <c r="E23">
        <v>0</v>
      </c>
      <c r="F23">
        <v>0</v>
      </c>
      <c r="G23">
        <v>0.14285714285714285</v>
      </c>
      <c r="H23">
        <v>265</v>
      </c>
      <c r="I23">
        <v>0.14285714285714285</v>
      </c>
      <c r="K23">
        <v>0.15384615384615385</v>
      </c>
      <c r="L23">
        <v>0.4358974358974359</v>
      </c>
      <c r="M23">
        <v>0.14942528735632185</v>
      </c>
    </row>
    <row r="24" spans="1:13" x14ac:dyDescent="0.25">
      <c r="A24">
        <v>2015</v>
      </c>
      <c r="B24">
        <v>266</v>
      </c>
      <c r="C24">
        <v>0</v>
      </c>
      <c r="D24">
        <f t="shared" si="0"/>
        <v>2015.7287671232878</v>
      </c>
      <c r="E24">
        <v>0</v>
      </c>
      <c r="F24">
        <v>0</v>
      </c>
      <c r="G24">
        <v>0.14285714285714285</v>
      </c>
      <c r="H24">
        <v>266</v>
      </c>
      <c r="I24">
        <v>0.14285714285714285</v>
      </c>
      <c r="K24">
        <v>0.15384615384615385</v>
      </c>
      <c r="L24">
        <v>0.46153846153846156</v>
      </c>
      <c r="M24">
        <v>0.14942528735632185</v>
      </c>
    </row>
    <row r="25" spans="1:13" x14ac:dyDescent="0.25">
      <c r="A25">
        <v>2015</v>
      </c>
      <c r="B25">
        <v>267</v>
      </c>
      <c r="C25">
        <v>0</v>
      </c>
      <c r="D25">
        <f t="shared" si="0"/>
        <v>2015.7315068493151</v>
      </c>
      <c r="E25">
        <v>0</v>
      </c>
      <c r="F25">
        <v>0</v>
      </c>
      <c r="G25">
        <v>0.20408163265306123</v>
      </c>
      <c r="H25">
        <v>267</v>
      </c>
      <c r="I25">
        <v>0.20408163265306123</v>
      </c>
      <c r="K25">
        <v>0.15384615384615385</v>
      </c>
      <c r="L25">
        <v>0.53846153846153844</v>
      </c>
      <c r="M25">
        <v>0.2413793103448276</v>
      </c>
    </row>
    <row r="26" spans="1:13" x14ac:dyDescent="0.25">
      <c r="A26">
        <v>2015</v>
      </c>
      <c r="B26">
        <v>268</v>
      </c>
      <c r="C26">
        <v>0</v>
      </c>
      <c r="D26">
        <f t="shared" si="0"/>
        <v>2015.7342465753425</v>
      </c>
      <c r="E26">
        <v>0</v>
      </c>
      <c r="F26">
        <v>0</v>
      </c>
      <c r="G26">
        <v>0.20408163265306123</v>
      </c>
      <c r="H26">
        <v>268</v>
      </c>
      <c r="I26">
        <v>0.20408163265306123</v>
      </c>
      <c r="K26">
        <v>0.15384615384615385</v>
      </c>
      <c r="L26">
        <v>0.53846153846153844</v>
      </c>
      <c r="M26">
        <v>0.25287356321839083</v>
      </c>
    </row>
    <row r="27" spans="1:13" x14ac:dyDescent="0.25">
      <c r="A27">
        <v>2015</v>
      </c>
      <c r="B27">
        <v>269</v>
      </c>
      <c r="C27">
        <v>0</v>
      </c>
      <c r="D27">
        <f t="shared" si="0"/>
        <v>2015.7369863013698</v>
      </c>
      <c r="E27">
        <v>0</v>
      </c>
      <c r="F27">
        <v>0</v>
      </c>
      <c r="G27">
        <v>0.20408163265306123</v>
      </c>
      <c r="H27">
        <v>269</v>
      </c>
      <c r="I27">
        <v>0.20408163265306123</v>
      </c>
      <c r="K27">
        <v>0.15384615384615385</v>
      </c>
      <c r="L27">
        <v>0.53846153846153844</v>
      </c>
      <c r="M27">
        <v>0.25287356321839083</v>
      </c>
    </row>
    <row r="28" spans="1:13" x14ac:dyDescent="0.25">
      <c r="A28">
        <v>2015</v>
      </c>
      <c r="B28">
        <v>270</v>
      </c>
      <c r="C28">
        <v>0</v>
      </c>
      <c r="D28">
        <f t="shared" si="0"/>
        <v>2015.7397260273972</v>
      </c>
      <c r="E28">
        <v>0</v>
      </c>
      <c r="F28">
        <v>0</v>
      </c>
      <c r="G28">
        <v>0.24489795918367346</v>
      </c>
      <c r="H28">
        <v>270</v>
      </c>
      <c r="I28">
        <v>0.24489795918367346</v>
      </c>
      <c r="K28">
        <v>0.18461538461538463</v>
      </c>
      <c r="L28">
        <v>0.55128205128205132</v>
      </c>
      <c r="M28">
        <v>0.27586206896551724</v>
      </c>
    </row>
    <row r="29" spans="1:13" x14ac:dyDescent="0.25">
      <c r="A29">
        <v>2015</v>
      </c>
      <c r="B29">
        <v>271</v>
      </c>
      <c r="C29">
        <v>0</v>
      </c>
      <c r="D29">
        <f t="shared" si="0"/>
        <v>2015.7424657534248</v>
      </c>
      <c r="E29">
        <v>0</v>
      </c>
      <c r="F29">
        <v>0</v>
      </c>
      <c r="G29">
        <v>0.26530612244897961</v>
      </c>
      <c r="H29">
        <v>271</v>
      </c>
      <c r="I29">
        <v>0.26530612244897961</v>
      </c>
      <c r="K29">
        <v>0.18461538461538463</v>
      </c>
      <c r="L29">
        <v>0.55128205128205132</v>
      </c>
      <c r="M29">
        <v>0.27586206896551724</v>
      </c>
    </row>
    <row r="30" spans="1:13" x14ac:dyDescent="0.25">
      <c r="A30">
        <v>2015</v>
      </c>
      <c r="B30">
        <v>272</v>
      </c>
      <c r="C30">
        <v>0</v>
      </c>
      <c r="D30">
        <f t="shared" si="0"/>
        <v>2015.7452054794521</v>
      </c>
      <c r="E30">
        <v>0</v>
      </c>
      <c r="F30">
        <v>0</v>
      </c>
      <c r="G30">
        <v>0.26530612244897961</v>
      </c>
      <c r="H30">
        <v>272</v>
      </c>
      <c r="I30">
        <v>0.26530612244897961</v>
      </c>
      <c r="K30">
        <v>0.2</v>
      </c>
      <c r="L30">
        <v>0.55128205128205132</v>
      </c>
      <c r="M30">
        <v>0.28735632183908044</v>
      </c>
    </row>
    <row r="31" spans="1:13" x14ac:dyDescent="0.25">
      <c r="A31">
        <v>2015</v>
      </c>
      <c r="B31">
        <v>273</v>
      </c>
      <c r="C31">
        <v>0</v>
      </c>
      <c r="D31">
        <f t="shared" si="0"/>
        <v>2015.7479452054795</v>
      </c>
      <c r="E31">
        <v>0</v>
      </c>
      <c r="F31">
        <v>0</v>
      </c>
      <c r="G31">
        <v>0.26530612244897961</v>
      </c>
      <c r="H31">
        <v>273</v>
      </c>
      <c r="I31">
        <v>0.26530612244897961</v>
      </c>
      <c r="K31">
        <v>0.2</v>
      </c>
      <c r="L31">
        <v>0.5641025641025641</v>
      </c>
      <c r="M31">
        <v>0.28735632183908044</v>
      </c>
    </row>
    <row r="32" spans="1:13" x14ac:dyDescent="0.25">
      <c r="A32">
        <v>2015</v>
      </c>
      <c r="B32">
        <v>274</v>
      </c>
      <c r="C32">
        <v>0</v>
      </c>
      <c r="D32">
        <f t="shared" si="0"/>
        <v>2015.7506849315068</v>
      </c>
      <c r="E32">
        <v>0</v>
      </c>
      <c r="F32">
        <v>0</v>
      </c>
      <c r="G32">
        <v>0.26530612244897961</v>
      </c>
      <c r="H32">
        <v>274</v>
      </c>
      <c r="I32">
        <v>0.26530612244897961</v>
      </c>
      <c r="K32">
        <v>0.23076923076923078</v>
      </c>
      <c r="L32">
        <v>0.61538461538461542</v>
      </c>
      <c r="M32">
        <v>0.31034482758620691</v>
      </c>
    </row>
    <row r="33" spans="1:13" x14ac:dyDescent="0.25">
      <c r="A33">
        <v>2015</v>
      </c>
      <c r="B33">
        <v>275</v>
      </c>
      <c r="C33">
        <v>0</v>
      </c>
      <c r="D33">
        <f t="shared" si="0"/>
        <v>2015.7534246575342</v>
      </c>
      <c r="E33">
        <v>0</v>
      </c>
      <c r="F33">
        <v>0</v>
      </c>
      <c r="G33">
        <v>0.26530612244897961</v>
      </c>
      <c r="H33">
        <v>275</v>
      </c>
      <c r="I33">
        <v>0.26530612244897961</v>
      </c>
      <c r="K33">
        <v>0.23076923076923078</v>
      </c>
      <c r="L33">
        <v>0.62820512820512819</v>
      </c>
      <c r="M33">
        <v>0.34482758620689657</v>
      </c>
    </row>
    <row r="34" spans="1:13" x14ac:dyDescent="0.25">
      <c r="A34">
        <v>2015</v>
      </c>
      <c r="B34">
        <v>276</v>
      </c>
      <c r="C34">
        <v>0</v>
      </c>
      <c r="D34">
        <f t="shared" si="0"/>
        <v>2015.7561643835616</v>
      </c>
      <c r="E34">
        <v>0</v>
      </c>
      <c r="F34">
        <v>0</v>
      </c>
      <c r="G34">
        <v>0.26530612244897961</v>
      </c>
      <c r="H34">
        <v>276</v>
      </c>
      <c r="I34">
        <v>0.26530612244897961</v>
      </c>
      <c r="K34">
        <v>0.26153846153846155</v>
      </c>
      <c r="L34">
        <v>0.62820512820512819</v>
      </c>
      <c r="M34">
        <v>0.34482758620689657</v>
      </c>
    </row>
    <row r="35" spans="1:13" x14ac:dyDescent="0.25">
      <c r="A35">
        <v>2015</v>
      </c>
      <c r="B35">
        <v>277</v>
      </c>
      <c r="C35">
        <v>0</v>
      </c>
      <c r="D35">
        <f t="shared" si="0"/>
        <v>2015.7589041095891</v>
      </c>
      <c r="E35">
        <v>0</v>
      </c>
      <c r="F35">
        <v>0</v>
      </c>
      <c r="G35">
        <v>0.26530612244897961</v>
      </c>
      <c r="H35">
        <v>277</v>
      </c>
      <c r="I35">
        <v>0.26530612244897961</v>
      </c>
      <c r="K35">
        <v>0.29230769230769232</v>
      </c>
      <c r="L35">
        <v>0.64102564102564108</v>
      </c>
      <c r="M35">
        <v>0.34482758620689657</v>
      </c>
    </row>
    <row r="36" spans="1:13" x14ac:dyDescent="0.25">
      <c r="A36">
        <v>2015</v>
      </c>
      <c r="B36">
        <v>278</v>
      </c>
      <c r="C36">
        <v>0</v>
      </c>
      <c r="D36">
        <f t="shared" si="0"/>
        <v>2015.7616438356165</v>
      </c>
      <c r="E36">
        <v>0</v>
      </c>
      <c r="F36">
        <v>0</v>
      </c>
      <c r="G36">
        <v>0.26530612244897961</v>
      </c>
      <c r="H36">
        <v>278</v>
      </c>
      <c r="I36">
        <v>0.26530612244897961</v>
      </c>
      <c r="K36">
        <v>0.36923076923076925</v>
      </c>
      <c r="L36">
        <v>0.64102564102564108</v>
      </c>
      <c r="M36">
        <v>0.34482758620689657</v>
      </c>
    </row>
    <row r="37" spans="1:13" x14ac:dyDescent="0.25">
      <c r="A37">
        <v>2015</v>
      </c>
      <c r="B37">
        <v>279</v>
      </c>
      <c r="C37">
        <v>0</v>
      </c>
      <c r="D37">
        <f t="shared" si="0"/>
        <v>2015.7643835616439</v>
      </c>
      <c r="E37">
        <v>0</v>
      </c>
      <c r="F37">
        <v>0</v>
      </c>
      <c r="G37">
        <v>0.26530612244897961</v>
      </c>
      <c r="H37">
        <v>279</v>
      </c>
      <c r="I37">
        <v>0.26530612244897961</v>
      </c>
      <c r="K37">
        <v>0.43076923076923079</v>
      </c>
      <c r="L37">
        <v>0.69230769230769229</v>
      </c>
      <c r="M37">
        <v>0.37931034482758619</v>
      </c>
    </row>
    <row r="38" spans="1:13" x14ac:dyDescent="0.25">
      <c r="A38">
        <v>2015</v>
      </c>
      <c r="B38">
        <v>280</v>
      </c>
      <c r="C38">
        <v>0</v>
      </c>
      <c r="D38">
        <f t="shared" si="0"/>
        <v>2015.7671232876712</v>
      </c>
      <c r="E38">
        <v>0</v>
      </c>
      <c r="F38">
        <v>0</v>
      </c>
      <c r="G38">
        <v>0.26530612244897961</v>
      </c>
      <c r="H38">
        <v>280</v>
      </c>
      <c r="I38">
        <v>0.26530612244897961</v>
      </c>
      <c r="K38">
        <v>0.44615384615384618</v>
      </c>
      <c r="L38">
        <v>0.69230769230769229</v>
      </c>
      <c r="M38">
        <v>0.39080459770114945</v>
      </c>
    </row>
    <row r="39" spans="1:13" x14ac:dyDescent="0.25">
      <c r="A39">
        <v>2015</v>
      </c>
      <c r="B39">
        <v>281</v>
      </c>
      <c r="C39">
        <v>0</v>
      </c>
      <c r="D39">
        <f t="shared" si="0"/>
        <v>2015.7698630136986</v>
      </c>
      <c r="E39">
        <v>0</v>
      </c>
      <c r="F39">
        <v>0</v>
      </c>
      <c r="G39">
        <v>0.26530612244897961</v>
      </c>
      <c r="H39">
        <v>281</v>
      </c>
      <c r="I39">
        <v>0.26530612244897961</v>
      </c>
      <c r="K39">
        <v>0.46153846153846156</v>
      </c>
      <c r="L39">
        <v>0.69230769230769229</v>
      </c>
      <c r="M39">
        <v>0.44827586206896552</v>
      </c>
    </row>
    <row r="40" spans="1:13" x14ac:dyDescent="0.25">
      <c r="A40">
        <v>2015</v>
      </c>
      <c r="B40">
        <v>282</v>
      </c>
      <c r="C40">
        <v>0</v>
      </c>
      <c r="D40">
        <f t="shared" si="0"/>
        <v>2015.7726027397259</v>
      </c>
      <c r="E40">
        <v>0</v>
      </c>
      <c r="F40">
        <v>0</v>
      </c>
      <c r="G40">
        <v>0.26530612244897961</v>
      </c>
      <c r="H40">
        <v>282</v>
      </c>
      <c r="I40">
        <v>0.26530612244897961</v>
      </c>
      <c r="K40">
        <v>0.46153846153846156</v>
      </c>
      <c r="L40">
        <v>0.70512820512820518</v>
      </c>
      <c r="M40">
        <v>0.48275862068965519</v>
      </c>
    </row>
    <row r="41" spans="1:13" x14ac:dyDescent="0.25">
      <c r="A41">
        <v>2015</v>
      </c>
      <c r="B41">
        <v>283</v>
      </c>
      <c r="C41">
        <v>0</v>
      </c>
      <c r="D41">
        <f t="shared" si="0"/>
        <v>2015.7753424657535</v>
      </c>
      <c r="E41">
        <v>0</v>
      </c>
      <c r="F41">
        <v>0</v>
      </c>
      <c r="G41">
        <v>0.26530612244897961</v>
      </c>
      <c r="H41">
        <v>283</v>
      </c>
      <c r="I41">
        <v>0.26530612244897961</v>
      </c>
      <c r="K41">
        <v>0.49230769230769234</v>
      </c>
      <c r="L41">
        <v>0.71794871794871795</v>
      </c>
      <c r="M41">
        <v>0.54022988505747127</v>
      </c>
    </row>
    <row r="42" spans="1:13" x14ac:dyDescent="0.25">
      <c r="A42">
        <v>2015</v>
      </c>
      <c r="B42">
        <v>284</v>
      </c>
      <c r="C42">
        <v>0</v>
      </c>
      <c r="D42">
        <f t="shared" si="0"/>
        <v>2015.7780821917809</v>
      </c>
      <c r="E42">
        <v>0</v>
      </c>
      <c r="F42">
        <v>0</v>
      </c>
      <c r="G42">
        <v>0.26530612244897961</v>
      </c>
      <c r="H42">
        <v>284</v>
      </c>
      <c r="I42">
        <v>0.26530612244897961</v>
      </c>
      <c r="K42">
        <v>0.53846153846153844</v>
      </c>
      <c r="L42">
        <v>0.71794871794871795</v>
      </c>
      <c r="M42">
        <v>0.54022988505747127</v>
      </c>
    </row>
    <row r="43" spans="1:13" x14ac:dyDescent="0.25">
      <c r="A43">
        <v>2015</v>
      </c>
      <c r="B43">
        <v>285</v>
      </c>
      <c r="C43">
        <v>0</v>
      </c>
      <c r="D43">
        <f t="shared" si="0"/>
        <v>2015.7808219178082</v>
      </c>
      <c r="E43">
        <v>0</v>
      </c>
      <c r="F43">
        <v>0</v>
      </c>
      <c r="G43">
        <v>0.26530612244897961</v>
      </c>
      <c r="H43">
        <v>285</v>
      </c>
      <c r="I43">
        <v>0.26530612244897961</v>
      </c>
      <c r="K43">
        <v>0.58461538461538465</v>
      </c>
      <c r="L43">
        <v>0.74358974358974361</v>
      </c>
      <c r="M43">
        <v>0.54022988505747127</v>
      </c>
    </row>
    <row r="44" spans="1:13" x14ac:dyDescent="0.25">
      <c r="A44">
        <v>2015</v>
      </c>
      <c r="B44">
        <v>286</v>
      </c>
      <c r="C44">
        <v>0</v>
      </c>
      <c r="D44">
        <f t="shared" si="0"/>
        <v>2015.7835616438356</v>
      </c>
      <c r="E44">
        <v>0</v>
      </c>
      <c r="F44">
        <v>0</v>
      </c>
      <c r="G44">
        <v>0.26530612244897961</v>
      </c>
      <c r="H44">
        <v>286</v>
      </c>
      <c r="I44">
        <v>0.26530612244897961</v>
      </c>
      <c r="K44">
        <v>0.63076923076923075</v>
      </c>
      <c r="L44">
        <v>0.74358974358974361</v>
      </c>
      <c r="M44">
        <v>0.56321839080459768</v>
      </c>
    </row>
    <row r="45" spans="1:13" x14ac:dyDescent="0.25">
      <c r="A45">
        <v>2015</v>
      </c>
      <c r="B45">
        <v>287</v>
      </c>
      <c r="C45">
        <v>0</v>
      </c>
      <c r="D45">
        <f t="shared" si="0"/>
        <v>2015.7863013698629</v>
      </c>
      <c r="E45">
        <v>0</v>
      </c>
      <c r="F45">
        <v>0</v>
      </c>
      <c r="G45">
        <v>0.2857142857142857</v>
      </c>
      <c r="H45">
        <v>287</v>
      </c>
      <c r="I45">
        <v>0.2857142857142857</v>
      </c>
      <c r="K45">
        <v>0.63076923076923075</v>
      </c>
      <c r="L45">
        <v>0.74358974358974361</v>
      </c>
      <c r="M45">
        <v>0.56321839080459768</v>
      </c>
    </row>
    <row r="46" spans="1:13" x14ac:dyDescent="0.25">
      <c r="A46">
        <v>2015</v>
      </c>
      <c r="B46">
        <v>288</v>
      </c>
      <c r="C46">
        <v>0</v>
      </c>
      <c r="D46">
        <f t="shared" si="0"/>
        <v>2015.7890410958903</v>
      </c>
      <c r="E46">
        <v>0</v>
      </c>
      <c r="F46">
        <v>0</v>
      </c>
      <c r="G46">
        <v>0.34693877551020408</v>
      </c>
      <c r="H46">
        <v>288</v>
      </c>
      <c r="I46">
        <v>0.34693877551020408</v>
      </c>
      <c r="K46">
        <v>0.63076923076923075</v>
      </c>
      <c r="L46">
        <v>0.74358974358974361</v>
      </c>
      <c r="M46">
        <v>0.56321839080459768</v>
      </c>
    </row>
    <row r="47" spans="1:13" x14ac:dyDescent="0.25">
      <c r="A47">
        <v>2015</v>
      </c>
      <c r="B47">
        <v>289</v>
      </c>
      <c r="C47">
        <v>0</v>
      </c>
      <c r="D47">
        <f t="shared" si="0"/>
        <v>2015.7917808219179</v>
      </c>
      <c r="E47">
        <v>0</v>
      </c>
      <c r="F47">
        <v>0</v>
      </c>
      <c r="G47">
        <v>0.36734693877551022</v>
      </c>
      <c r="H47">
        <v>289</v>
      </c>
      <c r="I47">
        <v>0.36734693877551022</v>
      </c>
      <c r="K47">
        <v>0.63076923076923075</v>
      </c>
      <c r="L47">
        <v>0.74358974358974361</v>
      </c>
      <c r="M47">
        <v>0.57471264367816088</v>
      </c>
    </row>
    <row r="48" spans="1:13" x14ac:dyDescent="0.25">
      <c r="A48">
        <v>2015</v>
      </c>
      <c r="B48">
        <v>290</v>
      </c>
      <c r="C48">
        <v>0</v>
      </c>
      <c r="D48">
        <f t="shared" si="0"/>
        <v>2015.7945205479452</v>
      </c>
      <c r="E48">
        <v>0</v>
      </c>
      <c r="F48">
        <v>0</v>
      </c>
      <c r="G48">
        <v>0.36734693877551022</v>
      </c>
      <c r="H48">
        <v>290</v>
      </c>
      <c r="I48">
        <v>0.36734693877551022</v>
      </c>
      <c r="K48">
        <v>0.64615384615384619</v>
      </c>
      <c r="L48">
        <v>0.79487179487179482</v>
      </c>
      <c r="M48">
        <v>0.5977011494252874</v>
      </c>
    </row>
    <row r="49" spans="1:13" x14ac:dyDescent="0.25">
      <c r="A49">
        <v>2015</v>
      </c>
      <c r="B49">
        <v>291</v>
      </c>
      <c r="C49">
        <v>0</v>
      </c>
      <c r="D49">
        <f t="shared" si="0"/>
        <v>2015.7972602739726</v>
      </c>
      <c r="E49">
        <v>0</v>
      </c>
      <c r="F49">
        <v>0</v>
      </c>
      <c r="G49">
        <v>0.36734693877551022</v>
      </c>
      <c r="H49">
        <v>291</v>
      </c>
      <c r="I49">
        <v>0.36734693877551022</v>
      </c>
      <c r="K49">
        <v>0.64615384615384619</v>
      </c>
      <c r="L49">
        <v>0.79487179487179482</v>
      </c>
      <c r="M49">
        <v>0.5977011494252874</v>
      </c>
    </row>
    <row r="50" spans="1:13" x14ac:dyDescent="0.25">
      <c r="A50">
        <v>2015</v>
      </c>
      <c r="B50">
        <v>292</v>
      </c>
      <c r="C50">
        <v>0</v>
      </c>
      <c r="D50">
        <f t="shared" si="0"/>
        <v>2015.8</v>
      </c>
      <c r="E50">
        <v>0</v>
      </c>
      <c r="F50">
        <v>0</v>
      </c>
      <c r="G50">
        <v>0.59183673469387754</v>
      </c>
      <c r="H50">
        <v>292</v>
      </c>
      <c r="I50">
        <v>0.59183673469387754</v>
      </c>
      <c r="K50">
        <v>0.64615384615384619</v>
      </c>
      <c r="L50">
        <v>0.79487179487179482</v>
      </c>
      <c r="M50">
        <v>0.63218390804597702</v>
      </c>
    </row>
    <row r="51" spans="1:13" x14ac:dyDescent="0.25">
      <c r="A51">
        <v>2015</v>
      </c>
      <c r="B51">
        <v>293</v>
      </c>
      <c r="C51">
        <v>0</v>
      </c>
      <c r="D51">
        <f t="shared" si="0"/>
        <v>2015.8027397260273</v>
      </c>
      <c r="E51">
        <v>0</v>
      </c>
      <c r="F51">
        <v>0</v>
      </c>
      <c r="G51">
        <v>0.59183673469387754</v>
      </c>
      <c r="H51">
        <v>293</v>
      </c>
      <c r="I51">
        <v>0.59183673469387754</v>
      </c>
      <c r="K51">
        <v>0.72307692307692306</v>
      </c>
      <c r="L51">
        <v>0.80769230769230771</v>
      </c>
      <c r="M51">
        <v>0.65517241379310343</v>
      </c>
    </row>
    <row r="52" spans="1:13" x14ac:dyDescent="0.25">
      <c r="A52">
        <v>2015</v>
      </c>
      <c r="B52">
        <v>294</v>
      </c>
      <c r="C52">
        <v>0</v>
      </c>
      <c r="D52">
        <f t="shared" si="0"/>
        <v>2015.8054794520549</v>
      </c>
      <c r="E52">
        <v>0</v>
      </c>
      <c r="F52">
        <v>0</v>
      </c>
      <c r="G52">
        <v>0.61224489795918369</v>
      </c>
      <c r="H52">
        <v>294</v>
      </c>
      <c r="I52">
        <v>0.61224489795918369</v>
      </c>
      <c r="K52">
        <v>0.72307692307692306</v>
      </c>
      <c r="L52">
        <v>0.80769230769230771</v>
      </c>
      <c r="M52">
        <v>0.68965517241379315</v>
      </c>
    </row>
    <row r="53" spans="1:13" x14ac:dyDescent="0.25">
      <c r="A53">
        <v>2015</v>
      </c>
      <c r="B53">
        <v>295</v>
      </c>
      <c r="C53">
        <v>0</v>
      </c>
      <c r="D53">
        <f t="shared" si="0"/>
        <v>2015.8082191780823</v>
      </c>
      <c r="E53">
        <v>0</v>
      </c>
      <c r="F53">
        <v>0</v>
      </c>
      <c r="G53">
        <v>0.63265306122448983</v>
      </c>
      <c r="H53">
        <v>295</v>
      </c>
      <c r="I53">
        <v>0.63265306122448983</v>
      </c>
      <c r="K53">
        <v>0.72307692307692306</v>
      </c>
      <c r="L53">
        <v>0.80769230769230771</v>
      </c>
      <c r="M53">
        <v>0.70114942528735635</v>
      </c>
    </row>
    <row r="54" spans="1:13" x14ac:dyDescent="0.25">
      <c r="A54">
        <v>2015</v>
      </c>
      <c r="B54">
        <v>296</v>
      </c>
      <c r="C54">
        <v>0</v>
      </c>
      <c r="D54">
        <f t="shared" si="0"/>
        <v>2015.8109589041096</v>
      </c>
      <c r="E54">
        <v>0</v>
      </c>
      <c r="F54">
        <v>0</v>
      </c>
      <c r="G54">
        <v>0.65306122448979587</v>
      </c>
      <c r="H54">
        <v>296</v>
      </c>
      <c r="I54">
        <v>0.65306122448979587</v>
      </c>
      <c r="K54">
        <v>0.75384615384615383</v>
      </c>
      <c r="L54">
        <v>0.80769230769230771</v>
      </c>
      <c r="M54">
        <v>0.72413793103448276</v>
      </c>
    </row>
    <row r="55" spans="1:13" x14ac:dyDescent="0.25">
      <c r="A55">
        <v>2015</v>
      </c>
      <c r="B55">
        <v>297</v>
      </c>
      <c r="C55">
        <v>0</v>
      </c>
      <c r="D55">
        <f t="shared" si="0"/>
        <v>2015.813698630137</v>
      </c>
      <c r="E55">
        <v>0</v>
      </c>
      <c r="F55">
        <v>0</v>
      </c>
      <c r="G55">
        <v>0.69387755102040816</v>
      </c>
      <c r="H55">
        <v>297</v>
      </c>
      <c r="I55">
        <v>0.69387755102040816</v>
      </c>
      <c r="K55">
        <v>0.75384615384615383</v>
      </c>
      <c r="L55">
        <v>0.80769230769230771</v>
      </c>
      <c r="M55">
        <v>0.7816091954022989</v>
      </c>
    </row>
    <row r="56" spans="1:13" x14ac:dyDescent="0.25">
      <c r="A56">
        <v>2015</v>
      </c>
      <c r="B56">
        <v>298</v>
      </c>
      <c r="C56">
        <v>0</v>
      </c>
      <c r="D56">
        <f t="shared" si="0"/>
        <v>2015.8164383561643</v>
      </c>
      <c r="E56">
        <v>0</v>
      </c>
      <c r="F56">
        <v>0</v>
      </c>
      <c r="G56">
        <v>0.7142857142857143</v>
      </c>
      <c r="H56">
        <v>298</v>
      </c>
      <c r="I56">
        <v>0.7142857142857143</v>
      </c>
      <c r="K56">
        <v>0.75384615384615383</v>
      </c>
      <c r="L56">
        <v>0.80769230769230771</v>
      </c>
      <c r="M56">
        <v>0.7931034482758621</v>
      </c>
    </row>
    <row r="57" spans="1:13" x14ac:dyDescent="0.25">
      <c r="A57">
        <v>2015</v>
      </c>
      <c r="B57">
        <v>299</v>
      </c>
      <c r="C57">
        <v>0</v>
      </c>
      <c r="D57">
        <f t="shared" si="0"/>
        <v>2015.8191780821917</v>
      </c>
      <c r="E57">
        <v>0</v>
      </c>
      <c r="F57">
        <v>0</v>
      </c>
      <c r="G57">
        <v>0.7142857142857143</v>
      </c>
      <c r="H57">
        <v>299</v>
      </c>
      <c r="I57">
        <v>0.7142857142857143</v>
      </c>
      <c r="K57">
        <v>0.75384615384615383</v>
      </c>
      <c r="L57">
        <v>0.80769230769230771</v>
      </c>
      <c r="M57">
        <v>0.81609195402298851</v>
      </c>
    </row>
    <row r="58" spans="1:13" x14ac:dyDescent="0.25">
      <c r="A58">
        <v>2015</v>
      </c>
      <c r="B58">
        <v>300</v>
      </c>
      <c r="C58">
        <v>0</v>
      </c>
      <c r="D58">
        <f t="shared" si="0"/>
        <v>2015.8219178082193</v>
      </c>
      <c r="E58">
        <v>0</v>
      </c>
      <c r="F58">
        <v>0</v>
      </c>
      <c r="G58">
        <v>0.73469387755102045</v>
      </c>
      <c r="H58">
        <v>300</v>
      </c>
      <c r="I58">
        <v>0.73469387755102045</v>
      </c>
      <c r="K58">
        <v>0.76923076923076927</v>
      </c>
      <c r="L58">
        <v>0.80769230769230771</v>
      </c>
      <c r="M58">
        <v>0.83908045977011492</v>
      </c>
    </row>
    <row r="59" spans="1:13" x14ac:dyDescent="0.25">
      <c r="A59">
        <v>2015</v>
      </c>
      <c r="B59">
        <v>301</v>
      </c>
      <c r="C59">
        <v>0</v>
      </c>
      <c r="D59">
        <f t="shared" si="0"/>
        <v>2015.8246575342466</v>
      </c>
      <c r="E59">
        <v>0</v>
      </c>
      <c r="F59">
        <v>0</v>
      </c>
      <c r="G59">
        <v>0.79591836734693877</v>
      </c>
      <c r="H59">
        <v>301</v>
      </c>
      <c r="I59">
        <v>0.79591836734693877</v>
      </c>
      <c r="K59">
        <v>0.86153846153846159</v>
      </c>
      <c r="L59">
        <v>0.80769230769230771</v>
      </c>
      <c r="M59">
        <v>0.87356321839080464</v>
      </c>
    </row>
    <row r="60" spans="1:13" x14ac:dyDescent="0.25">
      <c r="A60">
        <v>2015</v>
      </c>
      <c r="B60">
        <v>302</v>
      </c>
      <c r="C60">
        <v>0</v>
      </c>
      <c r="D60">
        <f t="shared" si="0"/>
        <v>2015.827397260274</v>
      </c>
      <c r="E60">
        <v>0</v>
      </c>
      <c r="F60">
        <v>0</v>
      </c>
      <c r="G60">
        <v>0.81632653061224492</v>
      </c>
      <c r="H60">
        <v>302</v>
      </c>
      <c r="I60">
        <v>0.81632653061224492</v>
      </c>
      <c r="K60">
        <v>0.93846153846153846</v>
      </c>
      <c r="L60">
        <v>0.80769230769230771</v>
      </c>
      <c r="M60">
        <v>0.88505747126436785</v>
      </c>
    </row>
    <row r="61" spans="1:13" x14ac:dyDescent="0.25">
      <c r="A61">
        <v>2015</v>
      </c>
      <c r="B61">
        <v>303</v>
      </c>
      <c r="C61">
        <v>0</v>
      </c>
      <c r="D61">
        <f t="shared" si="0"/>
        <v>2015.8301369863013</v>
      </c>
      <c r="E61">
        <v>0</v>
      </c>
      <c r="F61">
        <v>0</v>
      </c>
      <c r="G61">
        <v>0.81632653061224492</v>
      </c>
      <c r="H61">
        <v>303</v>
      </c>
      <c r="I61">
        <v>0.81632653061224492</v>
      </c>
      <c r="K61">
        <v>0.93846153846153846</v>
      </c>
      <c r="L61">
        <v>0.83333333333333337</v>
      </c>
      <c r="M61">
        <v>0.88505747126436785</v>
      </c>
    </row>
    <row r="62" spans="1:13" x14ac:dyDescent="0.25">
      <c r="A62">
        <v>2015</v>
      </c>
      <c r="B62">
        <v>304</v>
      </c>
      <c r="C62">
        <v>0</v>
      </c>
      <c r="D62">
        <f t="shared" si="0"/>
        <v>2015.8328767123287</v>
      </c>
      <c r="E62">
        <v>0</v>
      </c>
      <c r="F62">
        <v>0</v>
      </c>
      <c r="G62">
        <v>0.83673469387755106</v>
      </c>
      <c r="H62">
        <v>304</v>
      </c>
      <c r="I62">
        <v>0.83673469387755106</v>
      </c>
      <c r="K62">
        <v>0.9538461538461539</v>
      </c>
      <c r="L62">
        <v>0.83333333333333337</v>
      </c>
      <c r="M62">
        <v>0.90804597701149425</v>
      </c>
    </row>
    <row r="63" spans="1:13" x14ac:dyDescent="0.25">
      <c r="A63">
        <v>2015</v>
      </c>
      <c r="B63">
        <v>305</v>
      </c>
      <c r="C63">
        <v>0</v>
      </c>
      <c r="D63">
        <f t="shared" si="0"/>
        <v>2015.8356164383561</v>
      </c>
      <c r="E63">
        <v>0</v>
      </c>
      <c r="F63">
        <v>0</v>
      </c>
      <c r="G63">
        <v>0.8571428571428571</v>
      </c>
      <c r="H63">
        <v>305</v>
      </c>
      <c r="I63">
        <v>0.8571428571428571</v>
      </c>
      <c r="K63">
        <v>0.9538461538461539</v>
      </c>
      <c r="L63">
        <v>0.88461538461538458</v>
      </c>
      <c r="M63">
        <v>0.90804597701149425</v>
      </c>
    </row>
    <row r="64" spans="1:13" x14ac:dyDescent="0.25">
      <c r="A64">
        <v>2015</v>
      </c>
      <c r="B64">
        <v>306</v>
      </c>
      <c r="C64">
        <v>4</v>
      </c>
      <c r="D64">
        <f t="shared" si="0"/>
        <v>2015.8383561643836</v>
      </c>
      <c r="E64">
        <v>4</v>
      </c>
      <c r="F64">
        <v>4</v>
      </c>
      <c r="G64">
        <v>0.89795918367346939</v>
      </c>
      <c r="H64">
        <v>306</v>
      </c>
      <c r="I64">
        <v>0.89795918367346939</v>
      </c>
      <c r="K64">
        <v>0.9538461538461539</v>
      </c>
      <c r="L64">
        <v>0.88461538461538458</v>
      </c>
      <c r="M64">
        <v>0.90804597701149425</v>
      </c>
    </row>
    <row r="65" spans="1:13" x14ac:dyDescent="0.25">
      <c r="A65">
        <v>2015</v>
      </c>
      <c r="B65">
        <v>307</v>
      </c>
      <c r="C65">
        <v>4</v>
      </c>
      <c r="D65">
        <f t="shared" si="0"/>
        <v>2015.841095890411</v>
      </c>
      <c r="E65">
        <v>4</v>
      </c>
      <c r="F65">
        <v>4</v>
      </c>
      <c r="G65">
        <v>0.89795918367346939</v>
      </c>
      <c r="H65">
        <v>307</v>
      </c>
      <c r="I65">
        <v>0.89795918367346939</v>
      </c>
      <c r="K65">
        <v>0.9538461538461539</v>
      </c>
      <c r="L65">
        <v>0.88461538461538458</v>
      </c>
      <c r="M65">
        <v>0.91954022988505746</v>
      </c>
    </row>
    <row r="66" spans="1:13" x14ac:dyDescent="0.25">
      <c r="A66">
        <v>2015</v>
      </c>
      <c r="B66">
        <v>308</v>
      </c>
      <c r="C66">
        <v>0</v>
      </c>
      <c r="D66">
        <f t="shared" ref="D66:D129" si="1">A66+B66/365</f>
        <v>2015.8438356164384</v>
      </c>
      <c r="E66">
        <v>4</v>
      </c>
      <c r="F66">
        <v>0</v>
      </c>
      <c r="G66">
        <v>0.94897959183673475</v>
      </c>
      <c r="H66">
        <v>308</v>
      </c>
      <c r="I66">
        <v>0.94897959183673475</v>
      </c>
      <c r="K66">
        <v>0.96923076923076923</v>
      </c>
      <c r="L66">
        <v>0.88461538461538458</v>
      </c>
      <c r="M66">
        <v>0.95402298850574707</v>
      </c>
    </row>
    <row r="67" spans="1:13" x14ac:dyDescent="0.25">
      <c r="A67">
        <v>2015</v>
      </c>
      <c r="B67">
        <v>309</v>
      </c>
      <c r="C67">
        <v>0</v>
      </c>
      <c r="D67">
        <f t="shared" si="1"/>
        <v>2015.8465753424657</v>
      </c>
      <c r="E67">
        <v>4</v>
      </c>
      <c r="F67">
        <v>0</v>
      </c>
      <c r="G67">
        <v>0.94897959183673475</v>
      </c>
      <c r="H67">
        <v>309</v>
      </c>
      <c r="I67">
        <v>0.94897959183673475</v>
      </c>
      <c r="K67">
        <v>0.96923076923076923</v>
      </c>
      <c r="L67">
        <v>0.88461538461538458</v>
      </c>
      <c r="M67">
        <v>0.95402298850574707</v>
      </c>
    </row>
    <row r="68" spans="1:13" x14ac:dyDescent="0.25">
      <c r="A68">
        <v>2015</v>
      </c>
      <c r="B68">
        <v>310</v>
      </c>
      <c r="C68">
        <v>0</v>
      </c>
      <c r="D68">
        <f t="shared" si="1"/>
        <v>2015.8493150684931</v>
      </c>
      <c r="E68">
        <v>4</v>
      </c>
      <c r="F68">
        <v>0</v>
      </c>
      <c r="G68">
        <v>0.94897959183673475</v>
      </c>
      <c r="H68">
        <v>310</v>
      </c>
      <c r="I68">
        <v>0.94897959183673475</v>
      </c>
      <c r="K68">
        <v>0.96923076923076923</v>
      </c>
      <c r="L68">
        <v>0.88461538461538458</v>
      </c>
      <c r="M68">
        <v>0.96551724137931039</v>
      </c>
    </row>
    <row r="69" spans="1:13" x14ac:dyDescent="0.25">
      <c r="A69">
        <v>2015</v>
      </c>
      <c r="B69">
        <v>311</v>
      </c>
      <c r="C69">
        <v>0</v>
      </c>
      <c r="D69">
        <f t="shared" si="1"/>
        <v>2015.8520547945207</v>
      </c>
      <c r="E69">
        <v>4</v>
      </c>
      <c r="F69">
        <v>0</v>
      </c>
      <c r="G69">
        <v>0.94897959183673475</v>
      </c>
      <c r="H69">
        <v>311</v>
      </c>
      <c r="I69">
        <v>0.94897959183673475</v>
      </c>
      <c r="K69">
        <v>0.96923076923076923</v>
      </c>
      <c r="L69">
        <v>0.88461538461538458</v>
      </c>
      <c r="M69">
        <v>0.96551724137931039</v>
      </c>
    </row>
    <row r="70" spans="1:13" x14ac:dyDescent="0.25">
      <c r="A70">
        <v>2015</v>
      </c>
      <c r="B70">
        <v>312</v>
      </c>
      <c r="C70">
        <v>0</v>
      </c>
      <c r="D70">
        <f t="shared" si="1"/>
        <v>2015.854794520548</v>
      </c>
      <c r="E70">
        <v>4</v>
      </c>
      <c r="F70">
        <v>0</v>
      </c>
      <c r="G70">
        <v>0.94897959183673475</v>
      </c>
      <c r="H70">
        <v>312</v>
      </c>
      <c r="I70">
        <v>0.94897959183673475</v>
      </c>
      <c r="K70">
        <v>0.96923076923076923</v>
      </c>
      <c r="L70">
        <v>0.88461538461538458</v>
      </c>
      <c r="M70">
        <v>0.96551724137931039</v>
      </c>
    </row>
    <row r="71" spans="1:13" x14ac:dyDescent="0.25">
      <c r="A71">
        <v>2015</v>
      </c>
      <c r="B71">
        <v>313</v>
      </c>
      <c r="C71">
        <v>0</v>
      </c>
      <c r="D71">
        <f t="shared" si="1"/>
        <v>2015.8575342465754</v>
      </c>
      <c r="E71">
        <v>4</v>
      </c>
      <c r="F71">
        <v>0</v>
      </c>
      <c r="G71">
        <v>0.94897959183673475</v>
      </c>
      <c r="H71">
        <v>313</v>
      </c>
      <c r="I71">
        <v>0.94897959183673475</v>
      </c>
      <c r="K71">
        <v>0.96923076923076923</v>
      </c>
      <c r="L71">
        <v>0.88461538461538458</v>
      </c>
      <c r="M71">
        <v>0.96551724137931039</v>
      </c>
    </row>
    <row r="72" spans="1:13" x14ac:dyDescent="0.25">
      <c r="A72">
        <v>2015</v>
      </c>
      <c r="B72">
        <v>314</v>
      </c>
      <c r="C72">
        <v>0</v>
      </c>
      <c r="D72">
        <f t="shared" si="1"/>
        <v>2015.8602739726027</v>
      </c>
      <c r="E72">
        <v>4</v>
      </c>
      <c r="F72">
        <v>0</v>
      </c>
      <c r="G72">
        <v>0.95918367346938771</v>
      </c>
      <c r="H72">
        <v>314</v>
      </c>
      <c r="I72">
        <v>0.95918367346938771</v>
      </c>
      <c r="K72">
        <v>0.96923076923076923</v>
      </c>
      <c r="L72">
        <v>0.88461538461538458</v>
      </c>
      <c r="M72">
        <v>0.96551724137931039</v>
      </c>
    </row>
    <row r="73" spans="1:13" x14ac:dyDescent="0.25">
      <c r="A73">
        <v>2015</v>
      </c>
      <c r="B73">
        <v>315</v>
      </c>
      <c r="C73">
        <v>0</v>
      </c>
      <c r="D73">
        <f t="shared" si="1"/>
        <v>2015.8630136986301</v>
      </c>
      <c r="E73">
        <v>4</v>
      </c>
      <c r="F73">
        <v>0</v>
      </c>
      <c r="G73">
        <v>0.95918367346938771</v>
      </c>
      <c r="H73">
        <v>315</v>
      </c>
      <c r="I73">
        <v>0.95918367346938771</v>
      </c>
      <c r="K73">
        <v>0.96923076923076923</v>
      </c>
      <c r="L73">
        <v>0.88461538461538458</v>
      </c>
      <c r="M73">
        <v>0.96551724137931039</v>
      </c>
    </row>
    <row r="74" spans="1:13" x14ac:dyDescent="0.25">
      <c r="A74">
        <v>2015</v>
      </c>
      <c r="B74">
        <v>316</v>
      </c>
      <c r="C74">
        <v>0</v>
      </c>
      <c r="D74">
        <f t="shared" si="1"/>
        <v>2015.8657534246574</v>
      </c>
      <c r="E74">
        <v>0</v>
      </c>
      <c r="F74">
        <v>0</v>
      </c>
      <c r="G74">
        <v>0.95918367346938771</v>
      </c>
      <c r="H74">
        <v>316</v>
      </c>
      <c r="I74">
        <v>0.95918367346938771</v>
      </c>
      <c r="K74">
        <v>0.96923076923076923</v>
      </c>
      <c r="L74">
        <v>0.88461538461538458</v>
      </c>
      <c r="M74">
        <v>0.96551724137931039</v>
      </c>
    </row>
    <row r="75" spans="1:13" x14ac:dyDescent="0.25">
      <c r="A75">
        <v>2015</v>
      </c>
      <c r="B75">
        <v>317</v>
      </c>
      <c r="C75">
        <v>0</v>
      </c>
      <c r="D75">
        <f t="shared" si="1"/>
        <v>2015.868493150685</v>
      </c>
      <c r="E75">
        <v>0</v>
      </c>
      <c r="F75">
        <v>0</v>
      </c>
      <c r="G75">
        <v>0.95918367346938771</v>
      </c>
      <c r="H75">
        <v>317</v>
      </c>
      <c r="I75">
        <v>0.95918367346938771</v>
      </c>
      <c r="K75">
        <v>0.96923076923076923</v>
      </c>
      <c r="L75">
        <v>0.88461538461538458</v>
      </c>
      <c r="M75">
        <v>0.96551724137931039</v>
      </c>
    </row>
    <row r="76" spans="1:13" x14ac:dyDescent="0.25">
      <c r="A76">
        <v>2015</v>
      </c>
      <c r="B76">
        <v>318</v>
      </c>
      <c r="C76">
        <v>0</v>
      </c>
      <c r="D76">
        <f t="shared" si="1"/>
        <v>2015.8712328767124</v>
      </c>
      <c r="E76">
        <v>0</v>
      </c>
      <c r="F76">
        <v>0</v>
      </c>
      <c r="G76">
        <v>0.95918367346938771</v>
      </c>
      <c r="H76">
        <v>318</v>
      </c>
      <c r="I76">
        <v>0.95918367346938771</v>
      </c>
      <c r="K76">
        <v>0.96923076923076923</v>
      </c>
      <c r="L76">
        <v>0.88461538461538458</v>
      </c>
      <c r="M76">
        <v>0.96551724137931039</v>
      </c>
    </row>
    <row r="77" spans="1:13" x14ac:dyDescent="0.25">
      <c r="A77">
        <v>2015</v>
      </c>
      <c r="B77">
        <v>319</v>
      </c>
      <c r="C77">
        <v>0</v>
      </c>
      <c r="D77">
        <f t="shared" si="1"/>
        <v>2015.8739726027397</v>
      </c>
      <c r="E77">
        <v>0</v>
      </c>
      <c r="F77">
        <v>0</v>
      </c>
      <c r="G77">
        <v>0.95918367346938771</v>
      </c>
      <c r="H77">
        <v>319</v>
      </c>
      <c r="I77">
        <v>0.95918367346938771</v>
      </c>
      <c r="K77">
        <v>0.96923076923076923</v>
      </c>
      <c r="L77">
        <v>0.89743589743589747</v>
      </c>
      <c r="M77">
        <v>0.96551724137931039</v>
      </c>
    </row>
    <row r="78" spans="1:13" x14ac:dyDescent="0.25">
      <c r="A78">
        <v>2015</v>
      </c>
      <c r="B78">
        <v>320</v>
      </c>
      <c r="C78">
        <v>4</v>
      </c>
      <c r="D78">
        <f t="shared" si="1"/>
        <v>2015.8767123287671</v>
      </c>
      <c r="E78">
        <v>4</v>
      </c>
      <c r="F78">
        <v>4</v>
      </c>
      <c r="G78">
        <v>0.95918367346938771</v>
      </c>
      <c r="H78">
        <v>320</v>
      </c>
      <c r="I78">
        <v>0.95918367346938771</v>
      </c>
      <c r="K78">
        <v>0.96923076923076923</v>
      </c>
      <c r="L78">
        <v>0.89743589743589747</v>
      </c>
      <c r="M78">
        <v>0.96551724137931039</v>
      </c>
    </row>
    <row r="79" spans="1:13" x14ac:dyDescent="0.25">
      <c r="A79">
        <v>2015</v>
      </c>
      <c r="B79">
        <v>321</v>
      </c>
      <c r="C79">
        <v>4</v>
      </c>
      <c r="D79">
        <f t="shared" si="1"/>
        <v>2015.8794520547945</v>
      </c>
      <c r="E79">
        <v>4</v>
      </c>
      <c r="F79">
        <v>4</v>
      </c>
      <c r="G79">
        <v>0.95918367346938771</v>
      </c>
      <c r="H79">
        <v>321</v>
      </c>
      <c r="I79">
        <v>0.95918367346938771</v>
      </c>
      <c r="K79">
        <v>0.96923076923076923</v>
      </c>
      <c r="L79">
        <v>0.89743589743589747</v>
      </c>
      <c r="M79">
        <v>0.96551724137931039</v>
      </c>
    </row>
    <row r="80" spans="1:13" x14ac:dyDescent="0.25">
      <c r="A80">
        <v>2015</v>
      </c>
      <c r="B80">
        <v>322</v>
      </c>
      <c r="C80">
        <v>4</v>
      </c>
      <c r="D80">
        <f t="shared" si="1"/>
        <v>2015.8821917808218</v>
      </c>
      <c r="E80">
        <v>4</v>
      </c>
      <c r="F80">
        <v>4</v>
      </c>
      <c r="G80">
        <v>0.95918367346938771</v>
      </c>
      <c r="H80">
        <v>322</v>
      </c>
      <c r="I80">
        <v>0.95918367346938771</v>
      </c>
      <c r="K80">
        <v>0.96923076923076923</v>
      </c>
      <c r="L80">
        <v>0.91025641025641024</v>
      </c>
      <c r="M80">
        <v>0.96551724137931039</v>
      </c>
    </row>
    <row r="81" spans="1:13" x14ac:dyDescent="0.25">
      <c r="A81">
        <v>2015</v>
      </c>
      <c r="B81">
        <v>323</v>
      </c>
      <c r="C81">
        <v>4</v>
      </c>
      <c r="D81">
        <f t="shared" si="1"/>
        <v>2015.8849315068494</v>
      </c>
      <c r="E81">
        <v>4</v>
      </c>
      <c r="F81">
        <v>4</v>
      </c>
      <c r="G81">
        <v>0.95918367346938771</v>
      </c>
      <c r="H81">
        <v>323</v>
      </c>
      <c r="I81">
        <v>0.95918367346938771</v>
      </c>
      <c r="K81">
        <v>0.96923076923076923</v>
      </c>
      <c r="L81">
        <v>0.91025641025641024</v>
      </c>
      <c r="M81">
        <v>0.96551724137931039</v>
      </c>
    </row>
    <row r="82" spans="1:13" x14ac:dyDescent="0.25">
      <c r="A82">
        <v>2015</v>
      </c>
      <c r="B82">
        <v>324</v>
      </c>
      <c r="C82">
        <v>4</v>
      </c>
      <c r="D82">
        <f t="shared" si="1"/>
        <v>2015.8876712328768</v>
      </c>
      <c r="E82">
        <v>4</v>
      </c>
      <c r="F82">
        <v>4</v>
      </c>
      <c r="G82">
        <v>0.95918367346938771</v>
      </c>
      <c r="H82">
        <v>324</v>
      </c>
      <c r="I82">
        <v>0.95918367346938771</v>
      </c>
      <c r="K82">
        <v>0.96923076923076923</v>
      </c>
      <c r="L82">
        <v>0.96153846153846156</v>
      </c>
      <c r="M82">
        <v>0.96551724137931039</v>
      </c>
    </row>
    <row r="83" spans="1:13" x14ac:dyDescent="0.25">
      <c r="A83">
        <v>2015</v>
      </c>
      <c r="B83">
        <v>325</v>
      </c>
      <c r="C83">
        <v>4</v>
      </c>
      <c r="D83">
        <f t="shared" si="1"/>
        <v>2015.8904109589041</v>
      </c>
      <c r="E83">
        <v>4</v>
      </c>
      <c r="F83">
        <v>4</v>
      </c>
      <c r="G83">
        <v>0.95918367346938771</v>
      </c>
      <c r="H83">
        <v>325</v>
      </c>
      <c r="I83">
        <v>0.95918367346938771</v>
      </c>
      <c r="K83">
        <v>0.96923076923076923</v>
      </c>
      <c r="L83">
        <v>0.96153846153846156</v>
      </c>
      <c r="M83">
        <v>0.96551724137931039</v>
      </c>
    </row>
    <row r="84" spans="1:13" x14ac:dyDescent="0.25">
      <c r="A84">
        <v>2015</v>
      </c>
      <c r="B84">
        <v>326</v>
      </c>
      <c r="C84">
        <v>4</v>
      </c>
      <c r="D84">
        <f t="shared" si="1"/>
        <v>2015.8931506849315</v>
      </c>
      <c r="E84">
        <v>4</v>
      </c>
      <c r="F84">
        <v>4</v>
      </c>
      <c r="G84">
        <v>0.95918367346938771</v>
      </c>
      <c r="H84">
        <v>326</v>
      </c>
      <c r="I84">
        <v>0.95918367346938771</v>
      </c>
      <c r="K84">
        <v>0.96923076923076923</v>
      </c>
      <c r="L84">
        <v>0.96153846153846156</v>
      </c>
      <c r="M84">
        <v>0.96551724137931039</v>
      </c>
    </row>
    <row r="85" spans="1:13" x14ac:dyDescent="0.25">
      <c r="A85">
        <v>2015</v>
      </c>
      <c r="B85">
        <v>327</v>
      </c>
      <c r="C85">
        <v>4</v>
      </c>
      <c r="D85">
        <f t="shared" si="1"/>
        <v>2015.8958904109588</v>
      </c>
      <c r="E85">
        <v>4</v>
      </c>
      <c r="F85">
        <v>4</v>
      </c>
      <c r="G85">
        <v>0.95918367346938771</v>
      </c>
      <c r="H85">
        <v>327</v>
      </c>
      <c r="I85">
        <v>0.95918367346938771</v>
      </c>
      <c r="K85">
        <v>0.96923076923076923</v>
      </c>
      <c r="L85">
        <v>0.96153846153846156</v>
      </c>
      <c r="M85">
        <v>0.96551724137931039</v>
      </c>
    </row>
    <row r="86" spans="1:13" x14ac:dyDescent="0.25">
      <c r="A86">
        <v>2015</v>
      </c>
      <c r="B86">
        <v>328</v>
      </c>
      <c r="C86">
        <v>4</v>
      </c>
      <c r="D86">
        <f t="shared" si="1"/>
        <v>2015.8986301369864</v>
      </c>
      <c r="E86">
        <v>4</v>
      </c>
      <c r="F86">
        <v>4</v>
      </c>
      <c r="G86">
        <v>0.95918367346938771</v>
      </c>
      <c r="H86">
        <v>328</v>
      </c>
      <c r="I86">
        <v>0.95918367346938771</v>
      </c>
      <c r="K86">
        <v>0.96923076923076923</v>
      </c>
      <c r="L86">
        <v>0.96153846153846156</v>
      </c>
      <c r="M86">
        <v>0.96551724137931039</v>
      </c>
    </row>
    <row r="87" spans="1:13" x14ac:dyDescent="0.25">
      <c r="A87">
        <v>2015</v>
      </c>
      <c r="B87">
        <v>329</v>
      </c>
      <c r="C87">
        <v>4</v>
      </c>
      <c r="D87">
        <f t="shared" si="1"/>
        <v>2015.9013698630138</v>
      </c>
      <c r="E87">
        <v>4</v>
      </c>
      <c r="F87">
        <v>4</v>
      </c>
      <c r="G87">
        <v>0.95918367346938771</v>
      </c>
      <c r="H87">
        <v>329</v>
      </c>
      <c r="I87">
        <v>0.95918367346938771</v>
      </c>
      <c r="K87">
        <v>0.96923076923076923</v>
      </c>
      <c r="L87">
        <v>0.96153846153846156</v>
      </c>
      <c r="M87">
        <v>0.96551724137931039</v>
      </c>
    </row>
    <row r="88" spans="1:13" x14ac:dyDescent="0.25">
      <c r="A88">
        <v>2015</v>
      </c>
      <c r="B88">
        <v>330</v>
      </c>
      <c r="C88">
        <v>4</v>
      </c>
      <c r="D88">
        <f t="shared" si="1"/>
        <v>2015.9041095890411</v>
      </c>
      <c r="E88">
        <v>4</v>
      </c>
      <c r="F88">
        <v>4</v>
      </c>
      <c r="G88">
        <v>0.95918367346938771</v>
      </c>
      <c r="H88">
        <v>330</v>
      </c>
      <c r="I88">
        <v>0.95918367346938771</v>
      </c>
      <c r="K88">
        <v>0.96923076923076923</v>
      </c>
      <c r="L88">
        <v>0.96153846153846156</v>
      </c>
      <c r="M88">
        <v>0.96551724137931039</v>
      </c>
    </row>
    <row r="89" spans="1:13" x14ac:dyDescent="0.25">
      <c r="A89">
        <v>2016</v>
      </c>
      <c r="B89">
        <v>244</v>
      </c>
      <c r="C89">
        <v>0</v>
      </c>
      <c r="D89">
        <f t="shared" si="1"/>
        <v>2016.668493150685</v>
      </c>
      <c r="E89">
        <v>0</v>
      </c>
      <c r="F89">
        <v>0</v>
      </c>
      <c r="G89">
        <v>0</v>
      </c>
      <c r="I89">
        <v>0</v>
      </c>
    </row>
    <row r="90" spans="1:13" x14ac:dyDescent="0.25">
      <c r="A90">
        <v>2016</v>
      </c>
      <c r="B90">
        <v>245</v>
      </c>
      <c r="C90">
        <v>0</v>
      </c>
      <c r="D90">
        <f t="shared" si="1"/>
        <v>2016.6712328767123</v>
      </c>
      <c r="E90">
        <v>0</v>
      </c>
      <c r="F90">
        <v>0</v>
      </c>
      <c r="G90">
        <v>1.5873015873015872E-2</v>
      </c>
      <c r="I90">
        <v>1.5873015873015872E-2</v>
      </c>
    </row>
    <row r="91" spans="1:13" x14ac:dyDescent="0.25">
      <c r="A91">
        <v>2016</v>
      </c>
      <c r="B91">
        <v>246</v>
      </c>
      <c r="C91">
        <v>0</v>
      </c>
      <c r="D91">
        <f t="shared" si="1"/>
        <v>2016.6739726027397</v>
      </c>
      <c r="E91">
        <v>0</v>
      </c>
      <c r="F91">
        <v>0</v>
      </c>
      <c r="G91">
        <v>1.5873015873015872E-2</v>
      </c>
      <c r="I91">
        <v>1.5873015873015872E-2</v>
      </c>
    </row>
    <row r="92" spans="1:13" x14ac:dyDescent="0.25">
      <c r="A92">
        <v>2016</v>
      </c>
      <c r="B92">
        <v>247</v>
      </c>
      <c r="C92">
        <v>0</v>
      </c>
      <c r="D92">
        <f t="shared" si="1"/>
        <v>2016.6767123287671</v>
      </c>
      <c r="E92">
        <v>0</v>
      </c>
      <c r="F92">
        <v>0</v>
      </c>
      <c r="G92">
        <v>1.5873015873015872E-2</v>
      </c>
      <c r="I92">
        <v>1.5873015873015872E-2</v>
      </c>
    </row>
    <row r="93" spans="1:13" x14ac:dyDescent="0.25">
      <c r="A93">
        <v>2016</v>
      </c>
      <c r="B93">
        <v>248</v>
      </c>
      <c r="C93">
        <v>0</v>
      </c>
      <c r="D93">
        <f t="shared" si="1"/>
        <v>2016.6794520547944</v>
      </c>
      <c r="E93">
        <v>0</v>
      </c>
      <c r="F93">
        <v>0</v>
      </c>
      <c r="G93">
        <v>1.5873015873015872E-2</v>
      </c>
      <c r="I93">
        <v>1.5873015873015872E-2</v>
      </c>
    </row>
    <row r="94" spans="1:13" x14ac:dyDescent="0.25">
      <c r="A94">
        <v>2016</v>
      </c>
      <c r="B94">
        <v>249</v>
      </c>
      <c r="C94">
        <v>0</v>
      </c>
      <c r="D94">
        <f t="shared" si="1"/>
        <v>2016.682191780822</v>
      </c>
      <c r="E94">
        <v>0</v>
      </c>
      <c r="F94">
        <v>0</v>
      </c>
      <c r="G94">
        <v>1.5873015873015872E-2</v>
      </c>
      <c r="I94">
        <v>1.5873015873015872E-2</v>
      </c>
    </row>
    <row r="95" spans="1:13" x14ac:dyDescent="0.25">
      <c r="A95">
        <v>2016</v>
      </c>
      <c r="B95">
        <v>250</v>
      </c>
      <c r="C95">
        <v>0</v>
      </c>
      <c r="D95">
        <f t="shared" si="1"/>
        <v>2016.6849315068494</v>
      </c>
      <c r="E95">
        <v>0</v>
      </c>
      <c r="F95">
        <v>0</v>
      </c>
      <c r="G95">
        <v>1.5873015873015872E-2</v>
      </c>
      <c r="I95">
        <v>1.5873015873015872E-2</v>
      </c>
    </row>
    <row r="96" spans="1:13" x14ac:dyDescent="0.25">
      <c r="A96">
        <v>2016</v>
      </c>
      <c r="B96">
        <v>251</v>
      </c>
      <c r="C96">
        <v>0</v>
      </c>
      <c r="D96">
        <f t="shared" si="1"/>
        <v>2016.6876712328767</v>
      </c>
      <c r="E96">
        <v>0</v>
      </c>
      <c r="F96">
        <v>0</v>
      </c>
      <c r="G96">
        <v>1.5873015873015872E-2</v>
      </c>
      <c r="I96">
        <v>1.5873015873015872E-2</v>
      </c>
    </row>
    <row r="97" spans="1:9" x14ac:dyDescent="0.25">
      <c r="A97">
        <v>2016</v>
      </c>
      <c r="B97">
        <v>252</v>
      </c>
      <c r="C97">
        <v>0</v>
      </c>
      <c r="D97">
        <f t="shared" si="1"/>
        <v>2016.6904109589041</v>
      </c>
      <c r="E97">
        <v>0</v>
      </c>
      <c r="F97">
        <v>0</v>
      </c>
      <c r="G97">
        <v>1.5873015873015872E-2</v>
      </c>
      <c r="I97">
        <v>1.5873015873015872E-2</v>
      </c>
    </row>
    <row r="98" spans="1:9" x14ac:dyDescent="0.25">
      <c r="A98">
        <v>2016</v>
      </c>
      <c r="B98">
        <v>253</v>
      </c>
      <c r="C98">
        <v>0</v>
      </c>
      <c r="D98">
        <f t="shared" si="1"/>
        <v>2016.6931506849314</v>
      </c>
      <c r="E98">
        <v>0</v>
      </c>
      <c r="F98">
        <v>0</v>
      </c>
      <c r="G98">
        <v>3.1746031746031744E-2</v>
      </c>
      <c r="I98">
        <v>3.1746031746031744E-2</v>
      </c>
    </row>
    <row r="99" spans="1:9" x14ac:dyDescent="0.25">
      <c r="A99">
        <v>2016</v>
      </c>
      <c r="B99">
        <v>254</v>
      </c>
      <c r="C99">
        <v>0</v>
      </c>
      <c r="D99">
        <f t="shared" si="1"/>
        <v>2016.695890410959</v>
      </c>
      <c r="E99">
        <v>0</v>
      </c>
      <c r="F99">
        <v>0</v>
      </c>
      <c r="G99">
        <v>3.1746031746031744E-2</v>
      </c>
      <c r="I99">
        <v>3.1746031746031744E-2</v>
      </c>
    </row>
    <row r="100" spans="1:9" x14ac:dyDescent="0.25">
      <c r="A100">
        <v>2016</v>
      </c>
      <c r="B100">
        <v>255</v>
      </c>
      <c r="C100">
        <v>0</v>
      </c>
      <c r="D100">
        <f t="shared" si="1"/>
        <v>2016.6986301369864</v>
      </c>
      <c r="E100">
        <v>0</v>
      </c>
      <c r="F100">
        <v>0</v>
      </c>
      <c r="G100">
        <v>3.1746031746031744E-2</v>
      </c>
      <c r="I100">
        <v>3.1746031746031744E-2</v>
      </c>
    </row>
    <row r="101" spans="1:9" x14ac:dyDescent="0.25">
      <c r="A101">
        <v>2016</v>
      </c>
      <c r="B101">
        <v>256</v>
      </c>
      <c r="C101">
        <v>0</v>
      </c>
      <c r="D101">
        <f t="shared" si="1"/>
        <v>2016.7013698630137</v>
      </c>
      <c r="E101">
        <v>0</v>
      </c>
      <c r="F101">
        <v>0</v>
      </c>
      <c r="G101">
        <v>3.1746031746031744E-2</v>
      </c>
      <c r="I101">
        <v>3.1746031746031744E-2</v>
      </c>
    </row>
    <row r="102" spans="1:9" x14ac:dyDescent="0.25">
      <c r="A102">
        <v>2016</v>
      </c>
      <c r="B102">
        <v>257</v>
      </c>
      <c r="C102">
        <v>0</v>
      </c>
      <c r="D102">
        <f t="shared" si="1"/>
        <v>2016.7041095890411</v>
      </c>
      <c r="E102">
        <v>0</v>
      </c>
      <c r="F102">
        <v>0</v>
      </c>
      <c r="G102">
        <v>3.1746031746031744E-2</v>
      </c>
      <c r="I102">
        <v>3.1746031746031744E-2</v>
      </c>
    </row>
    <row r="103" spans="1:9" x14ac:dyDescent="0.25">
      <c r="A103">
        <v>2016</v>
      </c>
      <c r="B103">
        <v>258</v>
      </c>
      <c r="C103">
        <v>0</v>
      </c>
      <c r="D103">
        <f t="shared" si="1"/>
        <v>2016.7068493150684</v>
      </c>
      <c r="E103">
        <v>0</v>
      </c>
      <c r="F103">
        <v>0</v>
      </c>
      <c r="G103">
        <v>4.7619047619047616E-2</v>
      </c>
      <c r="I103">
        <v>4.7619047619047616E-2</v>
      </c>
    </row>
    <row r="104" spans="1:9" x14ac:dyDescent="0.25">
      <c r="A104">
        <v>2016</v>
      </c>
      <c r="B104">
        <v>259</v>
      </c>
      <c r="C104">
        <v>0</v>
      </c>
      <c r="D104">
        <f t="shared" si="1"/>
        <v>2016.7095890410958</v>
      </c>
      <c r="E104">
        <v>0</v>
      </c>
      <c r="F104">
        <v>0</v>
      </c>
      <c r="G104">
        <v>4.7619047619047616E-2</v>
      </c>
      <c r="I104">
        <v>4.7619047619047616E-2</v>
      </c>
    </row>
    <row r="105" spans="1:9" x14ac:dyDescent="0.25">
      <c r="A105">
        <v>2016</v>
      </c>
      <c r="B105">
        <v>260</v>
      </c>
      <c r="C105">
        <v>0</v>
      </c>
      <c r="D105">
        <f t="shared" si="1"/>
        <v>2016.7123287671234</v>
      </c>
      <c r="E105">
        <v>0</v>
      </c>
      <c r="F105">
        <v>0</v>
      </c>
      <c r="G105">
        <v>4.7619047619047616E-2</v>
      </c>
      <c r="I105">
        <v>4.7619047619047616E-2</v>
      </c>
    </row>
    <row r="106" spans="1:9" x14ac:dyDescent="0.25">
      <c r="A106">
        <v>2016</v>
      </c>
      <c r="B106">
        <v>261</v>
      </c>
      <c r="C106">
        <v>0</v>
      </c>
      <c r="D106">
        <f t="shared" si="1"/>
        <v>2016.7150684931507</v>
      </c>
      <c r="E106">
        <v>0</v>
      </c>
      <c r="F106">
        <v>0</v>
      </c>
      <c r="G106">
        <v>4.7619047619047616E-2</v>
      </c>
      <c r="I106">
        <v>4.7619047619047616E-2</v>
      </c>
    </row>
    <row r="107" spans="1:9" x14ac:dyDescent="0.25">
      <c r="A107">
        <v>2016</v>
      </c>
      <c r="B107">
        <v>262</v>
      </c>
      <c r="C107">
        <v>0</v>
      </c>
      <c r="D107">
        <f t="shared" si="1"/>
        <v>2016.7178082191781</v>
      </c>
      <c r="E107">
        <v>0</v>
      </c>
      <c r="F107">
        <v>0</v>
      </c>
      <c r="G107">
        <v>4.7619047619047616E-2</v>
      </c>
      <c r="I107">
        <v>4.7619047619047616E-2</v>
      </c>
    </row>
    <row r="108" spans="1:9" x14ac:dyDescent="0.25">
      <c r="A108">
        <v>2016</v>
      </c>
      <c r="B108">
        <v>263</v>
      </c>
      <c r="C108">
        <v>0</v>
      </c>
      <c r="D108">
        <f t="shared" si="1"/>
        <v>2016.7205479452055</v>
      </c>
      <c r="E108">
        <v>0</v>
      </c>
      <c r="F108">
        <v>0</v>
      </c>
      <c r="G108">
        <v>4.7619047619047616E-2</v>
      </c>
      <c r="I108">
        <v>4.7619047619047616E-2</v>
      </c>
    </row>
    <row r="109" spans="1:9" x14ac:dyDescent="0.25">
      <c r="A109">
        <v>2016</v>
      </c>
      <c r="B109">
        <v>264</v>
      </c>
      <c r="C109">
        <v>0</v>
      </c>
      <c r="D109">
        <f t="shared" si="1"/>
        <v>2016.7232876712328</v>
      </c>
      <c r="E109">
        <v>0</v>
      </c>
      <c r="F109">
        <v>0</v>
      </c>
      <c r="G109">
        <v>4.7619047619047616E-2</v>
      </c>
      <c r="I109">
        <v>4.7619047619047616E-2</v>
      </c>
    </row>
    <row r="110" spans="1:9" x14ac:dyDescent="0.25">
      <c r="A110">
        <v>2016</v>
      </c>
      <c r="B110">
        <v>265</v>
      </c>
      <c r="C110">
        <v>0</v>
      </c>
      <c r="D110">
        <f t="shared" si="1"/>
        <v>2016.7260273972602</v>
      </c>
      <c r="E110">
        <v>0</v>
      </c>
      <c r="F110">
        <v>0</v>
      </c>
      <c r="G110">
        <v>6.3492063492063489E-2</v>
      </c>
      <c r="I110">
        <v>6.3492063492063489E-2</v>
      </c>
    </row>
    <row r="111" spans="1:9" x14ac:dyDescent="0.25">
      <c r="A111">
        <v>2016</v>
      </c>
      <c r="B111">
        <v>266</v>
      </c>
      <c r="C111">
        <v>0</v>
      </c>
      <c r="D111">
        <f t="shared" si="1"/>
        <v>2016.7287671232878</v>
      </c>
      <c r="E111">
        <v>0</v>
      </c>
      <c r="F111">
        <v>0</v>
      </c>
      <c r="G111">
        <v>0.1111111111111111</v>
      </c>
      <c r="I111">
        <v>0.1111111111111111</v>
      </c>
    </row>
    <row r="112" spans="1:9" x14ac:dyDescent="0.25">
      <c r="A112">
        <v>2016</v>
      </c>
      <c r="B112">
        <v>267</v>
      </c>
      <c r="C112">
        <v>0</v>
      </c>
      <c r="D112">
        <f t="shared" si="1"/>
        <v>2016.7315068493151</v>
      </c>
      <c r="E112">
        <v>0</v>
      </c>
      <c r="F112">
        <v>0</v>
      </c>
      <c r="G112">
        <v>0.1111111111111111</v>
      </c>
      <c r="I112">
        <v>0.1111111111111111</v>
      </c>
    </row>
    <row r="113" spans="1:9" x14ac:dyDescent="0.25">
      <c r="A113">
        <v>2016</v>
      </c>
      <c r="B113">
        <v>268</v>
      </c>
      <c r="C113">
        <v>0</v>
      </c>
      <c r="D113">
        <f t="shared" si="1"/>
        <v>2016.7342465753425</v>
      </c>
      <c r="E113">
        <v>0</v>
      </c>
      <c r="F113">
        <v>0</v>
      </c>
      <c r="G113">
        <v>0.1111111111111111</v>
      </c>
      <c r="I113">
        <v>0.1111111111111111</v>
      </c>
    </row>
    <row r="114" spans="1:9" x14ac:dyDescent="0.25">
      <c r="A114">
        <v>2016</v>
      </c>
      <c r="B114">
        <v>269</v>
      </c>
      <c r="C114">
        <v>0</v>
      </c>
      <c r="D114">
        <f t="shared" si="1"/>
        <v>2016.7369863013698</v>
      </c>
      <c r="E114">
        <v>0</v>
      </c>
      <c r="F114">
        <v>0</v>
      </c>
      <c r="G114">
        <v>0.1111111111111111</v>
      </c>
      <c r="I114">
        <v>0.1111111111111111</v>
      </c>
    </row>
    <row r="115" spans="1:9" x14ac:dyDescent="0.25">
      <c r="A115">
        <v>2016</v>
      </c>
      <c r="B115">
        <v>270</v>
      </c>
      <c r="C115">
        <v>0</v>
      </c>
      <c r="D115">
        <f t="shared" si="1"/>
        <v>2016.7397260273972</v>
      </c>
      <c r="E115">
        <v>0</v>
      </c>
      <c r="F115">
        <v>0</v>
      </c>
      <c r="G115">
        <v>0.1111111111111111</v>
      </c>
      <c r="I115">
        <v>0.1111111111111111</v>
      </c>
    </row>
    <row r="116" spans="1:9" x14ac:dyDescent="0.25">
      <c r="A116">
        <v>2016</v>
      </c>
      <c r="B116">
        <v>271</v>
      </c>
      <c r="C116">
        <v>0</v>
      </c>
      <c r="D116">
        <f t="shared" si="1"/>
        <v>2016.7424657534248</v>
      </c>
      <c r="E116">
        <v>0</v>
      </c>
      <c r="F116">
        <v>0</v>
      </c>
      <c r="G116">
        <v>0.19047619047619047</v>
      </c>
      <c r="I116">
        <v>0.19047619047619047</v>
      </c>
    </row>
    <row r="117" spans="1:9" x14ac:dyDescent="0.25">
      <c r="A117">
        <v>2016</v>
      </c>
      <c r="B117">
        <v>272</v>
      </c>
      <c r="C117">
        <v>0</v>
      </c>
      <c r="D117">
        <f t="shared" si="1"/>
        <v>2016.7452054794521</v>
      </c>
      <c r="E117">
        <v>0</v>
      </c>
      <c r="F117">
        <v>0</v>
      </c>
      <c r="G117">
        <v>0.20634920634920634</v>
      </c>
      <c r="I117">
        <v>0.20634920634920634</v>
      </c>
    </row>
    <row r="118" spans="1:9" x14ac:dyDescent="0.25">
      <c r="A118">
        <v>2016</v>
      </c>
      <c r="B118">
        <v>273</v>
      </c>
      <c r="C118">
        <v>0</v>
      </c>
      <c r="D118">
        <f t="shared" si="1"/>
        <v>2016.7479452054795</v>
      </c>
      <c r="E118">
        <v>0</v>
      </c>
      <c r="F118">
        <v>0</v>
      </c>
      <c r="G118">
        <v>0.23809523809523808</v>
      </c>
      <c r="I118">
        <v>0.23809523809523808</v>
      </c>
    </row>
    <row r="119" spans="1:9" x14ac:dyDescent="0.25">
      <c r="A119">
        <v>2016</v>
      </c>
      <c r="B119">
        <v>274</v>
      </c>
      <c r="C119">
        <v>0</v>
      </c>
      <c r="D119">
        <f t="shared" si="1"/>
        <v>2016.7506849315068</v>
      </c>
      <c r="E119">
        <v>0</v>
      </c>
      <c r="F119">
        <v>0</v>
      </c>
      <c r="G119">
        <v>0.26984126984126983</v>
      </c>
      <c r="I119">
        <v>0.26984126984126983</v>
      </c>
    </row>
    <row r="120" spans="1:9" x14ac:dyDescent="0.25">
      <c r="A120">
        <v>2016</v>
      </c>
      <c r="B120">
        <v>275</v>
      </c>
      <c r="C120">
        <v>0</v>
      </c>
      <c r="D120">
        <f t="shared" si="1"/>
        <v>2016.7534246575342</v>
      </c>
      <c r="E120">
        <v>0</v>
      </c>
      <c r="F120">
        <v>0</v>
      </c>
      <c r="G120">
        <v>0.26984126984126983</v>
      </c>
      <c r="I120">
        <v>0.26984126984126983</v>
      </c>
    </row>
    <row r="121" spans="1:9" x14ac:dyDescent="0.25">
      <c r="A121">
        <v>2016</v>
      </c>
      <c r="B121">
        <v>276</v>
      </c>
      <c r="C121">
        <v>0</v>
      </c>
      <c r="D121">
        <f t="shared" si="1"/>
        <v>2016.7561643835616</v>
      </c>
      <c r="E121">
        <v>0</v>
      </c>
      <c r="F121">
        <v>0</v>
      </c>
      <c r="G121">
        <v>0.26984126984126983</v>
      </c>
      <c r="I121">
        <v>0.26984126984126983</v>
      </c>
    </row>
    <row r="122" spans="1:9" x14ac:dyDescent="0.25">
      <c r="A122">
        <v>2016</v>
      </c>
      <c r="B122">
        <v>277</v>
      </c>
      <c r="C122">
        <v>0</v>
      </c>
      <c r="D122">
        <f t="shared" si="1"/>
        <v>2016.7589041095891</v>
      </c>
      <c r="E122">
        <v>0</v>
      </c>
      <c r="F122">
        <v>0</v>
      </c>
      <c r="G122">
        <v>0.26984126984126983</v>
      </c>
      <c r="I122">
        <v>0.26984126984126983</v>
      </c>
    </row>
    <row r="123" spans="1:9" x14ac:dyDescent="0.25">
      <c r="A123">
        <v>2016</v>
      </c>
      <c r="B123">
        <v>278</v>
      </c>
      <c r="C123">
        <v>0</v>
      </c>
      <c r="D123">
        <f t="shared" si="1"/>
        <v>2016.7616438356165</v>
      </c>
      <c r="E123">
        <v>0</v>
      </c>
      <c r="F123">
        <v>0</v>
      </c>
      <c r="G123">
        <v>0.31746031746031744</v>
      </c>
      <c r="I123">
        <v>0.31746031746031744</v>
      </c>
    </row>
    <row r="124" spans="1:9" x14ac:dyDescent="0.25">
      <c r="A124">
        <v>2016</v>
      </c>
      <c r="B124">
        <v>279</v>
      </c>
      <c r="C124">
        <v>0</v>
      </c>
      <c r="D124">
        <f t="shared" si="1"/>
        <v>2016.7643835616439</v>
      </c>
      <c r="E124">
        <v>0</v>
      </c>
      <c r="F124">
        <v>0</v>
      </c>
      <c r="G124">
        <v>0.36507936507936506</v>
      </c>
      <c r="I124">
        <v>0.36507936507936506</v>
      </c>
    </row>
    <row r="125" spans="1:9" x14ac:dyDescent="0.25">
      <c r="A125">
        <v>2016</v>
      </c>
      <c r="B125">
        <v>280</v>
      </c>
      <c r="C125">
        <v>0</v>
      </c>
      <c r="D125">
        <f t="shared" si="1"/>
        <v>2016.7671232876712</v>
      </c>
      <c r="E125">
        <v>0</v>
      </c>
      <c r="F125">
        <v>0</v>
      </c>
      <c r="G125">
        <v>0.50793650793650791</v>
      </c>
      <c r="I125">
        <v>0.50793650793650791</v>
      </c>
    </row>
    <row r="126" spans="1:9" x14ac:dyDescent="0.25">
      <c r="A126">
        <v>2016</v>
      </c>
      <c r="B126">
        <v>281</v>
      </c>
      <c r="C126">
        <v>4</v>
      </c>
      <c r="D126">
        <f t="shared" si="1"/>
        <v>2016.7698630136986</v>
      </c>
      <c r="E126">
        <v>4</v>
      </c>
      <c r="F126">
        <v>4</v>
      </c>
      <c r="G126">
        <v>0.52380952380952384</v>
      </c>
      <c r="I126">
        <v>0.52380952380952384</v>
      </c>
    </row>
    <row r="127" spans="1:9" x14ac:dyDescent="0.25">
      <c r="A127">
        <v>2016</v>
      </c>
      <c r="B127">
        <v>282</v>
      </c>
      <c r="C127">
        <v>4</v>
      </c>
      <c r="D127">
        <f t="shared" si="1"/>
        <v>2016.7726027397259</v>
      </c>
      <c r="E127">
        <v>4</v>
      </c>
      <c r="F127">
        <v>4</v>
      </c>
      <c r="G127">
        <v>0.52380952380952384</v>
      </c>
      <c r="I127">
        <v>0.52380952380952384</v>
      </c>
    </row>
    <row r="128" spans="1:9" x14ac:dyDescent="0.25">
      <c r="A128">
        <v>2016</v>
      </c>
      <c r="B128">
        <v>283</v>
      </c>
      <c r="C128">
        <v>4</v>
      </c>
      <c r="D128">
        <f t="shared" si="1"/>
        <v>2016.7753424657535</v>
      </c>
      <c r="E128">
        <v>4</v>
      </c>
      <c r="F128">
        <v>4</v>
      </c>
      <c r="G128">
        <v>0.52380952380952384</v>
      </c>
      <c r="I128">
        <v>0.52380952380952384</v>
      </c>
    </row>
    <row r="129" spans="1:9" x14ac:dyDescent="0.25">
      <c r="A129">
        <v>2016</v>
      </c>
      <c r="B129">
        <v>284</v>
      </c>
      <c r="C129">
        <v>4</v>
      </c>
      <c r="D129">
        <f t="shared" si="1"/>
        <v>2016.7780821917809</v>
      </c>
      <c r="E129">
        <v>4</v>
      </c>
      <c r="F129">
        <v>4</v>
      </c>
      <c r="G129">
        <v>0.60317460317460314</v>
      </c>
      <c r="I129">
        <v>0.60317460317460314</v>
      </c>
    </row>
    <row r="130" spans="1:9" x14ac:dyDescent="0.25">
      <c r="A130">
        <v>2016</v>
      </c>
      <c r="B130">
        <v>285</v>
      </c>
      <c r="C130">
        <v>4</v>
      </c>
      <c r="D130">
        <f t="shared" ref="D130:D193" si="2">A130+B130/365</f>
        <v>2016.7808219178082</v>
      </c>
      <c r="E130">
        <v>4</v>
      </c>
      <c r="F130">
        <v>4</v>
      </c>
      <c r="G130">
        <v>0.65079365079365081</v>
      </c>
      <c r="I130">
        <v>0.65079365079365081</v>
      </c>
    </row>
    <row r="131" spans="1:9" x14ac:dyDescent="0.25">
      <c r="A131">
        <v>2016</v>
      </c>
      <c r="B131">
        <v>286</v>
      </c>
      <c r="C131">
        <v>4</v>
      </c>
      <c r="D131">
        <f t="shared" si="2"/>
        <v>2016.7835616438356</v>
      </c>
      <c r="E131">
        <v>4</v>
      </c>
      <c r="F131">
        <v>4</v>
      </c>
      <c r="G131">
        <v>0.69841269841269837</v>
      </c>
      <c r="I131">
        <v>0.69841269841269837</v>
      </c>
    </row>
    <row r="132" spans="1:9" x14ac:dyDescent="0.25">
      <c r="A132">
        <v>2016</v>
      </c>
      <c r="B132">
        <v>287</v>
      </c>
      <c r="C132">
        <v>8</v>
      </c>
      <c r="D132">
        <f t="shared" si="2"/>
        <v>2016.7863013698629</v>
      </c>
      <c r="E132">
        <v>8</v>
      </c>
      <c r="F132">
        <v>8</v>
      </c>
      <c r="G132">
        <v>0.73015873015873012</v>
      </c>
      <c r="I132">
        <v>0.73015873015873012</v>
      </c>
    </row>
    <row r="133" spans="1:9" x14ac:dyDescent="0.25">
      <c r="A133">
        <v>2016</v>
      </c>
      <c r="B133">
        <v>288</v>
      </c>
      <c r="C133">
        <v>16</v>
      </c>
      <c r="D133">
        <f t="shared" si="2"/>
        <v>2016.7890410958903</v>
      </c>
      <c r="E133">
        <v>8</v>
      </c>
      <c r="F133">
        <v>12</v>
      </c>
      <c r="G133">
        <v>0.73015873015873012</v>
      </c>
      <c r="I133">
        <v>0.73015873015873012</v>
      </c>
    </row>
    <row r="134" spans="1:9" x14ac:dyDescent="0.25">
      <c r="A134">
        <v>2016</v>
      </c>
      <c r="B134">
        <v>289</v>
      </c>
      <c r="C134">
        <v>20</v>
      </c>
      <c r="D134">
        <f t="shared" si="2"/>
        <v>2016.7917808219179</v>
      </c>
      <c r="E134">
        <v>12</v>
      </c>
      <c r="F134">
        <v>16</v>
      </c>
      <c r="G134">
        <v>0.74603174603174605</v>
      </c>
      <c r="I134">
        <v>0.74603174603174605</v>
      </c>
    </row>
    <row r="135" spans="1:9" x14ac:dyDescent="0.25">
      <c r="A135">
        <v>2016</v>
      </c>
      <c r="B135">
        <v>290</v>
      </c>
      <c r="C135">
        <v>20</v>
      </c>
      <c r="D135">
        <f t="shared" si="2"/>
        <v>2016.7945205479452</v>
      </c>
      <c r="E135">
        <v>8</v>
      </c>
      <c r="F135">
        <v>16</v>
      </c>
      <c r="G135">
        <v>0.74603174603174605</v>
      </c>
      <c r="I135">
        <v>0.74603174603174605</v>
      </c>
    </row>
    <row r="136" spans="1:9" x14ac:dyDescent="0.25">
      <c r="A136">
        <v>2016</v>
      </c>
      <c r="B136">
        <v>291</v>
      </c>
      <c r="C136">
        <v>20</v>
      </c>
      <c r="D136">
        <f t="shared" si="2"/>
        <v>2016.7972602739726</v>
      </c>
      <c r="E136">
        <v>12</v>
      </c>
      <c r="F136">
        <v>16</v>
      </c>
      <c r="G136">
        <v>0.74603174603174605</v>
      </c>
      <c r="I136">
        <v>0.74603174603174605</v>
      </c>
    </row>
    <row r="137" spans="1:9" x14ac:dyDescent="0.25">
      <c r="A137">
        <v>2016</v>
      </c>
      <c r="B137">
        <v>292</v>
      </c>
      <c r="C137">
        <v>16</v>
      </c>
      <c r="D137">
        <f t="shared" si="2"/>
        <v>2016.8</v>
      </c>
      <c r="E137">
        <v>8</v>
      </c>
      <c r="F137">
        <v>16</v>
      </c>
      <c r="G137">
        <v>0.76190476190476186</v>
      </c>
      <c r="I137">
        <v>0.76190476190476186</v>
      </c>
    </row>
    <row r="138" spans="1:9" x14ac:dyDescent="0.25">
      <c r="A138">
        <v>2016</v>
      </c>
      <c r="B138">
        <v>293</v>
      </c>
      <c r="C138">
        <v>16</v>
      </c>
      <c r="D138">
        <f t="shared" si="2"/>
        <v>2016.8027397260273</v>
      </c>
      <c r="E138">
        <v>8</v>
      </c>
      <c r="F138">
        <v>12</v>
      </c>
      <c r="G138">
        <v>0.79365079365079361</v>
      </c>
      <c r="I138">
        <v>0.79365079365079361</v>
      </c>
    </row>
    <row r="139" spans="1:9" x14ac:dyDescent="0.25">
      <c r="A139">
        <v>2016</v>
      </c>
      <c r="B139">
        <v>294</v>
      </c>
      <c r="C139">
        <v>12</v>
      </c>
      <c r="D139">
        <f t="shared" si="2"/>
        <v>2016.8054794520549</v>
      </c>
      <c r="E139">
        <v>4</v>
      </c>
      <c r="F139">
        <v>8</v>
      </c>
      <c r="G139">
        <v>0.80952380952380953</v>
      </c>
      <c r="I139">
        <v>0.80952380952380953</v>
      </c>
    </row>
    <row r="140" spans="1:9" x14ac:dyDescent="0.25">
      <c r="A140">
        <v>2016</v>
      </c>
      <c r="B140">
        <v>295</v>
      </c>
      <c r="C140">
        <v>12</v>
      </c>
      <c r="D140">
        <f t="shared" si="2"/>
        <v>2016.8082191780823</v>
      </c>
      <c r="E140">
        <v>0</v>
      </c>
      <c r="F140">
        <v>8</v>
      </c>
      <c r="G140">
        <v>0.80952380952380953</v>
      </c>
      <c r="I140">
        <v>0.80952380952380953</v>
      </c>
    </row>
    <row r="141" spans="1:9" x14ac:dyDescent="0.25">
      <c r="A141">
        <v>2016</v>
      </c>
      <c r="B141">
        <v>296</v>
      </c>
      <c r="C141">
        <v>8</v>
      </c>
      <c r="D141">
        <f t="shared" si="2"/>
        <v>2016.8109589041096</v>
      </c>
      <c r="E141">
        <v>0</v>
      </c>
      <c r="F141">
        <v>4</v>
      </c>
      <c r="G141">
        <v>0.90476190476190477</v>
      </c>
      <c r="I141">
        <v>0.90476190476190477</v>
      </c>
    </row>
    <row r="142" spans="1:9" x14ac:dyDescent="0.25">
      <c r="A142">
        <v>2016</v>
      </c>
      <c r="B142">
        <v>297</v>
      </c>
      <c r="C142">
        <v>8</v>
      </c>
      <c r="D142">
        <f t="shared" si="2"/>
        <v>2016.813698630137</v>
      </c>
      <c r="E142">
        <v>0</v>
      </c>
      <c r="F142">
        <v>4</v>
      </c>
      <c r="G142">
        <v>0.90476190476190477</v>
      </c>
      <c r="I142">
        <v>0.90476190476190477</v>
      </c>
    </row>
    <row r="143" spans="1:9" x14ac:dyDescent="0.25">
      <c r="A143">
        <v>2016</v>
      </c>
      <c r="B143">
        <v>298</v>
      </c>
      <c r="C143">
        <v>4</v>
      </c>
      <c r="D143">
        <f t="shared" si="2"/>
        <v>2016.8164383561643</v>
      </c>
      <c r="E143">
        <v>0</v>
      </c>
      <c r="F143">
        <v>4</v>
      </c>
      <c r="G143">
        <v>0.90476190476190477</v>
      </c>
      <c r="I143">
        <v>0.90476190476190477</v>
      </c>
    </row>
    <row r="144" spans="1:9" x14ac:dyDescent="0.25">
      <c r="A144">
        <v>2016</v>
      </c>
      <c r="B144">
        <v>299</v>
      </c>
      <c r="C144">
        <v>4</v>
      </c>
      <c r="D144">
        <f t="shared" si="2"/>
        <v>2016.8191780821917</v>
      </c>
      <c r="E144">
        <v>0</v>
      </c>
      <c r="F144">
        <v>0</v>
      </c>
      <c r="G144">
        <v>0.90476190476190477</v>
      </c>
      <c r="I144">
        <v>0.90476190476190477</v>
      </c>
    </row>
    <row r="145" spans="1:9" x14ac:dyDescent="0.25">
      <c r="A145">
        <v>2016</v>
      </c>
      <c r="B145">
        <v>300</v>
      </c>
      <c r="C145">
        <v>4</v>
      </c>
      <c r="D145">
        <f t="shared" si="2"/>
        <v>2016.8219178082193</v>
      </c>
      <c r="E145">
        <v>0</v>
      </c>
      <c r="F145">
        <v>0</v>
      </c>
      <c r="G145">
        <v>0.92063492063492058</v>
      </c>
      <c r="I145">
        <v>0.92063492063492058</v>
      </c>
    </row>
    <row r="146" spans="1:9" x14ac:dyDescent="0.25">
      <c r="A146">
        <v>2016</v>
      </c>
      <c r="B146">
        <v>301</v>
      </c>
      <c r="C146">
        <v>0</v>
      </c>
      <c r="D146">
        <f t="shared" si="2"/>
        <v>2016.8246575342466</v>
      </c>
      <c r="E146">
        <v>0</v>
      </c>
      <c r="F146">
        <v>0</v>
      </c>
      <c r="G146">
        <v>0.93650793650793651</v>
      </c>
      <c r="I146">
        <v>0.93650793650793651</v>
      </c>
    </row>
    <row r="147" spans="1:9" x14ac:dyDescent="0.25">
      <c r="A147">
        <v>2016</v>
      </c>
      <c r="B147">
        <v>302</v>
      </c>
      <c r="C147">
        <v>0</v>
      </c>
      <c r="D147">
        <f t="shared" si="2"/>
        <v>2016.827397260274</v>
      </c>
      <c r="E147">
        <v>0</v>
      </c>
      <c r="F147">
        <v>0</v>
      </c>
      <c r="G147">
        <v>0.93650793650793651</v>
      </c>
      <c r="I147">
        <v>0.93650793650793651</v>
      </c>
    </row>
    <row r="148" spans="1:9" x14ac:dyDescent="0.25">
      <c r="A148">
        <v>2016</v>
      </c>
      <c r="B148">
        <v>303</v>
      </c>
      <c r="C148">
        <v>0</v>
      </c>
      <c r="D148">
        <f t="shared" si="2"/>
        <v>2016.8301369863013</v>
      </c>
      <c r="E148">
        <v>0</v>
      </c>
      <c r="F148">
        <v>0</v>
      </c>
      <c r="G148">
        <v>0.93650793650793651</v>
      </c>
      <c r="I148">
        <v>0.93650793650793651</v>
      </c>
    </row>
    <row r="149" spans="1:9" x14ac:dyDescent="0.25">
      <c r="A149">
        <v>2016</v>
      </c>
      <c r="B149">
        <v>304</v>
      </c>
      <c r="C149">
        <v>0</v>
      </c>
      <c r="D149">
        <f t="shared" si="2"/>
        <v>2016.8328767123287</v>
      </c>
      <c r="E149">
        <v>0</v>
      </c>
      <c r="F149">
        <v>0</v>
      </c>
      <c r="G149">
        <v>0.95238095238095233</v>
      </c>
      <c r="I149">
        <v>0.95238095238095233</v>
      </c>
    </row>
    <row r="150" spans="1:9" x14ac:dyDescent="0.25">
      <c r="A150">
        <v>2016</v>
      </c>
      <c r="B150">
        <v>305</v>
      </c>
      <c r="C150">
        <v>0</v>
      </c>
      <c r="D150">
        <f t="shared" si="2"/>
        <v>2016.8356164383561</v>
      </c>
      <c r="E150">
        <v>0</v>
      </c>
      <c r="F150">
        <v>0</v>
      </c>
      <c r="G150">
        <v>0.95238095238095233</v>
      </c>
      <c r="I150">
        <v>0.95238095238095233</v>
      </c>
    </row>
    <row r="151" spans="1:9" x14ac:dyDescent="0.25">
      <c r="A151">
        <v>2016</v>
      </c>
      <c r="B151">
        <v>306</v>
      </c>
      <c r="C151">
        <v>0</v>
      </c>
      <c r="D151">
        <f t="shared" si="2"/>
        <v>2016.8383561643836</v>
      </c>
      <c r="E151">
        <v>0</v>
      </c>
      <c r="F151">
        <v>0</v>
      </c>
      <c r="G151">
        <v>0.95238095238095233</v>
      </c>
      <c r="I151">
        <v>0.95238095238095233</v>
      </c>
    </row>
    <row r="152" spans="1:9" x14ac:dyDescent="0.25">
      <c r="A152">
        <v>2016</v>
      </c>
      <c r="B152">
        <v>307</v>
      </c>
      <c r="C152">
        <v>0</v>
      </c>
      <c r="D152">
        <f t="shared" si="2"/>
        <v>2016.841095890411</v>
      </c>
      <c r="E152">
        <v>0</v>
      </c>
      <c r="F152">
        <v>0</v>
      </c>
      <c r="G152">
        <v>0.95238095238095233</v>
      </c>
      <c r="I152">
        <v>0.95238095238095233</v>
      </c>
    </row>
    <row r="153" spans="1:9" x14ac:dyDescent="0.25">
      <c r="A153">
        <v>2016</v>
      </c>
      <c r="B153">
        <v>308</v>
      </c>
      <c r="C153">
        <v>0</v>
      </c>
      <c r="D153">
        <f t="shared" si="2"/>
        <v>2016.8438356164384</v>
      </c>
      <c r="E153">
        <v>0</v>
      </c>
      <c r="F153">
        <v>0</v>
      </c>
      <c r="G153">
        <v>0.95238095238095233</v>
      </c>
      <c r="I153">
        <v>0.95238095238095233</v>
      </c>
    </row>
    <row r="154" spans="1:9" x14ac:dyDescent="0.25">
      <c r="A154">
        <v>2016</v>
      </c>
      <c r="B154">
        <v>309</v>
      </c>
      <c r="C154">
        <v>0</v>
      </c>
      <c r="D154">
        <f t="shared" si="2"/>
        <v>2016.8465753424657</v>
      </c>
      <c r="E154">
        <v>0</v>
      </c>
      <c r="F154">
        <v>0</v>
      </c>
      <c r="G154">
        <v>0.95238095238095233</v>
      </c>
      <c r="I154">
        <v>0.95238095238095233</v>
      </c>
    </row>
    <row r="155" spans="1:9" x14ac:dyDescent="0.25">
      <c r="A155">
        <v>2016</v>
      </c>
      <c r="B155">
        <v>310</v>
      </c>
      <c r="C155">
        <v>0</v>
      </c>
      <c r="D155">
        <f t="shared" si="2"/>
        <v>2016.8493150684931</v>
      </c>
      <c r="E155">
        <v>0</v>
      </c>
      <c r="F155">
        <v>0</v>
      </c>
      <c r="G155">
        <v>0.95238095238095233</v>
      </c>
      <c r="I155">
        <v>0.95238095238095233</v>
      </c>
    </row>
    <row r="156" spans="1:9" x14ac:dyDescent="0.25">
      <c r="A156">
        <v>2016</v>
      </c>
      <c r="B156">
        <v>311</v>
      </c>
      <c r="C156">
        <v>0</v>
      </c>
      <c r="D156">
        <f t="shared" si="2"/>
        <v>2016.8520547945207</v>
      </c>
      <c r="E156">
        <v>0</v>
      </c>
      <c r="F156">
        <v>0</v>
      </c>
      <c r="G156">
        <v>0.95238095238095233</v>
      </c>
      <c r="I156">
        <v>0.95238095238095233</v>
      </c>
    </row>
    <row r="157" spans="1:9" x14ac:dyDescent="0.25">
      <c r="A157">
        <v>2016</v>
      </c>
      <c r="B157">
        <v>312</v>
      </c>
      <c r="C157">
        <v>0</v>
      </c>
      <c r="D157">
        <f t="shared" si="2"/>
        <v>2016.854794520548</v>
      </c>
      <c r="E157">
        <v>0</v>
      </c>
      <c r="F157">
        <v>0</v>
      </c>
      <c r="G157">
        <v>0.95238095238095233</v>
      </c>
      <c r="I157">
        <v>0.95238095238095233</v>
      </c>
    </row>
    <row r="158" spans="1:9" x14ac:dyDescent="0.25">
      <c r="A158">
        <v>2016</v>
      </c>
      <c r="B158">
        <v>313</v>
      </c>
      <c r="C158">
        <v>0</v>
      </c>
      <c r="D158">
        <f t="shared" si="2"/>
        <v>2016.8575342465754</v>
      </c>
      <c r="E158">
        <v>0</v>
      </c>
      <c r="F158">
        <v>0</v>
      </c>
      <c r="G158">
        <v>0.95238095238095233</v>
      </c>
      <c r="I158">
        <v>0.95238095238095233</v>
      </c>
    </row>
    <row r="159" spans="1:9" x14ac:dyDescent="0.25">
      <c r="A159">
        <v>2016</v>
      </c>
      <c r="B159">
        <v>314</v>
      </c>
      <c r="C159">
        <v>0</v>
      </c>
      <c r="D159">
        <f t="shared" si="2"/>
        <v>2016.8602739726027</v>
      </c>
      <c r="E159">
        <v>0</v>
      </c>
      <c r="F159">
        <v>4</v>
      </c>
      <c r="G159">
        <v>0.95238095238095233</v>
      </c>
      <c r="I159">
        <v>0.95238095238095233</v>
      </c>
    </row>
    <row r="160" spans="1:9" x14ac:dyDescent="0.25">
      <c r="A160">
        <v>2016</v>
      </c>
      <c r="B160">
        <v>315</v>
      </c>
      <c r="C160">
        <v>0</v>
      </c>
      <c r="D160">
        <f t="shared" si="2"/>
        <v>2016.8630136986301</v>
      </c>
      <c r="E160">
        <v>0</v>
      </c>
      <c r="F160">
        <v>4</v>
      </c>
      <c r="G160">
        <v>0.95238095238095233</v>
      </c>
      <c r="I160">
        <v>0.95238095238095233</v>
      </c>
    </row>
    <row r="161" spans="1:9" x14ac:dyDescent="0.25">
      <c r="A161">
        <v>2016</v>
      </c>
      <c r="B161">
        <v>316</v>
      </c>
      <c r="C161">
        <v>0</v>
      </c>
      <c r="D161">
        <f t="shared" si="2"/>
        <v>2016.8657534246574</v>
      </c>
      <c r="E161">
        <v>0</v>
      </c>
      <c r="F161">
        <v>0</v>
      </c>
      <c r="G161">
        <v>0.95238095238095233</v>
      </c>
      <c r="I161">
        <v>0.95238095238095233</v>
      </c>
    </row>
    <row r="162" spans="1:9" x14ac:dyDescent="0.25">
      <c r="A162">
        <v>2016</v>
      </c>
      <c r="B162">
        <v>317</v>
      </c>
      <c r="C162">
        <v>0</v>
      </c>
      <c r="D162">
        <f t="shared" si="2"/>
        <v>2016.868493150685</v>
      </c>
      <c r="E162">
        <v>0</v>
      </c>
      <c r="F162">
        <v>0</v>
      </c>
      <c r="G162">
        <v>0.95238095238095233</v>
      </c>
      <c r="I162">
        <v>0.95238095238095233</v>
      </c>
    </row>
    <row r="163" spans="1:9" x14ac:dyDescent="0.25">
      <c r="A163">
        <v>2016</v>
      </c>
      <c r="B163">
        <v>318</v>
      </c>
      <c r="C163">
        <v>0</v>
      </c>
      <c r="D163">
        <f t="shared" si="2"/>
        <v>2016.8712328767124</v>
      </c>
      <c r="E163">
        <v>0</v>
      </c>
      <c r="F163">
        <v>0</v>
      </c>
      <c r="G163">
        <v>0.95238095238095233</v>
      </c>
      <c r="I163">
        <v>0.95238095238095233</v>
      </c>
    </row>
    <row r="164" spans="1:9" x14ac:dyDescent="0.25">
      <c r="A164">
        <v>2016</v>
      </c>
      <c r="B164">
        <v>319</v>
      </c>
      <c r="C164">
        <v>0</v>
      </c>
      <c r="D164">
        <f t="shared" si="2"/>
        <v>2016.8739726027397</v>
      </c>
      <c r="E164">
        <v>0</v>
      </c>
      <c r="F164">
        <v>0</v>
      </c>
      <c r="G164">
        <v>0.95238095238095233</v>
      </c>
      <c r="I164">
        <v>0.95238095238095233</v>
      </c>
    </row>
    <row r="165" spans="1:9" x14ac:dyDescent="0.25">
      <c r="A165">
        <v>2016</v>
      </c>
      <c r="B165">
        <v>320</v>
      </c>
      <c r="C165">
        <v>0</v>
      </c>
      <c r="D165">
        <f t="shared" si="2"/>
        <v>2016.8767123287671</v>
      </c>
      <c r="E165">
        <v>0</v>
      </c>
      <c r="F165">
        <v>0</v>
      </c>
      <c r="G165">
        <v>0.95238095238095233</v>
      </c>
      <c r="I165">
        <v>0.95238095238095233</v>
      </c>
    </row>
    <row r="166" spans="1:9" x14ac:dyDescent="0.25">
      <c r="A166">
        <v>2016</v>
      </c>
      <c r="B166">
        <v>321</v>
      </c>
      <c r="C166">
        <v>0</v>
      </c>
      <c r="D166">
        <f t="shared" si="2"/>
        <v>2016.8794520547945</v>
      </c>
      <c r="E166">
        <v>0</v>
      </c>
      <c r="F166">
        <v>0</v>
      </c>
      <c r="G166">
        <v>0.95238095238095233</v>
      </c>
      <c r="I166">
        <v>0.95238095238095233</v>
      </c>
    </row>
    <row r="167" spans="1:9" x14ac:dyDescent="0.25">
      <c r="A167">
        <v>2016</v>
      </c>
      <c r="B167">
        <v>322</v>
      </c>
      <c r="C167">
        <v>0</v>
      </c>
      <c r="D167">
        <f t="shared" si="2"/>
        <v>2016.8821917808218</v>
      </c>
      <c r="E167">
        <v>0</v>
      </c>
      <c r="F167">
        <v>0</v>
      </c>
      <c r="G167">
        <v>0.98412698412698407</v>
      </c>
      <c r="I167">
        <v>0.98412698412698407</v>
      </c>
    </row>
    <row r="168" spans="1:9" x14ac:dyDescent="0.25">
      <c r="A168">
        <v>2016</v>
      </c>
      <c r="B168">
        <v>323</v>
      </c>
      <c r="C168">
        <v>0</v>
      </c>
      <c r="D168">
        <f t="shared" si="2"/>
        <v>2016.8849315068494</v>
      </c>
      <c r="E168">
        <v>0</v>
      </c>
      <c r="F168">
        <v>0</v>
      </c>
      <c r="G168">
        <v>0.98412698412698407</v>
      </c>
      <c r="I168">
        <v>0.98412698412698407</v>
      </c>
    </row>
    <row r="169" spans="1:9" x14ac:dyDescent="0.25">
      <c r="A169">
        <v>2016</v>
      </c>
      <c r="B169">
        <v>324</v>
      </c>
      <c r="C169">
        <v>0</v>
      </c>
      <c r="D169">
        <f t="shared" si="2"/>
        <v>2016.8876712328768</v>
      </c>
      <c r="E169">
        <v>4</v>
      </c>
      <c r="F169">
        <v>0</v>
      </c>
      <c r="G169">
        <v>0.99206349206349209</v>
      </c>
      <c r="I169">
        <v>0.99206349206349209</v>
      </c>
    </row>
    <row r="170" spans="1:9" x14ac:dyDescent="0.25">
      <c r="A170">
        <v>2016</v>
      </c>
      <c r="B170">
        <v>325</v>
      </c>
      <c r="C170">
        <v>8</v>
      </c>
      <c r="D170">
        <f t="shared" si="2"/>
        <v>2016.8904109589041</v>
      </c>
      <c r="E170">
        <v>12</v>
      </c>
      <c r="F170">
        <v>8</v>
      </c>
      <c r="G170">
        <v>0.99206349206349209</v>
      </c>
      <c r="I170">
        <v>0.99206349206349209</v>
      </c>
    </row>
    <row r="171" spans="1:9" x14ac:dyDescent="0.25">
      <c r="A171">
        <v>2016</v>
      </c>
      <c r="B171">
        <v>326</v>
      </c>
      <c r="C171">
        <v>20</v>
      </c>
      <c r="D171">
        <f t="shared" si="2"/>
        <v>2016.8931506849315</v>
      </c>
      <c r="E171">
        <v>20</v>
      </c>
      <c r="F171">
        <v>16</v>
      </c>
      <c r="G171">
        <v>0.99206349206349209</v>
      </c>
      <c r="I171">
        <v>0.99206349206349209</v>
      </c>
    </row>
    <row r="172" spans="1:9" x14ac:dyDescent="0.25">
      <c r="A172">
        <v>2016</v>
      </c>
      <c r="B172">
        <v>327</v>
      </c>
      <c r="C172">
        <v>20</v>
      </c>
      <c r="D172">
        <f t="shared" si="2"/>
        <v>2016.8958904109588</v>
      </c>
      <c r="E172">
        <v>20</v>
      </c>
      <c r="F172">
        <v>16</v>
      </c>
      <c r="G172">
        <v>0.99206349206349209</v>
      </c>
      <c r="I172">
        <v>0.99206349206349209</v>
      </c>
    </row>
    <row r="173" spans="1:9" x14ac:dyDescent="0.25">
      <c r="A173">
        <v>2016</v>
      </c>
      <c r="B173">
        <v>328</v>
      </c>
      <c r="C173">
        <v>20</v>
      </c>
      <c r="D173">
        <f t="shared" si="2"/>
        <v>2016.8986301369864</v>
      </c>
      <c r="E173">
        <v>20</v>
      </c>
      <c r="F173">
        <v>16</v>
      </c>
      <c r="G173">
        <v>0.99206349206349209</v>
      </c>
      <c r="I173">
        <v>0.99206349206349209</v>
      </c>
    </row>
    <row r="174" spans="1:9" x14ac:dyDescent="0.25">
      <c r="A174">
        <v>2016</v>
      </c>
      <c r="B174">
        <v>329</v>
      </c>
      <c r="C174">
        <v>20</v>
      </c>
      <c r="D174">
        <f t="shared" si="2"/>
        <v>2016.9013698630138</v>
      </c>
      <c r="E174">
        <v>24</v>
      </c>
      <c r="F174">
        <v>20</v>
      </c>
      <c r="G174">
        <v>0.99206349206349209</v>
      </c>
      <c r="I174">
        <v>0.99206349206349209</v>
      </c>
    </row>
    <row r="175" spans="1:9" x14ac:dyDescent="0.25">
      <c r="A175">
        <v>2016</v>
      </c>
      <c r="B175">
        <v>330</v>
      </c>
      <c r="C175">
        <v>24</v>
      </c>
      <c r="D175">
        <f t="shared" si="2"/>
        <v>2016.9041095890411</v>
      </c>
      <c r="E175">
        <v>24</v>
      </c>
      <c r="F175">
        <v>24</v>
      </c>
      <c r="G175">
        <v>0.99206349206349209</v>
      </c>
      <c r="I175">
        <v>0.99206349206349209</v>
      </c>
    </row>
    <row r="176" spans="1:9" x14ac:dyDescent="0.25">
      <c r="A176">
        <v>2017</v>
      </c>
      <c r="B176">
        <v>244</v>
      </c>
      <c r="C176">
        <v>0</v>
      </c>
      <c r="D176">
        <f t="shared" si="2"/>
        <v>2017.668493150685</v>
      </c>
      <c r="E176">
        <v>0</v>
      </c>
      <c r="F176">
        <v>0</v>
      </c>
      <c r="G176">
        <v>0</v>
      </c>
      <c r="I176">
        <f>K2</f>
        <v>0</v>
      </c>
    </row>
    <row r="177" spans="1:9" x14ac:dyDescent="0.25">
      <c r="A177">
        <v>2017</v>
      </c>
      <c r="B177">
        <v>245</v>
      </c>
      <c r="C177">
        <v>0</v>
      </c>
      <c r="D177">
        <f t="shared" si="2"/>
        <v>2017.6712328767123</v>
      </c>
      <c r="E177">
        <v>0</v>
      </c>
      <c r="F177">
        <v>0</v>
      </c>
      <c r="G177">
        <v>0</v>
      </c>
      <c r="I177">
        <f t="shared" ref="I177:I240" si="3">K3</f>
        <v>0</v>
      </c>
    </row>
    <row r="178" spans="1:9" x14ac:dyDescent="0.25">
      <c r="A178">
        <v>2017</v>
      </c>
      <c r="B178">
        <v>246</v>
      </c>
      <c r="C178">
        <v>0</v>
      </c>
      <c r="D178">
        <f t="shared" si="2"/>
        <v>2017.6739726027397</v>
      </c>
      <c r="E178">
        <v>0</v>
      </c>
      <c r="F178">
        <v>0</v>
      </c>
      <c r="G178">
        <v>0</v>
      </c>
      <c r="I178">
        <f t="shared" si="3"/>
        <v>0</v>
      </c>
    </row>
    <row r="179" spans="1:9" x14ac:dyDescent="0.25">
      <c r="A179">
        <v>2017</v>
      </c>
      <c r="B179">
        <v>247</v>
      </c>
      <c r="C179">
        <v>0</v>
      </c>
      <c r="D179">
        <f t="shared" si="2"/>
        <v>2017.6767123287671</v>
      </c>
      <c r="E179">
        <v>0</v>
      </c>
      <c r="F179">
        <v>0</v>
      </c>
      <c r="G179">
        <v>0</v>
      </c>
      <c r="I179">
        <f t="shared" si="3"/>
        <v>0</v>
      </c>
    </row>
    <row r="180" spans="1:9" x14ac:dyDescent="0.25">
      <c r="A180">
        <v>2017</v>
      </c>
      <c r="B180">
        <v>248</v>
      </c>
      <c r="C180">
        <v>0</v>
      </c>
      <c r="D180">
        <f t="shared" si="2"/>
        <v>2017.6794520547944</v>
      </c>
      <c r="E180">
        <v>0</v>
      </c>
      <c r="F180">
        <v>0</v>
      </c>
      <c r="G180">
        <v>0</v>
      </c>
      <c r="I180">
        <f t="shared" si="3"/>
        <v>0</v>
      </c>
    </row>
    <row r="181" spans="1:9" x14ac:dyDescent="0.25">
      <c r="A181">
        <v>2017</v>
      </c>
      <c r="B181">
        <v>249</v>
      </c>
      <c r="C181">
        <v>0</v>
      </c>
      <c r="D181">
        <f t="shared" si="2"/>
        <v>2017.682191780822</v>
      </c>
      <c r="E181">
        <v>0</v>
      </c>
      <c r="F181">
        <v>0</v>
      </c>
      <c r="G181">
        <v>0</v>
      </c>
      <c r="I181">
        <f t="shared" si="3"/>
        <v>0</v>
      </c>
    </row>
    <row r="182" spans="1:9" x14ac:dyDescent="0.25">
      <c r="A182">
        <v>2017</v>
      </c>
      <c r="B182">
        <v>250</v>
      </c>
      <c r="C182">
        <v>0</v>
      </c>
      <c r="D182">
        <f t="shared" si="2"/>
        <v>2017.6849315068494</v>
      </c>
      <c r="E182">
        <v>0</v>
      </c>
      <c r="F182">
        <v>0</v>
      </c>
      <c r="G182">
        <v>0</v>
      </c>
      <c r="I182">
        <f t="shared" si="3"/>
        <v>0</v>
      </c>
    </row>
    <row r="183" spans="1:9" x14ac:dyDescent="0.25">
      <c r="A183">
        <v>2017</v>
      </c>
      <c r="B183">
        <v>251</v>
      </c>
      <c r="C183">
        <v>0</v>
      </c>
      <c r="D183">
        <f t="shared" si="2"/>
        <v>2017.6876712328767</v>
      </c>
      <c r="E183">
        <v>0</v>
      </c>
      <c r="F183">
        <v>0</v>
      </c>
      <c r="G183">
        <v>0</v>
      </c>
      <c r="I183">
        <f t="shared" si="3"/>
        <v>0</v>
      </c>
    </row>
    <row r="184" spans="1:9" x14ac:dyDescent="0.25">
      <c r="A184">
        <v>2017</v>
      </c>
      <c r="B184">
        <v>252</v>
      </c>
      <c r="C184">
        <v>0</v>
      </c>
      <c r="D184">
        <f t="shared" si="2"/>
        <v>2017.6904109589041</v>
      </c>
      <c r="E184">
        <v>0</v>
      </c>
      <c r="F184">
        <v>0</v>
      </c>
      <c r="G184">
        <v>0</v>
      </c>
      <c r="I184">
        <f t="shared" si="3"/>
        <v>0</v>
      </c>
    </row>
    <row r="185" spans="1:9" x14ac:dyDescent="0.25">
      <c r="A185">
        <v>2017</v>
      </c>
      <c r="B185">
        <v>253</v>
      </c>
      <c r="C185">
        <v>0</v>
      </c>
      <c r="D185">
        <f t="shared" si="2"/>
        <v>2017.6931506849314</v>
      </c>
      <c r="E185">
        <v>0</v>
      </c>
      <c r="F185">
        <v>0</v>
      </c>
      <c r="G185">
        <v>4.6153846153846156E-2</v>
      </c>
      <c r="I185">
        <f t="shared" si="3"/>
        <v>4.6153846153846156E-2</v>
      </c>
    </row>
    <row r="186" spans="1:9" x14ac:dyDescent="0.25">
      <c r="A186">
        <v>2017</v>
      </c>
      <c r="B186">
        <v>254</v>
      </c>
      <c r="C186">
        <v>0</v>
      </c>
      <c r="D186">
        <f t="shared" si="2"/>
        <v>2017.695890410959</v>
      </c>
      <c r="E186">
        <v>0</v>
      </c>
      <c r="F186">
        <v>0</v>
      </c>
      <c r="G186">
        <v>4.6153846153846156E-2</v>
      </c>
      <c r="I186">
        <f t="shared" si="3"/>
        <v>4.6153846153846156E-2</v>
      </c>
    </row>
    <row r="187" spans="1:9" x14ac:dyDescent="0.25">
      <c r="A187">
        <v>2017</v>
      </c>
      <c r="B187">
        <v>255</v>
      </c>
      <c r="C187">
        <v>0</v>
      </c>
      <c r="D187">
        <f t="shared" si="2"/>
        <v>2017.6986301369864</v>
      </c>
      <c r="E187">
        <v>0</v>
      </c>
      <c r="F187">
        <v>0</v>
      </c>
      <c r="G187">
        <v>4.6153846153846156E-2</v>
      </c>
      <c r="I187">
        <f t="shared" si="3"/>
        <v>4.6153846153846156E-2</v>
      </c>
    </row>
    <row r="188" spans="1:9" x14ac:dyDescent="0.25">
      <c r="A188">
        <v>2017</v>
      </c>
      <c r="B188">
        <v>256</v>
      </c>
      <c r="C188">
        <v>0</v>
      </c>
      <c r="D188">
        <f t="shared" si="2"/>
        <v>2017.7013698630137</v>
      </c>
      <c r="E188">
        <v>0</v>
      </c>
      <c r="F188">
        <v>0</v>
      </c>
      <c r="G188">
        <v>4.6153846153846156E-2</v>
      </c>
      <c r="I188">
        <f t="shared" si="3"/>
        <v>4.6153846153846156E-2</v>
      </c>
    </row>
    <row r="189" spans="1:9" x14ac:dyDescent="0.25">
      <c r="A189">
        <v>2017</v>
      </c>
      <c r="B189">
        <v>257</v>
      </c>
      <c r="C189">
        <v>0</v>
      </c>
      <c r="D189">
        <f t="shared" si="2"/>
        <v>2017.7041095890411</v>
      </c>
      <c r="E189">
        <v>0</v>
      </c>
      <c r="F189">
        <v>0</v>
      </c>
      <c r="G189">
        <v>6.1538461538461542E-2</v>
      </c>
      <c r="I189">
        <f t="shared" si="3"/>
        <v>6.1538461538461542E-2</v>
      </c>
    </row>
    <row r="190" spans="1:9" x14ac:dyDescent="0.25">
      <c r="A190">
        <v>2017</v>
      </c>
      <c r="B190">
        <v>258</v>
      </c>
      <c r="C190">
        <v>0</v>
      </c>
      <c r="D190">
        <f t="shared" si="2"/>
        <v>2017.7068493150684</v>
      </c>
      <c r="E190">
        <v>0</v>
      </c>
      <c r="F190">
        <v>0</v>
      </c>
      <c r="G190">
        <v>6.1538461538461542E-2</v>
      </c>
      <c r="I190">
        <f t="shared" si="3"/>
        <v>6.1538461538461542E-2</v>
      </c>
    </row>
    <row r="191" spans="1:9" x14ac:dyDescent="0.25">
      <c r="A191">
        <v>2017</v>
      </c>
      <c r="B191">
        <v>259</v>
      </c>
      <c r="C191">
        <v>0</v>
      </c>
      <c r="D191">
        <f t="shared" si="2"/>
        <v>2017.7095890410958</v>
      </c>
      <c r="E191">
        <v>0</v>
      </c>
      <c r="F191">
        <v>0</v>
      </c>
      <c r="G191">
        <v>6.1538461538461542E-2</v>
      </c>
      <c r="I191">
        <f t="shared" si="3"/>
        <v>6.1538461538461542E-2</v>
      </c>
    </row>
    <row r="192" spans="1:9" x14ac:dyDescent="0.25">
      <c r="A192">
        <v>2017</v>
      </c>
      <c r="B192">
        <v>260</v>
      </c>
      <c r="C192">
        <v>0</v>
      </c>
      <c r="D192">
        <f t="shared" si="2"/>
        <v>2017.7123287671234</v>
      </c>
      <c r="E192">
        <v>0</v>
      </c>
      <c r="F192">
        <v>0</v>
      </c>
      <c r="G192">
        <v>6.1538461538461542E-2</v>
      </c>
      <c r="I192">
        <f t="shared" si="3"/>
        <v>6.1538461538461542E-2</v>
      </c>
    </row>
    <row r="193" spans="1:9" x14ac:dyDescent="0.25">
      <c r="A193">
        <v>2017</v>
      </c>
      <c r="B193">
        <v>261</v>
      </c>
      <c r="C193">
        <v>0</v>
      </c>
      <c r="D193">
        <f t="shared" si="2"/>
        <v>2017.7150684931507</v>
      </c>
      <c r="E193">
        <v>0</v>
      </c>
      <c r="F193">
        <v>0</v>
      </c>
      <c r="G193">
        <v>6.1538461538461542E-2</v>
      </c>
      <c r="I193">
        <f t="shared" si="3"/>
        <v>6.1538461538461542E-2</v>
      </c>
    </row>
    <row r="194" spans="1:9" x14ac:dyDescent="0.25">
      <c r="A194">
        <v>2017</v>
      </c>
      <c r="B194">
        <v>262</v>
      </c>
      <c r="C194">
        <v>0</v>
      </c>
      <c r="D194">
        <f t="shared" ref="D194:D257" si="4">A194+B194/365</f>
        <v>2017.7178082191781</v>
      </c>
      <c r="E194">
        <v>0</v>
      </c>
      <c r="F194">
        <v>0</v>
      </c>
      <c r="G194">
        <v>6.1538461538461542E-2</v>
      </c>
      <c r="I194">
        <f t="shared" si="3"/>
        <v>6.1538461538461542E-2</v>
      </c>
    </row>
    <row r="195" spans="1:9" x14ac:dyDescent="0.25">
      <c r="A195">
        <v>2017</v>
      </c>
      <c r="B195">
        <v>263</v>
      </c>
      <c r="C195">
        <v>0</v>
      </c>
      <c r="D195">
        <f t="shared" si="4"/>
        <v>2017.7205479452055</v>
      </c>
      <c r="E195">
        <v>0</v>
      </c>
      <c r="F195">
        <v>0</v>
      </c>
      <c r="G195">
        <v>0.1076923076923077</v>
      </c>
      <c r="I195">
        <f t="shared" si="3"/>
        <v>0.1076923076923077</v>
      </c>
    </row>
    <row r="196" spans="1:9" x14ac:dyDescent="0.25">
      <c r="A196">
        <v>2017</v>
      </c>
      <c r="B196">
        <v>264</v>
      </c>
      <c r="C196">
        <v>0</v>
      </c>
      <c r="D196">
        <f t="shared" si="4"/>
        <v>2017.7232876712328</v>
      </c>
      <c r="E196">
        <v>0</v>
      </c>
      <c r="F196">
        <v>0</v>
      </c>
      <c r="G196">
        <v>0.12307692307692308</v>
      </c>
      <c r="I196">
        <f t="shared" si="3"/>
        <v>0.12307692307692308</v>
      </c>
    </row>
    <row r="197" spans="1:9" x14ac:dyDescent="0.25">
      <c r="A197">
        <v>2017</v>
      </c>
      <c r="B197">
        <v>265</v>
      </c>
      <c r="C197">
        <v>0</v>
      </c>
      <c r="D197">
        <f t="shared" si="4"/>
        <v>2017.7260273972602</v>
      </c>
      <c r="E197">
        <v>0</v>
      </c>
      <c r="F197">
        <v>0</v>
      </c>
      <c r="G197">
        <v>0.15384615384615385</v>
      </c>
      <c r="I197">
        <f t="shared" si="3"/>
        <v>0.15384615384615385</v>
      </c>
    </row>
    <row r="198" spans="1:9" x14ac:dyDescent="0.25">
      <c r="A198">
        <v>2017</v>
      </c>
      <c r="B198">
        <v>266</v>
      </c>
      <c r="C198">
        <v>0</v>
      </c>
      <c r="D198">
        <f t="shared" si="4"/>
        <v>2017.7287671232878</v>
      </c>
      <c r="E198">
        <v>0</v>
      </c>
      <c r="F198">
        <v>0</v>
      </c>
      <c r="G198">
        <v>0.15384615384615385</v>
      </c>
      <c r="I198">
        <f t="shared" si="3"/>
        <v>0.15384615384615385</v>
      </c>
    </row>
    <row r="199" spans="1:9" x14ac:dyDescent="0.25">
      <c r="A199">
        <v>2017</v>
      </c>
      <c r="B199">
        <v>267</v>
      </c>
      <c r="C199">
        <v>0</v>
      </c>
      <c r="D199">
        <f t="shared" si="4"/>
        <v>2017.7315068493151</v>
      </c>
      <c r="E199">
        <v>0</v>
      </c>
      <c r="F199">
        <v>0</v>
      </c>
      <c r="G199">
        <v>0.15384615384615385</v>
      </c>
      <c r="I199">
        <f t="shared" si="3"/>
        <v>0.15384615384615385</v>
      </c>
    </row>
    <row r="200" spans="1:9" x14ac:dyDescent="0.25">
      <c r="A200">
        <v>2017</v>
      </c>
      <c r="B200">
        <v>268</v>
      </c>
      <c r="C200">
        <v>0</v>
      </c>
      <c r="D200">
        <f t="shared" si="4"/>
        <v>2017.7342465753425</v>
      </c>
      <c r="E200">
        <v>0</v>
      </c>
      <c r="F200">
        <v>0</v>
      </c>
      <c r="G200">
        <v>0.15384615384615385</v>
      </c>
      <c r="I200">
        <f t="shared" si="3"/>
        <v>0.15384615384615385</v>
      </c>
    </row>
    <row r="201" spans="1:9" x14ac:dyDescent="0.25">
      <c r="A201">
        <v>2017</v>
      </c>
      <c r="B201">
        <v>269</v>
      </c>
      <c r="C201">
        <v>0</v>
      </c>
      <c r="D201">
        <f t="shared" si="4"/>
        <v>2017.7369863013698</v>
      </c>
      <c r="E201">
        <v>0</v>
      </c>
      <c r="F201">
        <v>0</v>
      </c>
      <c r="G201">
        <v>0.15384615384615385</v>
      </c>
      <c r="I201">
        <f t="shared" si="3"/>
        <v>0.15384615384615385</v>
      </c>
    </row>
    <row r="202" spans="1:9" x14ac:dyDescent="0.25">
      <c r="A202">
        <v>2017</v>
      </c>
      <c r="B202">
        <v>270</v>
      </c>
      <c r="C202">
        <v>0</v>
      </c>
      <c r="D202">
        <f t="shared" si="4"/>
        <v>2017.7397260273972</v>
      </c>
      <c r="E202">
        <v>0</v>
      </c>
      <c r="F202">
        <v>0</v>
      </c>
      <c r="G202">
        <v>0.18461538461538463</v>
      </c>
      <c r="I202">
        <f t="shared" si="3"/>
        <v>0.18461538461538463</v>
      </c>
    </row>
    <row r="203" spans="1:9" x14ac:dyDescent="0.25">
      <c r="A203">
        <v>2017</v>
      </c>
      <c r="B203">
        <v>271</v>
      </c>
      <c r="C203">
        <v>0</v>
      </c>
      <c r="D203">
        <f t="shared" si="4"/>
        <v>2017.7424657534248</v>
      </c>
      <c r="E203">
        <v>0</v>
      </c>
      <c r="F203">
        <v>0</v>
      </c>
      <c r="G203">
        <v>0.18461538461538463</v>
      </c>
      <c r="I203">
        <f t="shared" si="3"/>
        <v>0.18461538461538463</v>
      </c>
    </row>
    <row r="204" spans="1:9" x14ac:dyDescent="0.25">
      <c r="A204">
        <v>2017</v>
      </c>
      <c r="B204">
        <v>272</v>
      </c>
      <c r="C204">
        <v>0</v>
      </c>
      <c r="D204">
        <f t="shared" si="4"/>
        <v>2017.7452054794521</v>
      </c>
      <c r="E204">
        <v>0</v>
      </c>
      <c r="F204">
        <v>0</v>
      </c>
      <c r="G204">
        <v>0.2</v>
      </c>
      <c r="I204">
        <f t="shared" si="3"/>
        <v>0.2</v>
      </c>
    </row>
    <row r="205" spans="1:9" x14ac:dyDescent="0.25">
      <c r="A205">
        <v>2017</v>
      </c>
      <c r="B205">
        <v>273</v>
      </c>
      <c r="C205">
        <v>0</v>
      </c>
      <c r="D205">
        <f t="shared" si="4"/>
        <v>2017.7479452054795</v>
      </c>
      <c r="E205">
        <v>0</v>
      </c>
      <c r="F205">
        <v>0</v>
      </c>
      <c r="G205">
        <v>0.2</v>
      </c>
      <c r="I205">
        <f t="shared" si="3"/>
        <v>0.2</v>
      </c>
    </row>
    <row r="206" spans="1:9" x14ac:dyDescent="0.25">
      <c r="A206">
        <v>2017</v>
      </c>
      <c r="B206">
        <v>274</v>
      </c>
      <c r="C206">
        <v>12</v>
      </c>
      <c r="D206">
        <f t="shared" si="4"/>
        <v>2017.7506849315068</v>
      </c>
      <c r="E206">
        <v>0</v>
      </c>
      <c r="F206">
        <v>0</v>
      </c>
      <c r="G206">
        <v>0.23076923076923078</v>
      </c>
      <c r="I206">
        <f t="shared" si="3"/>
        <v>0.23076923076923078</v>
      </c>
    </row>
    <row r="207" spans="1:9" x14ac:dyDescent="0.25">
      <c r="A207">
        <v>2017</v>
      </c>
      <c r="B207">
        <v>275</v>
      </c>
      <c r="C207">
        <v>12</v>
      </c>
      <c r="D207">
        <f t="shared" si="4"/>
        <v>2017.7534246575342</v>
      </c>
      <c r="E207">
        <v>0</v>
      </c>
      <c r="F207">
        <v>0</v>
      </c>
      <c r="G207">
        <v>0.23076923076923078</v>
      </c>
      <c r="I207">
        <f t="shared" si="3"/>
        <v>0.23076923076923078</v>
      </c>
    </row>
    <row r="208" spans="1:9" x14ac:dyDescent="0.25">
      <c r="A208">
        <v>2017</v>
      </c>
      <c r="B208">
        <v>276</v>
      </c>
      <c r="C208">
        <v>12</v>
      </c>
      <c r="D208">
        <f t="shared" si="4"/>
        <v>2017.7561643835616</v>
      </c>
      <c r="E208">
        <v>0</v>
      </c>
      <c r="F208">
        <v>0</v>
      </c>
      <c r="G208">
        <v>0.26153846153846155</v>
      </c>
      <c r="I208">
        <f t="shared" si="3"/>
        <v>0.26153846153846155</v>
      </c>
    </row>
    <row r="209" spans="1:9" x14ac:dyDescent="0.25">
      <c r="A209">
        <v>2017</v>
      </c>
      <c r="B209">
        <v>277</v>
      </c>
      <c r="C209">
        <v>8</v>
      </c>
      <c r="D209">
        <f t="shared" si="4"/>
        <v>2017.7589041095891</v>
      </c>
      <c r="E209">
        <v>0</v>
      </c>
      <c r="F209">
        <v>0</v>
      </c>
      <c r="G209">
        <v>0.29230769230769232</v>
      </c>
      <c r="I209">
        <f t="shared" si="3"/>
        <v>0.29230769230769232</v>
      </c>
    </row>
    <row r="210" spans="1:9" x14ac:dyDescent="0.25">
      <c r="A210">
        <v>2017</v>
      </c>
      <c r="B210">
        <v>278</v>
      </c>
      <c r="C210">
        <v>4</v>
      </c>
      <c r="D210">
        <f t="shared" si="4"/>
        <v>2017.7616438356165</v>
      </c>
      <c r="E210">
        <v>0</v>
      </c>
      <c r="F210">
        <v>0</v>
      </c>
      <c r="G210">
        <v>0.36923076923076925</v>
      </c>
      <c r="I210">
        <f t="shared" si="3"/>
        <v>0.36923076923076925</v>
      </c>
    </row>
    <row r="211" spans="1:9" x14ac:dyDescent="0.25">
      <c r="A211">
        <v>2017</v>
      </c>
      <c r="B211">
        <v>279</v>
      </c>
      <c r="C211">
        <v>4</v>
      </c>
      <c r="D211">
        <f t="shared" si="4"/>
        <v>2017.7643835616439</v>
      </c>
      <c r="E211">
        <v>0</v>
      </c>
      <c r="F211">
        <v>0</v>
      </c>
      <c r="G211">
        <v>0.43076923076923079</v>
      </c>
      <c r="I211">
        <f t="shared" si="3"/>
        <v>0.43076923076923079</v>
      </c>
    </row>
    <row r="212" spans="1:9" x14ac:dyDescent="0.25">
      <c r="A212">
        <v>2017</v>
      </c>
      <c r="B212">
        <v>280</v>
      </c>
      <c r="C212">
        <v>4</v>
      </c>
      <c r="D212">
        <f t="shared" si="4"/>
        <v>2017.7671232876712</v>
      </c>
      <c r="E212">
        <v>0</v>
      </c>
      <c r="F212">
        <v>0</v>
      </c>
      <c r="G212">
        <v>0.44615384615384618</v>
      </c>
      <c r="I212">
        <f t="shared" si="3"/>
        <v>0.44615384615384618</v>
      </c>
    </row>
    <row r="213" spans="1:9" x14ac:dyDescent="0.25">
      <c r="A213">
        <v>2017</v>
      </c>
      <c r="B213">
        <v>281</v>
      </c>
      <c r="C213">
        <v>4</v>
      </c>
      <c r="D213">
        <f t="shared" si="4"/>
        <v>2017.7698630136986</v>
      </c>
      <c r="E213">
        <v>0</v>
      </c>
      <c r="F213">
        <v>0</v>
      </c>
      <c r="G213">
        <v>0.46153846153846156</v>
      </c>
      <c r="I213">
        <f t="shared" si="3"/>
        <v>0.46153846153846156</v>
      </c>
    </row>
    <row r="214" spans="1:9" x14ac:dyDescent="0.25">
      <c r="A214">
        <v>2017</v>
      </c>
      <c r="B214">
        <v>282</v>
      </c>
      <c r="C214">
        <v>0</v>
      </c>
      <c r="D214">
        <f t="shared" si="4"/>
        <v>2017.7726027397259</v>
      </c>
      <c r="E214">
        <v>0</v>
      </c>
      <c r="F214">
        <v>0</v>
      </c>
      <c r="G214">
        <v>0.46153846153846156</v>
      </c>
      <c r="I214">
        <f t="shared" si="3"/>
        <v>0.46153846153846156</v>
      </c>
    </row>
    <row r="215" spans="1:9" x14ac:dyDescent="0.25">
      <c r="A215">
        <v>2017</v>
      </c>
      <c r="B215">
        <v>283</v>
      </c>
      <c r="C215">
        <v>0</v>
      </c>
      <c r="D215">
        <f t="shared" si="4"/>
        <v>2017.7753424657535</v>
      </c>
      <c r="E215">
        <v>0</v>
      </c>
      <c r="F215">
        <v>0</v>
      </c>
      <c r="G215">
        <v>0.49230769230769234</v>
      </c>
      <c r="I215">
        <f t="shared" si="3"/>
        <v>0.49230769230769234</v>
      </c>
    </row>
    <row r="216" spans="1:9" x14ac:dyDescent="0.25">
      <c r="A216">
        <v>2017</v>
      </c>
      <c r="B216">
        <v>284</v>
      </c>
      <c r="C216">
        <v>0</v>
      </c>
      <c r="D216">
        <f t="shared" si="4"/>
        <v>2017.7780821917809</v>
      </c>
      <c r="E216">
        <v>0</v>
      </c>
      <c r="F216">
        <v>0</v>
      </c>
      <c r="G216">
        <v>0.53846153846153844</v>
      </c>
      <c r="I216">
        <f t="shared" si="3"/>
        <v>0.53846153846153844</v>
      </c>
    </row>
    <row r="217" spans="1:9" x14ac:dyDescent="0.25">
      <c r="A217">
        <v>2017</v>
      </c>
      <c r="B217">
        <v>285</v>
      </c>
      <c r="C217">
        <v>0</v>
      </c>
      <c r="D217">
        <f t="shared" si="4"/>
        <v>2017.7808219178082</v>
      </c>
      <c r="E217">
        <v>0</v>
      </c>
      <c r="F217">
        <v>0</v>
      </c>
      <c r="G217">
        <v>0.58461538461538465</v>
      </c>
      <c r="I217">
        <f t="shared" si="3"/>
        <v>0.58461538461538465</v>
      </c>
    </row>
    <row r="218" spans="1:9" x14ac:dyDescent="0.25">
      <c r="A218">
        <v>2017</v>
      </c>
      <c r="B218">
        <v>286</v>
      </c>
      <c r="C218">
        <v>0</v>
      </c>
      <c r="D218">
        <f t="shared" si="4"/>
        <v>2017.7835616438356</v>
      </c>
      <c r="E218">
        <v>0</v>
      </c>
      <c r="F218">
        <v>0</v>
      </c>
      <c r="G218">
        <v>0.63076923076923075</v>
      </c>
      <c r="I218">
        <f t="shared" si="3"/>
        <v>0.63076923076923075</v>
      </c>
    </row>
    <row r="219" spans="1:9" x14ac:dyDescent="0.25">
      <c r="A219">
        <v>2017</v>
      </c>
      <c r="B219">
        <v>287</v>
      </c>
      <c r="C219">
        <v>4</v>
      </c>
      <c r="D219">
        <f t="shared" si="4"/>
        <v>2017.7863013698629</v>
      </c>
      <c r="E219">
        <v>0</v>
      </c>
      <c r="F219">
        <v>4</v>
      </c>
      <c r="G219">
        <v>0.63076923076923075</v>
      </c>
      <c r="I219">
        <f t="shared" si="3"/>
        <v>0.63076923076923075</v>
      </c>
    </row>
    <row r="220" spans="1:9" x14ac:dyDescent="0.25">
      <c r="A220">
        <v>2017</v>
      </c>
      <c r="B220">
        <v>288</v>
      </c>
      <c r="C220">
        <v>0</v>
      </c>
      <c r="D220">
        <f t="shared" si="4"/>
        <v>2017.7890410958903</v>
      </c>
      <c r="E220">
        <v>0</v>
      </c>
      <c r="F220">
        <v>0</v>
      </c>
      <c r="G220">
        <v>0.63076923076923075</v>
      </c>
      <c r="I220">
        <f t="shared" si="3"/>
        <v>0.63076923076923075</v>
      </c>
    </row>
    <row r="221" spans="1:9" x14ac:dyDescent="0.25">
      <c r="A221">
        <v>2017</v>
      </c>
      <c r="B221">
        <v>289</v>
      </c>
      <c r="C221">
        <v>0</v>
      </c>
      <c r="D221">
        <f t="shared" si="4"/>
        <v>2017.7917808219179</v>
      </c>
      <c r="E221">
        <v>0</v>
      </c>
      <c r="F221">
        <v>0</v>
      </c>
      <c r="G221">
        <v>0.63076923076923075</v>
      </c>
      <c r="I221">
        <f t="shared" si="3"/>
        <v>0.63076923076923075</v>
      </c>
    </row>
    <row r="222" spans="1:9" x14ac:dyDescent="0.25">
      <c r="A222">
        <v>2017</v>
      </c>
      <c r="B222">
        <v>290</v>
      </c>
      <c r="C222">
        <v>0</v>
      </c>
      <c r="D222">
        <f t="shared" si="4"/>
        <v>2017.7945205479452</v>
      </c>
      <c r="E222">
        <v>0</v>
      </c>
      <c r="F222">
        <v>0</v>
      </c>
      <c r="G222">
        <v>0.64615384615384619</v>
      </c>
      <c r="I222">
        <f t="shared" si="3"/>
        <v>0.64615384615384619</v>
      </c>
    </row>
    <row r="223" spans="1:9" x14ac:dyDescent="0.25">
      <c r="A223">
        <v>2017</v>
      </c>
      <c r="B223">
        <v>291</v>
      </c>
      <c r="C223">
        <v>0</v>
      </c>
      <c r="D223">
        <f t="shared" si="4"/>
        <v>2017.7972602739726</v>
      </c>
      <c r="E223">
        <v>0</v>
      </c>
      <c r="F223">
        <v>0</v>
      </c>
      <c r="G223">
        <v>0.64615384615384619</v>
      </c>
      <c r="I223">
        <f t="shared" si="3"/>
        <v>0.64615384615384619</v>
      </c>
    </row>
    <row r="224" spans="1:9" x14ac:dyDescent="0.25">
      <c r="A224">
        <v>2017</v>
      </c>
      <c r="B224">
        <v>292</v>
      </c>
      <c r="C224">
        <v>0</v>
      </c>
      <c r="D224">
        <f t="shared" si="4"/>
        <v>2017.8</v>
      </c>
      <c r="E224">
        <v>0</v>
      </c>
      <c r="F224">
        <v>0</v>
      </c>
      <c r="G224">
        <v>0.64615384615384619</v>
      </c>
      <c r="I224">
        <f t="shared" si="3"/>
        <v>0.64615384615384619</v>
      </c>
    </row>
    <row r="225" spans="1:9" x14ac:dyDescent="0.25">
      <c r="A225">
        <v>2017</v>
      </c>
      <c r="B225">
        <v>293</v>
      </c>
      <c r="C225">
        <v>0</v>
      </c>
      <c r="D225">
        <f t="shared" si="4"/>
        <v>2017.8027397260273</v>
      </c>
      <c r="E225">
        <v>0</v>
      </c>
      <c r="F225">
        <v>0</v>
      </c>
      <c r="G225">
        <v>0.72307692307692306</v>
      </c>
      <c r="I225">
        <f t="shared" si="3"/>
        <v>0.72307692307692306</v>
      </c>
    </row>
    <row r="226" spans="1:9" x14ac:dyDescent="0.25">
      <c r="A226">
        <v>2017</v>
      </c>
      <c r="B226">
        <v>294</v>
      </c>
      <c r="C226">
        <v>0</v>
      </c>
      <c r="D226">
        <f t="shared" si="4"/>
        <v>2017.8054794520549</v>
      </c>
      <c r="E226">
        <v>0</v>
      </c>
      <c r="F226">
        <v>0</v>
      </c>
      <c r="G226">
        <v>0.72307692307692306</v>
      </c>
      <c r="I226">
        <f t="shared" si="3"/>
        <v>0.72307692307692306</v>
      </c>
    </row>
    <row r="227" spans="1:9" x14ac:dyDescent="0.25">
      <c r="A227">
        <v>2017</v>
      </c>
      <c r="B227">
        <v>295</v>
      </c>
      <c r="C227">
        <v>0</v>
      </c>
      <c r="D227">
        <f t="shared" si="4"/>
        <v>2017.8082191780823</v>
      </c>
      <c r="E227">
        <v>0</v>
      </c>
      <c r="F227">
        <v>0</v>
      </c>
      <c r="G227">
        <v>0.72307692307692306</v>
      </c>
      <c r="I227">
        <f t="shared" si="3"/>
        <v>0.72307692307692306</v>
      </c>
    </row>
    <row r="228" spans="1:9" x14ac:dyDescent="0.25">
      <c r="A228">
        <v>2017</v>
      </c>
      <c r="B228">
        <v>296</v>
      </c>
      <c r="C228">
        <v>0</v>
      </c>
      <c r="D228">
        <f t="shared" si="4"/>
        <v>2017.8109589041096</v>
      </c>
      <c r="E228">
        <v>0</v>
      </c>
      <c r="F228">
        <v>0</v>
      </c>
      <c r="G228">
        <v>0.75384615384615383</v>
      </c>
      <c r="I228">
        <f t="shared" si="3"/>
        <v>0.75384615384615383</v>
      </c>
    </row>
    <row r="229" spans="1:9" x14ac:dyDescent="0.25">
      <c r="A229">
        <v>2017</v>
      </c>
      <c r="B229">
        <v>297</v>
      </c>
      <c r="C229">
        <v>0</v>
      </c>
      <c r="D229">
        <f t="shared" si="4"/>
        <v>2017.813698630137</v>
      </c>
      <c r="E229">
        <v>0</v>
      </c>
      <c r="F229">
        <v>0</v>
      </c>
      <c r="G229">
        <v>0.75384615384615383</v>
      </c>
      <c r="I229">
        <f t="shared" si="3"/>
        <v>0.75384615384615383</v>
      </c>
    </row>
    <row r="230" spans="1:9" x14ac:dyDescent="0.25">
      <c r="A230">
        <v>2017</v>
      </c>
      <c r="B230">
        <v>298</v>
      </c>
      <c r="C230">
        <v>0</v>
      </c>
      <c r="D230">
        <f t="shared" si="4"/>
        <v>2017.8164383561643</v>
      </c>
      <c r="E230">
        <v>0</v>
      </c>
      <c r="F230">
        <v>0</v>
      </c>
      <c r="G230">
        <v>0.75384615384615383</v>
      </c>
      <c r="I230">
        <f t="shared" si="3"/>
        <v>0.75384615384615383</v>
      </c>
    </row>
    <row r="231" spans="1:9" x14ac:dyDescent="0.25">
      <c r="A231">
        <v>2017</v>
      </c>
      <c r="B231">
        <v>299</v>
      </c>
      <c r="C231">
        <v>0</v>
      </c>
      <c r="D231">
        <f t="shared" si="4"/>
        <v>2017.8191780821917</v>
      </c>
      <c r="E231">
        <v>0</v>
      </c>
      <c r="F231">
        <v>0</v>
      </c>
      <c r="G231">
        <v>0.75384615384615383</v>
      </c>
      <c r="I231">
        <f t="shared" si="3"/>
        <v>0.75384615384615383</v>
      </c>
    </row>
    <row r="232" spans="1:9" x14ac:dyDescent="0.25">
      <c r="A232">
        <v>2017</v>
      </c>
      <c r="B232">
        <v>300</v>
      </c>
      <c r="C232">
        <v>0</v>
      </c>
      <c r="D232">
        <f t="shared" si="4"/>
        <v>2017.8219178082193</v>
      </c>
      <c r="E232">
        <v>0</v>
      </c>
      <c r="F232">
        <v>0</v>
      </c>
      <c r="G232">
        <v>0.76923076923076927</v>
      </c>
      <c r="I232">
        <f t="shared" si="3"/>
        <v>0.76923076923076927</v>
      </c>
    </row>
    <row r="233" spans="1:9" x14ac:dyDescent="0.25">
      <c r="A233">
        <v>2017</v>
      </c>
      <c r="B233">
        <v>301</v>
      </c>
      <c r="C233">
        <v>0</v>
      </c>
      <c r="D233">
        <f t="shared" si="4"/>
        <v>2017.8246575342466</v>
      </c>
      <c r="E233">
        <v>0</v>
      </c>
      <c r="F233">
        <v>0</v>
      </c>
      <c r="G233">
        <v>0.86153846153846159</v>
      </c>
      <c r="I233">
        <f t="shared" si="3"/>
        <v>0.86153846153846159</v>
      </c>
    </row>
    <row r="234" spans="1:9" x14ac:dyDescent="0.25">
      <c r="A234">
        <v>2017</v>
      </c>
      <c r="B234">
        <v>302</v>
      </c>
      <c r="C234">
        <v>0</v>
      </c>
      <c r="D234">
        <f t="shared" si="4"/>
        <v>2017.827397260274</v>
      </c>
      <c r="E234">
        <v>0</v>
      </c>
      <c r="F234">
        <v>0</v>
      </c>
      <c r="G234">
        <v>0.93846153846153846</v>
      </c>
      <c r="I234">
        <f t="shared" si="3"/>
        <v>0.93846153846153846</v>
      </c>
    </row>
    <row r="235" spans="1:9" x14ac:dyDescent="0.25">
      <c r="A235">
        <v>2017</v>
      </c>
      <c r="B235">
        <v>303</v>
      </c>
      <c r="C235">
        <v>0</v>
      </c>
      <c r="D235">
        <f t="shared" si="4"/>
        <v>2017.8301369863013</v>
      </c>
      <c r="E235">
        <v>0</v>
      </c>
      <c r="F235">
        <v>0</v>
      </c>
      <c r="G235">
        <v>0.93846153846153846</v>
      </c>
      <c r="I235">
        <f t="shared" si="3"/>
        <v>0.93846153846153846</v>
      </c>
    </row>
    <row r="236" spans="1:9" x14ac:dyDescent="0.25">
      <c r="A236">
        <v>2017</v>
      </c>
      <c r="B236">
        <v>304</v>
      </c>
      <c r="C236">
        <v>0</v>
      </c>
      <c r="D236">
        <f t="shared" si="4"/>
        <v>2017.8328767123287</v>
      </c>
      <c r="E236">
        <v>0</v>
      </c>
      <c r="F236">
        <v>0</v>
      </c>
      <c r="G236">
        <v>0.9538461538461539</v>
      </c>
      <c r="I236">
        <f t="shared" si="3"/>
        <v>0.9538461538461539</v>
      </c>
    </row>
    <row r="237" spans="1:9" x14ac:dyDescent="0.25">
      <c r="A237">
        <v>2017</v>
      </c>
      <c r="B237">
        <v>305</v>
      </c>
      <c r="C237">
        <v>0</v>
      </c>
      <c r="D237">
        <f t="shared" si="4"/>
        <v>2017.8356164383561</v>
      </c>
      <c r="E237">
        <v>0</v>
      </c>
      <c r="F237">
        <v>0</v>
      </c>
      <c r="G237">
        <v>0.9538461538461539</v>
      </c>
      <c r="I237">
        <f t="shared" si="3"/>
        <v>0.9538461538461539</v>
      </c>
    </row>
    <row r="238" spans="1:9" x14ac:dyDescent="0.25">
      <c r="A238">
        <v>2017</v>
      </c>
      <c r="B238">
        <v>306</v>
      </c>
      <c r="C238">
        <v>0</v>
      </c>
      <c r="D238">
        <f t="shared" si="4"/>
        <v>2017.8383561643836</v>
      </c>
      <c r="E238">
        <v>0</v>
      </c>
      <c r="F238">
        <v>0</v>
      </c>
      <c r="G238">
        <v>0.9538461538461539</v>
      </c>
      <c r="I238">
        <f t="shared" si="3"/>
        <v>0.9538461538461539</v>
      </c>
    </row>
    <row r="239" spans="1:9" x14ac:dyDescent="0.25">
      <c r="A239">
        <v>2017</v>
      </c>
      <c r="B239">
        <v>307</v>
      </c>
      <c r="C239">
        <v>0</v>
      </c>
      <c r="D239">
        <f t="shared" si="4"/>
        <v>2017.841095890411</v>
      </c>
      <c r="E239">
        <v>0</v>
      </c>
      <c r="F239">
        <v>0</v>
      </c>
      <c r="G239">
        <v>0.9538461538461539</v>
      </c>
      <c r="I239">
        <f t="shared" si="3"/>
        <v>0.9538461538461539</v>
      </c>
    </row>
    <row r="240" spans="1:9" x14ac:dyDescent="0.25">
      <c r="A240">
        <v>2017</v>
      </c>
      <c r="B240">
        <v>308</v>
      </c>
      <c r="C240">
        <v>0</v>
      </c>
      <c r="D240">
        <f t="shared" si="4"/>
        <v>2017.8438356164384</v>
      </c>
      <c r="E240">
        <v>0</v>
      </c>
      <c r="F240">
        <v>0</v>
      </c>
      <c r="G240">
        <v>0.96923076923076923</v>
      </c>
      <c r="I240">
        <f t="shared" si="3"/>
        <v>0.96923076923076923</v>
      </c>
    </row>
    <row r="241" spans="1:9" x14ac:dyDescent="0.25">
      <c r="A241">
        <v>2017</v>
      </c>
      <c r="B241">
        <v>309</v>
      </c>
      <c r="C241">
        <v>0</v>
      </c>
      <c r="D241">
        <f t="shared" si="4"/>
        <v>2017.8465753424657</v>
      </c>
      <c r="E241">
        <v>0</v>
      </c>
      <c r="F241">
        <v>0</v>
      </c>
      <c r="G241">
        <v>0.96923076923076923</v>
      </c>
      <c r="I241">
        <f t="shared" ref="I241:I262" si="5">K67</f>
        <v>0.96923076923076923</v>
      </c>
    </row>
    <row r="242" spans="1:9" x14ac:dyDescent="0.25">
      <c r="A242">
        <v>2017</v>
      </c>
      <c r="B242">
        <v>310</v>
      </c>
      <c r="C242">
        <v>0</v>
      </c>
      <c r="D242">
        <f t="shared" si="4"/>
        <v>2017.8493150684931</v>
      </c>
      <c r="E242">
        <v>0</v>
      </c>
      <c r="F242">
        <v>0</v>
      </c>
      <c r="G242">
        <v>0.96923076923076923</v>
      </c>
      <c r="I242">
        <f t="shared" si="5"/>
        <v>0.96923076923076923</v>
      </c>
    </row>
    <row r="243" spans="1:9" x14ac:dyDescent="0.25">
      <c r="A243">
        <v>2017</v>
      </c>
      <c r="B243">
        <v>311</v>
      </c>
      <c r="C243">
        <v>0</v>
      </c>
      <c r="D243">
        <f t="shared" si="4"/>
        <v>2017.8520547945207</v>
      </c>
      <c r="E243">
        <v>0</v>
      </c>
      <c r="F243">
        <v>0</v>
      </c>
      <c r="G243">
        <v>0.96923076923076923</v>
      </c>
      <c r="I243">
        <f t="shared" si="5"/>
        <v>0.96923076923076923</v>
      </c>
    </row>
    <row r="244" spans="1:9" x14ac:dyDescent="0.25">
      <c r="A244">
        <v>2017</v>
      </c>
      <c r="B244">
        <v>312</v>
      </c>
      <c r="C244">
        <v>0</v>
      </c>
      <c r="D244">
        <f t="shared" si="4"/>
        <v>2017.854794520548</v>
      </c>
      <c r="E244">
        <v>0</v>
      </c>
      <c r="F244">
        <v>0</v>
      </c>
      <c r="G244">
        <v>0.96923076923076923</v>
      </c>
      <c r="I244">
        <f t="shared" si="5"/>
        <v>0.96923076923076923</v>
      </c>
    </row>
    <row r="245" spans="1:9" x14ac:dyDescent="0.25">
      <c r="A245">
        <v>2017</v>
      </c>
      <c r="B245">
        <v>313</v>
      </c>
      <c r="C245">
        <v>0</v>
      </c>
      <c r="D245">
        <f t="shared" si="4"/>
        <v>2017.8575342465754</v>
      </c>
      <c r="E245">
        <v>0</v>
      </c>
      <c r="F245">
        <v>0</v>
      </c>
      <c r="G245">
        <v>0.96923076923076923</v>
      </c>
      <c r="I245">
        <f t="shared" si="5"/>
        <v>0.96923076923076923</v>
      </c>
    </row>
    <row r="246" spans="1:9" x14ac:dyDescent="0.25">
      <c r="A246">
        <v>2017</v>
      </c>
      <c r="B246">
        <v>314</v>
      </c>
      <c r="C246">
        <v>0</v>
      </c>
      <c r="D246">
        <f t="shared" si="4"/>
        <v>2017.8602739726027</v>
      </c>
      <c r="E246">
        <v>0</v>
      </c>
      <c r="F246">
        <v>0</v>
      </c>
      <c r="G246">
        <v>0.96923076923076923</v>
      </c>
      <c r="I246">
        <f t="shared" si="5"/>
        <v>0.96923076923076923</v>
      </c>
    </row>
    <row r="247" spans="1:9" x14ac:dyDescent="0.25">
      <c r="A247">
        <v>2017</v>
      </c>
      <c r="B247">
        <v>315</v>
      </c>
      <c r="C247">
        <v>4</v>
      </c>
      <c r="D247">
        <f t="shared" si="4"/>
        <v>2017.8630136986301</v>
      </c>
      <c r="E247">
        <v>4</v>
      </c>
      <c r="F247">
        <v>4</v>
      </c>
      <c r="G247">
        <v>0.96923076923076923</v>
      </c>
      <c r="I247">
        <f t="shared" si="5"/>
        <v>0.96923076923076923</v>
      </c>
    </row>
    <row r="248" spans="1:9" x14ac:dyDescent="0.25">
      <c r="A248">
        <v>2017</v>
      </c>
      <c r="B248">
        <v>316</v>
      </c>
      <c r="C248">
        <v>8</v>
      </c>
      <c r="D248">
        <f t="shared" si="4"/>
        <v>2017.8657534246574</v>
      </c>
      <c r="E248">
        <v>8</v>
      </c>
      <c r="F248">
        <v>8</v>
      </c>
      <c r="G248">
        <v>0.96923076923076923</v>
      </c>
      <c r="I248">
        <f t="shared" si="5"/>
        <v>0.96923076923076923</v>
      </c>
    </row>
    <row r="249" spans="1:9" x14ac:dyDescent="0.25">
      <c r="A249">
        <v>2017</v>
      </c>
      <c r="B249">
        <v>317</v>
      </c>
      <c r="C249">
        <v>12</v>
      </c>
      <c r="D249">
        <f t="shared" si="4"/>
        <v>2017.868493150685</v>
      </c>
      <c r="E249">
        <v>12</v>
      </c>
      <c r="F249">
        <v>12</v>
      </c>
      <c r="G249">
        <v>0.96923076923076923</v>
      </c>
      <c r="I249">
        <f t="shared" si="5"/>
        <v>0.96923076923076923</v>
      </c>
    </row>
    <row r="250" spans="1:9" x14ac:dyDescent="0.25">
      <c r="A250">
        <v>2017</v>
      </c>
      <c r="B250">
        <v>318</v>
      </c>
      <c r="C250">
        <v>16</v>
      </c>
      <c r="D250">
        <f t="shared" si="4"/>
        <v>2017.8712328767124</v>
      </c>
      <c r="E250">
        <v>16</v>
      </c>
      <c r="F250">
        <v>16</v>
      </c>
      <c r="G250">
        <v>0.96923076923076923</v>
      </c>
      <c r="I250">
        <f t="shared" si="5"/>
        <v>0.96923076923076923</v>
      </c>
    </row>
    <row r="251" spans="1:9" x14ac:dyDescent="0.25">
      <c r="A251">
        <v>2017</v>
      </c>
      <c r="B251">
        <v>319</v>
      </c>
      <c r="C251">
        <v>20</v>
      </c>
      <c r="D251">
        <f t="shared" si="4"/>
        <v>2017.8739726027397</v>
      </c>
      <c r="E251">
        <v>20</v>
      </c>
      <c r="F251">
        <v>20</v>
      </c>
      <c r="G251">
        <v>0.96923076923076923</v>
      </c>
      <c r="I251">
        <f t="shared" si="5"/>
        <v>0.96923076923076923</v>
      </c>
    </row>
    <row r="252" spans="1:9" x14ac:dyDescent="0.25">
      <c r="A252">
        <v>2017</v>
      </c>
      <c r="B252">
        <v>320</v>
      </c>
      <c r="C252">
        <v>24</v>
      </c>
      <c r="D252">
        <f t="shared" si="4"/>
        <v>2017.8767123287671</v>
      </c>
      <c r="E252">
        <v>20</v>
      </c>
      <c r="F252">
        <v>24</v>
      </c>
      <c r="G252">
        <v>0.96923076923076923</v>
      </c>
      <c r="I252">
        <f t="shared" si="5"/>
        <v>0.96923076923076923</v>
      </c>
    </row>
    <row r="253" spans="1:9" x14ac:dyDescent="0.25">
      <c r="A253">
        <v>2017</v>
      </c>
      <c r="B253">
        <v>321</v>
      </c>
      <c r="C253">
        <v>24</v>
      </c>
      <c r="D253">
        <f t="shared" si="4"/>
        <v>2017.8794520547945</v>
      </c>
      <c r="E253">
        <v>20</v>
      </c>
      <c r="F253">
        <v>24</v>
      </c>
      <c r="G253">
        <v>0.96923076923076923</v>
      </c>
      <c r="I253">
        <f t="shared" si="5"/>
        <v>0.96923076923076923</v>
      </c>
    </row>
    <row r="254" spans="1:9" x14ac:dyDescent="0.25">
      <c r="A254">
        <v>2017</v>
      </c>
      <c r="B254">
        <v>322</v>
      </c>
      <c r="C254">
        <v>28</v>
      </c>
      <c r="D254">
        <f t="shared" si="4"/>
        <v>2017.8821917808218</v>
      </c>
      <c r="E254">
        <v>24</v>
      </c>
      <c r="F254">
        <v>28</v>
      </c>
      <c r="G254">
        <v>0.96923076923076923</v>
      </c>
      <c r="I254">
        <f t="shared" si="5"/>
        <v>0.96923076923076923</v>
      </c>
    </row>
    <row r="255" spans="1:9" x14ac:dyDescent="0.25">
      <c r="A255">
        <v>2017</v>
      </c>
      <c r="B255">
        <v>323</v>
      </c>
      <c r="C255">
        <v>32</v>
      </c>
      <c r="D255">
        <f t="shared" si="4"/>
        <v>2017.8849315068494</v>
      </c>
      <c r="E255">
        <v>28</v>
      </c>
      <c r="F255">
        <v>32</v>
      </c>
      <c r="G255">
        <v>0.96923076923076923</v>
      </c>
      <c r="I255">
        <f t="shared" si="5"/>
        <v>0.96923076923076923</v>
      </c>
    </row>
    <row r="256" spans="1:9" x14ac:dyDescent="0.25">
      <c r="A256">
        <v>2017</v>
      </c>
      <c r="B256">
        <v>324</v>
      </c>
      <c r="C256">
        <v>32</v>
      </c>
      <c r="D256">
        <f t="shared" si="4"/>
        <v>2017.8876712328768</v>
      </c>
      <c r="E256">
        <v>28</v>
      </c>
      <c r="F256">
        <v>32</v>
      </c>
      <c r="G256">
        <v>0.96923076923076923</v>
      </c>
      <c r="I256">
        <f t="shared" si="5"/>
        <v>0.96923076923076923</v>
      </c>
    </row>
    <row r="257" spans="1:9" x14ac:dyDescent="0.25">
      <c r="A257">
        <v>2017</v>
      </c>
      <c r="B257">
        <v>325</v>
      </c>
      <c r="C257">
        <v>36</v>
      </c>
      <c r="D257">
        <f t="shared" si="4"/>
        <v>2017.8904109589041</v>
      </c>
      <c r="E257">
        <v>32</v>
      </c>
      <c r="F257">
        <v>36</v>
      </c>
      <c r="G257">
        <v>0.96923076923076923</v>
      </c>
      <c r="I257">
        <f t="shared" si="5"/>
        <v>0.96923076923076923</v>
      </c>
    </row>
    <row r="258" spans="1:9" x14ac:dyDescent="0.25">
      <c r="A258">
        <v>2017</v>
      </c>
      <c r="B258">
        <v>326</v>
      </c>
      <c r="C258">
        <v>40</v>
      </c>
      <c r="D258">
        <f t="shared" ref="D258:D321" si="6">A258+B258/365</f>
        <v>2017.8931506849315</v>
      </c>
      <c r="E258">
        <v>40</v>
      </c>
      <c r="F258">
        <v>40</v>
      </c>
      <c r="G258">
        <v>0.96923076923076923</v>
      </c>
      <c r="I258">
        <f t="shared" si="5"/>
        <v>0.96923076923076923</v>
      </c>
    </row>
    <row r="259" spans="1:9" x14ac:dyDescent="0.25">
      <c r="A259">
        <v>2017</v>
      </c>
      <c r="B259">
        <v>327</v>
      </c>
      <c r="C259">
        <v>40</v>
      </c>
      <c r="D259">
        <f t="shared" si="6"/>
        <v>2017.8958904109588</v>
      </c>
      <c r="E259">
        <v>36</v>
      </c>
      <c r="F259">
        <v>40</v>
      </c>
      <c r="G259">
        <v>0.96923076923076923</v>
      </c>
      <c r="I259">
        <f t="shared" si="5"/>
        <v>0.96923076923076923</v>
      </c>
    </row>
    <row r="260" spans="1:9" x14ac:dyDescent="0.25">
      <c r="A260">
        <v>2017</v>
      </c>
      <c r="B260">
        <v>328</v>
      </c>
      <c r="C260">
        <v>40</v>
      </c>
      <c r="D260">
        <f t="shared" si="6"/>
        <v>2017.8986301369864</v>
      </c>
      <c r="E260">
        <v>36</v>
      </c>
      <c r="F260">
        <v>40</v>
      </c>
      <c r="G260">
        <v>0.96923076923076923</v>
      </c>
      <c r="I260">
        <f t="shared" si="5"/>
        <v>0.96923076923076923</v>
      </c>
    </row>
    <row r="261" spans="1:9" x14ac:dyDescent="0.25">
      <c r="A261">
        <v>2017</v>
      </c>
      <c r="B261">
        <v>329</v>
      </c>
      <c r="C261">
        <v>44</v>
      </c>
      <c r="D261">
        <f t="shared" si="6"/>
        <v>2017.9013698630138</v>
      </c>
      <c r="E261">
        <v>40</v>
      </c>
      <c r="F261">
        <v>44</v>
      </c>
      <c r="G261">
        <v>0.96923076923076923</v>
      </c>
      <c r="I261">
        <f t="shared" si="5"/>
        <v>0.96923076923076923</v>
      </c>
    </row>
    <row r="262" spans="1:9" x14ac:dyDescent="0.25">
      <c r="A262">
        <v>2017</v>
      </c>
      <c r="B262">
        <v>330</v>
      </c>
      <c r="C262">
        <v>56</v>
      </c>
      <c r="D262">
        <f t="shared" si="6"/>
        <v>2017.9041095890411</v>
      </c>
      <c r="E262">
        <v>56</v>
      </c>
      <c r="F262">
        <v>56</v>
      </c>
      <c r="G262">
        <v>0.96923076923076923</v>
      </c>
      <c r="I262">
        <f t="shared" si="5"/>
        <v>0.96923076923076923</v>
      </c>
    </row>
    <row r="263" spans="1:9" x14ac:dyDescent="0.25">
      <c r="A263">
        <v>2018</v>
      </c>
      <c r="B263">
        <v>244</v>
      </c>
      <c r="C263">
        <v>0</v>
      </c>
      <c r="D263">
        <f t="shared" si="6"/>
        <v>2018.668493150685</v>
      </c>
      <c r="E263">
        <v>0</v>
      </c>
      <c r="F263">
        <v>0</v>
      </c>
      <c r="G263">
        <v>0</v>
      </c>
      <c r="I263">
        <f>L2</f>
        <v>0</v>
      </c>
    </row>
    <row r="264" spans="1:9" x14ac:dyDescent="0.25">
      <c r="A264">
        <v>2018</v>
      </c>
      <c r="B264">
        <v>245</v>
      </c>
      <c r="C264">
        <v>0</v>
      </c>
      <c r="D264">
        <f t="shared" si="6"/>
        <v>2018.6712328767123</v>
      </c>
      <c r="E264">
        <v>0</v>
      </c>
      <c r="F264">
        <v>0</v>
      </c>
      <c r="G264">
        <v>0</v>
      </c>
      <c r="I264">
        <f t="shared" ref="I264:I327" si="7">L3</f>
        <v>0</v>
      </c>
    </row>
    <row r="265" spans="1:9" x14ac:dyDescent="0.25">
      <c r="A265">
        <v>2018</v>
      </c>
      <c r="B265">
        <v>246</v>
      </c>
      <c r="C265">
        <v>0</v>
      </c>
      <c r="D265">
        <f t="shared" si="6"/>
        <v>2018.6739726027397</v>
      </c>
      <c r="E265">
        <v>0</v>
      </c>
      <c r="F265">
        <v>0</v>
      </c>
      <c r="G265">
        <v>0</v>
      </c>
      <c r="I265">
        <f t="shared" si="7"/>
        <v>0</v>
      </c>
    </row>
    <row r="266" spans="1:9" x14ac:dyDescent="0.25">
      <c r="A266">
        <v>2018</v>
      </c>
      <c r="B266">
        <v>247</v>
      </c>
      <c r="C266">
        <v>0</v>
      </c>
      <c r="D266">
        <f t="shared" si="6"/>
        <v>2018.6767123287671</v>
      </c>
      <c r="E266">
        <v>0</v>
      </c>
      <c r="F266">
        <v>0</v>
      </c>
      <c r="G266">
        <v>3.8461538461538464E-2</v>
      </c>
      <c r="I266">
        <f t="shared" si="7"/>
        <v>3.8461538461538464E-2</v>
      </c>
    </row>
    <row r="267" spans="1:9" x14ac:dyDescent="0.25">
      <c r="A267">
        <v>2018</v>
      </c>
      <c r="B267">
        <v>248</v>
      </c>
      <c r="C267">
        <v>0</v>
      </c>
      <c r="D267">
        <f t="shared" si="6"/>
        <v>2018.6794520547944</v>
      </c>
      <c r="E267">
        <v>0</v>
      </c>
      <c r="F267">
        <v>0</v>
      </c>
      <c r="G267">
        <v>3.8461538461538464E-2</v>
      </c>
      <c r="I267">
        <f t="shared" si="7"/>
        <v>3.8461538461538464E-2</v>
      </c>
    </row>
    <row r="268" spans="1:9" x14ac:dyDescent="0.25">
      <c r="A268">
        <v>2018</v>
      </c>
      <c r="B268">
        <v>249</v>
      </c>
      <c r="C268">
        <v>0</v>
      </c>
      <c r="D268">
        <f t="shared" si="6"/>
        <v>2018.682191780822</v>
      </c>
      <c r="E268">
        <v>0</v>
      </c>
      <c r="F268">
        <v>0</v>
      </c>
      <c r="G268">
        <v>3.8461538461538464E-2</v>
      </c>
      <c r="I268">
        <f t="shared" si="7"/>
        <v>3.8461538461538464E-2</v>
      </c>
    </row>
    <row r="269" spans="1:9" x14ac:dyDescent="0.25">
      <c r="A269">
        <v>2018</v>
      </c>
      <c r="B269">
        <v>250</v>
      </c>
      <c r="C269">
        <v>0</v>
      </c>
      <c r="D269">
        <f t="shared" si="6"/>
        <v>2018.6849315068494</v>
      </c>
      <c r="E269">
        <v>0</v>
      </c>
      <c r="F269">
        <v>0</v>
      </c>
      <c r="G269">
        <v>3.8461538461538464E-2</v>
      </c>
      <c r="I269">
        <f t="shared" si="7"/>
        <v>3.8461538461538464E-2</v>
      </c>
    </row>
    <row r="270" spans="1:9" x14ac:dyDescent="0.25">
      <c r="A270">
        <v>2018</v>
      </c>
      <c r="B270">
        <v>251</v>
      </c>
      <c r="C270">
        <v>0</v>
      </c>
      <c r="D270">
        <f t="shared" si="6"/>
        <v>2018.6876712328767</v>
      </c>
      <c r="E270">
        <v>0</v>
      </c>
      <c r="F270">
        <v>0</v>
      </c>
      <c r="G270">
        <v>3.8461538461538464E-2</v>
      </c>
      <c r="I270">
        <f t="shared" si="7"/>
        <v>3.8461538461538464E-2</v>
      </c>
    </row>
    <row r="271" spans="1:9" x14ac:dyDescent="0.25">
      <c r="A271">
        <v>2018</v>
      </c>
      <c r="B271">
        <v>252</v>
      </c>
      <c r="C271">
        <v>0</v>
      </c>
      <c r="D271">
        <f t="shared" si="6"/>
        <v>2018.6904109589041</v>
      </c>
      <c r="E271">
        <v>0</v>
      </c>
      <c r="F271">
        <v>0</v>
      </c>
      <c r="G271">
        <v>3.8461538461538464E-2</v>
      </c>
      <c r="I271">
        <f t="shared" si="7"/>
        <v>3.8461538461538464E-2</v>
      </c>
    </row>
    <row r="272" spans="1:9" x14ac:dyDescent="0.25">
      <c r="A272">
        <v>2018</v>
      </c>
      <c r="B272">
        <v>253</v>
      </c>
      <c r="C272">
        <v>0</v>
      </c>
      <c r="D272">
        <f t="shared" si="6"/>
        <v>2018.6931506849314</v>
      </c>
      <c r="E272">
        <v>0</v>
      </c>
      <c r="F272">
        <v>0</v>
      </c>
      <c r="G272">
        <v>3.8461538461538464E-2</v>
      </c>
      <c r="I272">
        <f t="shared" si="7"/>
        <v>3.8461538461538464E-2</v>
      </c>
    </row>
    <row r="273" spans="1:9" x14ac:dyDescent="0.25">
      <c r="A273">
        <v>2018</v>
      </c>
      <c r="B273">
        <v>254</v>
      </c>
      <c r="C273">
        <v>8</v>
      </c>
      <c r="D273">
        <f t="shared" si="6"/>
        <v>2018.695890410959</v>
      </c>
      <c r="E273">
        <v>0</v>
      </c>
      <c r="F273">
        <v>0</v>
      </c>
      <c r="G273">
        <v>3.8461538461538464E-2</v>
      </c>
      <c r="I273">
        <f t="shared" si="7"/>
        <v>3.8461538461538464E-2</v>
      </c>
    </row>
    <row r="274" spans="1:9" x14ac:dyDescent="0.25">
      <c r="A274">
        <v>2018</v>
      </c>
      <c r="B274">
        <v>255</v>
      </c>
      <c r="C274">
        <v>8</v>
      </c>
      <c r="D274">
        <f t="shared" si="6"/>
        <v>2018.6986301369864</v>
      </c>
      <c r="E274">
        <v>4</v>
      </c>
      <c r="F274">
        <v>4</v>
      </c>
      <c r="G274">
        <v>3.8461538461538464E-2</v>
      </c>
      <c r="I274">
        <f t="shared" si="7"/>
        <v>3.8461538461538464E-2</v>
      </c>
    </row>
    <row r="275" spans="1:9" x14ac:dyDescent="0.25">
      <c r="A275">
        <v>2018</v>
      </c>
      <c r="B275">
        <v>256</v>
      </c>
      <c r="C275">
        <v>8</v>
      </c>
      <c r="D275">
        <f t="shared" si="6"/>
        <v>2018.7013698630137</v>
      </c>
      <c r="E275">
        <v>4</v>
      </c>
      <c r="F275">
        <v>4</v>
      </c>
      <c r="G275">
        <v>0.12820512820512819</v>
      </c>
      <c r="I275">
        <f t="shared" si="7"/>
        <v>0.12820512820512819</v>
      </c>
    </row>
    <row r="276" spans="1:9" x14ac:dyDescent="0.25">
      <c r="A276">
        <v>2018</v>
      </c>
      <c r="B276">
        <v>257</v>
      </c>
      <c r="C276">
        <v>8</v>
      </c>
      <c r="D276">
        <f t="shared" si="6"/>
        <v>2018.7041095890411</v>
      </c>
      <c r="E276">
        <v>4</v>
      </c>
      <c r="F276">
        <v>4</v>
      </c>
      <c r="G276">
        <v>0.12820512820512819</v>
      </c>
      <c r="I276">
        <f t="shared" si="7"/>
        <v>0.12820512820512819</v>
      </c>
    </row>
    <row r="277" spans="1:9" x14ac:dyDescent="0.25">
      <c r="A277">
        <v>2018</v>
      </c>
      <c r="B277">
        <v>258</v>
      </c>
      <c r="C277">
        <v>8</v>
      </c>
      <c r="D277">
        <f t="shared" si="6"/>
        <v>2018.7068493150684</v>
      </c>
      <c r="E277">
        <v>0</v>
      </c>
      <c r="F277">
        <v>0</v>
      </c>
      <c r="G277">
        <v>0.12820512820512819</v>
      </c>
      <c r="I277">
        <f t="shared" si="7"/>
        <v>0.12820512820512819</v>
      </c>
    </row>
    <row r="278" spans="1:9" x14ac:dyDescent="0.25">
      <c r="A278">
        <v>2018</v>
      </c>
      <c r="B278">
        <v>259</v>
      </c>
      <c r="C278">
        <v>4</v>
      </c>
      <c r="D278">
        <f t="shared" si="6"/>
        <v>2018.7095890410958</v>
      </c>
      <c r="E278">
        <v>0</v>
      </c>
      <c r="F278">
        <v>0</v>
      </c>
      <c r="G278">
        <v>0.16666666666666666</v>
      </c>
      <c r="I278">
        <f t="shared" si="7"/>
        <v>0.16666666666666666</v>
      </c>
    </row>
    <row r="279" spans="1:9" x14ac:dyDescent="0.25">
      <c r="A279">
        <v>2018</v>
      </c>
      <c r="B279">
        <v>260</v>
      </c>
      <c r="C279">
        <v>4</v>
      </c>
      <c r="D279">
        <f t="shared" si="6"/>
        <v>2018.7123287671234</v>
      </c>
      <c r="E279">
        <v>0</v>
      </c>
      <c r="F279">
        <v>0</v>
      </c>
      <c r="G279">
        <v>0.23076923076923078</v>
      </c>
      <c r="I279">
        <f t="shared" si="7"/>
        <v>0.23076923076923078</v>
      </c>
    </row>
    <row r="280" spans="1:9" x14ac:dyDescent="0.25">
      <c r="A280">
        <v>2018</v>
      </c>
      <c r="B280">
        <v>261</v>
      </c>
      <c r="C280">
        <v>4</v>
      </c>
      <c r="D280">
        <f t="shared" si="6"/>
        <v>2018.7150684931507</v>
      </c>
      <c r="E280">
        <v>0</v>
      </c>
      <c r="F280">
        <v>0</v>
      </c>
      <c r="G280">
        <v>0.24358974358974358</v>
      </c>
      <c r="I280">
        <f t="shared" si="7"/>
        <v>0.24358974358974358</v>
      </c>
    </row>
    <row r="281" spans="1:9" x14ac:dyDescent="0.25">
      <c r="A281">
        <v>2018</v>
      </c>
      <c r="B281">
        <v>262</v>
      </c>
      <c r="C281">
        <v>4</v>
      </c>
      <c r="D281">
        <f t="shared" si="6"/>
        <v>2018.7178082191781</v>
      </c>
      <c r="E281">
        <v>0</v>
      </c>
      <c r="F281">
        <v>0</v>
      </c>
      <c r="G281">
        <v>0.24358974358974358</v>
      </c>
      <c r="I281">
        <f t="shared" si="7"/>
        <v>0.24358974358974358</v>
      </c>
    </row>
    <row r="282" spans="1:9" x14ac:dyDescent="0.25">
      <c r="A282">
        <v>2018</v>
      </c>
      <c r="B282">
        <v>263</v>
      </c>
      <c r="C282">
        <v>4</v>
      </c>
      <c r="D282">
        <f t="shared" si="6"/>
        <v>2018.7205479452055</v>
      </c>
      <c r="E282">
        <v>0</v>
      </c>
      <c r="F282">
        <v>0</v>
      </c>
      <c r="G282">
        <v>0.39743589743589741</v>
      </c>
      <c r="I282">
        <f t="shared" si="7"/>
        <v>0.39743589743589741</v>
      </c>
    </row>
    <row r="283" spans="1:9" x14ac:dyDescent="0.25">
      <c r="A283">
        <v>2018</v>
      </c>
      <c r="B283">
        <v>264</v>
      </c>
      <c r="C283">
        <v>4</v>
      </c>
      <c r="D283">
        <f t="shared" si="6"/>
        <v>2018.7232876712328</v>
      </c>
      <c r="E283">
        <v>0</v>
      </c>
      <c r="F283">
        <v>0</v>
      </c>
      <c r="G283">
        <v>0.42307692307692307</v>
      </c>
      <c r="I283">
        <f t="shared" si="7"/>
        <v>0.42307692307692307</v>
      </c>
    </row>
    <row r="284" spans="1:9" x14ac:dyDescent="0.25">
      <c r="A284">
        <v>2018</v>
      </c>
      <c r="B284">
        <v>265</v>
      </c>
      <c r="C284">
        <v>4</v>
      </c>
      <c r="D284">
        <f t="shared" si="6"/>
        <v>2018.7260273972602</v>
      </c>
      <c r="E284">
        <v>0</v>
      </c>
      <c r="F284">
        <v>0</v>
      </c>
      <c r="G284">
        <v>0.4358974358974359</v>
      </c>
      <c r="I284">
        <f t="shared" si="7"/>
        <v>0.4358974358974359</v>
      </c>
    </row>
    <row r="285" spans="1:9" x14ac:dyDescent="0.25">
      <c r="A285">
        <v>2018</v>
      </c>
      <c r="B285">
        <v>266</v>
      </c>
      <c r="C285">
        <v>4</v>
      </c>
      <c r="D285">
        <f t="shared" si="6"/>
        <v>2018.7287671232878</v>
      </c>
      <c r="E285">
        <v>0</v>
      </c>
      <c r="F285">
        <v>0</v>
      </c>
      <c r="G285">
        <v>0.46153846153846156</v>
      </c>
      <c r="I285">
        <f t="shared" si="7"/>
        <v>0.46153846153846156</v>
      </c>
    </row>
    <row r="286" spans="1:9" x14ac:dyDescent="0.25">
      <c r="A286">
        <v>2018</v>
      </c>
      <c r="B286">
        <v>267</v>
      </c>
      <c r="C286">
        <v>4</v>
      </c>
      <c r="D286">
        <f t="shared" si="6"/>
        <v>2018.7315068493151</v>
      </c>
      <c r="E286">
        <v>0</v>
      </c>
      <c r="F286">
        <v>0</v>
      </c>
      <c r="G286">
        <v>0.53846153846153844</v>
      </c>
      <c r="I286">
        <f t="shared" si="7"/>
        <v>0.53846153846153844</v>
      </c>
    </row>
    <row r="287" spans="1:9" x14ac:dyDescent="0.25">
      <c r="A287">
        <v>2018</v>
      </c>
      <c r="B287">
        <v>268</v>
      </c>
      <c r="C287">
        <v>4</v>
      </c>
      <c r="D287">
        <f t="shared" si="6"/>
        <v>2018.7342465753425</v>
      </c>
      <c r="E287">
        <v>0</v>
      </c>
      <c r="F287">
        <v>0</v>
      </c>
      <c r="G287">
        <v>0.53846153846153844</v>
      </c>
      <c r="I287">
        <f t="shared" si="7"/>
        <v>0.53846153846153844</v>
      </c>
    </row>
    <row r="288" spans="1:9" x14ac:dyDescent="0.25">
      <c r="A288">
        <v>2018</v>
      </c>
      <c r="B288">
        <v>269</v>
      </c>
      <c r="C288">
        <v>0</v>
      </c>
      <c r="D288">
        <f t="shared" si="6"/>
        <v>2018.7369863013698</v>
      </c>
      <c r="E288">
        <v>0</v>
      </c>
      <c r="F288">
        <v>0</v>
      </c>
      <c r="G288">
        <v>0.53846153846153844</v>
      </c>
      <c r="I288">
        <f t="shared" si="7"/>
        <v>0.53846153846153844</v>
      </c>
    </row>
    <row r="289" spans="1:9" x14ac:dyDescent="0.25">
      <c r="A289">
        <v>2018</v>
      </c>
      <c r="B289">
        <v>270</v>
      </c>
      <c r="C289">
        <v>0</v>
      </c>
      <c r="D289">
        <f t="shared" si="6"/>
        <v>2018.7397260273972</v>
      </c>
      <c r="E289">
        <v>0</v>
      </c>
      <c r="F289">
        <v>0</v>
      </c>
      <c r="G289">
        <v>0.55128205128205132</v>
      </c>
      <c r="I289">
        <f t="shared" si="7"/>
        <v>0.55128205128205132</v>
      </c>
    </row>
    <row r="290" spans="1:9" x14ac:dyDescent="0.25">
      <c r="A290">
        <v>2018</v>
      </c>
      <c r="B290">
        <v>271</v>
      </c>
      <c r="C290">
        <v>0</v>
      </c>
      <c r="D290">
        <f t="shared" si="6"/>
        <v>2018.7424657534248</v>
      </c>
      <c r="E290">
        <v>0</v>
      </c>
      <c r="F290">
        <v>0</v>
      </c>
      <c r="G290">
        <v>0.55128205128205132</v>
      </c>
      <c r="I290">
        <f t="shared" si="7"/>
        <v>0.55128205128205132</v>
      </c>
    </row>
    <row r="291" spans="1:9" x14ac:dyDescent="0.25">
      <c r="A291">
        <v>2018</v>
      </c>
      <c r="B291">
        <v>272</v>
      </c>
      <c r="C291">
        <v>0</v>
      </c>
      <c r="D291">
        <f t="shared" si="6"/>
        <v>2018.7452054794521</v>
      </c>
      <c r="E291">
        <v>0</v>
      </c>
      <c r="F291">
        <v>0</v>
      </c>
      <c r="G291">
        <v>0.55128205128205132</v>
      </c>
      <c r="I291">
        <f t="shared" si="7"/>
        <v>0.55128205128205132</v>
      </c>
    </row>
    <row r="292" spans="1:9" x14ac:dyDescent="0.25">
      <c r="A292">
        <v>2018</v>
      </c>
      <c r="B292">
        <v>273</v>
      </c>
      <c r="C292">
        <v>0</v>
      </c>
      <c r="D292">
        <f t="shared" si="6"/>
        <v>2018.7479452054795</v>
      </c>
      <c r="E292">
        <v>0</v>
      </c>
      <c r="F292">
        <v>0</v>
      </c>
      <c r="G292">
        <v>0.5641025641025641</v>
      </c>
      <c r="I292">
        <f t="shared" si="7"/>
        <v>0.5641025641025641</v>
      </c>
    </row>
    <row r="293" spans="1:9" x14ac:dyDescent="0.25">
      <c r="A293">
        <v>2018</v>
      </c>
      <c r="B293">
        <v>274</v>
      </c>
      <c r="C293">
        <v>0</v>
      </c>
      <c r="D293">
        <f t="shared" si="6"/>
        <v>2018.7506849315068</v>
      </c>
      <c r="E293">
        <v>0</v>
      </c>
      <c r="F293">
        <v>0</v>
      </c>
      <c r="G293">
        <v>0.61538461538461542</v>
      </c>
      <c r="I293">
        <f t="shared" si="7"/>
        <v>0.61538461538461542</v>
      </c>
    </row>
    <row r="294" spans="1:9" x14ac:dyDescent="0.25">
      <c r="A294">
        <v>2018</v>
      </c>
      <c r="B294">
        <v>275</v>
      </c>
      <c r="C294">
        <v>0</v>
      </c>
      <c r="D294">
        <f t="shared" si="6"/>
        <v>2018.7534246575342</v>
      </c>
      <c r="E294">
        <v>0</v>
      </c>
      <c r="F294">
        <v>0</v>
      </c>
      <c r="G294">
        <v>0.62820512820512819</v>
      </c>
      <c r="I294">
        <f t="shared" si="7"/>
        <v>0.62820512820512819</v>
      </c>
    </row>
    <row r="295" spans="1:9" x14ac:dyDescent="0.25">
      <c r="A295">
        <v>2018</v>
      </c>
      <c r="B295">
        <v>276</v>
      </c>
      <c r="C295">
        <v>0</v>
      </c>
      <c r="D295">
        <f t="shared" si="6"/>
        <v>2018.7561643835616</v>
      </c>
      <c r="E295">
        <v>0</v>
      </c>
      <c r="F295">
        <v>0</v>
      </c>
      <c r="G295">
        <v>0.62820512820512819</v>
      </c>
      <c r="I295">
        <f t="shared" si="7"/>
        <v>0.62820512820512819</v>
      </c>
    </row>
    <row r="296" spans="1:9" x14ac:dyDescent="0.25">
      <c r="A296">
        <v>2018</v>
      </c>
      <c r="B296">
        <v>277</v>
      </c>
      <c r="C296">
        <v>0</v>
      </c>
      <c r="D296">
        <f t="shared" si="6"/>
        <v>2018.7589041095891</v>
      </c>
      <c r="E296">
        <v>0</v>
      </c>
      <c r="F296">
        <v>0</v>
      </c>
      <c r="G296">
        <v>0.64102564102564108</v>
      </c>
      <c r="I296">
        <f t="shared" si="7"/>
        <v>0.64102564102564108</v>
      </c>
    </row>
    <row r="297" spans="1:9" x14ac:dyDescent="0.25">
      <c r="A297">
        <v>2018</v>
      </c>
      <c r="B297">
        <v>278</v>
      </c>
      <c r="C297">
        <v>0</v>
      </c>
      <c r="D297">
        <f t="shared" si="6"/>
        <v>2018.7616438356165</v>
      </c>
      <c r="E297">
        <v>0</v>
      </c>
      <c r="F297">
        <v>0</v>
      </c>
      <c r="G297">
        <v>0.64102564102564108</v>
      </c>
      <c r="I297">
        <f t="shared" si="7"/>
        <v>0.64102564102564108</v>
      </c>
    </row>
    <row r="298" spans="1:9" x14ac:dyDescent="0.25">
      <c r="A298">
        <v>2018</v>
      </c>
      <c r="B298">
        <v>279</v>
      </c>
      <c r="C298">
        <v>0</v>
      </c>
      <c r="D298">
        <f t="shared" si="6"/>
        <v>2018.7643835616439</v>
      </c>
      <c r="E298">
        <v>0</v>
      </c>
      <c r="F298">
        <v>0</v>
      </c>
      <c r="G298">
        <v>0.69230769230769229</v>
      </c>
      <c r="I298">
        <f t="shared" si="7"/>
        <v>0.69230769230769229</v>
      </c>
    </row>
    <row r="299" spans="1:9" x14ac:dyDescent="0.25">
      <c r="A299">
        <v>2018</v>
      </c>
      <c r="B299">
        <v>280</v>
      </c>
      <c r="C299">
        <v>0</v>
      </c>
      <c r="D299">
        <f t="shared" si="6"/>
        <v>2018.7671232876712</v>
      </c>
      <c r="E299">
        <v>0</v>
      </c>
      <c r="F299">
        <v>0</v>
      </c>
      <c r="G299">
        <v>0.69230769230769229</v>
      </c>
      <c r="I299">
        <f t="shared" si="7"/>
        <v>0.69230769230769229</v>
      </c>
    </row>
    <row r="300" spans="1:9" x14ac:dyDescent="0.25">
      <c r="A300">
        <v>2018</v>
      </c>
      <c r="B300">
        <v>281</v>
      </c>
      <c r="C300">
        <v>0</v>
      </c>
      <c r="D300">
        <f t="shared" si="6"/>
        <v>2018.7698630136986</v>
      </c>
      <c r="E300">
        <v>0</v>
      </c>
      <c r="F300">
        <v>0</v>
      </c>
      <c r="G300">
        <v>0.69230769230769229</v>
      </c>
      <c r="I300">
        <f t="shared" si="7"/>
        <v>0.69230769230769229</v>
      </c>
    </row>
    <row r="301" spans="1:9" x14ac:dyDescent="0.25">
      <c r="A301">
        <v>2018</v>
      </c>
      <c r="B301">
        <v>282</v>
      </c>
      <c r="C301">
        <v>0</v>
      </c>
      <c r="D301">
        <f t="shared" si="6"/>
        <v>2018.7726027397259</v>
      </c>
      <c r="E301">
        <v>0</v>
      </c>
      <c r="F301">
        <v>0</v>
      </c>
      <c r="G301">
        <v>0.70512820512820518</v>
      </c>
      <c r="I301">
        <f t="shared" si="7"/>
        <v>0.70512820512820518</v>
      </c>
    </row>
    <row r="302" spans="1:9" x14ac:dyDescent="0.25">
      <c r="A302">
        <v>2018</v>
      </c>
      <c r="B302">
        <v>283</v>
      </c>
      <c r="C302">
        <v>0</v>
      </c>
      <c r="D302">
        <f t="shared" si="6"/>
        <v>2018.7753424657535</v>
      </c>
      <c r="E302">
        <v>0</v>
      </c>
      <c r="F302">
        <v>0</v>
      </c>
      <c r="G302">
        <v>0.71794871794871795</v>
      </c>
      <c r="I302">
        <f t="shared" si="7"/>
        <v>0.71794871794871795</v>
      </c>
    </row>
    <row r="303" spans="1:9" x14ac:dyDescent="0.25">
      <c r="A303">
        <v>2018</v>
      </c>
      <c r="B303">
        <v>284</v>
      </c>
      <c r="C303">
        <v>4</v>
      </c>
      <c r="D303">
        <f t="shared" si="6"/>
        <v>2018.7780821917809</v>
      </c>
      <c r="E303">
        <v>0</v>
      </c>
      <c r="F303">
        <v>4</v>
      </c>
      <c r="G303">
        <v>0.71794871794871795</v>
      </c>
      <c r="I303">
        <f t="shared" si="7"/>
        <v>0.71794871794871795</v>
      </c>
    </row>
    <row r="304" spans="1:9" x14ac:dyDescent="0.25">
      <c r="A304">
        <v>2018</v>
      </c>
      <c r="B304">
        <v>285</v>
      </c>
      <c r="C304">
        <v>20</v>
      </c>
      <c r="D304">
        <f t="shared" si="6"/>
        <v>2018.7808219178082</v>
      </c>
      <c r="E304">
        <v>0</v>
      </c>
      <c r="F304">
        <v>20</v>
      </c>
      <c r="G304">
        <v>0.74358974358974361</v>
      </c>
      <c r="I304">
        <f t="shared" si="7"/>
        <v>0.74358974358974361</v>
      </c>
    </row>
    <row r="305" spans="1:9" x14ac:dyDescent="0.25">
      <c r="A305">
        <v>2018</v>
      </c>
      <c r="B305">
        <v>286</v>
      </c>
      <c r="C305">
        <v>20</v>
      </c>
      <c r="D305">
        <f t="shared" si="6"/>
        <v>2018.7835616438356</v>
      </c>
      <c r="E305">
        <v>0</v>
      </c>
      <c r="F305">
        <v>20</v>
      </c>
      <c r="G305">
        <v>0.74358974358974361</v>
      </c>
      <c r="I305">
        <f t="shared" si="7"/>
        <v>0.74358974358974361</v>
      </c>
    </row>
    <row r="306" spans="1:9" x14ac:dyDescent="0.25">
      <c r="A306">
        <v>2018</v>
      </c>
      <c r="B306">
        <v>287</v>
      </c>
      <c r="C306">
        <v>20</v>
      </c>
      <c r="D306">
        <f t="shared" si="6"/>
        <v>2018.7863013698629</v>
      </c>
      <c r="E306">
        <v>0</v>
      </c>
      <c r="F306">
        <v>20</v>
      </c>
      <c r="G306">
        <v>0.74358974358974361</v>
      </c>
      <c r="I306">
        <f t="shared" si="7"/>
        <v>0.74358974358974361</v>
      </c>
    </row>
    <row r="307" spans="1:9" x14ac:dyDescent="0.25">
      <c r="A307">
        <v>2018</v>
      </c>
      <c r="B307">
        <v>288</v>
      </c>
      <c r="C307">
        <v>20</v>
      </c>
      <c r="D307">
        <f t="shared" si="6"/>
        <v>2018.7890410958903</v>
      </c>
      <c r="E307">
        <v>0</v>
      </c>
      <c r="F307">
        <v>20</v>
      </c>
      <c r="G307">
        <v>0.74358974358974361</v>
      </c>
      <c r="I307">
        <f t="shared" si="7"/>
        <v>0.74358974358974361</v>
      </c>
    </row>
    <row r="308" spans="1:9" x14ac:dyDescent="0.25">
      <c r="A308">
        <v>2018</v>
      </c>
      <c r="B308">
        <v>289</v>
      </c>
      <c r="C308">
        <v>20</v>
      </c>
      <c r="D308">
        <f t="shared" si="6"/>
        <v>2018.7917808219179</v>
      </c>
      <c r="E308">
        <v>0</v>
      </c>
      <c r="F308">
        <v>20</v>
      </c>
      <c r="G308">
        <v>0.74358974358974361</v>
      </c>
      <c r="I308">
        <f t="shared" si="7"/>
        <v>0.74358974358974361</v>
      </c>
    </row>
    <row r="309" spans="1:9" x14ac:dyDescent="0.25">
      <c r="A309">
        <v>2018</v>
      </c>
      <c r="B309">
        <v>290</v>
      </c>
      <c r="C309">
        <v>20</v>
      </c>
      <c r="D309">
        <f t="shared" si="6"/>
        <v>2018.7945205479452</v>
      </c>
      <c r="E309">
        <v>0</v>
      </c>
      <c r="F309">
        <v>16</v>
      </c>
      <c r="G309">
        <v>0.79487179487179482</v>
      </c>
      <c r="I309">
        <f t="shared" si="7"/>
        <v>0.79487179487179482</v>
      </c>
    </row>
    <row r="310" spans="1:9" x14ac:dyDescent="0.25">
      <c r="A310">
        <v>2018</v>
      </c>
      <c r="B310">
        <v>291</v>
      </c>
      <c r="C310">
        <v>20</v>
      </c>
      <c r="D310">
        <f t="shared" si="6"/>
        <v>2018.7972602739726</v>
      </c>
      <c r="E310">
        <v>0</v>
      </c>
      <c r="F310">
        <v>16</v>
      </c>
      <c r="G310">
        <v>0.79487179487179482</v>
      </c>
      <c r="I310">
        <f t="shared" si="7"/>
        <v>0.79487179487179482</v>
      </c>
    </row>
    <row r="311" spans="1:9" x14ac:dyDescent="0.25">
      <c r="A311">
        <v>2018</v>
      </c>
      <c r="B311">
        <v>292</v>
      </c>
      <c r="C311">
        <v>20</v>
      </c>
      <c r="D311">
        <f t="shared" si="6"/>
        <v>2018.8</v>
      </c>
      <c r="E311">
        <v>0</v>
      </c>
      <c r="F311">
        <v>16</v>
      </c>
      <c r="G311">
        <v>0.79487179487179482</v>
      </c>
      <c r="I311">
        <f t="shared" si="7"/>
        <v>0.79487179487179482</v>
      </c>
    </row>
    <row r="312" spans="1:9" x14ac:dyDescent="0.25">
      <c r="A312">
        <v>2018</v>
      </c>
      <c r="B312">
        <v>293</v>
      </c>
      <c r="C312">
        <v>20</v>
      </c>
      <c r="D312">
        <f t="shared" si="6"/>
        <v>2018.8027397260273</v>
      </c>
      <c r="E312">
        <v>0</v>
      </c>
      <c r="F312">
        <v>16</v>
      </c>
      <c r="G312">
        <v>0.80769230769230771</v>
      </c>
      <c r="I312">
        <f t="shared" si="7"/>
        <v>0.80769230769230771</v>
      </c>
    </row>
    <row r="313" spans="1:9" x14ac:dyDescent="0.25">
      <c r="A313">
        <v>2018</v>
      </c>
      <c r="B313">
        <v>294</v>
      </c>
      <c r="C313">
        <v>20</v>
      </c>
      <c r="D313">
        <f t="shared" si="6"/>
        <v>2018.8054794520549</v>
      </c>
      <c r="E313">
        <v>0</v>
      </c>
      <c r="F313">
        <v>16</v>
      </c>
      <c r="G313">
        <v>0.80769230769230771</v>
      </c>
      <c r="I313">
        <f t="shared" si="7"/>
        <v>0.80769230769230771</v>
      </c>
    </row>
    <row r="314" spans="1:9" x14ac:dyDescent="0.25">
      <c r="A314">
        <v>2018</v>
      </c>
      <c r="B314">
        <v>295</v>
      </c>
      <c r="C314">
        <v>20</v>
      </c>
      <c r="D314">
        <f t="shared" si="6"/>
        <v>2018.8082191780823</v>
      </c>
      <c r="E314">
        <v>0</v>
      </c>
      <c r="F314">
        <v>16</v>
      </c>
      <c r="G314">
        <v>0.80769230769230771</v>
      </c>
      <c r="I314">
        <f t="shared" si="7"/>
        <v>0.80769230769230771</v>
      </c>
    </row>
    <row r="315" spans="1:9" x14ac:dyDescent="0.25">
      <c r="A315">
        <v>2018</v>
      </c>
      <c r="B315">
        <v>296</v>
      </c>
      <c r="C315">
        <v>20</v>
      </c>
      <c r="D315">
        <f t="shared" si="6"/>
        <v>2018.8109589041096</v>
      </c>
      <c r="E315">
        <v>0</v>
      </c>
      <c r="F315">
        <v>16</v>
      </c>
      <c r="G315">
        <v>0.80769230769230771</v>
      </c>
      <c r="I315">
        <f t="shared" si="7"/>
        <v>0.80769230769230771</v>
      </c>
    </row>
    <row r="316" spans="1:9" x14ac:dyDescent="0.25">
      <c r="A316">
        <v>2018</v>
      </c>
      <c r="B316">
        <v>297</v>
      </c>
      <c r="C316">
        <v>20</v>
      </c>
      <c r="D316">
        <f t="shared" si="6"/>
        <v>2018.813698630137</v>
      </c>
      <c r="E316">
        <v>0</v>
      </c>
      <c r="F316">
        <v>16</v>
      </c>
      <c r="G316">
        <v>0.80769230769230771</v>
      </c>
      <c r="I316">
        <f t="shared" si="7"/>
        <v>0.80769230769230771</v>
      </c>
    </row>
    <row r="317" spans="1:9" x14ac:dyDescent="0.25">
      <c r="A317">
        <v>2018</v>
      </c>
      <c r="B317">
        <v>298</v>
      </c>
      <c r="C317">
        <v>20</v>
      </c>
      <c r="D317">
        <f t="shared" si="6"/>
        <v>2018.8164383561643</v>
      </c>
      <c r="E317">
        <v>0</v>
      </c>
      <c r="F317">
        <v>16</v>
      </c>
      <c r="G317">
        <v>0.80769230769230771</v>
      </c>
      <c r="I317">
        <f t="shared" si="7"/>
        <v>0.80769230769230771</v>
      </c>
    </row>
    <row r="318" spans="1:9" x14ac:dyDescent="0.25">
      <c r="A318">
        <v>2018</v>
      </c>
      <c r="B318">
        <v>299</v>
      </c>
      <c r="C318">
        <v>20</v>
      </c>
      <c r="D318">
        <f t="shared" si="6"/>
        <v>2018.8191780821917</v>
      </c>
      <c r="E318">
        <v>0</v>
      </c>
      <c r="F318">
        <v>16</v>
      </c>
      <c r="G318">
        <v>0.80769230769230771</v>
      </c>
      <c r="I318">
        <f t="shared" si="7"/>
        <v>0.80769230769230771</v>
      </c>
    </row>
    <row r="319" spans="1:9" x14ac:dyDescent="0.25">
      <c r="A319">
        <v>2018</v>
      </c>
      <c r="B319">
        <v>300</v>
      </c>
      <c r="C319">
        <v>20</v>
      </c>
      <c r="D319">
        <f t="shared" si="6"/>
        <v>2018.8219178082193</v>
      </c>
      <c r="E319">
        <v>0</v>
      </c>
      <c r="F319">
        <v>16</v>
      </c>
      <c r="G319">
        <v>0.80769230769230771</v>
      </c>
      <c r="I319">
        <f t="shared" si="7"/>
        <v>0.80769230769230771</v>
      </c>
    </row>
    <row r="320" spans="1:9" x14ac:dyDescent="0.25">
      <c r="A320">
        <v>2018</v>
      </c>
      <c r="B320">
        <v>301</v>
      </c>
      <c r="C320">
        <v>20</v>
      </c>
      <c r="D320">
        <f t="shared" si="6"/>
        <v>2018.8246575342466</v>
      </c>
      <c r="E320">
        <v>0</v>
      </c>
      <c r="F320">
        <v>16</v>
      </c>
      <c r="G320">
        <v>0.80769230769230771</v>
      </c>
      <c r="I320">
        <f t="shared" si="7"/>
        <v>0.80769230769230771</v>
      </c>
    </row>
    <row r="321" spans="1:9" x14ac:dyDescent="0.25">
      <c r="A321">
        <v>2018</v>
      </c>
      <c r="B321">
        <v>302</v>
      </c>
      <c r="C321">
        <v>16</v>
      </c>
      <c r="D321">
        <f t="shared" si="6"/>
        <v>2018.827397260274</v>
      </c>
      <c r="E321">
        <v>0</v>
      </c>
      <c r="F321">
        <v>12</v>
      </c>
      <c r="G321">
        <v>0.80769230769230771</v>
      </c>
      <c r="I321">
        <f t="shared" si="7"/>
        <v>0.80769230769230771</v>
      </c>
    </row>
    <row r="322" spans="1:9" x14ac:dyDescent="0.25">
      <c r="A322">
        <v>2018</v>
      </c>
      <c r="B322">
        <v>303</v>
      </c>
      <c r="C322">
        <v>12</v>
      </c>
      <c r="D322">
        <f t="shared" ref="D322:D385" si="8">A322+B322/365</f>
        <v>2018.8301369863013</v>
      </c>
      <c r="E322">
        <v>0</v>
      </c>
      <c r="F322">
        <v>12</v>
      </c>
      <c r="G322">
        <v>0.83333333333333337</v>
      </c>
      <c r="I322">
        <f t="shared" si="7"/>
        <v>0.83333333333333337</v>
      </c>
    </row>
    <row r="323" spans="1:9" x14ac:dyDescent="0.25">
      <c r="A323">
        <v>2018</v>
      </c>
      <c r="B323">
        <v>304</v>
      </c>
      <c r="C323">
        <v>20</v>
      </c>
      <c r="D323">
        <f t="shared" si="8"/>
        <v>2018.8328767123287</v>
      </c>
      <c r="E323">
        <v>0</v>
      </c>
      <c r="F323">
        <v>16</v>
      </c>
      <c r="G323">
        <v>0.83333333333333337</v>
      </c>
      <c r="I323">
        <f t="shared" si="7"/>
        <v>0.83333333333333337</v>
      </c>
    </row>
    <row r="324" spans="1:9" x14ac:dyDescent="0.25">
      <c r="A324">
        <v>2018</v>
      </c>
      <c r="B324">
        <v>305</v>
      </c>
      <c r="C324">
        <v>28</v>
      </c>
      <c r="D324">
        <f t="shared" si="8"/>
        <v>2018.8356164383561</v>
      </c>
      <c r="E324">
        <v>8</v>
      </c>
      <c r="F324">
        <v>24</v>
      </c>
      <c r="G324">
        <v>0.88461538461538458</v>
      </c>
      <c r="I324">
        <f t="shared" si="7"/>
        <v>0.88461538461538458</v>
      </c>
    </row>
    <row r="325" spans="1:9" x14ac:dyDescent="0.25">
      <c r="A325">
        <v>2018</v>
      </c>
      <c r="B325">
        <v>306</v>
      </c>
      <c r="C325">
        <v>32</v>
      </c>
      <c r="D325">
        <f t="shared" si="8"/>
        <v>2018.8383561643836</v>
      </c>
      <c r="E325">
        <v>8</v>
      </c>
      <c r="F325">
        <v>24</v>
      </c>
      <c r="G325">
        <v>0.88461538461538458</v>
      </c>
      <c r="I325">
        <f t="shared" si="7"/>
        <v>0.88461538461538458</v>
      </c>
    </row>
    <row r="326" spans="1:9" x14ac:dyDescent="0.25">
      <c r="A326">
        <v>2018</v>
      </c>
      <c r="B326">
        <v>307</v>
      </c>
      <c r="C326">
        <v>28</v>
      </c>
      <c r="D326">
        <f t="shared" si="8"/>
        <v>2018.841095890411</v>
      </c>
      <c r="E326">
        <v>4</v>
      </c>
      <c r="F326">
        <v>20</v>
      </c>
      <c r="G326">
        <v>0.88461538461538458</v>
      </c>
      <c r="I326">
        <f t="shared" si="7"/>
        <v>0.88461538461538458</v>
      </c>
    </row>
    <row r="327" spans="1:9" x14ac:dyDescent="0.25">
      <c r="A327">
        <v>2018</v>
      </c>
      <c r="B327">
        <v>308</v>
      </c>
      <c r="C327">
        <v>40</v>
      </c>
      <c r="D327">
        <f t="shared" si="8"/>
        <v>2018.8438356164384</v>
      </c>
      <c r="E327">
        <v>16</v>
      </c>
      <c r="F327">
        <v>28</v>
      </c>
      <c r="G327">
        <v>0.88461538461538458</v>
      </c>
      <c r="I327">
        <f t="shared" si="7"/>
        <v>0.88461538461538458</v>
      </c>
    </row>
    <row r="328" spans="1:9" x14ac:dyDescent="0.25">
      <c r="A328">
        <v>2018</v>
      </c>
      <c r="B328">
        <v>309</v>
      </c>
      <c r="C328">
        <v>44</v>
      </c>
      <c r="D328">
        <f t="shared" si="8"/>
        <v>2018.8465753424657</v>
      </c>
      <c r="E328">
        <v>20</v>
      </c>
      <c r="F328">
        <v>36</v>
      </c>
      <c r="G328">
        <v>0.88461538461538458</v>
      </c>
      <c r="I328">
        <f t="shared" ref="I328:I349" si="9">L67</f>
        <v>0.88461538461538458</v>
      </c>
    </row>
    <row r="329" spans="1:9" x14ac:dyDescent="0.25">
      <c r="A329">
        <v>2018</v>
      </c>
      <c r="B329">
        <v>310</v>
      </c>
      <c r="C329">
        <v>44</v>
      </c>
      <c r="D329">
        <f t="shared" si="8"/>
        <v>2018.8493150684931</v>
      </c>
      <c r="E329">
        <v>20</v>
      </c>
      <c r="F329">
        <v>36</v>
      </c>
      <c r="G329">
        <v>0.88461538461538458</v>
      </c>
      <c r="I329">
        <f t="shared" si="9"/>
        <v>0.88461538461538458</v>
      </c>
    </row>
    <row r="330" spans="1:9" x14ac:dyDescent="0.25">
      <c r="A330">
        <v>2018</v>
      </c>
      <c r="B330">
        <v>311</v>
      </c>
      <c r="C330">
        <v>44</v>
      </c>
      <c r="D330">
        <f t="shared" si="8"/>
        <v>2018.8520547945207</v>
      </c>
      <c r="E330">
        <v>20</v>
      </c>
      <c r="F330">
        <v>36</v>
      </c>
      <c r="G330">
        <v>0.88461538461538458</v>
      </c>
      <c r="I330">
        <f t="shared" si="9"/>
        <v>0.88461538461538458</v>
      </c>
    </row>
    <row r="331" spans="1:9" x14ac:dyDescent="0.25">
      <c r="A331">
        <v>2018</v>
      </c>
      <c r="B331">
        <v>312</v>
      </c>
      <c r="C331">
        <v>44</v>
      </c>
      <c r="D331">
        <f t="shared" si="8"/>
        <v>2018.854794520548</v>
      </c>
      <c r="E331">
        <v>20</v>
      </c>
      <c r="F331">
        <v>36</v>
      </c>
      <c r="G331">
        <v>0.88461538461538458</v>
      </c>
      <c r="I331">
        <f t="shared" si="9"/>
        <v>0.88461538461538458</v>
      </c>
    </row>
    <row r="332" spans="1:9" x14ac:dyDescent="0.25">
      <c r="A332">
        <v>2018</v>
      </c>
      <c r="B332">
        <v>313</v>
      </c>
      <c r="C332">
        <v>44</v>
      </c>
      <c r="D332">
        <f t="shared" si="8"/>
        <v>2018.8575342465754</v>
      </c>
      <c r="E332">
        <v>20</v>
      </c>
      <c r="F332">
        <v>36</v>
      </c>
      <c r="G332">
        <v>0.88461538461538458</v>
      </c>
      <c r="I332">
        <f t="shared" si="9"/>
        <v>0.88461538461538458</v>
      </c>
    </row>
    <row r="333" spans="1:9" x14ac:dyDescent="0.25">
      <c r="A333">
        <v>2018</v>
      </c>
      <c r="B333">
        <v>314</v>
      </c>
      <c r="C333">
        <v>44</v>
      </c>
      <c r="D333">
        <f t="shared" si="8"/>
        <v>2018.8602739726027</v>
      </c>
      <c r="E333">
        <v>20</v>
      </c>
      <c r="F333">
        <v>36</v>
      </c>
      <c r="G333">
        <v>0.88461538461538458</v>
      </c>
      <c r="I333">
        <f t="shared" si="9"/>
        <v>0.88461538461538458</v>
      </c>
    </row>
    <row r="334" spans="1:9" x14ac:dyDescent="0.25">
      <c r="A334">
        <v>2018</v>
      </c>
      <c r="B334">
        <v>315</v>
      </c>
      <c r="C334">
        <v>44</v>
      </c>
      <c r="D334">
        <f t="shared" si="8"/>
        <v>2018.8630136986301</v>
      </c>
      <c r="E334">
        <v>20</v>
      </c>
      <c r="F334">
        <v>36</v>
      </c>
      <c r="G334">
        <v>0.88461538461538458</v>
      </c>
      <c r="I334">
        <f t="shared" si="9"/>
        <v>0.88461538461538458</v>
      </c>
    </row>
    <row r="335" spans="1:9" x14ac:dyDescent="0.25">
      <c r="A335">
        <v>2018</v>
      </c>
      <c r="B335">
        <v>316</v>
      </c>
      <c r="C335">
        <v>44</v>
      </c>
      <c r="D335">
        <f t="shared" si="8"/>
        <v>2018.8657534246574</v>
      </c>
      <c r="E335">
        <v>20</v>
      </c>
      <c r="F335">
        <v>36</v>
      </c>
      <c r="G335">
        <v>0.88461538461538458</v>
      </c>
      <c r="I335">
        <f t="shared" si="9"/>
        <v>0.88461538461538458</v>
      </c>
    </row>
    <row r="336" spans="1:9" x14ac:dyDescent="0.25">
      <c r="A336">
        <v>2018</v>
      </c>
      <c r="B336">
        <v>317</v>
      </c>
      <c r="C336">
        <v>44</v>
      </c>
      <c r="D336">
        <f t="shared" si="8"/>
        <v>2018.868493150685</v>
      </c>
      <c r="E336">
        <v>20</v>
      </c>
      <c r="F336">
        <v>36</v>
      </c>
      <c r="G336">
        <v>0.88461538461538458</v>
      </c>
      <c r="I336">
        <f t="shared" si="9"/>
        <v>0.88461538461538458</v>
      </c>
    </row>
    <row r="337" spans="1:9" x14ac:dyDescent="0.25">
      <c r="A337">
        <v>2018</v>
      </c>
      <c r="B337">
        <v>318</v>
      </c>
      <c r="C337">
        <v>44</v>
      </c>
      <c r="D337">
        <f t="shared" si="8"/>
        <v>2018.8712328767124</v>
      </c>
      <c r="E337">
        <v>20</v>
      </c>
      <c r="F337">
        <v>36</v>
      </c>
      <c r="G337">
        <v>0.88461538461538458</v>
      </c>
      <c r="I337">
        <f t="shared" si="9"/>
        <v>0.88461538461538458</v>
      </c>
    </row>
    <row r="338" spans="1:9" x14ac:dyDescent="0.25">
      <c r="A338">
        <v>2018</v>
      </c>
      <c r="B338">
        <v>319</v>
      </c>
      <c r="C338">
        <v>60</v>
      </c>
      <c r="D338">
        <f t="shared" si="8"/>
        <v>2018.8739726027397</v>
      </c>
      <c r="E338">
        <v>32</v>
      </c>
      <c r="F338">
        <v>48</v>
      </c>
      <c r="G338">
        <v>0.89743589743589747</v>
      </c>
      <c r="I338">
        <f t="shared" si="9"/>
        <v>0.89743589743589747</v>
      </c>
    </row>
    <row r="339" spans="1:9" x14ac:dyDescent="0.25">
      <c r="A339">
        <v>2018</v>
      </c>
      <c r="B339">
        <v>320</v>
      </c>
      <c r="C339">
        <v>60</v>
      </c>
      <c r="D339">
        <f t="shared" si="8"/>
        <v>2018.8767123287671</v>
      </c>
      <c r="E339">
        <v>32</v>
      </c>
      <c r="F339">
        <v>48</v>
      </c>
      <c r="G339">
        <v>0.89743589743589747</v>
      </c>
      <c r="I339">
        <f t="shared" si="9"/>
        <v>0.89743589743589747</v>
      </c>
    </row>
    <row r="340" spans="1:9" x14ac:dyDescent="0.25">
      <c r="A340">
        <v>2018</v>
      </c>
      <c r="B340">
        <v>321</v>
      </c>
      <c r="C340">
        <v>60</v>
      </c>
      <c r="D340">
        <f t="shared" si="8"/>
        <v>2018.8794520547945</v>
      </c>
      <c r="E340">
        <v>32</v>
      </c>
      <c r="F340">
        <v>48</v>
      </c>
      <c r="G340">
        <v>0.89743589743589747</v>
      </c>
      <c r="I340">
        <f t="shared" si="9"/>
        <v>0.89743589743589747</v>
      </c>
    </row>
    <row r="341" spans="1:9" x14ac:dyDescent="0.25">
      <c r="A341">
        <v>2018</v>
      </c>
      <c r="B341">
        <v>322</v>
      </c>
      <c r="C341">
        <v>60</v>
      </c>
      <c r="D341">
        <f t="shared" si="8"/>
        <v>2018.8821917808218</v>
      </c>
      <c r="E341">
        <v>32</v>
      </c>
      <c r="F341">
        <v>48</v>
      </c>
      <c r="G341">
        <v>0.91025641025641024</v>
      </c>
      <c r="I341">
        <f t="shared" si="9"/>
        <v>0.91025641025641024</v>
      </c>
    </row>
    <row r="342" spans="1:9" x14ac:dyDescent="0.25">
      <c r="A342">
        <v>2018</v>
      </c>
      <c r="B342">
        <v>323</v>
      </c>
      <c r="C342">
        <v>60</v>
      </c>
      <c r="D342">
        <f t="shared" si="8"/>
        <v>2018.8849315068494</v>
      </c>
      <c r="E342">
        <v>32</v>
      </c>
      <c r="F342">
        <v>48</v>
      </c>
      <c r="G342">
        <v>0.91025641025641024</v>
      </c>
      <c r="I342">
        <f t="shared" si="9"/>
        <v>0.91025641025641024</v>
      </c>
    </row>
    <row r="343" spans="1:9" x14ac:dyDescent="0.25">
      <c r="A343">
        <v>2018</v>
      </c>
      <c r="B343">
        <v>324</v>
      </c>
      <c r="C343">
        <v>60</v>
      </c>
      <c r="D343">
        <f t="shared" si="8"/>
        <v>2018.8876712328768</v>
      </c>
      <c r="E343">
        <v>32</v>
      </c>
      <c r="F343">
        <v>48</v>
      </c>
      <c r="G343">
        <v>0.96153846153846156</v>
      </c>
      <c r="I343">
        <f t="shared" si="9"/>
        <v>0.96153846153846156</v>
      </c>
    </row>
    <row r="344" spans="1:9" x14ac:dyDescent="0.25">
      <c r="A344">
        <v>2018</v>
      </c>
      <c r="B344">
        <v>325</v>
      </c>
      <c r="C344">
        <v>60</v>
      </c>
      <c r="D344">
        <f t="shared" si="8"/>
        <v>2018.8904109589041</v>
      </c>
      <c r="E344">
        <v>32</v>
      </c>
      <c r="F344">
        <v>48</v>
      </c>
      <c r="G344">
        <v>0.96153846153846156</v>
      </c>
      <c r="I344">
        <f t="shared" si="9"/>
        <v>0.96153846153846156</v>
      </c>
    </row>
    <row r="345" spans="1:9" x14ac:dyDescent="0.25">
      <c r="A345">
        <v>2018</v>
      </c>
      <c r="B345">
        <v>326</v>
      </c>
      <c r="C345">
        <v>60</v>
      </c>
      <c r="D345">
        <f t="shared" si="8"/>
        <v>2018.8931506849315</v>
      </c>
      <c r="E345">
        <v>32</v>
      </c>
      <c r="F345">
        <v>48</v>
      </c>
      <c r="G345">
        <v>0.96153846153846156</v>
      </c>
      <c r="I345">
        <f t="shared" si="9"/>
        <v>0.96153846153846156</v>
      </c>
    </row>
    <row r="346" spans="1:9" x14ac:dyDescent="0.25">
      <c r="A346">
        <v>2018</v>
      </c>
      <c r="B346">
        <v>327</v>
      </c>
      <c r="C346">
        <v>60</v>
      </c>
      <c r="D346">
        <f t="shared" si="8"/>
        <v>2018.8958904109588</v>
      </c>
      <c r="E346">
        <v>32</v>
      </c>
      <c r="F346">
        <v>48</v>
      </c>
      <c r="G346">
        <v>0.96153846153846156</v>
      </c>
      <c r="I346">
        <f t="shared" si="9"/>
        <v>0.96153846153846156</v>
      </c>
    </row>
    <row r="347" spans="1:9" x14ac:dyDescent="0.25">
      <c r="A347">
        <v>2018</v>
      </c>
      <c r="B347">
        <v>328</v>
      </c>
      <c r="C347">
        <v>60</v>
      </c>
      <c r="D347">
        <f t="shared" si="8"/>
        <v>2018.8986301369864</v>
      </c>
      <c r="E347">
        <v>32</v>
      </c>
      <c r="F347">
        <v>48</v>
      </c>
      <c r="G347">
        <v>0.96153846153846156</v>
      </c>
      <c r="I347">
        <f t="shared" si="9"/>
        <v>0.96153846153846156</v>
      </c>
    </row>
    <row r="348" spans="1:9" x14ac:dyDescent="0.25">
      <c r="A348">
        <v>2018</v>
      </c>
      <c r="B348">
        <v>329</v>
      </c>
      <c r="C348">
        <v>60</v>
      </c>
      <c r="D348">
        <f t="shared" si="8"/>
        <v>2018.9013698630138</v>
      </c>
      <c r="E348">
        <v>32</v>
      </c>
      <c r="F348">
        <v>48</v>
      </c>
      <c r="G348">
        <v>0.96153846153846156</v>
      </c>
      <c r="I348">
        <f t="shared" si="9"/>
        <v>0.96153846153846156</v>
      </c>
    </row>
    <row r="349" spans="1:9" x14ac:dyDescent="0.25">
      <c r="A349">
        <v>2018</v>
      </c>
      <c r="B349">
        <v>330</v>
      </c>
      <c r="C349">
        <v>60</v>
      </c>
      <c r="D349">
        <f t="shared" si="8"/>
        <v>2018.9041095890411</v>
      </c>
      <c r="E349">
        <v>32</v>
      </c>
      <c r="F349">
        <v>48</v>
      </c>
      <c r="G349">
        <v>0.96153846153846156</v>
      </c>
      <c r="I349">
        <f t="shared" si="9"/>
        <v>0.96153846153846156</v>
      </c>
    </row>
    <row r="350" spans="1:9" x14ac:dyDescent="0.25">
      <c r="A350">
        <v>2019</v>
      </c>
      <c r="B350">
        <v>244</v>
      </c>
      <c r="C350">
        <v>0</v>
      </c>
      <c r="D350">
        <f t="shared" si="8"/>
        <v>2019.668493150685</v>
      </c>
      <c r="E350">
        <v>0</v>
      </c>
      <c r="F350">
        <v>0</v>
      </c>
      <c r="G350">
        <v>6.8965517241379309E-2</v>
      </c>
      <c r="I350">
        <f>M2</f>
        <v>6.8965517241379309E-2</v>
      </c>
    </row>
    <row r="351" spans="1:9" x14ac:dyDescent="0.25">
      <c r="A351">
        <v>2019</v>
      </c>
      <c r="B351">
        <v>245</v>
      </c>
      <c r="C351">
        <v>0</v>
      </c>
      <c r="D351">
        <f t="shared" si="8"/>
        <v>2019.6712328767123</v>
      </c>
      <c r="E351">
        <v>0</v>
      </c>
      <c r="F351">
        <v>0</v>
      </c>
      <c r="G351">
        <v>6.8965517241379309E-2</v>
      </c>
      <c r="I351">
        <f t="shared" ref="I351:I414" si="10">M3</f>
        <v>6.8965517241379309E-2</v>
      </c>
    </row>
    <row r="352" spans="1:9" x14ac:dyDescent="0.25">
      <c r="A352">
        <v>2019</v>
      </c>
      <c r="B352">
        <v>246</v>
      </c>
      <c r="C352">
        <v>0</v>
      </c>
      <c r="D352">
        <f t="shared" si="8"/>
        <v>2019.6739726027397</v>
      </c>
      <c r="E352">
        <v>0</v>
      </c>
      <c r="F352">
        <v>0</v>
      </c>
      <c r="G352">
        <v>6.8965517241379309E-2</v>
      </c>
      <c r="I352">
        <f t="shared" si="10"/>
        <v>6.8965517241379309E-2</v>
      </c>
    </row>
    <row r="353" spans="1:9" x14ac:dyDescent="0.25">
      <c r="A353">
        <v>2019</v>
      </c>
      <c r="B353">
        <v>247</v>
      </c>
      <c r="C353">
        <v>0</v>
      </c>
      <c r="D353">
        <f t="shared" si="8"/>
        <v>2019.6767123287671</v>
      </c>
      <c r="E353">
        <v>0</v>
      </c>
      <c r="F353">
        <v>0</v>
      </c>
      <c r="G353">
        <v>6.8965517241379309E-2</v>
      </c>
      <c r="I353">
        <f t="shared" si="10"/>
        <v>6.8965517241379309E-2</v>
      </c>
    </row>
    <row r="354" spans="1:9" x14ac:dyDescent="0.25">
      <c r="A354">
        <v>2019</v>
      </c>
      <c r="B354">
        <v>248</v>
      </c>
      <c r="C354">
        <v>0</v>
      </c>
      <c r="D354">
        <f t="shared" si="8"/>
        <v>2019.6794520547944</v>
      </c>
      <c r="E354">
        <v>0</v>
      </c>
      <c r="F354">
        <v>0</v>
      </c>
      <c r="G354">
        <v>6.8965517241379309E-2</v>
      </c>
      <c r="I354">
        <f t="shared" si="10"/>
        <v>6.8965517241379309E-2</v>
      </c>
    </row>
    <row r="355" spans="1:9" x14ac:dyDescent="0.25">
      <c r="A355">
        <v>2019</v>
      </c>
      <c r="B355">
        <v>249</v>
      </c>
      <c r="C355">
        <v>0</v>
      </c>
      <c r="D355">
        <f t="shared" si="8"/>
        <v>2019.682191780822</v>
      </c>
      <c r="E355">
        <v>0</v>
      </c>
      <c r="F355">
        <v>0</v>
      </c>
      <c r="G355">
        <v>6.8965517241379309E-2</v>
      </c>
      <c r="I355">
        <f t="shared" si="10"/>
        <v>6.8965517241379309E-2</v>
      </c>
    </row>
    <row r="356" spans="1:9" x14ac:dyDescent="0.25">
      <c r="A356">
        <v>2019</v>
      </c>
      <c r="B356">
        <v>250</v>
      </c>
      <c r="C356">
        <v>0</v>
      </c>
      <c r="D356">
        <f t="shared" si="8"/>
        <v>2019.6849315068494</v>
      </c>
      <c r="E356">
        <v>0</v>
      </c>
      <c r="F356">
        <v>0</v>
      </c>
      <c r="G356">
        <v>6.8965517241379309E-2</v>
      </c>
      <c r="I356">
        <f t="shared" si="10"/>
        <v>6.8965517241379309E-2</v>
      </c>
    </row>
    <row r="357" spans="1:9" x14ac:dyDescent="0.25">
      <c r="A357">
        <v>2019</v>
      </c>
      <c r="B357">
        <v>251</v>
      </c>
      <c r="C357">
        <v>0</v>
      </c>
      <c r="D357">
        <f t="shared" si="8"/>
        <v>2019.6876712328767</v>
      </c>
      <c r="E357">
        <v>0</v>
      </c>
      <c r="F357">
        <v>0</v>
      </c>
      <c r="G357">
        <v>6.8965517241379309E-2</v>
      </c>
      <c r="I357">
        <f t="shared" si="10"/>
        <v>6.8965517241379309E-2</v>
      </c>
    </row>
    <row r="358" spans="1:9" x14ac:dyDescent="0.25">
      <c r="A358">
        <v>2019</v>
      </c>
      <c r="B358">
        <v>252</v>
      </c>
      <c r="C358">
        <v>0</v>
      </c>
      <c r="D358">
        <f t="shared" si="8"/>
        <v>2019.6904109589041</v>
      </c>
      <c r="E358">
        <v>0</v>
      </c>
      <c r="F358">
        <v>0</v>
      </c>
      <c r="G358">
        <v>6.8965517241379309E-2</v>
      </c>
      <c r="I358">
        <f t="shared" si="10"/>
        <v>6.8965517241379309E-2</v>
      </c>
    </row>
    <row r="359" spans="1:9" x14ac:dyDescent="0.25">
      <c r="A359">
        <v>2019</v>
      </c>
      <c r="B359">
        <v>253</v>
      </c>
      <c r="C359">
        <v>0</v>
      </c>
      <c r="D359">
        <f t="shared" si="8"/>
        <v>2019.6931506849314</v>
      </c>
      <c r="E359">
        <v>0</v>
      </c>
      <c r="F359">
        <v>0</v>
      </c>
      <c r="G359">
        <v>6.8965517241379309E-2</v>
      </c>
      <c r="I359">
        <f t="shared" si="10"/>
        <v>6.8965517241379309E-2</v>
      </c>
    </row>
    <row r="360" spans="1:9" x14ac:dyDescent="0.25">
      <c r="A360">
        <v>2019</v>
      </c>
      <c r="B360">
        <v>254</v>
      </c>
      <c r="C360">
        <v>0</v>
      </c>
      <c r="D360">
        <f t="shared" si="8"/>
        <v>2019.695890410959</v>
      </c>
      <c r="E360">
        <v>0</v>
      </c>
      <c r="F360">
        <v>0</v>
      </c>
      <c r="G360">
        <v>6.8965517241379309E-2</v>
      </c>
      <c r="I360">
        <f t="shared" si="10"/>
        <v>6.8965517241379309E-2</v>
      </c>
    </row>
    <row r="361" spans="1:9" x14ac:dyDescent="0.25">
      <c r="A361">
        <v>2019</v>
      </c>
      <c r="B361">
        <v>255</v>
      </c>
      <c r="C361">
        <v>0</v>
      </c>
      <c r="D361">
        <f t="shared" si="8"/>
        <v>2019.6986301369864</v>
      </c>
      <c r="E361">
        <v>0</v>
      </c>
      <c r="F361">
        <v>0</v>
      </c>
      <c r="G361">
        <v>6.8965517241379309E-2</v>
      </c>
      <c r="I361">
        <f t="shared" si="10"/>
        <v>6.8965517241379309E-2</v>
      </c>
    </row>
    <row r="362" spans="1:9" x14ac:dyDescent="0.25">
      <c r="A362">
        <v>2019</v>
      </c>
      <c r="B362">
        <v>256</v>
      </c>
      <c r="C362">
        <v>0</v>
      </c>
      <c r="D362">
        <f t="shared" si="8"/>
        <v>2019.7013698630137</v>
      </c>
      <c r="E362">
        <v>0</v>
      </c>
      <c r="F362">
        <v>0</v>
      </c>
      <c r="G362">
        <v>6.8965517241379309E-2</v>
      </c>
      <c r="I362">
        <f t="shared" si="10"/>
        <v>6.8965517241379309E-2</v>
      </c>
    </row>
    <row r="363" spans="1:9" x14ac:dyDescent="0.25">
      <c r="A363">
        <v>2019</v>
      </c>
      <c r="B363">
        <v>257</v>
      </c>
      <c r="C363">
        <v>0</v>
      </c>
      <c r="D363">
        <f t="shared" si="8"/>
        <v>2019.7041095890411</v>
      </c>
      <c r="E363">
        <v>0</v>
      </c>
      <c r="F363">
        <v>0</v>
      </c>
      <c r="G363">
        <v>6.8965517241379309E-2</v>
      </c>
      <c r="I363">
        <f t="shared" si="10"/>
        <v>6.8965517241379309E-2</v>
      </c>
    </row>
    <row r="364" spans="1:9" x14ac:dyDescent="0.25">
      <c r="A364">
        <v>2019</v>
      </c>
      <c r="B364">
        <v>258</v>
      </c>
      <c r="C364">
        <v>0</v>
      </c>
      <c r="D364">
        <f t="shared" si="8"/>
        <v>2019.7068493150684</v>
      </c>
      <c r="E364">
        <v>0</v>
      </c>
      <c r="F364">
        <v>0</v>
      </c>
      <c r="G364">
        <v>6.8965517241379309E-2</v>
      </c>
      <c r="I364">
        <f t="shared" si="10"/>
        <v>6.8965517241379309E-2</v>
      </c>
    </row>
    <row r="365" spans="1:9" x14ac:dyDescent="0.25">
      <c r="A365">
        <v>2019</v>
      </c>
      <c r="B365">
        <v>259</v>
      </c>
      <c r="C365">
        <v>4</v>
      </c>
      <c r="D365">
        <f t="shared" si="8"/>
        <v>2019.7095890410958</v>
      </c>
      <c r="E365">
        <v>0</v>
      </c>
      <c r="F365">
        <v>0</v>
      </c>
      <c r="G365">
        <v>6.8965517241379309E-2</v>
      </c>
      <c r="I365">
        <f t="shared" si="10"/>
        <v>6.8965517241379309E-2</v>
      </c>
    </row>
    <row r="366" spans="1:9" x14ac:dyDescent="0.25">
      <c r="A366">
        <v>2019</v>
      </c>
      <c r="B366">
        <v>260</v>
      </c>
      <c r="C366">
        <v>4</v>
      </c>
      <c r="D366">
        <f t="shared" si="8"/>
        <v>2019.7123287671234</v>
      </c>
      <c r="E366">
        <v>0</v>
      </c>
      <c r="F366">
        <v>0</v>
      </c>
      <c r="G366">
        <v>0.11494252873563218</v>
      </c>
      <c r="I366">
        <f t="shared" si="10"/>
        <v>0.11494252873563218</v>
      </c>
    </row>
    <row r="367" spans="1:9" x14ac:dyDescent="0.25">
      <c r="A367">
        <v>2019</v>
      </c>
      <c r="B367">
        <v>261</v>
      </c>
      <c r="C367">
        <v>4</v>
      </c>
      <c r="D367">
        <f t="shared" si="8"/>
        <v>2019.7150684931507</v>
      </c>
      <c r="E367">
        <v>0</v>
      </c>
      <c r="F367">
        <v>0</v>
      </c>
      <c r="G367">
        <v>0.11494252873563218</v>
      </c>
      <c r="I367">
        <f t="shared" si="10"/>
        <v>0.11494252873563218</v>
      </c>
    </row>
    <row r="368" spans="1:9" x14ac:dyDescent="0.25">
      <c r="A368">
        <v>2019</v>
      </c>
      <c r="B368">
        <v>262</v>
      </c>
      <c r="C368">
        <v>0</v>
      </c>
      <c r="D368">
        <f t="shared" si="8"/>
        <v>2019.7178082191781</v>
      </c>
      <c r="E368">
        <v>0</v>
      </c>
      <c r="F368">
        <v>0</v>
      </c>
      <c r="G368">
        <v>0.11494252873563218</v>
      </c>
      <c r="I368">
        <f t="shared" si="10"/>
        <v>0.11494252873563218</v>
      </c>
    </row>
    <row r="369" spans="1:9" x14ac:dyDescent="0.25">
      <c r="A369">
        <v>2019</v>
      </c>
      <c r="B369">
        <v>263</v>
      </c>
      <c r="C369">
        <v>0</v>
      </c>
      <c r="D369">
        <f t="shared" si="8"/>
        <v>2019.7205479452055</v>
      </c>
      <c r="E369">
        <v>0</v>
      </c>
      <c r="F369">
        <v>0</v>
      </c>
      <c r="G369">
        <v>0.14942528735632185</v>
      </c>
      <c r="I369">
        <f t="shared" si="10"/>
        <v>0.14942528735632185</v>
      </c>
    </row>
    <row r="370" spans="1:9" x14ac:dyDescent="0.25">
      <c r="A370">
        <v>2019</v>
      </c>
      <c r="B370">
        <v>264</v>
      </c>
      <c r="C370">
        <v>0</v>
      </c>
      <c r="D370">
        <f t="shared" si="8"/>
        <v>2019.7232876712328</v>
      </c>
      <c r="E370">
        <v>0</v>
      </c>
      <c r="F370">
        <v>0</v>
      </c>
      <c r="G370">
        <v>0.14942528735632185</v>
      </c>
      <c r="I370">
        <f t="shared" si="10"/>
        <v>0.14942528735632185</v>
      </c>
    </row>
    <row r="371" spans="1:9" x14ac:dyDescent="0.25">
      <c r="A371">
        <v>2019</v>
      </c>
      <c r="B371">
        <v>265</v>
      </c>
      <c r="C371">
        <v>0</v>
      </c>
      <c r="D371">
        <f t="shared" si="8"/>
        <v>2019.7260273972602</v>
      </c>
      <c r="E371">
        <v>0</v>
      </c>
      <c r="F371">
        <v>0</v>
      </c>
      <c r="G371">
        <v>0.14942528735632185</v>
      </c>
      <c r="I371">
        <f t="shared" si="10"/>
        <v>0.14942528735632185</v>
      </c>
    </row>
    <row r="372" spans="1:9" x14ac:dyDescent="0.25">
      <c r="A372">
        <v>2019</v>
      </c>
      <c r="B372">
        <v>266</v>
      </c>
      <c r="C372">
        <v>4</v>
      </c>
      <c r="D372">
        <f t="shared" si="8"/>
        <v>2019.7287671232878</v>
      </c>
      <c r="E372">
        <v>0</v>
      </c>
      <c r="F372">
        <v>0</v>
      </c>
      <c r="G372">
        <v>0.14942528735632185</v>
      </c>
      <c r="I372">
        <f t="shared" si="10"/>
        <v>0.14942528735632185</v>
      </c>
    </row>
    <row r="373" spans="1:9" x14ac:dyDescent="0.25">
      <c r="A373">
        <v>2019</v>
      </c>
      <c r="B373">
        <v>267</v>
      </c>
      <c r="C373">
        <v>0</v>
      </c>
      <c r="D373">
        <f t="shared" si="8"/>
        <v>2019.7315068493151</v>
      </c>
      <c r="E373">
        <v>0</v>
      </c>
      <c r="F373">
        <v>0</v>
      </c>
      <c r="G373">
        <v>0.2413793103448276</v>
      </c>
      <c r="I373">
        <f t="shared" si="10"/>
        <v>0.2413793103448276</v>
      </c>
    </row>
    <row r="374" spans="1:9" x14ac:dyDescent="0.25">
      <c r="A374">
        <v>2019</v>
      </c>
      <c r="B374">
        <v>268</v>
      </c>
      <c r="C374">
        <v>0</v>
      </c>
      <c r="D374">
        <f t="shared" si="8"/>
        <v>2019.7342465753425</v>
      </c>
      <c r="E374">
        <v>0</v>
      </c>
      <c r="F374">
        <v>0</v>
      </c>
      <c r="G374">
        <v>0.25287356321839083</v>
      </c>
      <c r="I374">
        <f t="shared" si="10"/>
        <v>0.25287356321839083</v>
      </c>
    </row>
    <row r="375" spans="1:9" x14ac:dyDescent="0.25">
      <c r="A375">
        <v>2019</v>
      </c>
      <c r="B375">
        <v>269</v>
      </c>
      <c r="C375">
        <v>4</v>
      </c>
      <c r="D375">
        <f t="shared" si="8"/>
        <v>2019.7369863013698</v>
      </c>
      <c r="E375">
        <v>0</v>
      </c>
      <c r="F375">
        <v>0</v>
      </c>
      <c r="G375">
        <v>0.25287356321839083</v>
      </c>
      <c r="I375">
        <f t="shared" si="10"/>
        <v>0.25287356321839083</v>
      </c>
    </row>
    <row r="376" spans="1:9" x14ac:dyDescent="0.25">
      <c r="A376">
        <v>2019</v>
      </c>
      <c r="B376">
        <v>270</v>
      </c>
      <c r="C376">
        <v>4</v>
      </c>
      <c r="D376">
        <f t="shared" si="8"/>
        <v>2019.7397260273972</v>
      </c>
      <c r="E376">
        <v>0</v>
      </c>
      <c r="F376">
        <v>0</v>
      </c>
      <c r="G376">
        <v>0.27586206896551724</v>
      </c>
      <c r="I376">
        <f t="shared" si="10"/>
        <v>0.27586206896551724</v>
      </c>
    </row>
    <row r="377" spans="1:9" x14ac:dyDescent="0.25">
      <c r="A377">
        <v>2019</v>
      </c>
      <c r="B377">
        <v>271</v>
      </c>
      <c r="C377">
        <v>4</v>
      </c>
      <c r="D377">
        <f t="shared" si="8"/>
        <v>2019.7424657534248</v>
      </c>
      <c r="E377">
        <v>0</v>
      </c>
      <c r="F377">
        <v>0</v>
      </c>
      <c r="G377">
        <v>0.27586206896551724</v>
      </c>
      <c r="I377">
        <f t="shared" si="10"/>
        <v>0.27586206896551724</v>
      </c>
    </row>
    <row r="378" spans="1:9" x14ac:dyDescent="0.25">
      <c r="A378">
        <v>2019</v>
      </c>
      <c r="B378">
        <v>272</v>
      </c>
      <c r="C378">
        <v>4</v>
      </c>
      <c r="D378">
        <f t="shared" si="8"/>
        <v>2019.7452054794521</v>
      </c>
      <c r="E378">
        <v>0</v>
      </c>
      <c r="F378">
        <v>0</v>
      </c>
      <c r="G378">
        <v>0.28735632183908044</v>
      </c>
      <c r="I378">
        <f t="shared" si="10"/>
        <v>0.28735632183908044</v>
      </c>
    </row>
    <row r="379" spans="1:9" x14ac:dyDescent="0.25">
      <c r="A379">
        <v>2019</v>
      </c>
      <c r="B379">
        <v>273</v>
      </c>
      <c r="C379">
        <v>4</v>
      </c>
      <c r="D379">
        <f t="shared" si="8"/>
        <v>2019.7479452054795</v>
      </c>
      <c r="E379">
        <v>0</v>
      </c>
      <c r="F379">
        <v>0</v>
      </c>
      <c r="G379">
        <v>0.28735632183908044</v>
      </c>
      <c r="I379">
        <f t="shared" si="10"/>
        <v>0.28735632183908044</v>
      </c>
    </row>
    <row r="380" spans="1:9" x14ac:dyDescent="0.25">
      <c r="A380">
        <v>2019</v>
      </c>
      <c r="B380">
        <v>274</v>
      </c>
      <c r="C380">
        <v>4</v>
      </c>
      <c r="D380">
        <f t="shared" si="8"/>
        <v>2019.7506849315068</v>
      </c>
      <c r="E380">
        <v>0</v>
      </c>
      <c r="F380">
        <v>0</v>
      </c>
      <c r="G380">
        <v>0.31034482758620691</v>
      </c>
      <c r="I380">
        <f t="shared" si="10"/>
        <v>0.31034482758620691</v>
      </c>
    </row>
    <row r="381" spans="1:9" x14ac:dyDescent="0.25">
      <c r="A381">
        <v>2019</v>
      </c>
      <c r="B381">
        <v>275</v>
      </c>
      <c r="C381">
        <v>4</v>
      </c>
      <c r="D381">
        <f t="shared" si="8"/>
        <v>2019.7534246575342</v>
      </c>
      <c r="E381">
        <v>0</v>
      </c>
      <c r="F381">
        <v>0</v>
      </c>
      <c r="G381">
        <v>0.34482758620689657</v>
      </c>
      <c r="I381">
        <f t="shared" si="10"/>
        <v>0.34482758620689657</v>
      </c>
    </row>
    <row r="382" spans="1:9" x14ac:dyDescent="0.25">
      <c r="A382">
        <v>2019</v>
      </c>
      <c r="B382">
        <v>276</v>
      </c>
      <c r="C382">
        <v>0</v>
      </c>
      <c r="D382">
        <f t="shared" si="8"/>
        <v>2019.7561643835616</v>
      </c>
      <c r="E382">
        <v>0</v>
      </c>
      <c r="F382">
        <v>0</v>
      </c>
      <c r="G382">
        <v>0.34482758620689657</v>
      </c>
      <c r="I382">
        <f t="shared" si="10"/>
        <v>0.34482758620689657</v>
      </c>
    </row>
    <row r="383" spans="1:9" x14ac:dyDescent="0.25">
      <c r="A383">
        <v>2019</v>
      </c>
      <c r="B383">
        <v>277</v>
      </c>
      <c r="C383">
        <v>0</v>
      </c>
      <c r="D383">
        <f t="shared" si="8"/>
        <v>2019.7589041095891</v>
      </c>
      <c r="E383">
        <v>0</v>
      </c>
      <c r="F383">
        <v>0</v>
      </c>
      <c r="G383">
        <v>0.34482758620689657</v>
      </c>
      <c r="I383">
        <f t="shared" si="10"/>
        <v>0.34482758620689657</v>
      </c>
    </row>
    <row r="384" spans="1:9" x14ac:dyDescent="0.25">
      <c r="A384">
        <v>2019</v>
      </c>
      <c r="B384">
        <v>278</v>
      </c>
      <c r="C384">
        <v>0</v>
      </c>
      <c r="D384">
        <f t="shared" si="8"/>
        <v>2019.7616438356165</v>
      </c>
      <c r="E384">
        <v>0</v>
      </c>
      <c r="F384">
        <v>0</v>
      </c>
      <c r="G384">
        <v>0.34482758620689657</v>
      </c>
      <c r="I384">
        <f t="shared" si="10"/>
        <v>0.34482758620689657</v>
      </c>
    </row>
    <row r="385" spans="1:9" x14ac:dyDescent="0.25">
      <c r="A385">
        <v>2019</v>
      </c>
      <c r="B385">
        <v>279</v>
      </c>
      <c r="C385">
        <v>0</v>
      </c>
      <c r="D385">
        <f t="shared" si="8"/>
        <v>2019.7643835616439</v>
      </c>
      <c r="E385">
        <v>0</v>
      </c>
      <c r="F385">
        <v>0</v>
      </c>
      <c r="G385">
        <v>0.37931034482758619</v>
      </c>
      <c r="I385">
        <f t="shared" si="10"/>
        <v>0.37931034482758619</v>
      </c>
    </row>
    <row r="386" spans="1:9" x14ac:dyDescent="0.25">
      <c r="A386">
        <v>2019</v>
      </c>
      <c r="B386">
        <v>280</v>
      </c>
      <c r="C386">
        <v>12</v>
      </c>
      <c r="D386">
        <f t="shared" ref="D386:D436" si="11">A386+B386/365</f>
        <v>2019.7671232876712</v>
      </c>
      <c r="E386">
        <v>8</v>
      </c>
      <c r="F386">
        <v>12</v>
      </c>
      <c r="G386">
        <v>0.39080459770114945</v>
      </c>
      <c r="I386">
        <f t="shared" si="10"/>
        <v>0.39080459770114945</v>
      </c>
    </row>
    <row r="387" spans="1:9" x14ac:dyDescent="0.25">
      <c r="A387">
        <v>2019</v>
      </c>
      <c r="B387">
        <v>281</v>
      </c>
      <c r="C387">
        <v>12</v>
      </c>
      <c r="D387">
        <f t="shared" si="11"/>
        <v>2019.7698630136986</v>
      </c>
      <c r="E387">
        <v>8</v>
      </c>
      <c r="F387">
        <v>12</v>
      </c>
      <c r="G387">
        <v>0.44827586206896552</v>
      </c>
      <c r="I387">
        <f t="shared" si="10"/>
        <v>0.44827586206896552</v>
      </c>
    </row>
    <row r="388" spans="1:9" x14ac:dyDescent="0.25">
      <c r="A388">
        <v>2019</v>
      </c>
      <c r="B388">
        <v>282</v>
      </c>
      <c r="C388">
        <v>12</v>
      </c>
      <c r="D388">
        <f t="shared" si="11"/>
        <v>2019.7726027397259</v>
      </c>
      <c r="E388">
        <v>8</v>
      </c>
      <c r="F388">
        <v>12</v>
      </c>
      <c r="G388">
        <v>0.48275862068965519</v>
      </c>
      <c r="I388">
        <f t="shared" si="10"/>
        <v>0.48275862068965519</v>
      </c>
    </row>
    <row r="389" spans="1:9" x14ac:dyDescent="0.25">
      <c r="A389">
        <v>2019</v>
      </c>
      <c r="B389">
        <v>283</v>
      </c>
      <c r="C389">
        <v>12</v>
      </c>
      <c r="D389">
        <f t="shared" si="11"/>
        <v>2019.7753424657535</v>
      </c>
      <c r="E389">
        <v>8</v>
      </c>
      <c r="F389">
        <v>12</v>
      </c>
      <c r="G389">
        <v>0.54022988505747127</v>
      </c>
      <c r="I389">
        <f t="shared" si="10"/>
        <v>0.54022988505747127</v>
      </c>
    </row>
    <row r="390" spans="1:9" x14ac:dyDescent="0.25">
      <c r="A390">
        <v>2019</v>
      </c>
      <c r="B390">
        <v>284</v>
      </c>
      <c r="C390">
        <v>12</v>
      </c>
      <c r="D390">
        <f t="shared" si="11"/>
        <v>2019.7780821917809</v>
      </c>
      <c r="E390">
        <v>8</v>
      </c>
      <c r="F390">
        <v>12</v>
      </c>
      <c r="G390">
        <v>0.54022988505747127</v>
      </c>
      <c r="I390">
        <f t="shared" si="10"/>
        <v>0.54022988505747127</v>
      </c>
    </row>
    <row r="391" spans="1:9" x14ac:dyDescent="0.25">
      <c r="A391">
        <v>2019</v>
      </c>
      <c r="B391">
        <v>285</v>
      </c>
      <c r="C391">
        <v>16</v>
      </c>
      <c r="D391">
        <f t="shared" si="11"/>
        <v>2019.7808219178082</v>
      </c>
      <c r="E391">
        <v>8</v>
      </c>
      <c r="F391">
        <v>12</v>
      </c>
      <c r="G391">
        <v>0.54022988505747127</v>
      </c>
      <c r="I391">
        <f t="shared" si="10"/>
        <v>0.54022988505747127</v>
      </c>
    </row>
    <row r="392" spans="1:9" x14ac:dyDescent="0.25">
      <c r="A392">
        <v>2019</v>
      </c>
      <c r="B392">
        <v>286</v>
      </c>
      <c r="C392">
        <v>24</v>
      </c>
      <c r="D392">
        <f t="shared" si="11"/>
        <v>2019.7835616438356</v>
      </c>
      <c r="E392">
        <v>16</v>
      </c>
      <c r="F392">
        <v>24</v>
      </c>
      <c r="G392">
        <v>0.56321839080459768</v>
      </c>
      <c r="I392">
        <f t="shared" si="10"/>
        <v>0.56321839080459768</v>
      </c>
    </row>
    <row r="393" spans="1:9" x14ac:dyDescent="0.25">
      <c r="A393">
        <v>2019</v>
      </c>
      <c r="B393">
        <v>287</v>
      </c>
      <c r="C393">
        <v>40</v>
      </c>
      <c r="D393">
        <f t="shared" si="11"/>
        <v>2019.7863013698629</v>
      </c>
      <c r="E393">
        <v>28</v>
      </c>
      <c r="F393">
        <v>40</v>
      </c>
      <c r="G393">
        <v>0.56321839080459768</v>
      </c>
      <c r="I393">
        <f t="shared" si="10"/>
        <v>0.56321839080459768</v>
      </c>
    </row>
    <row r="394" spans="1:9" x14ac:dyDescent="0.25">
      <c r="A394">
        <v>2019</v>
      </c>
      <c r="B394">
        <v>288</v>
      </c>
      <c r="C394">
        <v>40</v>
      </c>
      <c r="D394">
        <f t="shared" si="11"/>
        <v>2019.7890410958903</v>
      </c>
      <c r="E394">
        <v>24</v>
      </c>
      <c r="F394">
        <v>36</v>
      </c>
      <c r="G394">
        <v>0.56321839080459768</v>
      </c>
      <c r="I394">
        <f t="shared" si="10"/>
        <v>0.56321839080459768</v>
      </c>
    </row>
    <row r="395" spans="1:9" x14ac:dyDescent="0.25">
      <c r="A395">
        <v>2019</v>
      </c>
      <c r="B395">
        <v>289</v>
      </c>
      <c r="C395">
        <v>36</v>
      </c>
      <c r="D395">
        <f t="shared" si="11"/>
        <v>2019.7917808219179</v>
      </c>
      <c r="E395">
        <v>24</v>
      </c>
      <c r="F395">
        <v>36</v>
      </c>
      <c r="G395">
        <v>0.57471264367816088</v>
      </c>
      <c r="I395">
        <f t="shared" si="10"/>
        <v>0.57471264367816088</v>
      </c>
    </row>
    <row r="396" spans="1:9" x14ac:dyDescent="0.25">
      <c r="A396">
        <v>2019</v>
      </c>
      <c r="B396">
        <v>290</v>
      </c>
      <c r="C396">
        <v>36</v>
      </c>
      <c r="D396">
        <f t="shared" si="11"/>
        <v>2019.7945205479452</v>
      </c>
      <c r="E396">
        <v>20</v>
      </c>
      <c r="F396">
        <v>32</v>
      </c>
      <c r="G396">
        <v>0.5977011494252874</v>
      </c>
      <c r="I396">
        <f t="shared" si="10"/>
        <v>0.5977011494252874</v>
      </c>
    </row>
    <row r="397" spans="1:9" x14ac:dyDescent="0.25">
      <c r="A397">
        <v>2019</v>
      </c>
      <c r="B397">
        <v>291</v>
      </c>
      <c r="C397">
        <v>52</v>
      </c>
      <c r="D397">
        <f t="shared" si="11"/>
        <v>2019.7972602739726</v>
      </c>
      <c r="E397">
        <v>20</v>
      </c>
      <c r="F397">
        <v>48</v>
      </c>
      <c r="G397">
        <v>0.5977011494252874</v>
      </c>
      <c r="I397">
        <f t="shared" si="10"/>
        <v>0.5977011494252874</v>
      </c>
    </row>
    <row r="398" spans="1:9" x14ac:dyDescent="0.25">
      <c r="A398">
        <v>2019</v>
      </c>
      <c r="B398">
        <v>292</v>
      </c>
      <c r="C398">
        <v>52</v>
      </c>
      <c r="D398">
        <f t="shared" si="11"/>
        <v>2019.8</v>
      </c>
      <c r="E398">
        <v>20</v>
      </c>
      <c r="F398">
        <v>48</v>
      </c>
      <c r="G398">
        <v>0.63218390804597702</v>
      </c>
      <c r="I398">
        <f t="shared" si="10"/>
        <v>0.63218390804597702</v>
      </c>
    </row>
    <row r="399" spans="1:9" x14ac:dyDescent="0.25">
      <c r="A399">
        <v>2019</v>
      </c>
      <c r="B399">
        <v>293</v>
      </c>
      <c r="C399">
        <v>52</v>
      </c>
      <c r="D399">
        <f t="shared" si="11"/>
        <v>2019.8027397260273</v>
      </c>
      <c r="E399">
        <v>20</v>
      </c>
      <c r="F399">
        <v>48</v>
      </c>
      <c r="G399">
        <v>0.65517241379310343</v>
      </c>
      <c r="I399">
        <f t="shared" si="10"/>
        <v>0.65517241379310343</v>
      </c>
    </row>
    <row r="400" spans="1:9" x14ac:dyDescent="0.25">
      <c r="A400">
        <v>2019</v>
      </c>
      <c r="B400">
        <v>294</v>
      </c>
      <c r="C400">
        <v>52</v>
      </c>
      <c r="D400">
        <f t="shared" si="11"/>
        <v>2019.8054794520549</v>
      </c>
      <c r="E400">
        <v>16</v>
      </c>
      <c r="F400">
        <v>48</v>
      </c>
      <c r="G400">
        <v>0.68965517241379315</v>
      </c>
      <c r="I400">
        <f t="shared" si="10"/>
        <v>0.68965517241379315</v>
      </c>
    </row>
    <row r="401" spans="1:9" x14ac:dyDescent="0.25">
      <c r="A401">
        <v>2019</v>
      </c>
      <c r="B401">
        <v>295</v>
      </c>
      <c r="C401">
        <v>52</v>
      </c>
      <c r="D401">
        <f t="shared" si="11"/>
        <v>2019.8082191780823</v>
      </c>
      <c r="E401">
        <v>20</v>
      </c>
      <c r="F401">
        <v>48</v>
      </c>
      <c r="G401">
        <v>0.70114942528735635</v>
      </c>
      <c r="I401">
        <f t="shared" si="10"/>
        <v>0.70114942528735635</v>
      </c>
    </row>
    <row r="402" spans="1:9" x14ac:dyDescent="0.25">
      <c r="A402">
        <v>2019</v>
      </c>
      <c r="B402">
        <v>296</v>
      </c>
      <c r="C402">
        <v>56</v>
      </c>
      <c r="D402">
        <f t="shared" si="11"/>
        <v>2019.8109589041096</v>
      </c>
      <c r="E402">
        <v>24</v>
      </c>
      <c r="F402">
        <v>52</v>
      </c>
      <c r="G402">
        <v>0.72413793103448276</v>
      </c>
      <c r="I402">
        <f t="shared" si="10"/>
        <v>0.72413793103448276</v>
      </c>
    </row>
    <row r="403" spans="1:9" x14ac:dyDescent="0.25">
      <c r="A403">
        <v>2019</v>
      </c>
      <c r="B403">
        <v>297</v>
      </c>
      <c r="C403">
        <v>68</v>
      </c>
      <c r="D403">
        <f t="shared" si="11"/>
        <v>2019.813698630137</v>
      </c>
      <c r="E403">
        <v>20</v>
      </c>
      <c r="F403">
        <v>52</v>
      </c>
      <c r="G403">
        <v>0.7816091954022989</v>
      </c>
      <c r="I403">
        <f t="shared" si="10"/>
        <v>0.7816091954022989</v>
      </c>
    </row>
    <row r="404" spans="1:9" x14ac:dyDescent="0.25">
      <c r="A404">
        <v>2019</v>
      </c>
      <c r="B404">
        <v>298</v>
      </c>
      <c r="C404">
        <v>92</v>
      </c>
      <c r="D404">
        <f t="shared" si="11"/>
        <v>2019.8164383561643</v>
      </c>
      <c r="E404">
        <v>44</v>
      </c>
      <c r="F404">
        <v>76</v>
      </c>
      <c r="G404">
        <v>0.7931034482758621</v>
      </c>
      <c r="I404">
        <f t="shared" si="10"/>
        <v>0.7931034482758621</v>
      </c>
    </row>
    <row r="405" spans="1:9" x14ac:dyDescent="0.25">
      <c r="A405">
        <v>2019</v>
      </c>
      <c r="B405">
        <v>299</v>
      </c>
      <c r="C405">
        <v>92</v>
      </c>
      <c r="D405">
        <f t="shared" si="11"/>
        <v>2019.8191780821917</v>
      </c>
      <c r="E405">
        <v>44</v>
      </c>
      <c r="F405">
        <v>76</v>
      </c>
      <c r="G405">
        <v>0.81609195402298851</v>
      </c>
      <c r="I405">
        <f t="shared" si="10"/>
        <v>0.81609195402298851</v>
      </c>
    </row>
    <row r="406" spans="1:9" x14ac:dyDescent="0.25">
      <c r="A406">
        <v>2019</v>
      </c>
      <c r="B406">
        <v>300</v>
      </c>
      <c r="C406">
        <v>92</v>
      </c>
      <c r="D406">
        <f t="shared" si="11"/>
        <v>2019.8219178082193</v>
      </c>
      <c r="E406">
        <v>44</v>
      </c>
      <c r="F406">
        <v>76</v>
      </c>
      <c r="G406">
        <v>0.83908045977011492</v>
      </c>
      <c r="I406">
        <f t="shared" si="10"/>
        <v>0.83908045977011492</v>
      </c>
    </row>
    <row r="407" spans="1:9" x14ac:dyDescent="0.25">
      <c r="A407">
        <v>2019</v>
      </c>
      <c r="B407">
        <v>301</v>
      </c>
      <c r="C407">
        <v>92</v>
      </c>
      <c r="D407">
        <f t="shared" si="11"/>
        <v>2019.8246575342466</v>
      </c>
      <c r="E407">
        <v>44</v>
      </c>
      <c r="F407">
        <v>76</v>
      </c>
      <c r="G407">
        <v>0.87356321839080464</v>
      </c>
      <c r="I407">
        <f t="shared" si="10"/>
        <v>0.87356321839080464</v>
      </c>
    </row>
    <row r="408" spans="1:9" x14ac:dyDescent="0.25">
      <c r="A408">
        <v>2019</v>
      </c>
      <c r="B408">
        <v>302</v>
      </c>
      <c r="C408">
        <v>92</v>
      </c>
      <c r="D408">
        <f t="shared" si="11"/>
        <v>2019.827397260274</v>
      </c>
      <c r="E408">
        <v>44</v>
      </c>
      <c r="F408">
        <v>76</v>
      </c>
      <c r="G408">
        <v>0.88505747126436785</v>
      </c>
      <c r="I408">
        <f t="shared" si="10"/>
        <v>0.88505747126436785</v>
      </c>
    </row>
    <row r="409" spans="1:9" x14ac:dyDescent="0.25">
      <c r="A409">
        <v>2019</v>
      </c>
      <c r="B409">
        <v>303</v>
      </c>
      <c r="C409">
        <v>92</v>
      </c>
      <c r="D409">
        <f t="shared" si="11"/>
        <v>2019.8301369863013</v>
      </c>
      <c r="E409">
        <v>44</v>
      </c>
      <c r="F409">
        <v>76</v>
      </c>
      <c r="G409">
        <v>0.88505747126436785</v>
      </c>
      <c r="I409">
        <f t="shared" si="10"/>
        <v>0.88505747126436785</v>
      </c>
    </row>
    <row r="410" spans="1:9" x14ac:dyDescent="0.25">
      <c r="A410">
        <v>2019</v>
      </c>
      <c r="B410">
        <v>304</v>
      </c>
      <c r="C410">
        <v>92</v>
      </c>
      <c r="D410">
        <f t="shared" si="11"/>
        <v>2019.8328767123287</v>
      </c>
      <c r="E410">
        <v>44</v>
      </c>
      <c r="F410">
        <v>76</v>
      </c>
      <c r="G410">
        <v>0.90804597701149425</v>
      </c>
      <c r="I410">
        <f t="shared" si="10"/>
        <v>0.90804597701149425</v>
      </c>
    </row>
    <row r="411" spans="1:9" x14ac:dyDescent="0.25">
      <c r="A411">
        <v>2019</v>
      </c>
      <c r="B411">
        <v>305</v>
      </c>
      <c r="C411">
        <v>96</v>
      </c>
      <c r="D411">
        <f t="shared" si="11"/>
        <v>2019.8356164383561</v>
      </c>
      <c r="E411">
        <v>44</v>
      </c>
      <c r="F411">
        <v>76</v>
      </c>
      <c r="G411">
        <v>0.90804597701149425</v>
      </c>
      <c r="I411">
        <f t="shared" si="10"/>
        <v>0.90804597701149425</v>
      </c>
    </row>
    <row r="412" spans="1:9" x14ac:dyDescent="0.25">
      <c r="A412">
        <v>2019</v>
      </c>
      <c r="B412">
        <v>306</v>
      </c>
      <c r="C412">
        <v>96</v>
      </c>
      <c r="D412">
        <f t="shared" si="11"/>
        <v>2019.8383561643836</v>
      </c>
      <c r="E412">
        <v>40</v>
      </c>
      <c r="F412">
        <v>76</v>
      </c>
      <c r="G412">
        <v>0.90804597701149425</v>
      </c>
      <c r="I412">
        <f t="shared" si="10"/>
        <v>0.90804597701149425</v>
      </c>
    </row>
    <row r="413" spans="1:9" x14ac:dyDescent="0.25">
      <c r="A413">
        <v>2019</v>
      </c>
      <c r="B413">
        <v>307</v>
      </c>
      <c r="C413">
        <v>92</v>
      </c>
      <c r="D413">
        <f t="shared" si="11"/>
        <v>2019.841095890411</v>
      </c>
      <c r="E413">
        <v>40</v>
      </c>
      <c r="F413">
        <v>76</v>
      </c>
      <c r="G413">
        <v>0.91954022988505746</v>
      </c>
      <c r="I413">
        <f t="shared" si="10"/>
        <v>0.91954022988505746</v>
      </c>
    </row>
    <row r="414" spans="1:9" x14ac:dyDescent="0.25">
      <c r="A414">
        <v>2019</v>
      </c>
      <c r="B414">
        <v>308</v>
      </c>
      <c r="C414">
        <v>92</v>
      </c>
      <c r="D414">
        <f t="shared" si="11"/>
        <v>2019.8438356164384</v>
      </c>
      <c r="E414">
        <v>36</v>
      </c>
      <c r="F414">
        <v>72</v>
      </c>
      <c r="G414">
        <v>0.95402298850574707</v>
      </c>
      <c r="I414">
        <f t="shared" si="10"/>
        <v>0.95402298850574707</v>
      </c>
    </row>
    <row r="415" spans="1:9" x14ac:dyDescent="0.25">
      <c r="A415">
        <v>2019</v>
      </c>
      <c r="B415">
        <v>309</v>
      </c>
      <c r="C415">
        <v>108</v>
      </c>
      <c r="D415">
        <f t="shared" si="11"/>
        <v>2019.8465753424657</v>
      </c>
      <c r="E415">
        <v>52</v>
      </c>
      <c r="F415">
        <v>88</v>
      </c>
      <c r="G415">
        <v>0.95402298850574707</v>
      </c>
      <c r="I415">
        <f t="shared" ref="I415:I436" si="12">M67</f>
        <v>0.95402298850574707</v>
      </c>
    </row>
    <row r="416" spans="1:9" x14ac:dyDescent="0.25">
      <c r="A416">
        <v>2019</v>
      </c>
      <c r="B416">
        <v>310</v>
      </c>
      <c r="C416">
        <v>108</v>
      </c>
      <c r="D416">
        <f t="shared" si="11"/>
        <v>2019.8493150684931</v>
      </c>
      <c r="E416">
        <v>52</v>
      </c>
      <c r="F416">
        <v>88</v>
      </c>
      <c r="G416">
        <v>0.96551724137931039</v>
      </c>
      <c r="I416">
        <f t="shared" si="12"/>
        <v>0.96551724137931039</v>
      </c>
    </row>
    <row r="417" spans="1:9" x14ac:dyDescent="0.25">
      <c r="A417">
        <v>2019</v>
      </c>
      <c r="B417">
        <v>311</v>
      </c>
      <c r="C417">
        <v>132</v>
      </c>
      <c r="D417">
        <f t="shared" si="11"/>
        <v>2019.8520547945207</v>
      </c>
      <c r="E417">
        <v>68</v>
      </c>
      <c r="F417">
        <v>112</v>
      </c>
      <c r="G417">
        <v>0.96551724137931039</v>
      </c>
      <c r="I417">
        <f t="shared" si="12"/>
        <v>0.96551724137931039</v>
      </c>
    </row>
    <row r="418" spans="1:9" x14ac:dyDescent="0.25">
      <c r="A418">
        <v>2019</v>
      </c>
      <c r="B418">
        <v>312</v>
      </c>
      <c r="C418">
        <v>160</v>
      </c>
      <c r="D418">
        <f t="shared" si="11"/>
        <v>2019.854794520548</v>
      </c>
      <c r="E418">
        <v>92</v>
      </c>
      <c r="F418">
        <v>136</v>
      </c>
      <c r="G418">
        <v>0.96551724137931039</v>
      </c>
      <c r="I418">
        <f t="shared" si="12"/>
        <v>0.96551724137931039</v>
      </c>
    </row>
    <row r="419" spans="1:9" x14ac:dyDescent="0.25">
      <c r="A419">
        <v>2019</v>
      </c>
      <c r="B419">
        <v>313</v>
      </c>
      <c r="C419">
        <v>168</v>
      </c>
      <c r="D419">
        <f t="shared" si="11"/>
        <v>2019.8575342465754</v>
      </c>
      <c r="E419">
        <v>100</v>
      </c>
      <c r="F419">
        <v>148</v>
      </c>
      <c r="G419">
        <v>0.96551724137931039</v>
      </c>
      <c r="I419">
        <f t="shared" si="12"/>
        <v>0.96551724137931039</v>
      </c>
    </row>
    <row r="420" spans="1:9" x14ac:dyDescent="0.25">
      <c r="A420">
        <v>2019</v>
      </c>
      <c r="B420">
        <v>314</v>
      </c>
      <c r="C420">
        <v>168</v>
      </c>
      <c r="D420">
        <f t="shared" si="11"/>
        <v>2019.8602739726027</v>
      </c>
      <c r="E420">
        <v>100</v>
      </c>
      <c r="F420">
        <v>148</v>
      </c>
      <c r="G420">
        <v>0.96551724137931039</v>
      </c>
      <c r="I420">
        <f t="shared" si="12"/>
        <v>0.96551724137931039</v>
      </c>
    </row>
    <row r="421" spans="1:9" x14ac:dyDescent="0.25">
      <c r="A421">
        <v>2019</v>
      </c>
      <c r="B421">
        <v>315</v>
      </c>
      <c r="C421">
        <v>176</v>
      </c>
      <c r="D421">
        <f t="shared" si="11"/>
        <v>2019.8630136986301</v>
      </c>
      <c r="E421">
        <v>108</v>
      </c>
      <c r="F421">
        <v>156</v>
      </c>
      <c r="G421">
        <v>0.96551724137931039</v>
      </c>
      <c r="I421">
        <f t="shared" si="12"/>
        <v>0.96551724137931039</v>
      </c>
    </row>
    <row r="422" spans="1:9" x14ac:dyDescent="0.25">
      <c r="A422">
        <v>2019</v>
      </c>
      <c r="B422">
        <v>316</v>
      </c>
      <c r="C422">
        <v>200</v>
      </c>
      <c r="D422">
        <f t="shared" si="11"/>
        <v>2019.8657534246574</v>
      </c>
      <c r="E422">
        <v>128</v>
      </c>
      <c r="F422">
        <v>176</v>
      </c>
      <c r="G422">
        <v>0.96551724137931039</v>
      </c>
      <c r="I422">
        <f t="shared" si="12"/>
        <v>0.96551724137931039</v>
      </c>
    </row>
    <row r="423" spans="1:9" x14ac:dyDescent="0.25">
      <c r="A423">
        <v>2019</v>
      </c>
      <c r="B423">
        <v>317</v>
      </c>
      <c r="C423">
        <v>200</v>
      </c>
      <c r="D423">
        <f t="shared" si="11"/>
        <v>2019.868493150685</v>
      </c>
      <c r="E423">
        <v>128</v>
      </c>
      <c r="F423">
        <v>176</v>
      </c>
      <c r="G423">
        <v>0.96551724137931039</v>
      </c>
      <c r="I423">
        <f t="shared" si="12"/>
        <v>0.96551724137931039</v>
      </c>
    </row>
    <row r="424" spans="1:9" x14ac:dyDescent="0.25">
      <c r="A424">
        <v>2019</v>
      </c>
      <c r="B424">
        <v>318</v>
      </c>
      <c r="C424">
        <v>196</v>
      </c>
      <c r="D424">
        <f t="shared" si="11"/>
        <v>2019.8712328767124</v>
      </c>
      <c r="E424">
        <v>124</v>
      </c>
      <c r="F424">
        <v>176</v>
      </c>
      <c r="G424">
        <v>0.96551724137931039</v>
      </c>
      <c r="I424">
        <f t="shared" si="12"/>
        <v>0.96551724137931039</v>
      </c>
    </row>
    <row r="425" spans="1:9" x14ac:dyDescent="0.25">
      <c r="A425">
        <v>2019</v>
      </c>
      <c r="B425">
        <v>319</v>
      </c>
      <c r="C425">
        <v>196</v>
      </c>
      <c r="D425">
        <f t="shared" si="11"/>
        <v>2019.8739726027397</v>
      </c>
      <c r="E425">
        <v>124</v>
      </c>
      <c r="F425">
        <v>176</v>
      </c>
      <c r="G425">
        <v>0.96551724137931039</v>
      </c>
      <c r="I425">
        <f t="shared" si="12"/>
        <v>0.96551724137931039</v>
      </c>
    </row>
    <row r="426" spans="1:9" x14ac:dyDescent="0.25">
      <c r="A426">
        <v>2019</v>
      </c>
      <c r="B426">
        <v>320</v>
      </c>
      <c r="C426">
        <v>192</v>
      </c>
      <c r="D426">
        <f t="shared" si="11"/>
        <v>2019.8767123287671</v>
      </c>
      <c r="E426">
        <v>124</v>
      </c>
      <c r="F426">
        <v>172</v>
      </c>
      <c r="G426">
        <v>0.96551724137931039</v>
      </c>
      <c r="I426">
        <f t="shared" si="12"/>
        <v>0.96551724137931039</v>
      </c>
    </row>
    <row r="427" spans="1:9" x14ac:dyDescent="0.25">
      <c r="A427">
        <v>2019</v>
      </c>
      <c r="B427">
        <v>321</v>
      </c>
      <c r="C427">
        <v>192</v>
      </c>
      <c r="D427">
        <f t="shared" si="11"/>
        <v>2019.8794520547945</v>
      </c>
      <c r="E427">
        <v>120</v>
      </c>
      <c r="F427">
        <v>168</v>
      </c>
      <c r="G427">
        <v>0.96551724137931039</v>
      </c>
      <c r="I427">
        <f t="shared" si="12"/>
        <v>0.96551724137931039</v>
      </c>
    </row>
    <row r="428" spans="1:9" x14ac:dyDescent="0.25">
      <c r="A428">
        <v>2019</v>
      </c>
      <c r="B428">
        <v>322</v>
      </c>
      <c r="C428">
        <v>192</v>
      </c>
      <c r="D428">
        <f t="shared" si="11"/>
        <v>2019.8821917808218</v>
      </c>
      <c r="E428">
        <v>120</v>
      </c>
      <c r="F428">
        <v>168</v>
      </c>
      <c r="G428">
        <v>0.96551724137931039</v>
      </c>
      <c r="I428">
        <f t="shared" si="12"/>
        <v>0.96551724137931039</v>
      </c>
    </row>
    <row r="429" spans="1:9" x14ac:dyDescent="0.25">
      <c r="A429">
        <v>2019</v>
      </c>
      <c r="B429">
        <v>323</v>
      </c>
      <c r="C429">
        <v>192</v>
      </c>
      <c r="D429">
        <f t="shared" si="11"/>
        <v>2019.8849315068494</v>
      </c>
      <c r="E429">
        <v>120</v>
      </c>
      <c r="F429">
        <v>168</v>
      </c>
      <c r="G429">
        <v>0.96551724137931039</v>
      </c>
      <c r="I429">
        <f t="shared" si="12"/>
        <v>0.96551724137931039</v>
      </c>
    </row>
    <row r="430" spans="1:9" x14ac:dyDescent="0.25">
      <c r="A430">
        <v>2019</v>
      </c>
      <c r="B430">
        <v>324</v>
      </c>
      <c r="C430">
        <v>192</v>
      </c>
      <c r="D430">
        <f t="shared" si="11"/>
        <v>2019.8876712328768</v>
      </c>
      <c r="E430">
        <v>120</v>
      </c>
      <c r="F430">
        <v>168</v>
      </c>
      <c r="G430">
        <v>0.96551724137931039</v>
      </c>
      <c r="I430">
        <f t="shared" si="12"/>
        <v>0.96551724137931039</v>
      </c>
    </row>
    <row r="431" spans="1:9" x14ac:dyDescent="0.25">
      <c r="A431">
        <v>2019</v>
      </c>
      <c r="B431">
        <v>325</v>
      </c>
      <c r="C431">
        <v>192</v>
      </c>
      <c r="D431">
        <f t="shared" si="11"/>
        <v>2019.8904109589041</v>
      </c>
      <c r="E431">
        <v>120</v>
      </c>
      <c r="F431">
        <v>168</v>
      </c>
      <c r="G431">
        <v>0.96551724137931039</v>
      </c>
      <c r="I431">
        <f t="shared" si="12"/>
        <v>0.96551724137931039</v>
      </c>
    </row>
    <row r="432" spans="1:9" x14ac:dyDescent="0.25">
      <c r="A432">
        <v>2019</v>
      </c>
      <c r="B432">
        <v>326</v>
      </c>
      <c r="C432">
        <v>188</v>
      </c>
      <c r="D432">
        <f t="shared" si="11"/>
        <v>2019.8931506849315</v>
      </c>
      <c r="E432">
        <v>116</v>
      </c>
      <c r="F432">
        <v>168</v>
      </c>
      <c r="G432">
        <v>0.96551724137931039</v>
      </c>
      <c r="I432">
        <f t="shared" si="12"/>
        <v>0.96551724137931039</v>
      </c>
    </row>
    <row r="433" spans="1:9" x14ac:dyDescent="0.25">
      <c r="A433">
        <v>2019</v>
      </c>
      <c r="B433">
        <v>327</v>
      </c>
      <c r="C433">
        <v>208</v>
      </c>
      <c r="D433">
        <f t="shared" si="11"/>
        <v>2019.8958904109588</v>
      </c>
      <c r="E433">
        <v>116</v>
      </c>
      <c r="F433">
        <v>188</v>
      </c>
      <c r="G433">
        <v>0.96551724137931039</v>
      </c>
      <c r="I433">
        <f t="shared" si="12"/>
        <v>0.96551724137931039</v>
      </c>
    </row>
    <row r="434" spans="1:9" x14ac:dyDescent="0.25">
      <c r="A434">
        <v>2019</v>
      </c>
      <c r="B434">
        <v>328</v>
      </c>
      <c r="C434">
        <v>208</v>
      </c>
      <c r="D434">
        <f t="shared" si="11"/>
        <v>2019.8986301369864</v>
      </c>
      <c r="E434">
        <v>116</v>
      </c>
      <c r="F434">
        <v>188</v>
      </c>
      <c r="G434">
        <v>0.96551724137931039</v>
      </c>
      <c r="I434">
        <f t="shared" si="12"/>
        <v>0.96551724137931039</v>
      </c>
    </row>
    <row r="435" spans="1:9" x14ac:dyDescent="0.25">
      <c r="A435">
        <v>2019</v>
      </c>
      <c r="B435">
        <v>329</v>
      </c>
      <c r="C435">
        <v>208</v>
      </c>
      <c r="D435">
        <f t="shared" si="11"/>
        <v>2019.9013698630138</v>
      </c>
      <c r="E435">
        <v>116</v>
      </c>
      <c r="F435">
        <v>188</v>
      </c>
      <c r="G435">
        <v>0.96551724137931039</v>
      </c>
      <c r="I435">
        <f t="shared" si="12"/>
        <v>0.96551724137931039</v>
      </c>
    </row>
    <row r="436" spans="1:9" x14ac:dyDescent="0.25">
      <c r="A436">
        <v>2019</v>
      </c>
      <c r="B436">
        <v>330</v>
      </c>
      <c r="C436">
        <v>208</v>
      </c>
      <c r="D436">
        <f t="shared" si="11"/>
        <v>2019.9041095890411</v>
      </c>
      <c r="E436">
        <v>116</v>
      </c>
      <c r="F436">
        <v>188</v>
      </c>
      <c r="G436">
        <v>0.96551724137931039</v>
      </c>
      <c r="I436">
        <f t="shared" si="12"/>
        <v>0.96551724137931039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503A3-462A-462D-B5FD-2C66E8F1F85A}">
  <dimension ref="A1:O29"/>
  <sheetViews>
    <sheetView zoomScaleNormal="100" workbookViewId="0">
      <selection activeCell="H6" sqref="H6"/>
    </sheetView>
  </sheetViews>
  <sheetFormatPr defaultRowHeight="15" x14ac:dyDescent="0.25"/>
  <cols>
    <col min="1" max="1" width="38" bestFit="1" customWidth="1"/>
    <col min="2" max="7" width="17.42578125" style="2" bestFit="1" customWidth="1"/>
  </cols>
  <sheetData>
    <row r="1" spans="1:7" s="2" customFormat="1" x14ac:dyDescent="0.25">
      <c r="A1" s="15" t="s">
        <v>593</v>
      </c>
      <c r="B1" s="2" t="s">
        <v>39</v>
      </c>
      <c r="C1" s="2" t="s">
        <v>32</v>
      </c>
      <c r="D1" s="2" t="s">
        <v>33</v>
      </c>
      <c r="E1" s="2" t="s">
        <v>34</v>
      </c>
      <c r="F1" s="2" t="s">
        <v>35</v>
      </c>
      <c r="G1" s="2" t="s">
        <v>36</v>
      </c>
    </row>
    <row r="2" spans="1:7" x14ac:dyDescent="0.25">
      <c r="A2" t="s">
        <v>594</v>
      </c>
      <c r="B2" s="2">
        <v>26</v>
      </c>
      <c r="C2" s="2">
        <v>26</v>
      </c>
      <c r="D2" s="2">
        <v>27</v>
      </c>
      <c r="E2" s="2">
        <v>32</v>
      </c>
      <c r="F2" s="2">
        <v>36</v>
      </c>
      <c r="G2" s="2">
        <v>44</v>
      </c>
    </row>
    <row r="3" spans="1:7" x14ac:dyDescent="0.25">
      <c r="A3" t="s">
        <v>595</v>
      </c>
      <c r="B3" s="2">
        <v>3</v>
      </c>
      <c r="C3" s="2">
        <v>2</v>
      </c>
      <c r="D3" s="2">
        <v>7</v>
      </c>
      <c r="E3" s="2">
        <v>6</v>
      </c>
      <c r="F3" s="2">
        <v>11</v>
      </c>
      <c r="G3" s="2">
        <v>3</v>
      </c>
    </row>
    <row r="4" spans="1:7" x14ac:dyDescent="0.25">
      <c r="A4" t="s">
        <v>596</v>
      </c>
      <c r="B4" s="2">
        <v>29</v>
      </c>
      <c r="C4" s="2">
        <v>28</v>
      </c>
      <c r="D4" s="2">
        <v>34</v>
      </c>
      <c r="E4" s="2">
        <v>38</v>
      </c>
      <c r="F4" s="2">
        <v>47</v>
      </c>
      <c r="G4" s="2">
        <v>47</v>
      </c>
    </row>
    <row r="5" spans="1:7" x14ac:dyDescent="0.25">
      <c r="A5" t="s">
        <v>597</v>
      </c>
      <c r="B5" s="2">
        <v>16</v>
      </c>
      <c r="C5" s="2">
        <v>19</v>
      </c>
      <c r="D5" s="2">
        <v>18</v>
      </c>
      <c r="E5" s="2">
        <v>24</v>
      </c>
      <c r="F5" s="2">
        <v>23</v>
      </c>
      <c r="G5" s="2">
        <v>32</v>
      </c>
    </row>
    <row r="6" spans="1:7" x14ac:dyDescent="0.25">
      <c r="A6" t="s">
        <v>598</v>
      </c>
      <c r="B6" s="2">
        <v>4</v>
      </c>
      <c r="C6" s="2">
        <v>3</v>
      </c>
      <c r="D6" s="2">
        <v>11</v>
      </c>
      <c r="E6" s="2">
        <v>3</v>
      </c>
      <c r="F6" s="2">
        <v>7</v>
      </c>
      <c r="G6" s="2">
        <v>8</v>
      </c>
    </row>
    <row r="7" spans="1:7" x14ac:dyDescent="0.25">
      <c r="A7" t="s">
        <v>599</v>
      </c>
      <c r="B7" s="2">
        <v>20</v>
      </c>
      <c r="C7" s="2">
        <v>22</v>
      </c>
      <c r="D7" s="2">
        <v>29</v>
      </c>
      <c r="E7" s="2">
        <v>27</v>
      </c>
      <c r="F7" s="2">
        <v>30</v>
      </c>
      <c r="G7" s="2">
        <v>40</v>
      </c>
    </row>
    <row r="8" spans="1:7" x14ac:dyDescent="0.25">
      <c r="A8" t="s">
        <v>600</v>
      </c>
      <c r="B8" s="2">
        <v>49</v>
      </c>
      <c r="C8" s="2">
        <v>50</v>
      </c>
      <c r="D8" s="2">
        <v>63</v>
      </c>
      <c r="E8" s="2">
        <v>65</v>
      </c>
      <c r="F8" s="2">
        <v>77</v>
      </c>
      <c r="G8" s="2">
        <v>87</v>
      </c>
    </row>
    <row r="9" spans="1:7" x14ac:dyDescent="0.25">
      <c r="A9" t="s">
        <v>601</v>
      </c>
      <c r="B9" s="2" t="s">
        <v>4</v>
      </c>
    </row>
    <row r="10" spans="1:7" x14ac:dyDescent="0.25">
      <c r="A10" t="s">
        <v>594</v>
      </c>
      <c r="B10" s="2">
        <v>-1</v>
      </c>
      <c r="C10" s="2">
        <v>-1</v>
      </c>
      <c r="D10" s="2">
        <v>0</v>
      </c>
      <c r="E10" s="2">
        <v>-1</v>
      </c>
      <c r="F10" s="2">
        <v>0</v>
      </c>
      <c r="G10" s="2">
        <v>0</v>
      </c>
    </row>
    <row r="11" spans="1:7" x14ac:dyDescent="0.25">
      <c r="A11" t="s">
        <v>595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</row>
    <row r="12" spans="1:7" x14ac:dyDescent="0.25">
      <c r="A12" t="s">
        <v>597</v>
      </c>
      <c r="B12" s="2">
        <v>-1</v>
      </c>
      <c r="C12" s="2">
        <v>0</v>
      </c>
      <c r="D12" s="2">
        <v>0</v>
      </c>
      <c r="E12" s="2">
        <v>-1</v>
      </c>
      <c r="F12" s="2">
        <v>0</v>
      </c>
      <c r="G12" s="2">
        <v>0</v>
      </c>
    </row>
    <row r="13" spans="1:7" x14ac:dyDescent="0.25">
      <c r="A13" t="s">
        <v>598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</row>
    <row r="14" spans="1:7" x14ac:dyDescent="0.25">
      <c r="A14" t="s">
        <v>602</v>
      </c>
      <c r="B14" s="2">
        <v>25</v>
      </c>
      <c r="C14" s="2">
        <v>25</v>
      </c>
      <c r="D14" s="2">
        <v>27</v>
      </c>
      <c r="E14" s="2">
        <v>31</v>
      </c>
      <c r="F14" s="2">
        <v>36</v>
      </c>
      <c r="G14" s="2">
        <v>44</v>
      </c>
    </row>
    <row r="15" spans="1:7" x14ac:dyDescent="0.25">
      <c r="A15" t="s">
        <v>603</v>
      </c>
      <c r="B15" s="2">
        <v>3</v>
      </c>
      <c r="C15" s="2">
        <v>2</v>
      </c>
      <c r="D15" s="2">
        <v>7</v>
      </c>
      <c r="E15" s="2">
        <v>6</v>
      </c>
      <c r="F15" s="2">
        <v>11</v>
      </c>
      <c r="G15" s="2">
        <v>3</v>
      </c>
    </row>
    <row r="16" spans="1:7" x14ac:dyDescent="0.25">
      <c r="A16" t="s">
        <v>604</v>
      </c>
      <c r="B16" s="2">
        <v>28</v>
      </c>
      <c r="C16" s="2">
        <v>27</v>
      </c>
      <c r="D16" s="2">
        <v>34</v>
      </c>
      <c r="E16" s="2">
        <v>37</v>
      </c>
      <c r="F16" s="2">
        <v>47</v>
      </c>
      <c r="G16" s="2">
        <v>47</v>
      </c>
    </row>
    <row r="17" spans="1:15" x14ac:dyDescent="0.25">
      <c r="A17" t="s">
        <v>605</v>
      </c>
      <c r="B17" s="2">
        <v>15</v>
      </c>
      <c r="C17" s="2">
        <v>19</v>
      </c>
      <c r="D17" s="2">
        <v>18</v>
      </c>
      <c r="E17" s="2">
        <v>23</v>
      </c>
      <c r="F17" s="2">
        <v>23</v>
      </c>
      <c r="G17" s="2">
        <v>32</v>
      </c>
    </row>
    <row r="18" spans="1:15" x14ac:dyDescent="0.25">
      <c r="A18" t="s">
        <v>606</v>
      </c>
      <c r="B18" s="2">
        <v>4</v>
      </c>
      <c r="C18" s="2">
        <v>3</v>
      </c>
      <c r="D18" s="2">
        <v>11</v>
      </c>
      <c r="E18" s="2">
        <v>3</v>
      </c>
      <c r="F18" s="2">
        <v>7</v>
      </c>
      <c r="G18" s="2">
        <v>8</v>
      </c>
    </row>
    <row r="19" spans="1:15" x14ac:dyDescent="0.25">
      <c r="A19" t="s">
        <v>607</v>
      </c>
      <c r="B19" s="2">
        <v>19</v>
      </c>
      <c r="C19" s="2">
        <v>22</v>
      </c>
      <c r="D19" s="2">
        <v>29</v>
      </c>
      <c r="E19" s="2">
        <v>26</v>
      </c>
      <c r="F19" s="2">
        <v>30</v>
      </c>
      <c r="G19" s="2">
        <v>40</v>
      </c>
    </row>
    <row r="20" spans="1:15" x14ac:dyDescent="0.25">
      <c r="A20" t="s">
        <v>608</v>
      </c>
      <c r="B20" s="2">
        <v>47</v>
      </c>
      <c r="C20" s="2">
        <v>49</v>
      </c>
      <c r="D20" s="2">
        <v>63</v>
      </c>
      <c r="E20" s="2">
        <v>63</v>
      </c>
      <c r="F20" s="2">
        <v>77</v>
      </c>
      <c r="G20" s="2">
        <v>87</v>
      </c>
    </row>
    <row r="21" spans="1:15" x14ac:dyDescent="0.25">
      <c r="A21" t="s">
        <v>619</v>
      </c>
      <c r="B21" s="16">
        <v>62</v>
      </c>
      <c r="C21" s="16">
        <v>58</v>
      </c>
      <c r="D21" s="16">
        <v>60</v>
      </c>
      <c r="E21" s="16">
        <v>57</v>
      </c>
      <c r="F21" s="16">
        <v>61</v>
      </c>
      <c r="G21" s="16">
        <v>58</v>
      </c>
      <c r="H21" s="13"/>
      <c r="O21" s="13"/>
    </row>
    <row r="22" spans="1:15" x14ac:dyDescent="0.25">
      <c r="A22" t="s">
        <v>611</v>
      </c>
      <c r="B22" s="16">
        <v>62</v>
      </c>
      <c r="C22" s="16">
        <v>73</v>
      </c>
      <c r="D22" s="16">
        <v>67</v>
      </c>
      <c r="E22" s="16">
        <v>75</v>
      </c>
      <c r="F22" s="16">
        <v>64</v>
      </c>
      <c r="G22" s="16">
        <v>73</v>
      </c>
      <c r="H22" s="13"/>
      <c r="O22" s="13"/>
    </row>
    <row r="23" spans="1:15" x14ac:dyDescent="0.25">
      <c r="A23" t="s">
        <v>609</v>
      </c>
      <c r="B23" s="16">
        <v>14</v>
      </c>
      <c r="C23" s="16">
        <v>10</v>
      </c>
      <c r="D23" s="16">
        <v>29</v>
      </c>
      <c r="E23" s="16">
        <v>14</v>
      </c>
      <c r="F23" s="16">
        <v>23</v>
      </c>
      <c r="G23" s="16">
        <v>13</v>
      </c>
      <c r="H23" s="13"/>
      <c r="O23" s="13"/>
    </row>
    <row r="25" spans="1:15" x14ac:dyDescent="0.25">
      <c r="B25" s="69"/>
      <c r="C25" s="69"/>
      <c r="D25" s="69"/>
      <c r="E25" s="69"/>
      <c r="F25" s="69"/>
      <c r="G25" s="69"/>
    </row>
    <row r="26" spans="1:15" x14ac:dyDescent="0.25">
      <c r="B26" s="69"/>
      <c r="C26" s="69"/>
      <c r="D26" s="69"/>
      <c r="E26" s="69"/>
      <c r="F26" s="69"/>
      <c r="G26" s="69"/>
    </row>
    <row r="27" spans="1:15" x14ac:dyDescent="0.25">
      <c r="B27" s="69"/>
      <c r="C27" s="69"/>
      <c r="D27" s="69"/>
      <c r="E27" s="69"/>
      <c r="F27" s="69"/>
      <c r="G27" s="69"/>
    </row>
    <row r="28" spans="1:15" x14ac:dyDescent="0.25">
      <c r="B28" s="69"/>
      <c r="C28" s="69"/>
      <c r="D28" s="69"/>
      <c r="E28" s="69"/>
      <c r="F28" s="69"/>
      <c r="G28" s="69"/>
    </row>
    <row r="29" spans="1:15" x14ac:dyDescent="0.25">
      <c r="B29" s="69"/>
      <c r="C29" s="69"/>
      <c r="D29" s="69"/>
      <c r="E29" s="69"/>
      <c r="F29" s="69"/>
      <c r="G29" s="69"/>
    </row>
  </sheetData>
  <phoneticPr fontId="3" type="noConversion"/>
  <pageMargins left="0.7" right="0.7" top="0.75" bottom="0.75" header="0.3" footer="0.3"/>
  <pageSetup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9BAD0-176C-4108-9397-9448211378B7}">
  <dimension ref="A1:F6"/>
  <sheetViews>
    <sheetView workbookViewId="0">
      <selection activeCell="C4" sqref="C4:F4"/>
    </sheetView>
  </sheetViews>
  <sheetFormatPr defaultRowHeight="15" x14ac:dyDescent="0.25"/>
  <cols>
    <col min="1" max="1" width="15" bestFit="1" customWidth="1"/>
    <col min="2" max="6" width="11.7109375" bestFit="1" customWidth="1"/>
  </cols>
  <sheetData>
    <row r="1" spans="1:6" x14ac:dyDescent="0.25">
      <c r="A1" t="s">
        <v>593</v>
      </c>
      <c r="B1" s="16" t="s">
        <v>614</v>
      </c>
      <c r="C1" s="16" t="s">
        <v>615</v>
      </c>
      <c r="D1" s="16" t="s">
        <v>616</v>
      </c>
      <c r="E1" s="16" t="s">
        <v>617</v>
      </c>
      <c r="F1" s="16" t="s">
        <v>618</v>
      </c>
    </row>
    <row r="2" spans="1:6" x14ac:dyDescent="0.25">
      <c r="A2" t="s">
        <v>612</v>
      </c>
      <c r="B2" s="54">
        <v>92.9</v>
      </c>
      <c r="C2" s="16">
        <v>100</v>
      </c>
      <c r="D2" s="54">
        <v>94.1</v>
      </c>
      <c r="E2" s="54">
        <v>97.3</v>
      </c>
      <c r="F2" s="54">
        <v>93.6</v>
      </c>
    </row>
    <row r="3" spans="1:6" x14ac:dyDescent="0.25">
      <c r="A3" t="s">
        <v>613</v>
      </c>
      <c r="B3" s="16">
        <v>100</v>
      </c>
      <c r="C3" s="54">
        <v>81.8</v>
      </c>
      <c r="D3" s="54">
        <v>82.8</v>
      </c>
      <c r="E3" s="54">
        <v>88.5</v>
      </c>
      <c r="F3" s="54">
        <v>106.7</v>
      </c>
    </row>
    <row r="4" spans="1:6" x14ac:dyDescent="0.25">
      <c r="A4" t="s">
        <v>620</v>
      </c>
      <c r="B4" s="54">
        <v>95.7</v>
      </c>
      <c r="C4" s="54">
        <v>91.8</v>
      </c>
      <c r="D4" s="54">
        <v>88.9</v>
      </c>
      <c r="E4" s="54">
        <v>93.7</v>
      </c>
      <c r="F4" s="54">
        <v>98.7</v>
      </c>
    </row>
    <row r="5" spans="1:6" x14ac:dyDescent="0.25">
      <c r="A5" t="s">
        <v>610</v>
      </c>
      <c r="B5" s="12">
        <v>1.06</v>
      </c>
      <c r="C5" s="12">
        <v>1.29</v>
      </c>
      <c r="D5" s="12">
        <v>1.03</v>
      </c>
      <c r="E5" s="12">
        <v>1.22</v>
      </c>
      <c r="F5" s="12">
        <v>1.1299999999999999</v>
      </c>
    </row>
    <row r="6" spans="1:6" x14ac:dyDescent="0.25">
      <c r="B6" s="54"/>
      <c r="C6" s="54"/>
      <c r="D6" s="54"/>
      <c r="E6" s="54"/>
      <c r="F6" s="54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061E0-97B9-4CEC-8C13-FEACACDF08C3}">
  <dimension ref="A1:AK43"/>
  <sheetViews>
    <sheetView tabSelected="1" zoomScale="85" zoomScaleNormal="85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K66" sqref="K66"/>
    </sheetView>
  </sheetViews>
  <sheetFormatPr defaultRowHeight="15" x14ac:dyDescent="0.25"/>
  <cols>
    <col min="1" max="1" width="7" customWidth="1"/>
    <col min="2" max="2" width="8.28515625" bestFit="1" customWidth="1"/>
    <col min="3" max="3" width="27.85546875" style="5" bestFit="1" customWidth="1"/>
    <col min="4" max="4" width="64.85546875" bestFit="1" customWidth="1"/>
    <col min="7" max="7" width="8.7109375" style="2" bestFit="1" customWidth="1"/>
    <col min="8" max="8" width="5.7109375" style="2" bestFit="1" customWidth="1"/>
    <col min="9" max="9" width="11.28515625" bestFit="1" customWidth="1"/>
    <col min="10" max="10" width="16.7109375" bestFit="1" customWidth="1"/>
    <col min="11" max="11" width="8.85546875" style="2" bestFit="1" customWidth="1"/>
    <col min="12" max="12" width="8" bestFit="1" customWidth="1"/>
    <col min="15" max="15" width="9.140625" style="2"/>
    <col min="16" max="16" width="16.140625" bestFit="1" customWidth="1"/>
    <col min="17" max="17" width="12.5703125" bestFit="1" customWidth="1"/>
    <col min="19" max="19" width="15.7109375" bestFit="1" customWidth="1"/>
    <col min="20" max="20" width="13.7109375" customWidth="1"/>
    <col min="21" max="21" width="29" bestFit="1" customWidth="1"/>
    <col min="22" max="22" width="26.7109375" bestFit="1" customWidth="1"/>
    <col min="23" max="25" width="8" customWidth="1"/>
    <col min="26" max="26" width="3.28515625" customWidth="1"/>
    <col min="27" max="27" width="5.28515625" customWidth="1"/>
    <col min="28" max="33" width="3.28515625" customWidth="1"/>
    <col min="34" max="34" width="15.140625" style="2" bestFit="1" customWidth="1"/>
    <col min="35" max="35" width="18.85546875" style="2" bestFit="1" customWidth="1"/>
    <col min="37" max="37" width="11.5703125" bestFit="1" customWidth="1"/>
  </cols>
  <sheetData>
    <row r="1" spans="1:37" x14ac:dyDescent="0.25">
      <c r="A1" t="s">
        <v>456</v>
      </c>
      <c r="B1" t="s">
        <v>590</v>
      </c>
      <c r="C1" s="5" t="s">
        <v>517</v>
      </c>
      <c r="D1" t="s">
        <v>518</v>
      </c>
      <c r="E1" t="s">
        <v>5</v>
      </c>
      <c r="F1" t="s">
        <v>643</v>
      </c>
      <c r="G1" s="48" t="s">
        <v>1</v>
      </c>
      <c r="H1" s="2" t="s">
        <v>0</v>
      </c>
      <c r="I1" s="26" t="s">
        <v>458</v>
      </c>
      <c r="J1" s="26" t="s">
        <v>552</v>
      </c>
      <c r="K1" s="21" t="s">
        <v>43</v>
      </c>
      <c r="L1" s="20" t="s">
        <v>499</v>
      </c>
      <c r="M1" s="34" t="s">
        <v>488</v>
      </c>
      <c r="N1" s="14" t="s">
        <v>489</v>
      </c>
      <c r="O1" s="24" t="s">
        <v>494</v>
      </c>
      <c r="P1" s="28" t="s">
        <v>534</v>
      </c>
      <c r="Q1" s="28" t="s">
        <v>487</v>
      </c>
      <c r="R1" s="23" t="s">
        <v>78</v>
      </c>
      <c r="S1" s="28" t="s">
        <v>464</v>
      </c>
      <c r="T1" s="28" t="s">
        <v>539</v>
      </c>
      <c r="U1" t="s">
        <v>501</v>
      </c>
      <c r="V1" t="s">
        <v>502</v>
      </c>
      <c r="W1" t="s">
        <v>504</v>
      </c>
      <c r="X1" t="s">
        <v>505</v>
      </c>
      <c r="Y1" t="s">
        <v>506</v>
      </c>
      <c r="Z1" t="s">
        <v>549</v>
      </c>
      <c r="AA1" t="s">
        <v>544</v>
      </c>
      <c r="AB1" t="s">
        <v>548</v>
      </c>
      <c r="AC1" t="s">
        <v>542</v>
      </c>
      <c r="AD1" t="s">
        <v>545</v>
      </c>
      <c r="AE1" t="s">
        <v>547</v>
      </c>
      <c r="AF1" t="s">
        <v>543</v>
      </c>
      <c r="AG1" t="s">
        <v>546</v>
      </c>
      <c r="AH1" s="2" t="s">
        <v>480</v>
      </c>
      <c r="AI1" s="2" t="s">
        <v>553</v>
      </c>
      <c r="AJ1" t="s">
        <v>463</v>
      </c>
      <c r="AK1" t="s">
        <v>557</v>
      </c>
    </row>
    <row r="2" spans="1:37" x14ac:dyDescent="0.25">
      <c r="A2">
        <v>0</v>
      </c>
      <c r="B2" t="s">
        <v>558</v>
      </c>
      <c r="C2" s="51" t="s">
        <v>519</v>
      </c>
      <c r="D2" s="49" t="s">
        <v>520</v>
      </c>
      <c r="G2" s="2">
        <v>2007.2</v>
      </c>
      <c r="H2" s="2" t="s">
        <v>2</v>
      </c>
      <c r="I2" t="s">
        <v>459</v>
      </c>
      <c r="J2" t="s">
        <v>459</v>
      </c>
      <c r="K2" s="16">
        <v>120</v>
      </c>
      <c r="L2" t="s">
        <v>482</v>
      </c>
      <c r="U2" s="39" t="s">
        <v>495</v>
      </c>
      <c r="V2" s="45"/>
      <c r="W2" t="s">
        <v>481</v>
      </c>
      <c r="X2" t="s">
        <v>485</v>
      </c>
      <c r="Y2" s="18" t="s">
        <v>507</v>
      </c>
      <c r="AB2" s="18" t="s">
        <v>507</v>
      </c>
      <c r="AE2" s="18" t="s">
        <v>507</v>
      </c>
    </row>
    <row r="3" spans="1:37" x14ac:dyDescent="0.25">
      <c r="A3">
        <v>1</v>
      </c>
      <c r="C3" s="51"/>
      <c r="D3" s="49" t="s">
        <v>521</v>
      </c>
      <c r="F3">
        <f t="shared" ref="F3:F39" si="0">O3</f>
        <v>14.166666666666666</v>
      </c>
      <c r="G3" s="2">
        <v>2007.2</v>
      </c>
      <c r="H3" s="2" t="s">
        <v>508</v>
      </c>
      <c r="I3" t="s">
        <v>460</v>
      </c>
      <c r="J3" t="s">
        <v>4</v>
      </c>
      <c r="K3" s="16">
        <f>Z3</f>
        <v>100</v>
      </c>
      <c r="L3" t="s">
        <v>483</v>
      </c>
      <c r="M3" s="32">
        <v>17</v>
      </c>
      <c r="N3" s="33">
        <v>103</v>
      </c>
      <c r="O3" s="25">
        <f>100*M3/(N3+M3)</f>
        <v>14.166666666666666</v>
      </c>
      <c r="P3" s="31">
        <f>(M3/N3/0.59)/2</f>
        <v>0.13987164719433934</v>
      </c>
      <c r="Q3" s="30">
        <f>P3/(P3+1)</f>
        <v>0.12270824310668402</v>
      </c>
      <c r="Y3" s="18">
        <v>100</v>
      </c>
      <c r="Z3">
        <f>Y3</f>
        <v>100</v>
      </c>
      <c r="AA3" s="13">
        <f>(Z3-$K$2)^2</f>
        <v>400</v>
      </c>
      <c r="AB3" s="18" t="s">
        <v>540</v>
      </c>
      <c r="AC3">
        <f>Z3+1</f>
        <v>101</v>
      </c>
      <c r="AD3" s="13">
        <f>(AC3-$K$2)^2</f>
        <v>361</v>
      </c>
      <c r="AE3" s="18" t="s">
        <v>541</v>
      </c>
      <c r="AF3">
        <f>Z3-1</f>
        <v>99</v>
      </c>
      <c r="AG3" s="13">
        <f>(AF3-$K$2)^2</f>
        <v>441</v>
      </c>
    </row>
    <row r="4" spans="1:37" x14ac:dyDescent="0.25">
      <c r="A4">
        <v>2</v>
      </c>
      <c r="C4" s="51"/>
      <c r="D4" s="49" t="s">
        <v>522</v>
      </c>
      <c r="E4">
        <f t="shared" ref="E4:E39" si="1">1-R4</f>
        <v>0.78</v>
      </c>
      <c r="G4" s="2">
        <v>2008.2</v>
      </c>
      <c r="H4" s="2" t="s">
        <v>2</v>
      </c>
      <c r="I4" t="s">
        <v>460</v>
      </c>
      <c r="J4" t="s">
        <v>512</v>
      </c>
      <c r="K4" s="16">
        <f t="shared" ref="K4:K6" si="2">Z4</f>
        <v>85.704202222983952</v>
      </c>
      <c r="L4" t="s">
        <v>483</v>
      </c>
      <c r="M4" s="32"/>
      <c r="N4" s="33"/>
      <c r="O4" s="24"/>
      <c r="P4" s="31" t="s">
        <v>4</v>
      </c>
      <c r="Q4" s="30">
        <f>(Q3+Q5)/2</f>
        <v>8.9892934338730135E-2</v>
      </c>
      <c r="R4" s="22">
        <v>0.22</v>
      </c>
      <c r="S4" s="29">
        <f>(1-R4)/(1-Q4)</f>
        <v>0.8570420222298395</v>
      </c>
      <c r="T4" s="50">
        <f>G4-0.7</f>
        <v>2007.5</v>
      </c>
      <c r="V4" s="39" t="s">
        <v>495</v>
      </c>
      <c r="W4" t="s">
        <v>481</v>
      </c>
      <c r="X4" t="s">
        <v>485</v>
      </c>
      <c r="Z4" s="13">
        <f>Z3*S4</f>
        <v>85.704202222983952</v>
      </c>
      <c r="AA4" s="13" t="s">
        <v>4</v>
      </c>
      <c r="AC4" s="13">
        <f>AC3*S4</f>
        <v>86.561244245213786</v>
      </c>
      <c r="AD4" s="13" t="s">
        <v>4</v>
      </c>
      <c r="AF4" s="13">
        <f>AF3*S4</f>
        <v>84.847160200754104</v>
      </c>
      <c r="AG4" s="13" t="s">
        <v>4</v>
      </c>
      <c r="AI4" s="2" t="s">
        <v>47</v>
      </c>
    </row>
    <row r="5" spans="1:37" x14ac:dyDescent="0.25">
      <c r="A5">
        <v>3</v>
      </c>
      <c r="E5">
        <f t="shared" si="1"/>
        <v>0.88</v>
      </c>
      <c r="F5">
        <f t="shared" si="0"/>
        <v>6.666666666666667</v>
      </c>
      <c r="G5" s="2">
        <v>2009.2</v>
      </c>
      <c r="H5" s="2" t="s">
        <v>2</v>
      </c>
      <c r="I5" t="s">
        <v>460</v>
      </c>
      <c r="J5" t="s">
        <v>512</v>
      </c>
      <c r="K5" s="16">
        <f t="shared" si="2"/>
        <v>79.985054975367873</v>
      </c>
      <c r="L5" t="s">
        <v>483</v>
      </c>
      <c r="M5" s="32">
        <v>4</v>
      </c>
      <c r="N5" s="33">
        <v>56</v>
      </c>
      <c r="O5" s="25">
        <f>100*M5/(N5+M5)</f>
        <v>6.666666666666667</v>
      </c>
      <c r="P5" s="31">
        <f>(M5/N5/0.59)/2</f>
        <v>6.0532687651331719E-2</v>
      </c>
      <c r="Q5" s="30">
        <f>P5/(P5+1)</f>
        <v>5.7077625570776259E-2</v>
      </c>
      <c r="R5" s="22">
        <v>0.12</v>
      </c>
      <c r="S5" s="29">
        <f>(1-R5)/(1-Q5)</f>
        <v>0.93326876513317192</v>
      </c>
      <c r="T5" s="50">
        <f>G5-0.7</f>
        <v>2008.5</v>
      </c>
      <c r="V5" s="39" t="s">
        <v>495</v>
      </c>
      <c r="W5" t="s">
        <v>481</v>
      </c>
      <c r="X5" t="s">
        <v>485</v>
      </c>
      <c r="Y5" t="s">
        <v>4</v>
      </c>
      <c r="Z5" s="13">
        <f t="shared" ref="Z5:Z6" si="3">Z4*S5</f>
        <v>79.985054975367873</v>
      </c>
      <c r="AA5" s="13" t="s">
        <v>4</v>
      </c>
      <c r="AB5" t="s">
        <v>4</v>
      </c>
      <c r="AC5" s="13">
        <f>AC4*S5</f>
        <v>80.784905525121559</v>
      </c>
      <c r="AD5" s="13" t="s">
        <v>4</v>
      </c>
      <c r="AE5" t="s">
        <v>4</v>
      </c>
      <c r="AF5" s="13">
        <f>AF4*S5</f>
        <v>79.185204425614188</v>
      </c>
      <c r="AG5" s="13" t="s">
        <v>4</v>
      </c>
      <c r="AI5" s="2" t="s">
        <v>47</v>
      </c>
    </row>
    <row r="6" spans="1:37" x14ac:dyDescent="0.25">
      <c r="A6">
        <v>4</v>
      </c>
      <c r="B6" t="s">
        <v>559</v>
      </c>
      <c r="C6" s="5" t="s">
        <v>0</v>
      </c>
      <c r="D6" t="s">
        <v>523</v>
      </c>
      <c r="E6">
        <f t="shared" si="1"/>
        <v>0.87</v>
      </c>
      <c r="F6">
        <f t="shared" si="0"/>
        <v>10.714285714285714</v>
      </c>
      <c r="G6" s="2">
        <v>2010.2</v>
      </c>
      <c r="H6" s="2" t="s">
        <v>2</v>
      </c>
      <c r="I6" t="s">
        <v>460</v>
      </c>
      <c r="J6" t="s">
        <v>512</v>
      </c>
      <c r="K6" s="16">
        <f t="shared" si="2"/>
        <v>76.663641675543275</v>
      </c>
      <c r="L6" t="s">
        <v>483</v>
      </c>
      <c r="M6" s="32">
        <v>3</v>
      </c>
      <c r="N6" s="33">
        <v>25</v>
      </c>
      <c r="O6" s="25">
        <f>100*M6/(N6+M6)</f>
        <v>10.714285714285714</v>
      </c>
      <c r="P6" s="31">
        <f>(M6/N6/0.59)/2</f>
        <v>0.10169491525423729</v>
      </c>
      <c r="Q6" s="30">
        <f>P6/(P6+1)</f>
        <v>9.2307692307692313E-2</v>
      </c>
      <c r="R6" s="22">
        <v>0.13</v>
      </c>
      <c r="S6" s="29">
        <f>(1-R6)/(1-Q6)</f>
        <v>0.95847457627118648</v>
      </c>
      <c r="T6" s="50">
        <f>G6-0.7</f>
        <v>2009.5</v>
      </c>
      <c r="V6" s="39" t="s">
        <v>495</v>
      </c>
      <c r="W6" t="s">
        <v>481</v>
      </c>
      <c r="X6" t="s">
        <v>485</v>
      </c>
      <c r="Y6" t="s">
        <v>4</v>
      </c>
      <c r="Z6" s="13">
        <f t="shared" si="3"/>
        <v>76.663641675543275</v>
      </c>
      <c r="AA6" s="13" t="s">
        <v>4</v>
      </c>
      <c r="AB6" t="s">
        <v>4</v>
      </c>
      <c r="AC6" s="13">
        <f>AC5*S6</f>
        <v>77.430278092298721</v>
      </c>
      <c r="AD6" s="13" t="s">
        <v>4</v>
      </c>
      <c r="AE6" t="s">
        <v>4</v>
      </c>
      <c r="AF6" s="13">
        <f>AF5*S6</f>
        <v>75.897005258787843</v>
      </c>
      <c r="AG6" s="13" t="s">
        <v>4</v>
      </c>
      <c r="AI6" s="2" t="s">
        <v>47</v>
      </c>
    </row>
    <row r="7" spans="1:37" x14ac:dyDescent="0.25">
      <c r="A7">
        <v>5</v>
      </c>
      <c r="B7" t="s">
        <v>560</v>
      </c>
      <c r="C7" s="51" t="s">
        <v>458</v>
      </c>
      <c r="D7" s="49" t="s">
        <v>525</v>
      </c>
      <c r="G7" s="2">
        <v>2011.2</v>
      </c>
      <c r="H7" s="2" t="s">
        <v>2</v>
      </c>
      <c r="I7" t="s">
        <v>459</v>
      </c>
      <c r="J7" t="s">
        <v>459</v>
      </c>
      <c r="K7" s="16">
        <v>50</v>
      </c>
      <c r="L7" t="s">
        <v>482</v>
      </c>
      <c r="M7" s="2"/>
      <c r="N7" s="2"/>
      <c r="U7" s="39" t="s">
        <v>495</v>
      </c>
      <c r="W7" t="s">
        <v>481</v>
      </c>
      <c r="X7" t="s">
        <v>485</v>
      </c>
      <c r="AA7" s="13" t="s">
        <v>4</v>
      </c>
      <c r="AD7" s="13" t="s">
        <v>4</v>
      </c>
      <c r="AG7" s="13" t="s">
        <v>4</v>
      </c>
      <c r="AI7" s="2" t="s">
        <v>4</v>
      </c>
    </row>
    <row r="8" spans="1:37" x14ac:dyDescent="0.25">
      <c r="A8">
        <v>6</v>
      </c>
      <c r="C8" s="51"/>
      <c r="D8" s="49" t="s">
        <v>526</v>
      </c>
      <c r="E8">
        <f t="shared" si="1"/>
        <v>0.71</v>
      </c>
      <c r="F8">
        <f t="shared" si="0"/>
        <v>4.5454545454545459</v>
      </c>
      <c r="G8" s="2">
        <v>2011.2</v>
      </c>
      <c r="H8" s="2" t="s">
        <v>2</v>
      </c>
      <c r="I8" t="s">
        <v>460</v>
      </c>
      <c r="J8" t="s">
        <v>512</v>
      </c>
      <c r="K8" s="16">
        <f>Z8</f>
        <v>56.62776289349511</v>
      </c>
      <c r="L8" t="s">
        <v>483</v>
      </c>
      <c r="M8" s="32">
        <v>2</v>
      </c>
      <c r="N8" s="33">
        <v>42</v>
      </c>
      <c r="O8" s="25">
        <f>100*M8/(N8+M8)</f>
        <v>4.5454545454545459</v>
      </c>
      <c r="P8" s="31">
        <f>(M8/N8/0.59)/2</f>
        <v>4.0355125100887811E-2</v>
      </c>
      <c r="Q8" s="30">
        <f>P8/(P8+1)</f>
        <v>3.8789759503491075E-2</v>
      </c>
      <c r="R8" s="22">
        <v>0.28999999999999998</v>
      </c>
      <c r="S8" s="29">
        <f>(1-R8)/(1-Q8)</f>
        <v>0.73865213882163028</v>
      </c>
      <c r="T8" s="50">
        <f>G8-0.7</f>
        <v>2010.5</v>
      </c>
      <c r="U8" t="s">
        <v>4</v>
      </c>
      <c r="V8" s="39" t="s">
        <v>495</v>
      </c>
      <c r="W8" t="s">
        <v>481</v>
      </c>
      <c r="X8" t="s">
        <v>485</v>
      </c>
      <c r="Z8" s="13">
        <f>Z6*S8</f>
        <v>56.62776289349511</v>
      </c>
      <c r="AA8" s="13">
        <f>(Z8-$K$7)^2</f>
        <v>43.92724097239067</v>
      </c>
      <c r="AC8" s="13">
        <f>AC6*S8</f>
        <v>57.194040522430072</v>
      </c>
      <c r="AD8" s="13">
        <f>(AC8-$K$7)^2</f>
        <v>51.754219038365939</v>
      </c>
      <c r="AF8" s="13">
        <f>AF6*S8</f>
        <v>56.061485264560162</v>
      </c>
      <c r="AG8" s="13">
        <f>(AF8-$K$7)^2</f>
        <v>36.74160361247997</v>
      </c>
      <c r="AI8" s="2" t="s">
        <v>47</v>
      </c>
    </row>
    <row r="9" spans="1:37" x14ac:dyDescent="0.25">
      <c r="A9">
        <v>7</v>
      </c>
      <c r="C9" s="51"/>
      <c r="D9" s="49" t="s">
        <v>527</v>
      </c>
      <c r="G9" s="2">
        <v>2012.2</v>
      </c>
      <c r="H9" s="2" t="s">
        <v>2</v>
      </c>
      <c r="I9" t="s">
        <v>459</v>
      </c>
      <c r="J9" t="s">
        <v>459</v>
      </c>
      <c r="K9" s="16">
        <v>41</v>
      </c>
      <c r="L9" t="s">
        <v>482</v>
      </c>
      <c r="M9" s="2"/>
      <c r="N9" s="2"/>
      <c r="U9" s="39" t="s">
        <v>495</v>
      </c>
      <c r="W9" t="s">
        <v>481</v>
      </c>
      <c r="X9" t="s">
        <v>485</v>
      </c>
      <c r="Z9" s="13" t="s">
        <v>4</v>
      </c>
      <c r="AA9" s="13" t="s">
        <v>4</v>
      </c>
      <c r="AC9" s="13" t="s">
        <v>4</v>
      </c>
      <c r="AD9" s="13" t="s">
        <v>4</v>
      </c>
      <c r="AF9" s="13" t="s">
        <v>4</v>
      </c>
      <c r="AG9" s="13" t="s">
        <v>4</v>
      </c>
      <c r="AI9" s="2" t="s">
        <v>4</v>
      </c>
    </row>
    <row r="10" spans="1:37" x14ac:dyDescent="0.25">
      <c r="A10">
        <v>8</v>
      </c>
      <c r="C10" s="51"/>
      <c r="D10" s="49" t="s">
        <v>528</v>
      </c>
      <c r="E10">
        <f t="shared" si="1"/>
        <v>1</v>
      </c>
      <c r="F10">
        <f t="shared" si="0"/>
        <v>14.634146341463415</v>
      </c>
      <c r="G10" s="10">
        <v>2012.2</v>
      </c>
      <c r="H10" s="10" t="s">
        <v>2</v>
      </c>
      <c r="I10" s="26" t="s">
        <v>460</v>
      </c>
      <c r="J10" s="26" t="s">
        <v>512</v>
      </c>
      <c r="K10" s="73">
        <f>Z10</f>
        <v>64.854556534196576</v>
      </c>
      <c r="L10" t="s">
        <v>483</v>
      </c>
      <c r="M10" s="32">
        <v>6</v>
      </c>
      <c r="N10" s="33">
        <v>35</v>
      </c>
      <c r="O10" s="25">
        <f>100*M10/(N10+M10)</f>
        <v>14.634146341463415</v>
      </c>
      <c r="P10" s="31">
        <f>(M10/N10/0.59)/2</f>
        <v>0.14527845036319614</v>
      </c>
      <c r="Q10" s="30">
        <f>P10/(P10+1)</f>
        <v>0.12684989429175478</v>
      </c>
      <c r="R10" s="22">
        <v>0</v>
      </c>
      <c r="S10" s="29">
        <f>(1-R10)/(1-Q10)</f>
        <v>1.1452784503631961</v>
      </c>
      <c r="T10" s="50">
        <f>G10-0.7</f>
        <v>2011.5</v>
      </c>
      <c r="V10" s="39" t="s">
        <v>495</v>
      </c>
      <c r="W10" t="s">
        <v>481</v>
      </c>
      <c r="X10" t="s">
        <v>485</v>
      </c>
      <c r="Z10" s="13">
        <f>Z8*S10</f>
        <v>64.854556534196576</v>
      </c>
      <c r="AA10" s="13">
        <f>(Z10-$K$9)^2</f>
        <v>569.03986744318058</v>
      </c>
      <c r="AC10" s="13">
        <f>AC8*S10</f>
        <v>65.503102099538552</v>
      </c>
      <c r="AD10" s="13">
        <f>(AC10-$K$9)^2</f>
        <v>600.40201250041059</v>
      </c>
      <c r="AF10" s="13">
        <f>AF8*S10</f>
        <v>64.206010968854613</v>
      </c>
      <c r="AG10" s="13">
        <f>(AF10-$K$9)^2</f>
        <v>538.51894508660064</v>
      </c>
      <c r="AI10" s="2" t="s">
        <v>47</v>
      </c>
    </row>
    <row r="11" spans="1:37" x14ac:dyDescent="0.25">
      <c r="A11">
        <v>9</v>
      </c>
      <c r="C11" s="51"/>
      <c r="D11" s="49" t="s">
        <v>529</v>
      </c>
      <c r="E11">
        <f t="shared" si="1"/>
        <v>0.86</v>
      </c>
      <c r="F11">
        <f t="shared" si="0"/>
        <v>15.384615384615385</v>
      </c>
      <c r="G11" s="10">
        <v>2013.2</v>
      </c>
      <c r="H11" s="10" t="s">
        <v>2</v>
      </c>
      <c r="I11" s="26" t="s">
        <v>460</v>
      </c>
      <c r="J11" s="26" t="s">
        <v>512</v>
      </c>
      <c r="K11" s="73">
        <f t="shared" ref="K11:K12" si="4">Z11</f>
        <v>64.368896835034491</v>
      </c>
      <c r="L11" t="s">
        <v>483</v>
      </c>
      <c r="M11" s="32">
        <v>4</v>
      </c>
      <c r="N11" s="33">
        <v>22</v>
      </c>
      <c r="O11" s="25">
        <f>100*M11/(N11+M11)</f>
        <v>15.384615384615385</v>
      </c>
      <c r="P11" s="31">
        <f>(M11/N11/0.59)/2</f>
        <v>0.15408320493066258</v>
      </c>
      <c r="Q11" s="30">
        <f>P11/(P11+1)</f>
        <v>0.13351134846461951</v>
      </c>
      <c r="R11" s="22">
        <v>0.14000000000000001</v>
      </c>
      <c r="S11" s="29">
        <f>(1-R11)/(1-Q11)</f>
        <v>0.9925115562403698</v>
      </c>
      <c r="T11" s="50">
        <f>G11-0.7</f>
        <v>2012.5</v>
      </c>
      <c r="U11" s="45"/>
      <c r="V11" s="39" t="s">
        <v>495</v>
      </c>
      <c r="W11" t="s">
        <v>481</v>
      </c>
      <c r="X11" t="s">
        <v>485</v>
      </c>
      <c r="Z11" s="13">
        <f>Z10*S11</f>
        <v>64.368896835034491</v>
      </c>
      <c r="AA11" s="13" t="s">
        <v>4</v>
      </c>
      <c r="AC11" s="13">
        <f>AC10*S11</f>
        <v>65.012585803384837</v>
      </c>
      <c r="AD11" s="13" t="s">
        <v>4</v>
      </c>
      <c r="AF11" s="13">
        <f>AF10*S11</f>
        <v>63.725207866684144</v>
      </c>
      <c r="AG11" s="13" t="s">
        <v>4</v>
      </c>
      <c r="AI11" s="2" t="s">
        <v>47</v>
      </c>
    </row>
    <row r="12" spans="1:37" x14ac:dyDescent="0.25">
      <c r="A12">
        <v>10</v>
      </c>
      <c r="C12" s="51"/>
      <c r="D12" s="49" t="s">
        <v>524</v>
      </c>
      <c r="E12">
        <f t="shared" si="1"/>
        <v>0.66999999999999993</v>
      </c>
      <c r="F12">
        <f t="shared" si="0"/>
        <v>8.3333333333333339</v>
      </c>
      <c r="G12" s="10">
        <v>2014.2</v>
      </c>
      <c r="H12" s="10" t="s">
        <v>2</v>
      </c>
      <c r="I12" s="26" t="s">
        <v>460</v>
      </c>
      <c r="J12" s="26" t="s">
        <v>512</v>
      </c>
      <c r="K12" s="73">
        <f t="shared" si="4"/>
        <v>46.449746463407855</v>
      </c>
      <c r="L12" t="s">
        <v>483</v>
      </c>
      <c r="M12" s="32">
        <v>1</v>
      </c>
      <c r="N12" s="33">
        <v>11</v>
      </c>
      <c r="O12" s="25">
        <f>100*M12/(N12+M12)</f>
        <v>8.3333333333333339</v>
      </c>
      <c r="P12" s="31">
        <f>(M12/N12/0.59)/2</f>
        <v>7.7041602465331288E-2</v>
      </c>
      <c r="Q12" s="30">
        <f>P12/(P12+1)</f>
        <v>7.1530758226037203E-2</v>
      </c>
      <c r="R12" s="22">
        <v>0.33</v>
      </c>
      <c r="S12" s="29">
        <f>(1-R12)/(1-Q12)</f>
        <v>0.72161787365177188</v>
      </c>
      <c r="T12" s="50">
        <f>G12-0.7</f>
        <v>2013.5</v>
      </c>
      <c r="V12" s="39" t="s">
        <v>495</v>
      </c>
      <c r="W12" t="s">
        <v>481</v>
      </c>
      <c r="X12" t="s">
        <v>485</v>
      </c>
      <c r="Z12" s="13">
        <f>Z11*S12</f>
        <v>46.449746463407855</v>
      </c>
      <c r="AA12" s="13" t="s">
        <v>4</v>
      </c>
      <c r="AC12" s="13">
        <f>AC11*S12</f>
        <v>46.914243928041941</v>
      </c>
      <c r="AD12" s="13" t="s">
        <v>4</v>
      </c>
      <c r="AF12" s="13">
        <f>AF11*S12</f>
        <v>45.985248998773777</v>
      </c>
      <c r="AG12" s="13" t="s">
        <v>4</v>
      </c>
      <c r="AI12" s="2" t="s">
        <v>47</v>
      </c>
    </row>
    <row r="13" spans="1:37" x14ac:dyDescent="0.25">
      <c r="A13">
        <v>11</v>
      </c>
      <c r="B13" t="s">
        <v>561</v>
      </c>
      <c r="C13" s="5" t="s">
        <v>552</v>
      </c>
      <c r="D13" s="49" t="s">
        <v>556</v>
      </c>
      <c r="E13">
        <v>1</v>
      </c>
      <c r="F13">
        <f t="shared" si="0"/>
        <v>14</v>
      </c>
      <c r="G13" s="10">
        <v>2015.2</v>
      </c>
      <c r="H13" s="10" t="s">
        <v>2</v>
      </c>
      <c r="I13" s="26" t="s">
        <v>460</v>
      </c>
      <c r="J13" s="26"/>
      <c r="K13" s="73"/>
      <c r="L13" t="s">
        <v>457</v>
      </c>
      <c r="M13" s="32">
        <v>7</v>
      </c>
      <c r="N13" s="33">
        <v>43</v>
      </c>
      <c r="O13" s="25">
        <f>100*M13/(N13+M13)</f>
        <v>14</v>
      </c>
      <c r="P13" s="31">
        <f>(M13/N13/0.59)/2</f>
        <v>0.13795821836815136</v>
      </c>
      <c r="Q13" s="74">
        <f>P13/(P13+1)</f>
        <v>0.12123311395912713</v>
      </c>
      <c r="R13" s="20">
        <v>0</v>
      </c>
      <c r="S13" s="71">
        <f>(1-R13)/(1-Q13)</f>
        <v>1.1379582183681514</v>
      </c>
      <c r="T13" s="72">
        <f t="shared" ref="T13" si="5">G13-0.7</f>
        <v>2014.5</v>
      </c>
      <c r="U13" s="20" t="s">
        <v>655</v>
      </c>
      <c r="V13" s="39" t="s">
        <v>495</v>
      </c>
      <c r="W13" t="s">
        <v>481</v>
      </c>
      <c r="X13" t="s">
        <v>485</v>
      </c>
      <c r="Z13" s="13" t="s">
        <v>4</v>
      </c>
      <c r="AA13" s="13" t="s">
        <v>4</v>
      </c>
      <c r="AC13" s="13" t="s">
        <v>4</v>
      </c>
      <c r="AD13" s="13" t="s">
        <v>4</v>
      </c>
      <c r="AF13" s="13" t="s">
        <v>4</v>
      </c>
      <c r="AG13" s="13" t="s">
        <v>4</v>
      </c>
      <c r="AI13" s="2" t="s">
        <v>4</v>
      </c>
    </row>
    <row r="14" spans="1:37" x14ac:dyDescent="0.25">
      <c r="A14">
        <v>12</v>
      </c>
      <c r="B14" t="s">
        <v>562</v>
      </c>
      <c r="C14" s="52" t="s">
        <v>43</v>
      </c>
      <c r="D14" s="53" t="s">
        <v>530</v>
      </c>
      <c r="F14">
        <f t="shared" si="0"/>
        <v>14</v>
      </c>
      <c r="G14" s="10">
        <v>2015</v>
      </c>
      <c r="H14" s="10" t="s">
        <v>2</v>
      </c>
      <c r="I14" s="26" t="s">
        <v>461</v>
      </c>
      <c r="J14" s="26"/>
      <c r="K14" s="73">
        <v>49</v>
      </c>
      <c r="L14" t="s">
        <v>484</v>
      </c>
      <c r="O14" s="16">
        <v>14</v>
      </c>
      <c r="Q14" s="76">
        <v>0.10344827586206896</v>
      </c>
      <c r="S14" s="38">
        <f>K14/K12</f>
        <v>1.0549034974518361</v>
      </c>
      <c r="T14" s="72">
        <v>2014.5</v>
      </c>
      <c r="U14" s="8" t="s">
        <v>654</v>
      </c>
      <c r="W14" t="s">
        <v>481</v>
      </c>
      <c r="X14" t="s">
        <v>485</v>
      </c>
      <c r="Z14" s="13" t="s">
        <v>509</v>
      </c>
      <c r="AA14" s="3">
        <f>SUM(AA3:AA13)</f>
        <v>1012.9671084155713</v>
      </c>
      <c r="AC14" s="13" t="s">
        <v>509</v>
      </c>
      <c r="AD14" s="3">
        <f>SUM(AD3:AD13)</f>
        <v>1013.1562315387765</v>
      </c>
      <c r="AF14" s="13" t="s">
        <v>509</v>
      </c>
      <c r="AG14" s="3">
        <f>SUM(AG3:AG13)</f>
        <v>1016.2605486990806</v>
      </c>
      <c r="AI14" s="2" t="s">
        <v>4</v>
      </c>
    </row>
    <row r="15" spans="1:37" x14ac:dyDescent="0.25">
      <c r="A15">
        <v>13</v>
      </c>
      <c r="B15" t="s">
        <v>563</v>
      </c>
      <c r="C15" s="5" t="s">
        <v>499</v>
      </c>
      <c r="D15" s="49" t="s">
        <v>575</v>
      </c>
      <c r="E15">
        <f t="shared" si="1"/>
        <v>0.92900000000000005</v>
      </c>
      <c r="F15">
        <f t="shared" si="0"/>
        <v>10</v>
      </c>
      <c r="G15" s="2">
        <v>2016</v>
      </c>
      <c r="H15" s="2" t="s">
        <v>2</v>
      </c>
      <c r="I15" t="s">
        <v>462</v>
      </c>
      <c r="J15" s="75" t="s">
        <v>513</v>
      </c>
      <c r="K15" s="16">
        <v>50</v>
      </c>
      <c r="L15" t="s">
        <v>484</v>
      </c>
      <c r="O15" s="16">
        <v>10</v>
      </c>
      <c r="Q15" s="76">
        <v>7.1428571428571438E-2</v>
      </c>
      <c r="R15" s="70">
        <v>7.0999999999999938E-2</v>
      </c>
      <c r="S15" s="1">
        <v>1.06</v>
      </c>
      <c r="T15">
        <v>2015.5</v>
      </c>
      <c r="U15" t="s">
        <v>498</v>
      </c>
      <c r="W15" t="s">
        <v>481</v>
      </c>
      <c r="X15" t="s">
        <v>485</v>
      </c>
      <c r="Z15" s="13"/>
      <c r="AC15" s="13"/>
      <c r="AF15" s="13"/>
      <c r="AI15" s="2" t="s">
        <v>47</v>
      </c>
      <c r="AJ15" s="3">
        <v>10.8</v>
      </c>
      <c r="AK15" t="s">
        <v>466</v>
      </c>
    </row>
    <row r="16" spans="1:37" x14ac:dyDescent="0.25">
      <c r="A16">
        <v>14</v>
      </c>
      <c r="B16" t="s">
        <v>78</v>
      </c>
      <c r="C16" s="5" t="s">
        <v>488</v>
      </c>
      <c r="D16" t="s">
        <v>531</v>
      </c>
      <c r="E16">
        <f t="shared" si="1"/>
        <v>1</v>
      </c>
      <c r="F16">
        <f t="shared" si="0"/>
        <v>29</v>
      </c>
      <c r="G16" s="2">
        <v>2017</v>
      </c>
      <c r="H16" s="2" t="s">
        <v>2</v>
      </c>
      <c r="I16" t="s">
        <v>462</v>
      </c>
      <c r="J16" s="18" t="s">
        <v>514</v>
      </c>
      <c r="K16" s="16">
        <v>63</v>
      </c>
      <c r="L16" t="s">
        <v>484</v>
      </c>
      <c r="O16" s="16">
        <v>29</v>
      </c>
      <c r="Q16" s="77">
        <v>0.20588235294117649</v>
      </c>
      <c r="R16" s="70">
        <v>0</v>
      </c>
      <c r="S16" s="1">
        <v>1.29</v>
      </c>
      <c r="T16">
        <v>2016.5</v>
      </c>
      <c r="U16" t="s">
        <v>498</v>
      </c>
      <c r="W16" t="s">
        <v>481</v>
      </c>
      <c r="X16" t="s">
        <v>485</v>
      </c>
      <c r="Z16" s="13"/>
      <c r="AC16" s="13"/>
      <c r="AF16" s="13"/>
      <c r="AI16" s="2" t="s">
        <v>47</v>
      </c>
      <c r="AJ16" s="3">
        <v>0.5</v>
      </c>
      <c r="AK16" t="s">
        <v>466</v>
      </c>
    </row>
    <row r="17" spans="1:37" x14ac:dyDescent="0.25">
      <c r="A17">
        <v>15</v>
      </c>
      <c r="B17" t="s">
        <v>65</v>
      </c>
      <c r="C17" s="5" t="s">
        <v>489</v>
      </c>
      <c r="D17" t="s">
        <v>532</v>
      </c>
      <c r="E17">
        <f t="shared" si="1"/>
        <v>0.94099999999999995</v>
      </c>
      <c r="F17">
        <f t="shared" si="0"/>
        <v>14</v>
      </c>
      <c r="G17" s="2">
        <v>2018</v>
      </c>
      <c r="H17" s="2" t="s">
        <v>2</v>
      </c>
      <c r="I17" t="s">
        <v>462</v>
      </c>
      <c r="J17" s="18" t="s">
        <v>514</v>
      </c>
      <c r="K17" s="16">
        <v>65</v>
      </c>
      <c r="L17" t="s">
        <v>484</v>
      </c>
      <c r="O17" s="16">
        <v>14</v>
      </c>
      <c r="Q17" s="76">
        <v>0.15789473684210525</v>
      </c>
      <c r="R17" s="70">
        <v>5.9000000000000059E-2</v>
      </c>
      <c r="S17" s="1">
        <v>1.03</v>
      </c>
      <c r="T17">
        <v>2017.5</v>
      </c>
      <c r="U17" t="s">
        <v>498</v>
      </c>
      <c r="W17" t="s">
        <v>481</v>
      </c>
      <c r="X17" t="s">
        <v>485</v>
      </c>
      <c r="AI17" s="2" t="s">
        <v>47</v>
      </c>
      <c r="AJ17" s="3">
        <v>2</v>
      </c>
      <c r="AK17" t="s">
        <v>466</v>
      </c>
    </row>
    <row r="18" spans="1:37" x14ac:dyDescent="0.25">
      <c r="A18">
        <v>16</v>
      </c>
      <c r="B18" t="s">
        <v>564</v>
      </c>
      <c r="C18" s="5" t="s">
        <v>494</v>
      </c>
      <c r="D18" t="s">
        <v>533</v>
      </c>
      <c r="E18">
        <f t="shared" si="1"/>
        <v>0.97299999999999998</v>
      </c>
      <c r="F18">
        <f t="shared" si="0"/>
        <v>23</v>
      </c>
      <c r="G18" s="2">
        <v>2019</v>
      </c>
      <c r="H18" s="2" t="s">
        <v>2</v>
      </c>
      <c r="I18" t="s">
        <v>462</v>
      </c>
      <c r="J18" s="18" t="s">
        <v>514</v>
      </c>
      <c r="K18" s="16">
        <v>77</v>
      </c>
      <c r="L18" t="s">
        <v>484</v>
      </c>
      <c r="O18" s="16">
        <v>23</v>
      </c>
      <c r="Q18" s="76">
        <v>0.23404255319148937</v>
      </c>
      <c r="R18" s="70">
        <v>2.7000000000000027E-2</v>
      </c>
      <c r="S18" s="1">
        <v>1.22</v>
      </c>
      <c r="T18">
        <v>2018.5</v>
      </c>
      <c r="U18" t="s">
        <v>498</v>
      </c>
      <c r="W18" t="s">
        <v>481</v>
      </c>
      <c r="X18" t="s">
        <v>485</v>
      </c>
      <c r="AI18" s="2" t="s">
        <v>47</v>
      </c>
      <c r="AJ18" s="3">
        <v>0.3</v>
      </c>
      <c r="AK18" t="s">
        <v>466</v>
      </c>
    </row>
    <row r="19" spans="1:37" x14ac:dyDescent="0.25">
      <c r="A19">
        <v>17</v>
      </c>
      <c r="B19" t="s">
        <v>565</v>
      </c>
      <c r="C19" s="27" t="s">
        <v>534</v>
      </c>
      <c r="D19" t="s">
        <v>535</v>
      </c>
      <c r="E19">
        <f t="shared" si="1"/>
        <v>0.93599999999999994</v>
      </c>
      <c r="F19">
        <f t="shared" si="0"/>
        <v>13</v>
      </c>
      <c r="G19" s="2">
        <v>2020</v>
      </c>
      <c r="H19" s="2" t="s">
        <v>2</v>
      </c>
      <c r="I19" t="s">
        <v>462</v>
      </c>
      <c r="J19" s="18" t="s">
        <v>514</v>
      </c>
      <c r="K19" s="16">
        <v>87</v>
      </c>
      <c r="L19" t="s">
        <v>484</v>
      </c>
      <c r="O19" s="2">
        <v>13</v>
      </c>
      <c r="Q19" s="76">
        <v>6.3829787234042548E-2</v>
      </c>
      <c r="R19" s="70">
        <v>6.4000000000000057E-2</v>
      </c>
      <c r="S19" s="1">
        <v>1.1299999999999999</v>
      </c>
      <c r="T19">
        <v>2019.5</v>
      </c>
      <c r="U19" t="s">
        <v>498</v>
      </c>
      <c r="W19" t="s">
        <v>481</v>
      </c>
      <c r="X19" t="s">
        <v>485</v>
      </c>
      <c r="AC19" s="13" t="s">
        <v>4</v>
      </c>
      <c r="AI19" s="2" t="s">
        <v>47</v>
      </c>
      <c r="AJ19" s="3">
        <v>1</v>
      </c>
      <c r="AK19" t="s">
        <v>466</v>
      </c>
    </row>
    <row r="20" spans="1:37" x14ac:dyDescent="0.25">
      <c r="A20">
        <v>18</v>
      </c>
      <c r="B20" t="s">
        <v>3</v>
      </c>
      <c r="C20" s="5" t="s">
        <v>487</v>
      </c>
      <c r="D20" s="78" t="s">
        <v>656</v>
      </c>
      <c r="F20" t="str">
        <f t="shared" si="0"/>
        <v xml:space="preserve"> </v>
      </c>
      <c r="G20" s="2">
        <v>2008.2</v>
      </c>
      <c r="H20" s="2" t="s">
        <v>3</v>
      </c>
      <c r="I20" t="s">
        <v>459</v>
      </c>
      <c r="J20" t="s">
        <v>459</v>
      </c>
      <c r="K20" s="16">
        <v>173</v>
      </c>
      <c r="L20" t="s">
        <v>482</v>
      </c>
      <c r="O20" s="16" t="s">
        <v>4</v>
      </c>
      <c r="T20" t="s">
        <v>4</v>
      </c>
      <c r="U20" s="27" t="s">
        <v>486</v>
      </c>
      <c r="V20" s="27"/>
      <c r="W20" s="26" t="s">
        <v>4</v>
      </c>
      <c r="Z20" s="1" t="s">
        <v>4</v>
      </c>
      <c r="AC20" s="1" t="s">
        <v>4</v>
      </c>
    </row>
    <row r="21" spans="1:37" x14ac:dyDescent="0.25">
      <c r="A21">
        <v>19</v>
      </c>
      <c r="B21" t="s">
        <v>487</v>
      </c>
      <c r="C21" s="5" t="s">
        <v>536</v>
      </c>
      <c r="D21" t="s">
        <v>537</v>
      </c>
      <c r="E21">
        <f t="shared" si="1"/>
        <v>0.88</v>
      </c>
      <c r="F21">
        <f t="shared" si="0"/>
        <v>15.028901734104046</v>
      </c>
      <c r="G21" s="2">
        <v>2008.2</v>
      </c>
      <c r="H21" s="2" t="s">
        <v>3</v>
      </c>
      <c r="I21" t="s">
        <v>460</v>
      </c>
      <c r="J21" t="s">
        <v>515</v>
      </c>
      <c r="K21" s="16">
        <f>Z21</f>
        <v>116.03644724879979</v>
      </c>
      <c r="L21" t="s">
        <v>483</v>
      </c>
      <c r="M21" s="32">
        <v>26</v>
      </c>
      <c r="N21" s="32">
        <v>147</v>
      </c>
      <c r="O21" s="25">
        <f>100*M21/(N21+M21)</f>
        <v>15.028901734104046</v>
      </c>
      <c r="P21" s="37">
        <f>(M21/N21/0.59)/2</f>
        <v>0.14989046466044045</v>
      </c>
      <c r="Q21" s="29">
        <f>P21/(P21+1)</f>
        <v>0.13035195026571744</v>
      </c>
      <c r="R21" s="39">
        <v>0.12</v>
      </c>
      <c r="S21" s="29">
        <f>(1-R21)/(1-Q21)</f>
        <v>1.0119036089011877</v>
      </c>
      <c r="T21" s="50">
        <f>G21-0.7</f>
        <v>2007.5</v>
      </c>
      <c r="U21" s="26"/>
      <c r="V21" s="39" t="s">
        <v>495</v>
      </c>
      <c r="W21" s="26" t="s">
        <v>500</v>
      </c>
      <c r="X21" s="8" t="s">
        <v>510</v>
      </c>
      <c r="Z21" s="36">
        <f t="shared" ref="Z21:Z22" si="6">Z22/S22</f>
        <v>116.03644724879979</v>
      </c>
      <c r="AA21" s="26" t="s">
        <v>4</v>
      </c>
      <c r="AC21" s="36">
        <f>AC22/S22</f>
        <v>117.02821175519979</v>
      </c>
      <c r="AD21" s="26" t="s">
        <v>4</v>
      </c>
      <c r="AF21" s="36">
        <f>AF22/S22</f>
        <v>115.0446827423998</v>
      </c>
      <c r="AG21" s="26" t="s">
        <v>4</v>
      </c>
      <c r="AI21" s="2" t="s">
        <v>4</v>
      </c>
    </row>
    <row r="22" spans="1:37" x14ac:dyDescent="0.25">
      <c r="A22">
        <v>20</v>
      </c>
      <c r="B22" t="s">
        <v>567</v>
      </c>
      <c r="C22" s="5" t="s">
        <v>464</v>
      </c>
      <c r="D22" t="s">
        <v>592</v>
      </c>
      <c r="E22">
        <f t="shared" si="1"/>
        <v>0.75</v>
      </c>
      <c r="F22">
        <f t="shared" si="0"/>
        <v>12</v>
      </c>
      <c r="G22" s="2">
        <v>2009.2</v>
      </c>
      <c r="H22" s="2" t="s">
        <v>3</v>
      </c>
      <c r="I22" t="s">
        <v>460</v>
      </c>
      <c r="J22" t="s">
        <v>515</v>
      </c>
      <c r="K22" s="16">
        <f t="shared" ref="K22:K25" si="7">Z22</f>
        <v>97.084423507085191</v>
      </c>
      <c r="L22" t="s">
        <v>483</v>
      </c>
      <c r="M22" s="32">
        <v>9</v>
      </c>
      <c r="N22" s="32">
        <v>66</v>
      </c>
      <c r="O22" s="25">
        <f>100*M22/(N22+M22)</f>
        <v>12</v>
      </c>
      <c r="P22" s="37">
        <f>(M22/N22/0.59)/2</f>
        <v>0.11556240369799692</v>
      </c>
      <c r="Q22" s="29">
        <f>P22/(P22+1)</f>
        <v>0.10359116022099447</v>
      </c>
      <c r="R22" s="39">
        <v>0.25</v>
      </c>
      <c r="S22" s="29">
        <f>(1-R22)/(1-Q22)</f>
        <v>0.83667180277349773</v>
      </c>
      <c r="T22" s="50">
        <f>G22-0.7</f>
        <v>2008.5</v>
      </c>
      <c r="U22" s="26"/>
      <c r="V22" s="39" t="s">
        <v>495</v>
      </c>
      <c r="W22" s="26" t="s">
        <v>500</v>
      </c>
      <c r="X22" t="s">
        <v>511</v>
      </c>
      <c r="Z22" s="36">
        <f t="shared" si="6"/>
        <v>97.084423507085191</v>
      </c>
      <c r="AA22" s="26" t="s">
        <v>4</v>
      </c>
      <c r="AC22" s="36">
        <f>AC23/S23</f>
        <v>97.914204904581652</v>
      </c>
      <c r="AD22" s="26" t="s">
        <v>4</v>
      </c>
      <c r="AF22" s="36">
        <f>AF23/S23</f>
        <v>96.254642109588744</v>
      </c>
      <c r="AG22" s="26" t="s">
        <v>4</v>
      </c>
      <c r="AI22" s="2" t="s">
        <v>47</v>
      </c>
    </row>
    <row r="23" spans="1:37" x14ac:dyDescent="0.25">
      <c r="A23">
        <v>21</v>
      </c>
      <c r="B23" t="s">
        <v>566</v>
      </c>
      <c r="C23" s="5" t="s">
        <v>539</v>
      </c>
      <c r="D23" t="s">
        <v>591</v>
      </c>
      <c r="E23">
        <f t="shared" si="1"/>
        <v>0.9</v>
      </c>
      <c r="F23">
        <f t="shared" si="0"/>
        <v>21.25</v>
      </c>
      <c r="G23" s="2">
        <v>2010.2</v>
      </c>
      <c r="H23" s="2" t="s">
        <v>3</v>
      </c>
      <c r="I23" t="s">
        <v>460</v>
      </c>
      <c r="J23" t="s">
        <v>515</v>
      </c>
      <c r="K23" s="16">
        <f t="shared" si="7"/>
        <v>107.35703684185425</v>
      </c>
      <c r="L23" t="s">
        <v>483</v>
      </c>
      <c r="M23" s="32">
        <v>17</v>
      </c>
      <c r="N23" s="32">
        <v>63</v>
      </c>
      <c r="O23" s="25">
        <f>100*M23/(N23+M23)</f>
        <v>21.25</v>
      </c>
      <c r="P23" s="37">
        <f>(M23/N23/0.59)/2</f>
        <v>0.22867904223836427</v>
      </c>
      <c r="Q23" s="29">
        <f>P23/(P23+1)</f>
        <v>0.18611780162031968</v>
      </c>
      <c r="R23" s="39">
        <v>0.1</v>
      </c>
      <c r="S23" s="29">
        <f>(1-R23)/(1-Q23)</f>
        <v>1.1058111380145279</v>
      </c>
      <c r="T23" s="50">
        <f>G23-0.7</f>
        <v>2009.5</v>
      </c>
      <c r="U23" s="26"/>
      <c r="V23" s="39" t="s">
        <v>495</v>
      </c>
      <c r="W23" s="26" t="s">
        <v>500</v>
      </c>
      <c r="Z23" s="36">
        <f>Z24/S24</f>
        <v>107.35703684185425</v>
      </c>
      <c r="AA23" s="26" t="s">
        <v>4</v>
      </c>
      <c r="AC23" s="36">
        <f>AC24/S24</f>
        <v>108.27461835332311</v>
      </c>
      <c r="AD23" s="26" t="s">
        <v>4</v>
      </c>
      <c r="AF23" s="36">
        <f>AF24/S24</f>
        <v>106.43945533038543</v>
      </c>
      <c r="AG23" s="26" t="s">
        <v>4</v>
      </c>
      <c r="AI23" s="2" t="s">
        <v>47</v>
      </c>
    </row>
    <row r="24" spans="1:37" x14ac:dyDescent="0.25">
      <c r="A24">
        <v>22</v>
      </c>
      <c r="B24" t="s">
        <v>568</v>
      </c>
      <c r="C24" s="5" t="s">
        <v>501</v>
      </c>
      <c r="D24" t="s">
        <v>587</v>
      </c>
      <c r="E24">
        <f t="shared" si="1"/>
        <v>0.9</v>
      </c>
      <c r="F24">
        <f t="shared" si="0"/>
        <v>16.19047619047619</v>
      </c>
      <c r="G24" s="2">
        <v>2011.2</v>
      </c>
      <c r="H24" s="2" t="s">
        <v>3</v>
      </c>
      <c r="I24" t="s">
        <v>460</v>
      </c>
      <c r="J24" t="s">
        <v>515</v>
      </c>
      <c r="K24" s="16">
        <f t="shared" si="7"/>
        <v>112.43954062762617</v>
      </c>
      <c r="L24" t="s">
        <v>483</v>
      </c>
      <c r="M24" s="32">
        <v>17</v>
      </c>
      <c r="N24" s="32">
        <v>88</v>
      </c>
      <c r="O24" s="25">
        <f>100*M24/(N24+M24)</f>
        <v>16.19047619047619</v>
      </c>
      <c r="P24" s="37">
        <f>(M24/N24/0.59)/2</f>
        <v>0.16371340523882896</v>
      </c>
      <c r="Q24" s="29">
        <f>P24/(P24+1)</f>
        <v>0.14068189341277723</v>
      </c>
      <c r="R24" s="39">
        <v>0.1</v>
      </c>
      <c r="S24" s="29">
        <f>(1-R24)/(1-Q24)</f>
        <v>1.0473420647149461</v>
      </c>
      <c r="T24" s="50">
        <f>G24-0.7</f>
        <v>2010.5</v>
      </c>
      <c r="U24" s="26"/>
      <c r="V24" s="39" t="s">
        <v>495</v>
      </c>
      <c r="W24" s="26" t="s">
        <v>500</v>
      </c>
      <c r="Z24" s="36">
        <f>Z25/S25</f>
        <v>112.43954062762617</v>
      </c>
      <c r="AA24" s="26" t="s">
        <v>4</v>
      </c>
      <c r="AC24" s="36">
        <f>AC25/S25</f>
        <v>113.40056234239222</v>
      </c>
      <c r="AD24" s="26" t="s">
        <v>4</v>
      </c>
      <c r="AF24" s="36">
        <f>AF25/S25</f>
        <v>111.47851891286014</v>
      </c>
      <c r="AG24" s="26" t="s">
        <v>4</v>
      </c>
      <c r="AI24" s="2" t="s">
        <v>47</v>
      </c>
    </row>
    <row r="25" spans="1:37" x14ac:dyDescent="0.25">
      <c r="A25">
        <v>23</v>
      </c>
      <c r="B25" t="s">
        <v>569</v>
      </c>
      <c r="C25" s="5" t="s">
        <v>502</v>
      </c>
      <c r="D25" t="s">
        <v>538</v>
      </c>
      <c r="E25">
        <f t="shared" si="1"/>
        <v>0.91</v>
      </c>
      <c r="F25">
        <f t="shared" si="0"/>
        <v>7.2289156626506026</v>
      </c>
      <c r="G25" s="2">
        <v>2012.2</v>
      </c>
      <c r="H25" s="2" t="s">
        <v>3</v>
      </c>
      <c r="I25" t="s">
        <v>460</v>
      </c>
      <c r="J25" t="s">
        <v>515</v>
      </c>
      <c r="K25" s="16">
        <f t="shared" si="7"/>
        <v>109.0767494356659</v>
      </c>
      <c r="L25" t="s">
        <v>483</v>
      </c>
      <c r="M25" s="32">
        <v>6</v>
      </c>
      <c r="N25" s="32">
        <v>77</v>
      </c>
      <c r="O25" s="25">
        <f>100*M25/(N25+M25)</f>
        <v>7.2289156626506026</v>
      </c>
      <c r="P25" s="37">
        <f>(M25/N25/0.59)/2</f>
        <v>6.6035659255998247E-2</v>
      </c>
      <c r="Q25" s="29">
        <f>P25/(P25+1)</f>
        <v>6.1945075366508368E-2</v>
      </c>
      <c r="R25" s="39">
        <v>0.09</v>
      </c>
      <c r="S25" s="29">
        <f>(1-R25)/(1-Q25)</f>
        <v>0.97009244992295851</v>
      </c>
      <c r="T25" s="50">
        <f>G25-0.7</f>
        <v>2011.5</v>
      </c>
      <c r="U25" s="26"/>
      <c r="V25" s="39" t="s">
        <v>495</v>
      </c>
      <c r="W25" s="26" t="s">
        <v>500</v>
      </c>
      <c r="Z25" s="36">
        <f>Z27/S27</f>
        <v>109.0767494356659</v>
      </c>
      <c r="AA25" s="26" t="s">
        <v>4</v>
      </c>
      <c r="AC25" s="36">
        <f>AC27/S27</f>
        <v>110.00902934537245</v>
      </c>
      <c r="AD25" s="26" t="s">
        <v>4</v>
      </c>
      <c r="AF25" s="36">
        <f>AF27/S27</f>
        <v>108.14446952595935</v>
      </c>
      <c r="AG25" s="26" t="s">
        <v>4</v>
      </c>
      <c r="AI25" s="2" t="s">
        <v>47</v>
      </c>
    </row>
    <row r="26" spans="1:37" x14ac:dyDescent="0.25">
      <c r="A26">
        <v>24</v>
      </c>
      <c r="B26" t="s">
        <v>570</v>
      </c>
      <c r="C26" s="5" t="s">
        <v>504</v>
      </c>
      <c r="G26" s="2">
        <v>2013.1000000000001</v>
      </c>
      <c r="H26" s="2" t="s">
        <v>3</v>
      </c>
      <c r="I26" t="s">
        <v>459</v>
      </c>
      <c r="J26" t="s">
        <v>459</v>
      </c>
      <c r="K26" s="16">
        <v>122</v>
      </c>
      <c r="L26" t="s">
        <v>482</v>
      </c>
      <c r="U26" s="27" t="s">
        <v>497</v>
      </c>
      <c r="W26" s="26" t="s">
        <v>4</v>
      </c>
      <c r="Y26" s="18" t="s">
        <v>507</v>
      </c>
      <c r="Z26" s="26"/>
      <c r="AA26" s="26"/>
      <c r="AB26" s="18" t="s">
        <v>507</v>
      </c>
      <c r="AE26" s="18" t="s">
        <v>507</v>
      </c>
      <c r="AF26" s="26"/>
      <c r="AG26" s="26"/>
    </row>
    <row r="27" spans="1:37" x14ac:dyDescent="0.25">
      <c r="A27">
        <v>25</v>
      </c>
      <c r="B27" t="s">
        <v>571</v>
      </c>
      <c r="C27" s="5" t="s">
        <v>505</v>
      </c>
      <c r="E27">
        <f t="shared" si="1"/>
        <v>1</v>
      </c>
      <c r="F27">
        <f t="shared" si="0"/>
        <v>7.8947368421052628</v>
      </c>
      <c r="G27" s="2">
        <v>2013.3000000000002</v>
      </c>
      <c r="H27" s="2" t="s">
        <v>3</v>
      </c>
      <c r="I27" t="s">
        <v>460</v>
      </c>
      <c r="J27" t="s">
        <v>515</v>
      </c>
      <c r="K27" s="16">
        <f>Z27</f>
        <v>117</v>
      </c>
      <c r="L27" t="s">
        <v>483</v>
      </c>
      <c r="M27" s="32">
        <v>9</v>
      </c>
      <c r="N27" s="32">
        <v>105</v>
      </c>
      <c r="O27" s="25">
        <f>100*M27/(N27+M27)</f>
        <v>7.8947368421052628</v>
      </c>
      <c r="P27" s="37">
        <f>(M27/N27/0.59)/2</f>
        <v>7.2639225181598072E-2</v>
      </c>
      <c r="Q27" s="29">
        <f>P27/(P27+1)</f>
        <v>6.772009029345373E-2</v>
      </c>
      <c r="R27" s="39">
        <v>0</v>
      </c>
      <c r="S27" s="29">
        <f>(1-R27)/(1-Q27)</f>
        <v>1.0726392251815982</v>
      </c>
      <c r="T27" s="50">
        <f>G27-0.8</f>
        <v>2012.5000000000002</v>
      </c>
      <c r="U27" s="26" t="s">
        <v>4</v>
      </c>
      <c r="V27" s="39" t="s">
        <v>495</v>
      </c>
      <c r="W27" s="26" t="s">
        <v>500</v>
      </c>
      <c r="Y27" s="18">
        <v>117</v>
      </c>
      <c r="Z27">
        <f>Y27</f>
        <v>117</v>
      </c>
      <c r="AA27" s="13">
        <f>(Z27-K26)^2</f>
        <v>25</v>
      </c>
      <c r="AB27" s="18" t="s">
        <v>540</v>
      </c>
      <c r="AC27">
        <f>Z27+1</f>
        <v>118</v>
      </c>
      <c r="AD27" s="13">
        <f>(AC27-$K$26)^2</f>
        <v>16</v>
      </c>
      <c r="AE27" s="18" t="s">
        <v>541</v>
      </c>
      <c r="AF27">
        <f>Z27-1</f>
        <v>116</v>
      </c>
      <c r="AG27" s="13">
        <f>(AF27-K26)^2</f>
        <v>36</v>
      </c>
      <c r="AI27" s="2" t="s">
        <v>47</v>
      </c>
    </row>
    <row r="28" spans="1:37" x14ac:dyDescent="0.25">
      <c r="A28">
        <v>26</v>
      </c>
      <c r="B28" t="s">
        <v>80</v>
      </c>
      <c r="C28" t="s">
        <v>506</v>
      </c>
      <c r="D28" t="s">
        <v>550</v>
      </c>
      <c r="G28" s="2">
        <v>2014.1000000000001</v>
      </c>
      <c r="H28" s="2" t="s">
        <v>3</v>
      </c>
      <c r="I28" t="s">
        <v>459</v>
      </c>
      <c r="J28" t="s">
        <v>459</v>
      </c>
      <c r="K28" s="16">
        <v>100</v>
      </c>
      <c r="L28" t="s">
        <v>482</v>
      </c>
      <c r="U28" s="27" t="s">
        <v>486</v>
      </c>
      <c r="W28" s="26" t="s">
        <v>4</v>
      </c>
      <c r="AA28" s="13" t="s">
        <v>4</v>
      </c>
      <c r="AD28" s="13" t="s">
        <v>4</v>
      </c>
      <c r="AG28" s="13" t="s">
        <v>4</v>
      </c>
    </row>
    <row r="29" spans="1:37" x14ac:dyDescent="0.25">
      <c r="A29">
        <v>27</v>
      </c>
      <c r="B29" t="s">
        <v>572</v>
      </c>
      <c r="C29" t="s">
        <v>549</v>
      </c>
      <c r="E29">
        <f t="shared" si="1"/>
        <v>0.69</v>
      </c>
      <c r="F29">
        <f t="shared" si="0"/>
        <v>18.309859154929576</v>
      </c>
      <c r="G29" s="2">
        <v>2014.3000000000002</v>
      </c>
      <c r="H29" s="2" t="s">
        <v>3</v>
      </c>
      <c r="I29" t="s">
        <v>460</v>
      </c>
      <c r="J29" t="s">
        <v>515</v>
      </c>
      <c r="K29" s="16">
        <f>Z29</f>
        <v>96.064453535943883</v>
      </c>
      <c r="L29" t="s">
        <v>483</v>
      </c>
      <c r="M29" s="32">
        <v>13</v>
      </c>
      <c r="N29" s="32">
        <v>58</v>
      </c>
      <c r="O29" s="25">
        <f>100*M29/(N29+M29)</f>
        <v>18.309859154929576</v>
      </c>
      <c r="P29" s="37">
        <f>(M29/N29/0.59)/2</f>
        <v>0.18994739918176506</v>
      </c>
      <c r="Q29" s="29">
        <f>P29/(P29+1)</f>
        <v>0.15962671905697448</v>
      </c>
      <c r="R29" s="39">
        <v>0.31</v>
      </c>
      <c r="S29" s="29">
        <f>(1-R29)/(1-Q29)</f>
        <v>0.82106370543541785</v>
      </c>
      <c r="T29" s="50">
        <f>G29-0.8</f>
        <v>2013.5000000000002</v>
      </c>
      <c r="U29" s="26" t="s">
        <v>4</v>
      </c>
      <c r="V29" s="39" t="s">
        <v>495</v>
      </c>
      <c r="W29" s="26" t="s">
        <v>500</v>
      </c>
      <c r="Z29" s="13">
        <f>Z27*S29</f>
        <v>96.064453535943883</v>
      </c>
      <c r="AA29" s="13">
        <f>(Z29-K28)^2</f>
        <v>15.488525970744602</v>
      </c>
      <c r="AC29" s="13">
        <f>AC27*S29</f>
        <v>96.885517241379304</v>
      </c>
      <c r="AD29" s="13">
        <f>(AC29-K28)^2</f>
        <v>9.7000028537455787</v>
      </c>
      <c r="AF29" s="13">
        <f>AF27*S29</f>
        <v>95.243389830508477</v>
      </c>
      <c r="AG29" s="13">
        <f>(AF29-K28)^2</f>
        <v>22.625340304510178</v>
      </c>
      <c r="AI29" s="2" t="s">
        <v>47</v>
      </c>
    </row>
    <row r="30" spans="1:37" x14ac:dyDescent="0.25">
      <c r="A30">
        <v>28</v>
      </c>
      <c r="B30" t="s">
        <v>573</v>
      </c>
      <c r="C30" t="s">
        <v>544</v>
      </c>
      <c r="E30">
        <f t="shared" si="1"/>
        <v>0.73</v>
      </c>
      <c r="F30">
        <f t="shared" si="0"/>
        <v>13.636363636363637</v>
      </c>
      <c r="G30" s="2">
        <v>2015.2</v>
      </c>
      <c r="H30" s="2" t="s">
        <v>3</v>
      </c>
      <c r="I30" t="s">
        <v>460</v>
      </c>
      <c r="J30" t="s">
        <v>515</v>
      </c>
      <c r="K30" s="16">
        <f>Z30</f>
        <v>79.51068860326032</v>
      </c>
      <c r="L30" t="s">
        <v>483</v>
      </c>
      <c r="M30" s="32">
        <v>9</v>
      </c>
      <c r="N30" s="32">
        <v>57</v>
      </c>
      <c r="O30" s="25">
        <f>100*M30/(N30+M30)</f>
        <v>13.636363636363637</v>
      </c>
      <c r="P30" s="37">
        <f>(M30/N30/0.59)/2</f>
        <v>0.13380909901873328</v>
      </c>
      <c r="Q30" s="29">
        <f>P30/(P30+1)</f>
        <v>0.11801730920535013</v>
      </c>
      <c r="R30" s="39">
        <v>0.27</v>
      </c>
      <c r="S30" s="29">
        <f>(1-R30)/(1-Q30)</f>
        <v>0.82768064228367533</v>
      </c>
      <c r="T30" s="50">
        <f>G30-0.7</f>
        <v>2014.5</v>
      </c>
      <c r="U30" s="27" t="s">
        <v>4</v>
      </c>
      <c r="V30" s="39" t="s">
        <v>495</v>
      </c>
      <c r="W30" s="26" t="s">
        <v>500</v>
      </c>
      <c r="Z30" s="13">
        <f>Z29*S30</f>
        <v>79.51068860326032</v>
      </c>
      <c r="AA30" s="13"/>
      <c r="AC30" s="13">
        <f>AC29*S30</f>
        <v>80.190267138330924</v>
      </c>
      <c r="AD30" s="13" t="s">
        <v>4</v>
      </c>
      <c r="AF30" s="13">
        <f>AF29*S30</f>
        <v>78.83111006818973</v>
      </c>
      <c r="AG30" s="13" t="s">
        <v>4</v>
      </c>
      <c r="AI30" s="2" t="s">
        <v>47</v>
      </c>
    </row>
    <row r="31" spans="1:37" x14ac:dyDescent="0.25">
      <c r="A31">
        <v>29</v>
      </c>
      <c r="B31" t="s">
        <v>574</v>
      </c>
      <c r="C31" t="s">
        <v>548</v>
      </c>
      <c r="D31" t="s">
        <v>588</v>
      </c>
      <c r="G31" s="2">
        <v>2016.1</v>
      </c>
      <c r="H31" s="2" t="s">
        <v>3</v>
      </c>
      <c r="I31" t="s">
        <v>459</v>
      </c>
      <c r="J31" t="s">
        <v>459</v>
      </c>
      <c r="K31" s="16">
        <v>62</v>
      </c>
      <c r="L31" t="s">
        <v>482</v>
      </c>
      <c r="U31" s="27" t="s">
        <v>496</v>
      </c>
      <c r="W31" s="26" t="s">
        <v>4</v>
      </c>
      <c r="AA31" s="13" t="s">
        <v>4</v>
      </c>
      <c r="AD31" s="13" t="s">
        <v>4</v>
      </c>
      <c r="AG31" s="13" t="s">
        <v>4</v>
      </c>
    </row>
    <row r="32" spans="1:37" x14ac:dyDescent="0.25">
      <c r="A32">
        <v>30</v>
      </c>
      <c r="B32" t="s">
        <v>576</v>
      </c>
      <c r="C32" t="s">
        <v>542</v>
      </c>
      <c r="G32" s="2">
        <v>2016.3</v>
      </c>
      <c r="H32" s="2" t="s">
        <v>3</v>
      </c>
      <c r="I32" t="s">
        <v>460</v>
      </c>
      <c r="J32" t="s">
        <v>515</v>
      </c>
      <c r="K32" s="16">
        <f>Z32</f>
        <v>64.208118312290551</v>
      </c>
      <c r="L32" t="s">
        <v>483</v>
      </c>
      <c r="M32" t="s">
        <v>4</v>
      </c>
      <c r="O32"/>
      <c r="S32" s="38">
        <f>(S30+(K31/K28)^(1/2))/2</f>
        <v>0.80754071484242829</v>
      </c>
      <c r="T32" s="50">
        <f>G32-0.7</f>
        <v>2015.6</v>
      </c>
      <c r="U32" s="27" t="s">
        <v>4</v>
      </c>
      <c r="V32" s="27" t="s">
        <v>4</v>
      </c>
      <c r="W32" s="26" t="s">
        <v>500</v>
      </c>
      <c r="Z32" s="13">
        <f>Z30*S32</f>
        <v>64.208118312290551</v>
      </c>
      <c r="AA32" s="13">
        <f>(Z32-K31)^2</f>
        <v>4.8757864810728737</v>
      </c>
      <c r="AC32" s="13">
        <f>AC30*S32</f>
        <v>64.756905648293042</v>
      </c>
      <c r="AD32" s="13">
        <f>(AC32-K31)^2</f>
        <v>7.600528753590079</v>
      </c>
      <c r="AF32" s="13">
        <f>AF30*S32</f>
        <v>63.659330976288082</v>
      </c>
      <c r="AG32" s="13">
        <f>(AF32-K31)^2</f>
        <v>2.7533792888691599</v>
      </c>
      <c r="AI32" s="2" t="s">
        <v>47</v>
      </c>
      <c r="AJ32">
        <v>6.5</v>
      </c>
      <c r="AK32" t="s">
        <v>465</v>
      </c>
    </row>
    <row r="33" spans="1:37" x14ac:dyDescent="0.25">
      <c r="A33">
        <v>31</v>
      </c>
      <c r="B33" t="s">
        <v>577</v>
      </c>
      <c r="C33" t="s">
        <v>545</v>
      </c>
      <c r="E33">
        <f t="shared" si="1"/>
        <v>0.92</v>
      </c>
      <c r="F33">
        <f t="shared" si="0"/>
        <v>18.367346938775512</v>
      </c>
      <c r="G33" s="2">
        <v>2017.2</v>
      </c>
      <c r="H33" s="2" t="s">
        <v>3</v>
      </c>
      <c r="I33" t="s">
        <v>460</v>
      </c>
      <c r="J33" t="s">
        <v>516</v>
      </c>
      <c r="K33" s="16">
        <f>Z33</f>
        <v>70.335096381751498</v>
      </c>
      <c r="L33" t="s">
        <v>483</v>
      </c>
      <c r="M33" s="8">
        <v>9</v>
      </c>
      <c r="N33" s="8">
        <v>40</v>
      </c>
      <c r="O33" s="25">
        <f>100*M33/(N33+M33)</f>
        <v>18.367346938775512</v>
      </c>
      <c r="P33" s="31">
        <f>(M33/N33/0.59)/2</f>
        <v>0.19067796610169493</v>
      </c>
      <c r="Q33" s="30">
        <f>P33/(P33+1)</f>
        <v>0.16014234875444841</v>
      </c>
      <c r="R33" s="29">
        <v>0.08</v>
      </c>
      <c r="S33" s="29">
        <f>(1-R33)/(1-Q33)</f>
        <v>1.0954237288135593</v>
      </c>
      <c r="T33" s="50">
        <f>G33-0.7</f>
        <v>2016.5</v>
      </c>
      <c r="U33" s="27" t="s">
        <v>4</v>
      </c>
      <c r="V33" s="38" t="s">
        <v>491</v>
      </c>
      <c r="W33" s="26" t="s">
        <v>500</v>
      </c>
      <c r="Z33" s="13">
        <f>Z32*S33</f>
        <v>70.335096381751498</v>
      </c>
      <c r="AA33" s="13" t="s">
        <v>4</v>
      </c>
      <c r="AC33" s="13">
        <f>AC32*S33</f>
        <v>70.936251051681012</v>
      </c>
      <c r="AD33" s="13" t="s">
        <v>4</v>
      </c>
      <c r="AF33" s="13">
        <f>AF32*S33</f>
        <v>69.733941711822013</v>
      </c>
      <c r="AG33" s="13" t="s">
        <v>4</v>
      </c>
      <c r="AI33" s="2" t="s">
        <v>47</v>
      </c>
      <c r="AJ33">
        <v>0.3</v>
      </c>
      <c r="AK33" t="s">
        <v>465</v>
      </c>
    </row>
    <row r="34" spans="1:37" x14ac:dyDescent="0.25">
      <c r="A34">
        <v>32</v>
      </c>
      <c r="B34" t="s">
        <v>578</v>
      </c>
      <c r="C34" t="s">
        <v>547</v>
      </c>
      <c r="D34" t="s">
        <v>589</v>
      </c>
      <c r="G34" s="2">
        <v>2018.2</v>
      </c>
      <c r="H34" s="2" t="s">
        <v>3</v>
      </c>
      <c r="I34" t="s">
        <v>551</v>
      </c>
      <c r="J34" t="s">
        <v>459</v>
      </c>
      <c r="K34" s="16">
        <v>74</v>
      </c>
      <c r="L34" t="s">
        <v>482</v>
      </c>
      <c r="U34" s="27" t="s">
        <v>486</v>
      </c>
      <c r="W34" s="26" t="s">
        <v>4</v>
      </c>
      <c r="Z34" s="13"/>
      <c r="AA34" s="13" t="s">
        <v>4</v>
      </c>
      <c r="AC34" s="13"/>
      <c r="AD34" s="13" t="s">
        <v>4</v>
      </c>
      <c r="AF34" s="13"/>
      <c r="AG34" s="13" t="s">
        <v>4</v>
      </c>
      <c r="AK34" t="s">
        <v>4</v>
      </c>
    </row>
    <row r="35" spans="1:37" x14ac:dyDescent="0.25">
      <c r="A35">
        <v>33</v>
      </c>
      <c r="B35" t="s">
        <v>579</v>
      </c>
      <c r="C35" t="s">
        <v>543</v>
      </c>
      <c r="E35">
        <f t="shared" si="1"/>
        <v>1</v>
      </c>
      <c r="F35">
        <f t="shared" si="0"/>
        <v>19.402985074626866</v>
      </c>
      <c r="G35" s="2">
        <v>2018.3</v>
      </c>
      <c r="H35" s="2" t="s">
        <v>3</v>
      </c>
      <c r="I35" t="s">
        <v>460</v>
      </c>
      <c r="J35" t="s">
        <v>516</v>
      </c>
      <c r="K35" s="16">
        <f>Z35</f>
        <v>84.684692316509341</v>
      </c>
      <c r="L35" t="s">
        <v>483</v>
      </c>
      <c r="M35" s="18">
        <v>13</v>
      </c>
      <c r="N35" s="18">
        <v>54</v>
      </c>
      <c r="O35" s="25">
        <f>100*M35/(N35+M35)</f>
        <v>19.402985074626866</v>
      </c>
      <c r="P35" s="31">
        <f>(M35/N35/0.59)/2</f>
        <v>0.20401757689893282</v>
      </c>
      <c r="Q35" s="30">
        <f>P35/(P35+1)</f>
        <v>0.16944734098018771</v>
      </c>
      <c r="R35" s="29">
        <v>0</v>
      </c>
      <c r="S35" s="29">
        <f>(1-R35)/(1-Q35)</f>
        <v>1.204017576898933</v>
      </c>
      <c r="T35" s="50">
        <f>G35-0.7</f>
        <v>2017.6</v>
      </c>
      <c r="U35" s="27" t="s">
        <v>4</v>
      </c>
      <c r="V35" s="40" t="s">
        <v>492</v>
      </c>
      <c r="W35" s="26" t="s">
        <v>500</v>
      </c>
      <c r="Z35" s="13">
        <f>Z33*S35</f>
        <v>84.684692316509341</v>
      </c>
      <c r="AA35" s="13">
        <f>(Z35-K34)^2</f>
        <v>114.16264989847376</v>
      </c>
      <c r="AC35" s="13">
        <f>AC33*S35</f>
        <v>85.408493105539364</v>
      </c>
      <c r="AD35" s="13">
        <f>(AC35-K34)^2</f>
        <v>130.15371493913921</v>
      </c>
      <c r="AF35" s="13">
        <f>AF33*S35</f>
        <v>83.960891527479376</v>
      </c>
      <c r="AG35" s="13">
        <f>(AF35-K34)^2</f>
        <v>99.21936002221041</v>
      </c>
      <c r="AI35" s="2" t="s">
        <v>47</v>
      </c>
      <c r="AJ35">
        <v>1.1000000000000001</v>
      </c>
      <c r="AK35" t="s">
        <v>465</v>
      </c>
    </row>
    <row r="36" spans="1:37" x14ac:dyDescent="0.25">
      <c r="A36">
        <v>34</v>
      </c>
      <c r="B36" t="s">
        <v>580</v>
      </c>
      <c r="C36" t="s">
        <v>546</v>
      </c>
      <c r="G36" s="2">
        <v>2019.1000000000001</v>
      </c>
      <c r="H36" s="2" t="s">
        <v>3</v>
      </c>
      <c r="I36" t="s">
        <v>551</v>
      </c>
      <c r="J36" t="s">
        <v>459</v>
      </c>
      <c r="K36" s="16">
        <v>88</v>
      </c>
      <c r="L36" t="s">
        <v>482</v>
      </c>
      <c r="U36" s="27" t="s">
        <v>486</v>
      </c>
      <c r="W36" s="26" t="s">
        <v>4</v>
      </c>
      <c r="AK36" t="s">
        <v>4</v>
      </c>
    </row>
    <row r="37" spans="1:37" x14ac:dyDescent="0.25">
      <c r="A37">
        <v>35</v>
      </c>
      <c r="B37" t="s">
        <v>581</v>
      </c>
      <c r="C37" s="2" t="s">
        <v>480</v>
      </c>
      <c r="D37" t="s">
        <v>4</v>
      </c>
      <c r="E37">
        <f t="shared" si="1"/>
        <v>0.78</v>
      </c>
      <c r="F37">
        <f t="shared" si="0"/>
        <v>25</v>
      </c>
      <c r="G37" s="2">
        <v>2019.3000000000002</v>
      </c>
      <c r="H37" s="2" t="s">
        <v>3</v>
      </c>
      <c r="I37" t="s">
        <v>460</v>
      </c>
      <c r="J37" t="s">
        <v>516</v>
      </c>
      <c r="K37" s="16">
        <f>Z37</f>
        <v>84.713398991870861</v>
      </c>
      <c r="L37" t="s">
        <v>483</v>
      </c>
      <c r="M37" s="42">
        <v>22</v>
      </c>
      <c r="N37" s="42">
        <v>66</v>
      </c>
      <c r="O37" s="25">
        <f>100*M37/(N37+M37)</f>
        <v>25</v>
      </c>
      <c r="P37" s="31">
        <f>(M37/N37/0.59)/2</f>
        <v>0.2824858757062147</v>
      </c>
      <c r="Q37" s="30">
        <f>P37/(P37+1)</f>
        <v>0.22026431718061673</v>
      </c>
      <c r="R37" s="29">
        <v>0.22</v>
      </c>
      <c r="S37" s="47">
        <f>(1-R37)/(1-Q37)</f>
        <v>1.0003389830508473</v>
      </c>
      <c r="T37" s="50">
        <f>G37-0.8</f>
        <v>2018.5000000000002</v>
      </c>
      <c r="U37" s="27" t="s">
        <v>4</v>
      </c>
      <c r="V37" s="41" t="s">
        <v>493</v>
      </c>
      <c r="W37" s="26" t="s">
        <v>500</v>
      </c>
      <c r="Z37" s="13">
        <f>Z35*S37</f>
        <v>84.713398991870861</v>
      </c>
      <c r="AC37" s="13">
        <f>AC35*S37</f>
        <v>85.437445137100553</v>
      </c>
      <c r="AF37" s="13">
        <f>AF35*S37</f>
        <v>83.989352846641225</v>
      </c>
      <c r="AI37" s="2" t="s">
        <v>47</v>
      </c>
      <c r="AJ37">
        <v>1.1000000000000001</v>
      </c>
      <c r="AK37" t="s">
        <v>465</v>
      </c>
    </row>
    <row r="38" spans="1:37" x14ac:dyDescent="0.25">
      <c r="A38">
        <v>36</v>
      </c>
      <c r="B38" t="s">
        <v>582</v>
      </c>
      <c r="C38" s="2" t="s">
        <v>553</v>
      </c>
      <c r="D38" t="s">
        <v>555</v>
      </c>
      <c r="G38" s="2">
        <v>2020.2</v>
      </c>
      <c r="H38" s="2" t="s">
        <v>3</v>
      </c>
      <c r="I38" t="s">
        <v>551</v>
      </c>
      <c r="J38" t="s">
        <v>459</v>
      </c>
      <c r="K38" s="16">
        <v>85</v>
      </c>
      <c r="L38" t="s">
        <v>482</v>
      </c>
      <c r="U38" s="27" t="s">
        <v>503</v>
      </c>
      <c r="V38" s="27" t="s">
        <v>503</v>
      </c>
      <c r="W38" s="26" t="s">
        <v>4</v>
      </c>
      <c r="Z38" s="13"/>
      <c r="AC38" s="13"/>
      <c r="AF38" s="13"/>
      <c r="AK38" t="s">
        <v>4</v>
      </c>
    </row>
    <row r="39" spans="1:37" x14ac:dyDescent="0.25">
      <c r="A39">
        <v>37</v>
      </c>
      <c r="B39" t="s">
        <v>583</v>
      </c>
      <c r="C39" s="2" t="s">
        <v>463</v>
      </c>
      <c r="D39" t="s">
        <v>554</v>
      </c>
      <c r="E39">
        <f t="shared" si="1"/>
        <v>0.85699999999999998</v>
      </c>
      <c r="F39">
        <f t="shared" si="0"/>
        <v>19.607843137254903</v>
      </c>
      <c r="G39" s="2">
        <v>2020.2</v>
      </c>
      <c r="H39" s="2" t="s">
        <v>3</v>
      </c>
      <c r="I39" t="s">
        <v>460</v>
      </c>
      <c r="J39" t="s">
        <v>516</v>
      </c>
      <c r="K39" s="16">
        <f>Z39</f>
        <v>87.605456300240306</v>
      </c>
      <c r="L39" t="s">
        <v>483</v>
      </c>
      <c r="M39" s="43">
        <v>10</v>
      </c>
      <c r="N39" s="43">
        <v>41</v>
      </c>
      <c r="O39" s="25">
        <f>100*M39/(N39+M39)</f>
        <v>19.607843137254903</v>
      </c>
      <c r="P39" s="31">
        <f>(M39/N39/0.59)/2</f>
        <v>0.20669698222405952</v>
      </c>
      <c r="Q39" s="30">
        <f>P39/(P39+1)</f>
        <v>0.17129153819801302</v>
      </c>
      <c r="R39" s="29">
        <v>0.14300000000000002</v>
      </c>
      <c r="S39" s="29">
        <f>(1-R39)/(1-Q39)</f>
        <v>1.0341393137660191</v>
      </c>
      <c r="T39" s="50">
        <f>G39-0.7</f>
        <v>2019.5</v>
      </c>
      <c r="U39" s="44" t="s">
        <v>490</v>
      </c>
      <c r="V39" s="44" t="s">
        <v>490</v>
      </c>
      <c r="W39" s="26" t="s">
        <v>500</v>
      </c>
      <c r="Z39" s="13">
        <f>Z37*S39</f>
        <v>87.605456300240306</v>
      </c>
      <c r="AC39" s="13">
        <f>AC37*S39</f>
        <v>88.35422088400307</v>
      </c>
      <c r="AF39" s="13">
        <f>AF37*S39</f>
        <v>86.856691716477599</v>
      </c>
      <c r="AI39" s="2" t="s">
        <v>47</v>
      </c>
      <c r="AJ39">
        <v>1.3</v>
      </c>
      <c r="AK39" t="s">
        <v>465</v>
      </c>
    </row>
    <row r="40" spans="1:37" x14ac:dyDescent="0.25">
      <c r="A40">
        <v>38</v>
      </c>
      <c r="B40" t="s">
        <v>584</v>
      </c>
      <c r="C40" s="5" t="s">
        <v>557</v>
      </c>
      <c r="D40" t="s">
        <v>586</v>
      </c>
      <c r="S40">
        <v>0.91</v>
      </c>
      <c r="T40" t="s">
        <v>4</v>
      </c>
      <c r="Z40" s="13" t="s">
        <v>509</v>
      </c>
      <c r="AA40" s="35">
        <f>SUM(AA27:AA35)</f>
        <v>159.52696235029123</v>
      </c>
      <c r="AC40" s="13" t="s">
        <v>509</v>
      </c>
      <c r="AD40" s="35">
        <f>SUM(AD27:AD35)</f>
        <v>163.45424654647485</v>
      </c>
      <c r="AF40" s="13" t="s">
        <v>509</v>
      </c>
      <c r="AG40" s="35">
        <f>SUM(AG27:AG35)</f>
        <v>160.59807961558974</v>
      </c>
      <c r="AH40" s="2" t="s">
        <v>652</v>
      </c>
      <c r="AJ40">
        <v>12.6</v>
      </c>
      <c r="AK40" t="s">
        <v>465</v>
      </c>
    </row>
    <row r="41" spans="1:37" x14ac:dyDescent="0.25">
      <c r="A41">
        <v>39</v>
      </c>
      <c r="B41" t="s">
        <v>585</v>
      </c>
      <c r="S41">
        <v>0.95</v>
      </c>
      <c r="T41" t="s">
        <v>4</v>
      </c>
      <c r="Z41" s="13"/>
      <c r="AC41" s="13"/>
      <c r="AF41" s="13"/>
      <c r="AH41" s="2" t="s">
        <v>653</v>
      </c>
      <c r="AJ41">
        <v>12.6</v>
      </c>
      <c r="AK41" t="s">
        <v>465</v>
      </c>
    </row>
    <row r="42" spans="1:37" x14ac:dyDescent="0.25">
      <c r="S42" t="s">
        <v>4</v>
      </c>
      <c r="Z42" s="13"/>
      <c r="AC42" s="13"/>
      <c r="AF42" s="13"/>
      <c r="AJ42" t="s">
        <v>4</v>
      </c>
    </row>
    <row r="43" spans="1:37" x14ac:dyDescent="0.25">
      <c r="S43" t="s">
        <v>4</v>
      </c>
    </row>
  </sheetData>
  <sortState xmlns:xlrd2="http://schemas.microsoft.com/office/spreadsheetml/2017/richdata2" ref="A2:X59">
    <sortCondition ref="H2:H59"/>
    <sortCondition ref="G2:G59"/>
  </sortState>
  <phoneticPr fontId="3" type="noConversion"/>
  <pageMargins left="0.7" right="0.7" top="0.75" bottom="0.75" header="0.3" footer="0.3"/>
  <pageSetup orientation="portrait" horizontalDpi="0" verticalDpi="0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1CFE2-557E-4E11-9758-2BD720E18082}">
  <dimension ref="A1:D13"/>
  <sheetViews>
    <sheetView workbookViewId="0">
      <selection activeCell="E9" sqref="E9"/>
    </sheetView>
  </sheetViews>
  <sheetFormatPr defaultRowHeight="15" x14ac:dyDescent="0.25"/>
  <cols>
    <col min="1" max="1" width="17.5703125" style="69" customWidth="1"/>
    <col min="2" max="2" width="15.28515625" style="69" customWidth="1"/>
  </cols>
  <sheetData>
    <row r="1" spans="1:4" x14ac:dyDescent="0.25">
      <c r="A1" s="69" t="s">
        <v>677</v>
      </c>
      <c r="B1" s="69" t="s">
        <v>71</v>
      </c>
    </row>
    <row r="2" spans="1:4" x14ac:dyDescent="0.25">
      <c r="A2" s="69">
        <v>301.88679245283021</v>
      </c>
      <c r="B2" s="69" t="s">
        <v>74</v>
      </c>
    </row>
    <row r="3" spans="1:4" x14ac:dyDescent="0.25">
      <c r="A3" s="69">
        <v>-50</v>
      </c>
      <c r="B3" s="69" t="s">
        <v>74</v>
      </c>
    </row>
    <row r="4" spans="1:4" x14ac:dyDescent="0.25">
      <c r="A4" s="69">
        <v>78.94736842105263</v>
      </c>
      <c r="B4" s="69" t="s">
        <v>74</v>
      </c>
    </row>
    <row r="5" spans="1:4" x14ac:dyDescent="0.25">
      <c r="A5" s="69">
        <v>44.444444444444443</v>
      </c>
      <c r="B5" s="69" t="s">
        <v>74</v>
      </c>
      <c r="D5">
        <v>123</v>
      </c>
    </row>
    <row r="6" spans="1:4" x14ac:dyDescent="0.25">
      <c r="A6" s="69">
        <v>90.909090909090907</v>
      </c>
      <c r="B6" s="69" t="s">
        <v>74</v>
      </c>
      <c r="D6">
        <f>D5/(6^0.5)</f>
        <v>50.214539727055154</v>
      </c>
    </row>
    <row r="7" spans="1:4" x14ac:dyDescent="0.25">
      <c r="A7" s="69">
        <v>150</v>
      </c>
      <c r="B7" s="69" t="s">
        <v>74</v>
      </c>
      <c r="D7">
        <f>D6*1.96</f>
        <v>98.420497865028096</v>
      </c>
    </row>
    <row r="8" spans="1:4" x14ac:dyDescent="0.25">
      <c r="A8" s="69">
        <v>137.25490196078431</v>
      </c>
      <c r="B8" s="69" t="s">
        <v>78</v>
      </c>
    </row>
    <row r="9" spans="1:4" x14ac:dyDescent="0.25">
      <c r="A9" s="69">
        <v>108.69565217391305</v>
      </c>
      <c r="B9" s="69" t="s">
        <v>78</v>
      </c>
    </row>
    <row r="10" spans="1:4" x14ac:dyDescent="0.25">
      <c r="A10" s="69">
        <v>125</v>
      </c>
      <c r="B10" s="69" t="s">
        <v>78</v>
      </c>
    </row>
    <row r="11" spans="1:4" x14ac:dyDescent="0.25">
      <c r="A11" s="69">
        <v>235.29411764705881</v>
      </c>
      <c r="B11" s="69" t="s">
        <v>78</v>
      </c>
    </row>
    <row r="12" spans="1:4" x14ac:dyDescent="0.25">
      <c r="A12" s="69">
        <v>93.75</v>
      </c>
      <c r="B12" s="69" t="s">
        <v>78</v>
      </c>
    </row>
    <row r="13" spans="1:4" x14ac:dyDescent="0.25">
      <c r="A13" s="69">
        <v>-136</v>
      </c>
      <c r="B13" s="69" t="s">
        <v>78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91DB0-18A9-4BDF-A8CF-2BF228741BAA}">
  <dimension ref="A1:C5"/>
  <sheetViews>
    <sheetView workbookViewId="0">
      <selection activeCell="B2" sqref="B2"/>
    </sheetView>
  </sheetViews>
  <sheetFormatPr defaultRowHeight="15" x14ac:dyDescent="0.25"/>
  <sheetData>
    <row r="1" spans="1:3" x14ac:dyDescent="0.25">
      <c r="A1" t="s">
        <v>1</v>
      </c>
      <c r="B1" t="s">
        <v>674</v>
      </c>
      <c r="C1" t="s">
        <v>675</v>
      </c>
    </row>
    <row r="2" spans="1:3" x14ac:dyDescent="0.25">
      <c r="A2">
        <v>2016.5</v>
      </c>
      <c r="B2">
        <v>1.0227272727272727</v>
      </c>
      <c r="C2">
        <v>1.0397947117356994</v>
      </c>
    </row>
    <row r="3" spans="1:3" x14ac:dyDescent="0.25">
      <c r="A3">
        <v>2017.5</v>
      </c>
      <c r="B3">
        <v>1.2444444444444445</v>
      </c>
      <c r="C3">
        <v>1.1887427270427524</v>
      </c>
    </row>
    <row r="4" spans="1:3" x14ac:dyDescent="0.25">
      <c r="A4">
        <v>2018.5</v>
      </c>
      <c r="B4">
        <v>1.0925925925925926</v>
      </c>
      <c r="C4">
        <v>0.93087099811676066</v>
      </c>
    </row>
    <row r="5" spans="1:3" x14ac:dyDescent="0.25">
      <c r="A5">
        <v>2019.5</v>
      </c>
      <c r="B5">
        <v>1.2881355932203389</v>
      </c>
      <c r="C5">
        <v>1.1084891990694583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C11F0F-260C-480B-AAD8-B0D3FAC5A5F6}">
  <dimension ref="A1:AL80"/>
  <sheetViews>
    <sheetView topLeftCell="N1" workbookViewId="0">
      <selection activeCell="T1" sqref="T1:X26"/>
    </sheetView>
  </sheetViews>
  <sheetFormatPr defaultRowHeight="15" x14ac:dyDescent="0.25"/>
  <cols>
    <col min="1" max="1" width="13.140625" style="5" bestFit="1" customWidth="1"/>
    <col min="2" max="2" width="12.7109375" bestFit="1" customWidth="1"/>
    <col min="3" max="3" width="9.7109375" style="55" customWidth="1"/>
    <col min="4" max="5" width="11.140625" customWidth="1"/>
    <col min="6" max="6" width="11.85546875" customWidth="1"/>
    <col min="7" max="7" width="13.42578125" customWidth="1"/>
    <col min="8" max="8" width="3.28515625" customWidth="1"/>
    <col min="9" max="11" width="9.140625" style="55"/>
    <col min="12" max="12" width="3.140625" style="55" customWidth="1"/>
    <col min="13" max="13" width="13.140625" bestFit="1" customWidth="1"/>
    <col min="14" max="14" width="20" customWidth="1"/>
    <col min="15" max="18" width="17.42578125" bestFit="1" customWidth="1"/>
    <col min="19" max="19" width="16.7109375" customWidth="1"/>
    <col min="20" max="23" width="4.5703125" style="69" bestFit="1" customWidth="1"/>
    <col min="24" max="24" width="9.140625" style="69"/>
    <col min="25" max="25" width="6.7109375" style="69" customWidth="1"/>
    <col min="26" max="26" width="16.28515625" style="69" bestFit="1" customWidth="1"/>
  </cols>
  <sheetData>
    <row r="1" spans="1:38" ht="45" x14ac:dyDescent="0.25">
      <c r="B1" s="55" t="s">
        <v>642</v>
      </c>
      <c r="D1" s="55"/>
      <c r="E1" s="55"/>
      <c r="F1" s="55"/>
      <c r="G1" s="55"/>
      <c r="I1" s="55" t="s">
        <v>627</v>
      </c>
      <c r="J1" s="55" t="s">
        <v>627</v>
      </c>
      <c r="N1" s="82" t="s">
        <v>641</v>
      </c>
      <c r="S1" s="85" t="s">
        <v>7</v>
      </c>
      <c r="T1" s="80" t="s">
        <v>63</v>
      </c>
      <c r="U1" s="80" t="s">
        <v>64</v>
      </c>
      <c r="V1" s="80" t="s">
        <v>67</v>
      </c>
      <c r="W1" s="80" t="s">
        <v>66</v>
      </c>
      <c r="X1" s="80" t="s">
        <v>31</v>
      </c>
      <c r="Z1" s="46" t="s">
        <v>662</v>
      </c>
    </row>
    <row r="2" spans="1:38" x14ac:dyDescent="0.25">
      <c r="A2" s="81" t="s">
        <v>69</v>
      </c>
      <c r="B2" s="55" t="s">
        <v>54</v>
      </c>
      <c r="C2" s="55" t="s">
        <v>55</v>
      </c>
      <c r="D2" s="55" t="s">
        <v>56</v>
      </c>
      <c r="E2" s="55" t="s">
        <v>44</v>
      </c>
      <c r="F2" s="55" t="s">
        <v>45</v>
      </c>
      <c r="G2" s="55" t="s">
        <v>46</v>
      </c>
      <c r="I2" s="55" t="s">
        <v>37</v>
      </c>
      <c r="J2" s="55" t="s">
        <v>43</v>
      </c>
      <c r="K2" s="55" t="s">
        <v>31</v>
      </c>
      <c r="M2" s="4" t="str">
        <f>A2</f>
        <v>name</v>
      </c>
      <c r="N2" s="6" t="s">
        <v>639</v>
      </c>
      <c r="O2" s="6" t="s">
        <v>658</v>
      </c>
      <c r="P2" s="6" t="s">
        <v>659</v>
      </c>
      <c r="Q2" s="6" t="s">
        <v>660</v>
      </c>
      <c r="R2" s="6" t="s">
        <v>640</v>
      </c>
      <c r="Z2" s="69" t="s">
        <v>4</v>
      </c>
    </row>
    <row r="3" spans="1:38" x14ac:dyDescent="0.25">
      <c r="A3" s="66" t="s">
        <v>657</v>
      </c>
      <c r="B3" s="11" t="s">
        <v>43</v>
      </c>
      <c r="C3" s="9"/>
      <c r="D3" s="9"/>
      <c r="E3" s="9"/>
      <c r="F3" s="9"/>
      <c r="G3" s="9"/>
      <c r="I3" s="55">
        <v>0</v>
      </c>
      <c r="J3" s="55">
        <v>1</v>
      </c>
      <c r="K3" s="55">
        <v>1</v>
      </c>
      <c r="M3" t="str">
        <f>A3</f>
        <v>she</v>
      </c>
      <c r="N3" s="7"/>
      <c r="O3" s="7"/>
      <c r="P3" s="7"/>
      <c r="Q3" s="7"/>
      <c r="R3" s="7"/>
      <c r="S3" s="6" t="s">
        <v>670</v>
      </c>
      <c r="T3" s="69">
        <v>0</v>
      </c>
      <c r="U3" s="69">
        <v>0</v>
      </c>
      <c r="V3" s="69">
        <v>0</v>
      </c>
      <c r="W3" s="69">
        <v>0</v>
      </c>
      <c r="X3" s="69">
        <v>0</v>
      </c>
      <c r="Z3" s="69">
        <v>0</v>
      </c>
    </row>
    <row r="4" spans="1:38" x14ac:dyDescent="0.25">
      <c r="A4" s="67" t="s">
        <v>624</v>
      </c>
      <c r="B4" s="11" t="s">
        <v>43</v>
      </c>
      <c r="C4" s="9"/>
      <c r="D4" s="9"/>
      <c r="E4" s="9"/>
      <c r="F4" s="9"/>
      <c r="G4" s="9"/>
      <c r="I4" s="55">
        <v>0</v>
      </c>
      <c r="J4" s="55">
        <v>1</v>
      </c>
      <c r="K4" s="55">
        <v>1</v>
      </c>
      <c r="M4" t="str">
        <f t="shared" ref="M4:M26" si="0">A4</f>
        <v>flux net</v>
      </c>
      <c r="N4" s="7"/>
      <c r="O4" s="7"/>
      <c r="P4" s="7"/>
      <c r="Q4" s="7"/>
      <c r="R4" s="7"/>
      <c r="S4" s="6" t="s">
        <v>670</v>
      </c>
      <c r="T4" s="69">
        <v>0</v>
      </c>
      <c r="U4" s="69">
        <v>0</v>
      </c>
      <c r="V4" s="69">
        <v>0</v>
      </c>
      <c r="W4" s="69">
        <v>0</v>
      </c>
      <c r="X4" s="69">
        <v>0</v>
      </c>
      <c r="Z4" s="69">
        <v>0</v>
      </c>
    </row>
    <row r="5" spans="1:38" x14ac:dyDescent="0.25">
      <c r="A5" s="67" t="s">
        <v>645</v>
      </c>
      <c r="B5" s="55" t="s">
        <v>43</v>
      </c>
      <c r="C5" s="55" t="s">
        <v>43</v>
      </c>
      <c r="D5" s="55" t="s">
        <v>37</v>
      </c>
      <c r="E5" s="55" t="s">
        <v>43</v>
      </c>
      <c r="F5" s="55" t="s">
        <v>43</v>
      </c>
      <c r="G5" s="55" t="s">
        <v>37</v>
      </c>
      <c r="I5" s="55">
        <v>2</v>
      </c>
      <c r="J5" s="55">
        <v>4</v>
      </c>
      <c r="K5" s="55">
        <v>6</v>
      </c>
      <c r="M5" t="str">
        <f t="shared" si="0"/>
        <v xml:space="preserve">gray neck girl </v>
      </c>
      <c r="N5" s="55" t="s">
        <v>63</v>
      </c>
      <c r="O5" s="55" t="s">
        <v>64</v>
      </c>
      <c r="P5" s="55" t="s">
        <v>66</v>
      </c>
      <c r="Q5" s="55" t="s">
        <v>63</v>
      </c>
      <c r="R5" s="55" t="s">
        <v>64</v>
      </c>
      <c r="S5" s="6" t="s">
        <v>670</v>
      </c>
      <c r="T5" s="69">
        <v>2</v>
      </c>
      <c r="U5" s="69">
        <v>2</v>
      </c>
      <c r="V5" s="69">
        <v>0</v>
      </c>
      <c r="W5" s="69">
        <v>1</v>
      </c>
      <c r="X5" s="69">
        <f t="shared" ref="X5:X27" si="1">SUM(T5:W5)</f>
        <v>5</v>
      </c>
      <c r="Z5" s="69">
        <f>X5-1</f>
        <v>4</v>
      </c>
      <c r="AA5" t="s">
        <v>663</v>
      </c>
      <c r="AB5" t="s">
        <v>664</v>
      </c>
      <c r="AC5" t="s">
        <v>665</v>
      </c>
      <c r="AD5" t="s">
        <v>663</v>
      </c>
      <c r="AL5" t="s">
        <v>4</v>
      </c>
    </row>
    <row r="6" spans="1:38" x14ac:dyDescent="0.25">
      <c r="A6" s="67" t="s">
        <v>626</v>
      </c>
      <c r="B6" s="55" t="s">
        <v>37</v>
      </c>
      <c r="C6" s="55" t="s">
        <v>43</v>
      </c>
      <c r="D6" s="55" t="s">
        <v>37</v>
      </c>
      <c r="E6" s="55" t="s">
        <v>43</v>
      </c>
      <c r="F6" s="55" t="s">
        <v>37</v>
      </c>
      <c r="G6" s="55" t="s">
        <v>43</v>
      </c>
      <c r="I6" s="55">
        <v>3</v>
      </c>
      <c r="J6" s="55">
        <v>3</v>
      </c>
      <c r="K6" s="55">
        <v>6</v>
      </c>
      <c r="M6" t="str">
        <f t="shared" si="0"/>
        <v>iridiMOM</v>
      </c>
      <c r="N6" s="55" t="s">
        <v>66</v>
      </c>
      <c r="O6" s="55" t="s">
        <v>64</v>
      </c>
      <c r="P6" s="55" t="s">
        <v>66</v>
      </c>
      <c r="Q6" s="55" t="s">
        <v>64</v>
      </c>
      <c r="R6" s="55" t="s">
        <v>66</v>
      </c>
      <c r="S6" s="6" t="s">
        <v>670</v>
      </c>
      <c r="T6" s="69">
        <v>0</v>
      </c>
      <c r="U6" s="69">
        <v>2</v>
      </c>
      <c r="V6" s="69">
        <v>0</v>
      </c>
      <c r="W6" s="69">
        <v>3</v>
      </c>
      <c r="X6" s="69">
        <f t="shared" si="1"/>
        <v>5</v>
      </c>
      <c r="Z6" s="69">
        <f>X6-1</f>
        <v>4</v>
      </c>
      <c r="AA6" t="s">
        <v>666</v>
      </c>
      <c r="AB6" t="s">
        <v>664</v>
      </c>
      <c r="AC6" t="s">
        <v>666</v>
      </c>
      <c r="AD6" t="s">
        <v>664</v>
      </c>
    </row>
    <row r="7" spans="1:38" x14ac:dyDescent="0.25">
      <c r="A7" s="67" t="s">
        <v>397</v>
      </c>
      <c r="B7" s="55" t="s">
        <v>37</v>
      </c>
      <c r="C7" s="55" t="s">
        <v>43</v>
      </c>
      <c r="D7" s="55" t="s">
        <v>37</v>
      </c>
      <c r="E7" s="55" t="s">
        <v>43</v>
      </c>
      <c r="F7" s="55" t="s">
        <v>37</v>
      </c>
      <c r="G7" s="55" t="s">
        <v>43</v>
      </c>
      <c r="I7" s="55">
        <v>3</v>
      </c>
      <c r="J7" s="55">
        <v>3</v>
      </c>
      <c r="K7" s="55">
        <v>6</v>
      </c>
      <c r="M7" t="str">
        <f t="shared" si="0"/>
        <v>peg's mom</v>
      </c>
      <c r="N7" s="55" t="s">
        <v>66</v>
      </c>
      <c r="O7" s="55" t="s">
        <v>64</v>
      </c>
      <c r="P7" s="55" t="s">
        <v>66</v>
      </c>
      <c r="Q7" s="55" t="s">
        <v>64</v>
      </c>
      <c r="R7" s="55" t="s">
        <v>66</v>
      </c>
      <c r="S7" s="6" t="s">
        <v>670</v>
      </c>
      <c r="T7" s="69">
        <v>0</v>
      </c>
      <c r="U7" s="69">
        <v>2</v>
      </c>
      <c r="V7" s="69">
        <v>0</v>
      </c>
      <c r="W7" s="69">
        <v>3</v>
      </c>
      <c r="X7" s="69">
        <f t="shared" si="1"/>
        <v>5</v>
      </c>
      <c r="Y7" s="69" t="s">
        <v>4</v>
      </c>
      <c r="Z7" s="69">
        <f>X7-1</f>
        <v>4</v>
      </c>
      <c r="AA7" t="s">
        <v>666</v>
      </c>
      <c r="AB7" t="s">
        <v>664</v>
      </c>
      <c r="AC7" t="s">
        <v>666</v>
      </c>
      <c r="AD7" t="s">
        <v>664</v>
      </c>
    </row>
    <row r="8" spans="1:38" x14ac:dyDescent="0.25">
      <c r="A8" s="67" t="s">
        <v>391</v>
      </c>
      <c r="B8" s="55" t="s">
        <v>37</v>
      </c>
      <c r="C8" s="55" t="s">
        <v>37</v>
      </c>
      <c r="D8" s="9"/>
      <c r="E8" s="9"/>
      <c r="F8" s="9"/>
      <c r="G8" s="9"/>
      <c r="I8" s="55">
        <v>2</v>
      </c>
      <c r="J8" s="55">
        <v>0</v>
      </c>
      <c r="K8" s="55">
        <v>2</v>
      </c>
      <c r="M8" t="str">
        <f t="shared" si="0"/>
        <v>hook</v>
      </c>
      <c r="N8" s="55" t="s">
        <v>67</v>
      </c>
      <c r="O8" s="9"/>
      <c r="P8" s="9"/>
      <c r="Q8" s="9"/>
      <c r="R8" s="9"/>
      <c r="S8" s="6" t="s">
        <v>670</v>
      </c>
      <c r="T8" s="69">
        <v>0</v>
      </c>
      <c r="U8" s="69">
        <v>0</v>
      </c>
      <c r="V8" s="69">
        <v>1</v>
      </c>
      <c r="W8" s="69">
        <v>0</v>
      </c>
      <c r="X8" s="69">
        <f t="shared" si="1"/>
        <v>1</v>
      </c>
      <c r="Z8" s="69">
        <v>0</v>
      </c>
    </row>
    <row r="9" spans="1:38" x14ac:dyDescent="0.25">
      <c r="A9" s="67" t="s">
        <v>12</v>
      </c>
      <c r="B9" s="9"/>
      <c r="C9" s="55" t="s">
        <v>43</v>
      </c>
      <c r="D9" s="55" t="s">
        <v>43</v>
      </c>
      <c r="E9" s="9"/>
      <c r="F9" s="9"/>
      <c r="G9" s="9"/>
      <c r="I9" s="55">
        <v>0</v>
      </c>
      <c r="J9" s="55">
        <v>2</v>
      </c>
      <c r="K9" s="55">
        <v>2</v>
      </c>
      <c r="M9" t="str">
        <f t="shared" si="0"/>
        <v>TWIGGY</v>
      </c>
      <c r="N9" s="9"/>
      <c r="O9" s="55" t="s">
        <v>63</v>
      </c>
      <c r="P9" s="9"/>
      <c r="Q9" s="9"/>
      <c r="R9" s="9"/>
      <c r="S9" s="6" t="s">
        <v>670</v>
      </c>
      <c r="T9" s="69">
        <v>1</v>
      </c>
      <c r="U9" s="69">
        <v>0</v>
      </c>
      <c r="V9" s="69">
        <v>0</v>
      </c>
      <c r="W9" s="69">
        <v>0</v>
      </c>
      <c r="X9" s="69">
        <f t="shared" si="1"/>
        <v>1</v>
      </c>
      <c r="Z9" s="69">
        <v>0</v>
      </c>
    </row>
    <row r="10" spans="1:38" x14ac:dyDescent="0.25">
      <c r="A10" s="67" t="s">
        <v>14</v>
      </c>
      <c r="B10" s="9"/>
      <c r="C10" s="55" t="s">
        <v>37</v>
      </c>
      <c r="D10" s="55" t="s">
        <v>37</v>
      </c>
      <c r="E10" s="55" t="s">
        <v>43</v>
      </c>
      <c r="F10" s="55" t="s">
        <v>43</v>
      </c>
      <c r="G10" s="55" t="s">
        <v>43</v>
      </c>
      <c r="I10" s="55">
        <v>2</v>
      </c>
      <c r="J10" s="55">
        <v>3</v>
      </c>
      <c r="K10" s="55">
        <v>5</v>
      </c>
      <c r="M10" t="str">
        <f t="shared" si="0"/>
        <v>TEMPLE</v>
      </c>
      <c r="N10" s="9"/>
      <c r="O10" s="55" t="s">
        <v>67</v>
      </c>
      <c r="P10" s="55" t="s">
        <v>66</v>
      </c>
      <c r="Q10" s="55" t="s">
        <v>63</v>
      </c>
      <c r="R10" s="55" t="s">
        <v>63</v>
      </c>
      <c r="S10" s="6" t="s">
        <v>670</v>
      </c>
      <c r="T10" s="69">
        <v>2</v>
      </c>
      <c r="U10" s="69">
        <v>0</v>
      </c>
      <c r="V10" s="69">
        <v>1</v>
      </c>
      <c r="W10" s="69">
        <v>1</v>
      </c>
      <c r="X10" s="69">
        <f t="shared" si="1"/>
        <v>4</v>
      </c>
      <c r="Z10" s="69">
        <f t="shared" ref="Z10:Z25" si="2">X10-1</f>
        <v>3</v>
      </c>
      <c r="AB10" t="s">
        <v>667</v>
      </c>
      <c r="AC10" t="s">
        <v>665</v>
      </c>
      <c r="AD10" t="s">
        <v>668</v>
      </c>
    </row>
    <row r="11" spans="1:38" x14ac:dyDescent="0.25">
      <c r="A11" s="67" t="s">
        <v>16</v>
      </c>
      <c r="B11" s="9"/>
      <c r="C11" s="55" t="s">
        <v>43</v>
      </c>
      <c r="D11" s="55" t="s">
        <v>37</v>
      </c>
      <c r="E11" s="55" t="s">
        <v>43</v>
      </c>
      <c r="F11" s="55" t="s">
        <v>37</v>
      </c>
      <c r="G11" s="55" t="s">
        <v>38</v>
      </c>
      <c r="I11" s="55">
        <v>3</v>
      </c>
      <c r="J11" s="55">
        <v>2</v>
      </c>
      <c r="K11" s="55">
        <v>5</v>
      </c>
      <c r="M11" t="str">
        <f t="shared" si="0"/>
        <v>PIN</v>
      </c>
      <c r="N11" s="9"/>
      <c r="O11" s="55" t="s">
        <v>64</v>
      </c>
      <c r="P11" s="55" t="s">
        <v>66</v>
      </c>
      <c r="Q11" s="55" t="s">
        <v>64</v>
      </c>
      <c r="R11" s="55" t="s">
        <v>67</v>
      </c>
      <c r="S11" s="6" t="s">
        <v>670</v>
      </c>
      <c r="T11" s="69">
        <v>0</v>
      </c>
      <c r="U11" s="69">
        <v>2</v>
      </c>
      <c r="V11" s="69">
        <v>1</v>
      </c>
      <c r="W11" s="69">
        <v>1</v>
      </c>
      <c r="X11" s="69">
        <f t="shared" si="1"/>
        <v>4</v>
      </c>
      <c r="Z11" s="69">
        <f t="shared" si="2"/>
        <v>3</v>
      </c>
      <c r="AB11" t="s">
        <v>664</v>
      </c>
      <c r="AC11" t="s">
        <v>666</v>
      </c>
      <c r="AD11" t="s">
        <v>669</v>
      </c>
    </row>
    <row r="12" spans="1:38" x14ac:dyDescent="0.25">
      <c r="A12" s="67" t="s">
        <v>18</v>
      </c>
      <c r="B12" s="9"/>
      <c r="C12" s="9"/>
      <c r="D12" s="55" t="s">
        <v>43</v>
      </c>
      <c r="E12" s="55" t="s">
        <v>43</v>
      </c>
      <c r="F12" s="55" t="s">
        <v>37</v>
      </c>
      <c r="G12" s="9"/>
      <c r="I12" s="55">
        <v>1</v>
      </c>
      <c r="J12" s="55">
        <v>2</v>
      </c>
      <c r="K12" s="55">
        <v>3</v>
      </c>
      <c r="M12" t="str">
        <f t="shared" si="0"/>
        <v>Velveteen</v>
      </c>
      <c r="N12" s="9"/>
      <c r="O12" s="9"/>
      <c r="P12" s="55" t="s">
        <v>63</v>
      </c>
      <c r="Q12" s="55" t="s">
        <v>64</v>
      </c>
      <c r="R12" s="9"/>
      <c r="S12" s="6" t="s">
        <v>670</v>
      </c>
      <c r="T12" s="69">
        <v>1</v>
      </c>
      <c r="U12" s="69">
        <v>1</v>
      </c>
      <c r="V12" s="69">
        <v>0</v>
      </c>
      <c r="W12" s="69">
        <v>0</v>
      </c>
      <c r="X12" s="69">
        <f t="shared" si="1"/>
        <v>2</v>
      </c>
      <c r="Z12" s="69">
        <f t="shared" si="2"/>
        <v>1</v>
      </c>
      <c r="AC12" t="s">
        <v>663</v>
      </c>
    </row>
    <row r="13" spans="1:38" x14ac:dyDescent="0.25">
      <c r="A13" s="67" t="s">
        <v>20</v>
      </c>
      <c r="B13" s="10" t="s">
        <v>43</v>
      </c>
      <c r="C13" s="10" t="s">
        <v>43</v>
      </c>
      <c r="D13" s="55" t="s">
        <v>37</v>
      </c>
      <c r="E13" s="55" t="s">
        <v>43</v>
      </c>
      <c r="F13" s="55" t="s">
        <v>37</v>
      </c>
      <c r="G13" s="55" t="s">
        <v>43</v>
      </c>
      <c r="I13" s="55">
        <v>2</v>
      </c>
      <c r="J13" s="55">
        <v>4</v>
      </c>
      <c r="K13" s="55">
        <v>6</v>
      </c>
      <c r="M13" t="str">
        <f t="shared" si="0"/>
        <v>Jester</v>
      </c>
      <c r="N13" s="10" t="s">
        <v>63</v>
      </c>
      <c r="O13" s="55" t="s">
        <v>64</v>
      </c>
      <c r="P13" s="55" t="s">
        <v>66</v>
      </c>
      <c r="Q13" s="55" t="s">
        <v>64</v>
      </c>
      <c r="R13" s="55" t="s">
        <v>66</v>
      </c>
      <c r="S13" s="6" t="s">
        <v>670</v>
      </c>
      <c r="T13" s="69">
        <v>1</v>
      </c>
      <c r="U13" s="69">
        <v>2</v>
      </c>
      <c r="V13" s="69">
        <v>0</v>
      </c>
      <c r="W13" s="69">
        <v>2</v>
      </c>
      <c r="X13" s="69">
        <f t="shared" si="1"/>
        <v>5</v>
      </c>
      <c r="Z13" s="69">
        <f t="shared" si="2"/>
        <v>4</v>
      </c>
      <c r="AA13" t="s">
        <v>663</v>
      </c>
      <c r="AB13" t="s">
        <v>664</v>
      </c>
      <c r="AC13" t="s">
        <v>666</v>
      </c>
      <c r="AD13" t="s">
        <v>664</v>
      </c>
    </row>
    <row r="14" spans="1:38" x14ac:dyDescent="0.25">
      <c r="A14" s="67" t="s">
        <v>646</v>
      </c>
      <c r="B14" s="9"/>
      <c r="C14" s="9"/>
      <c r="D14" s="55" t="s">
        <v>37</v>
      </c>
      <c r="E14" s="55" t="s">
        <v>43</v>
      </c>
      <c r="F14" s="55" t="s">
        <v>37</v>
      </c>
      <c r="G14" s="55" t="s">
        <v>43</v>
      </c>
      <c r="I14" s="55">
        <v>2</v>
      </c>
      <c r="J14" s="55">
        <v>2</v>
      </c>
      <c r="K14" s="55">
        <v>4</v>
      </c>
      <c r="M14" t="str">
        <f t="shared" si="0"/>
        <v>Funky top</v>
      </c>
      <c r="N14" s="9"/>
      <c r="O14" s="9"/>
      <c r="P14" s="55" t="s">
        <v>66</v>
      </c>
      <c r="Q14" s="55" t="s">
        <v>64</v>
      </c>
      <c r="R14" s="55" t="s">
        <v>66</v>
      </c>
      <c r="S14" s="6" t="s">
        <v>670</v>
      </c>
      <c r="T14" s="69">
        <v>0</v>
      </c>
      <c r="U14" s="69">
        <v>1</v>
      </c>
      <c r="V14" s="69">
        <v>0</v>
      </c>
      <c r="W14" s="69">
        <v>2</v>
      </c>
      <c r="X14" s="69">
        <f t="shared" si="1"/>
        <v>3</v>
      </c>
      <c r="Z14" s="69">
        <f t="shared" si="2"/>
        <v>2</v>
      </c>
      <c r="AC14" t="s">
        <v>666</v>
      </c>
      <c r="AD14" t="s">
        <v>664</v>
      </c>
    </row>
    <row r="15" spans="1:38" x14ac:dyDescent="0.25">
      <c r="A15" s="67" t="s">
        <v>647</v>
      </c>
      <c r="B15" s="9"/>
      <c r="C15" s="9"/>
      <c r="D15" s="55" t="s">
        <v>37</v>
      </c>
      <c r="E15" s="55" t="s">
        <v>43</v>
      </c>
      <c r="F15" s="55" t="s">
        <v>37</v>
      </c>
      <c r="G15" s="55" t="s">
        <v>43</v>
      </c>
      <c r="I15" s="55">
        <v>2</v>
      </c>
      <c r="J15" s="55">
        <v>2</v>
      </c>
      <c r="K15" s="55">
        <v>4</v>
      </c>
      <c r="M15" t="str">
        <f t="shared" si="0"/>
        <v>White Ear</v>
      </c>
      <c r="N15" s="9"/>
      <c r="O15" s="9"/>
      <c r="P15" s="55" t="s">
        <v>66</v>
      </c>
      <c r="Q15" s="55" t="s">
        <v>64</v>
      </c>
      <c r="R15" s="55" t="s">
        <v>66</v>
      </c>
      <c r="S15" s="6" t="s">
        <v>670</v>
      </c>
      <c r="T15" s="69">
        <v>0</v>
      </c>
      <c r="U15" s="69">
        <v>1</v>
      </c>
      <c r="V15" s="69">
        <v>0</v>
      </c>
      <c r="W15" s="69">
        <v>2</v>
      </c>
      <c r="X15" s="69">
        <f t="shared" si="1"/>
        <v>3</v>
      </c>
      <c r="Z15" s="69">
        <f t="shared" si="2"/>
        <v>2</v>
      </c>
      <c r="AC15" t="s">
        <v>666</v>
      </c>
      <c r="AD15" t="s">
        <v>664</v>
      </c>
    </row>
    <row r="16" spans="1:38" x14ac:dyDescent="0.25">
      <c r="A16" s="68" t="s">
        <v>649</v>
      </c>
      <c r="B16" s="9"/>
      <c r="C16" s="9"/>
      <c r="D16" s="9"/>
      <c r="E16" s="55" t="s">
        <v>43</v>
      </c>
      <c r="F16" s="55" t="s">
        <v>37</v>
      </c>
      <c r="G16" s="55" t="s">
        <v>43</v>
      </c>
      <c r="I16" s="55">
        <v>1</v>
      </c>
      <c r="J16" s="55">
        <v>2</v>
      </c>
      <c r="K16" s="55">
        <v>3</v>
      </c>
      <c r="M16" t="str">
        <f t="shared" si="0"/>
        <v xml:space="preserve">STARBOARD </v>
      </c>
      <c r="N16" s="9"/>
      <c r="O16" s="9"/>
      <c r="P16" s="9"/>
      <c r="Q16" s="55" t="s">
        <v>64</v>
      </c>
      <c r="R16" s="55" t="s">
        <v>66</v>
      </c>
      <c r="S16" s="6" t="s">
        <v>670</v>
      </c>
      <c r="T16" s="69">
        <v>0</v>
      </c>
      <c r="U16" s="69">
        <v>1</v>
      </c>
      <c r="V16" s="69">
        <v>0</v>
      </c>
      <c r="W16" s="69">
        <v>1</v>
      </c>
      <c r="X16" s="69">
        <f t="shared" si="1"/>
        <v>2</v>
      </c>
      <c r="Z16" s="69">
        <f t="shared" si="2"/>
        <v>1</v>
      </c>
      <c r="AD16" t="s">
        <v>664</v>
      </c>
    </row>
    <row r="17" spans="1:30" x14ac:dyDescent="0.25">
      <c r="A17" s="68" t="s">
        <v>170</v>
      </c>
      <c r="B17" s="9"/>
      <c r="C17" s="9"/>
      <c r="D17" s="9"/>
      <c r="E17" s="55" t="s">
        <v>43</v>
      </c>
      <c r="F17" s="55" t="s">
        <v>37</v>
      </c>
      <c r="G17" s="55" t="s">
        <v>43</v>
      </c>
      <c r="I17" s="55">
        <v>1</v>
      </c>
      <c r="J17" s="55">
        <v>2</v>
      </c>
      <c r="K17" s="55">
        <v>3</v>
      </c>
      <c r="M17" t="str">
        <f t="shared" si="0"/>
        <v>BLUR</v>
      </c>
      <c r="N17" s="9"/>
      <c r="O17" s="9"/>
      <c r="P17" s="9"/>
      <c r="Q17" s="55" t="s">
        <v>64</v>
      </c>
      <c r="R17" s="55" t="s">
        <v>66</v>
      </c>
      <c r="S17" s="6" t="s">
        <v>670</v>
      </c>
      <c r="T17" s="69">
        <v>0</v>
      </c>
      <c r="U17" s="69">
        <v>1</v>
      </c>
      <c r="V17" s="69">
        <v>0</v>
      </c>
      <c r="W17" s="69">
        <v>1</v>
      </c>
      <c r="X17" s="69">
        <f t="shared" si="1"/>
        <v>2</v>
      </c>
      <c r="Z17" s="69">
        <f t="shared" si="2"/>
        <v>1</v>
      </c>
      <c r="AD17" t="s">
        <v>664</v>
      </c>
    </row>
    <row r="18" spans="1:30" x14ac:dyDescent="0.25">
      <c r="A18" s="68" t="s">
        <v>648</v>
      </c>
      <c r="B18" s="9"/>
      <c r="C18" s="9"/>
      <c r="D18" s="9"/>
      <c r="E18" s="55" t="s">
        <v>57</v>
      </c>
      <c r="F18" s="55" t="s">
        <v>43</v>
      </c>
      <c r="G18" s="55" t="s">
        <v>37</v>
      </c>
      <c r="I18" s="55">
        <v>1</v>
      </c>
      <c r="J18" s="55">
        <v>2</v>
      </c>
      <c r="K18" s="55">
        <v>3</v>
      </c>
      <c r="M18" t="str">
        <f t="shared" si="0"/>
        <v>TWEEK</v>
      </c>
      <c r="N18" s="9"/>
      <c r="O18" s="9"/>
      <c r="P18" s="9"/>
      <c r="Q18" s="55" t="s">
        <v>63</v>
      </c>
      <c r="R18" s="55" t="s">
        <v>64</v>
      </c>
      <c r="S18" s="6" t="s">
        <v>670</v>
      </c>
      <c r="T18" s="69">
        <v>1</v>
      </c>
      <c r="U18" s="69">
        <v>1</v>
      </c>
      <c r="V18" s="69">
        <v>0</v>
      </c>
      <c r="W18" s="69">
        <v>0</v>
      </c>
      <c r="X18" s="69">
        <f t="shared" si="1"/>
        <v>2</v>
      </c>
      <c r="Z18" s="69">
        <f t="shared" si="2"/>
        <v>1</v>
      </c>
      <c r="AD18" t="s">
        <v>663</v>
      </c>
    </row>
    <row r="19" spans="1:30" x14ac:dyDescent="0.25">
      <c r="A19" s="68" t="s">
        <v>171</v>
      </c>
      <c r="B19" s="9"/>
      <c r="C19" s="9"/>
      <c r="D19" s="9"/>
      <c r="E19" s="55" t="s">
        <v>38</v>
      </c>
      <c r="F19" s="55" t="s">
        <v>37</v>
      </c>
      <c r="G19" s="55" t="s">
        <v>43</v>
      </c>
      <c r="I19" s="55">
        <v>2</v>
      </c>
      <c r="J19" s="55">
        <v>1</v>
      </c>
      <c r="K19" s="55">
        <v>3</v>
      </c>
      <c r="M19" t="str">
        <f t="shared" si="0"/>
        <v>BLADE</v>
      </c>
      <c r="N19" s="9"/>
      <c r="O19" s="9"/>
      <c r="P19" s="9"/>
      <c r="Q19" s="55" t="s">
        <v>67</v>
      </c>
      <c r="R19" s="55" t="s">
        <v>66</v>
      </c>
      <c r="S19" s="6" t="s">
        <v>670</v>
      </c>
      <c r="T19" s="69">
        <v>0</v>
      </c>
      <c r="U19" s="69">
        <v>0</v>
      </c>
      <c r="V19" s="69">
        <v>1</v>
      </c>
      <c r="W19" s="69">
        <v>1</v>
      </c>
      <c r="X19" s="69">
        <f t="shared" si="1"/>
        <v>2</v>
      </c>
      <c r="Z19" s="69">
        <f t="shared" si="2"/>
        <v>1</v>
      </c>
      <c r="AD19" t="s">
        <v>667</v>
      </c>
    </row>
    <row r="20" spans="1:30" x14ac:dyDescent="0.25">
      <c r="A20" s="67" t="s">
        <v>260</v>
      </c>
      <c r="B20" s="9"/>
      <c r="C20" s="9"/>
      <c r="D20" s="9"/>
      <c r="E20" s="9"/>
      <c r="F20" s="55" t="s">
        <v>43</v>
      </c>
      <c r="G20" s="55" t="s">
        <v>43</v>
      </c>
      <c r="I20" s="55">
        <v>0</v>
      </c>
      <c r="J20" s="55">
        <v>2</v>
      </c>
      <c r="K20" s="55">
        <v>2</v>
      </c>
      <c r="M20" t="str">
        <f t="shared" si="0"/>
        <v>SPEAR</v>
      </c>
      <c r="N20" s="9"/>
      <c r="O20" s="9"/>
      <c r="P20" s="9"/>
      <c r="Q20" s="9"/>
      <c r="R20" s="55" t="s">
        <v>63</v>
      </c>
      <c r="S20" s="6" t="s">
        <v>670</v>
      </c>
      <c r="T20" s="69">
        <v>1</v>
      </c>
      <c r="U20" s="69">
        <v>0</v>
      </c>
      <c r="V20" s="69">
        <v>0</v>
      </c>
      <c r="W20" s="69">
        <v>0</v>
      </c>
      <c r="X20" s="69">
        <f t="shared" si="1"/>
        <v>1</v>
      </c>
      <c r="Z20" s="69">
        <f t="shared" si="2"/>
        <v>0</v>
      </c>
    </row>
    <row r="21" spans="1:30" x14ac:dyDescent="0.25">
      <c r="A21" s="67" t="s">
        <v>258</v>
      </c>
      <c r="B21" s="9"/>
      <c r="C21" s="9"/>
      <c r="D21" s="9"/>
      <c r="E21" s="9"/>
      <c r="F21" s="55" t="s">
        <v>43</v>
      </c>
      <c r="G21" s="55" t="s">
        <v>43</v>
      </c>
      <c r="I21" s="55">
        <v>0</v>
      </c>
      <c r="J21" s="55">
        <v>2</v>
      </c>
      <c r="K21" s="55">
        <v>2</v>
      </c>
      <c r="M21" t="str">
        <f t="shared" si="0"/>
        <v>LIPS</v>
      </c>
      <c r="N21" s="9"/>
      <c r="O21" s="9"/>
      <c r="P21" s="9"/>
      <c r="Q21" s="9"/>
      <c r="R21" s="55" t="s">
        <v>63</v>
      </c>
      <c r="S21" s="6" t="s">
        <v>670</v>
      </c>
      <c r="T21" s="69">
        <v>1</v>
      </c>
      <c r="U21" s="69">
        <v>0</v>
      </c>
      <c r="V21" s="69">
        <v>0</v>
      </c>
      <c r="W21" s="69">
        <v>0</v>
      </c>
      <c r="X21" s="69">
        <f t="shared" si="1"/>
        <v>1</v>
      </c>
      <c r="Z21" s="69">
        <f t="shared" si="2"/>
        <v>0</v>
      </c>
    </row>
    <row r="22" spans="1:30" x14ac:dyDescent="0.25">
      <c r="A22" s="67" t="s">
        <v>241</v>
      </c>
      <c r="B22" s="9"/>
      <c r="C22" s="9"/>
      <c r="D22" s="9"/>
      <c r="E22" s="9"/>
      <c r="F22" s="55" t="s">
        <v>43</v>
      </c>
      <c r="G22" s="55" t="s">
        <v>43</v>
      </c>
      <c r="I22" s="55">
        <v>0</v>
      </c>
      <c r="J22" s="55">
        <v>2</v>
      </c>
      <c r="K22" s="55">
        <v>2</v>
      </c>
      <c r="M22" t="str">
        <f t="shared" si="0"/>
        <v>SWELL</v>
      </c>
      <c r="N22" s="9"/>
      <c r="O22" s="9"/>
      <c r="P22" s="9"/>
      <c r="Q22" s="9"/>
      <c r="R22" s="55" t="s">
        <v>63</v>
      </c>
      <c r="S22" s="6" t="s">
        <v>670</v>
      </c>
      <c r="T22" s="69">
        <v>1</v>
      </c>
      <c r="U22" s="69">
        <v>0</v>
      </c>
      <c r="V22" s="69">
        <v>0</v>
      </c>
      <c r="W22" s="69">
        <v>0</v>
      </c>
      <c r="X22" s="69">
        <f t="shared" si="1"/>
        <v>1</v>
      </c>
      <c r="Z22" s="69">
        <f t="shared" si="2"/>
        <v>0</v>
      </c>
    </row>
    <row r="23" spans="1:30" x14ac:dyDescent="0.25">
      <c r="A23" s="67" t="s">
        <v>245</v>
      </c>
      <c r="B23" s="9"/>
      <c r="C23" s="9"/>
      <c r="D23" s="9"/>
      <c r="E23" s="9"/>
      <c r="F23" s="55" t="s">
        <v>37</v>
      </c>
      <c r="G23" s="55" t="s">
        <v>37</v>
      </c>
      <c r="I23" s="55">
        <v>2</v>
      </c>
      <c r="J23" s="55">
        <v>0</v>
      </c>
      <c r="K23" s="55">
        <v>2</v>
      </c>
      <c r="M23" t="str">
        <f t="shared" si="0"/>
        <v>ALERT</v>
      </c>
      <c r="N23" s="9"/>
      <c r="O23" s="9"/>
      <c r="P23" s="9"/>
      <c r="Q23" s="9"/>
      <c r="R23" s="55" t="s">
        <v>67</v>
      </c>
      <c r="S23" s="6" t="s">
        <v>670</v>
      </c>
      <c r="T23" s="69">
        <v>0</v>
      </c>
      <c r="U23" s="69">
        <v>0</v>
      </c>
      <c r="V23" s="69">
        <v>1</v>
      </c>
      <c r="W23" s="69">
        <v>0</v>
      </c>
      <c r="X23" s="69">
        <f t="shared" si="1"/>
        <v>1</v>
      </c>
      <c r="Z23" s="69">
        <f t="shared" si="2"/>
        <v>0</v>
      </c>
    </row>
    <row r="24" spans="1:30" x14ac:dyDescent="0.25">
      <c r="A24" s="67" t="s">
        <v>290</v>
      </c>
      <c r="B24" s="9"/>
      <c r="C24" s="9"/>
      <c r="D24" s="9"/>
      <c r="E24" s="9"/>
      <c r="F24" s="55" t="s">
        <v>37</v>
      </c>
      <c r="G24" s="55" t="s">
        <v>37</v>
      </c>
      <c r="I24" s="55">
        <v>2</v>
      </c>
      <c r="J24" s="55">
        <v>0</v>
      </c>
      <c r="K24" s="55">
        <v>2</v>
      </c>
      <c r="M24" t="str">
        <f t="shared" si="0"/>
        <v>BAG LADY</v>
      </c>
      <c r="N24" s="9"/>
      <c r="O24" s="9"/>
      <c r="P24" s="9"/>
      <c r="Q24" s="9"/>
      <c r="R24" s="55" t="s">
        <v>67</v>
      </c>
      <c r="S24" s="6" t="s">
        <v>670</v>
      </c>
      <c r="T24" s="69">
        <v>0</v>
      </c>
      <c r="U24" s="69">
        <v>0</v>
      </c>
      <c r="V24" s="69">
        <v>1</v>
      </c>
      <c r="W24" s="69">
        <v>0</v>
      </c>
      <c r="X24" s="69">
        <f t="shared" si="1"/>
        <v>1</v>
      </c>
      <c r="Z24" s="69">
        <f t="shared" si="2"/>
        <v>0</v>
      </c>
    </row>
    <row r="25" spans="1:30" x14ac:dyDescent="0.25">
      <c r="A25" s="58" t="s">
        <v>41</v>
      </c>
      <c r="B25" s="55" t="s">
        <v>43</v>
      </c>
      <c r="C25" s="55" t="s">
        <v>57</v>
      </c>
      <c r="D25" s="55" t="s">
        <v>43</v>
      </c>
      <c r="E25" s="55" t="s">
        <v>38</v>
      </c>
      <c r="F25" s="9"/>
      <c r="G25" s="9"/>
      <c r="I25" s="55">
        <v>1</v>
      </c>
      <c r="J25" s="55">
        <v>3</v>
      </c>
      <c r="K25" s="55">
        <v>4</v>
      </c>
      <c r="M25" t="str">
        <f t="shared" si="0"/>
        <v>dos eqis</v>
      </c>
      <c r="N25" s="55" t="s">
        <v>63</v>
      </c>
      <c r="O25" s="55" t="s">
        <v>63</v>
      </c>
      <c r="P25" s="55" t="s">
        <v>64</v>
      </c>
      <c r="Q25" s="9"/>
      <c r="R25" s="9"/>
      <c r="S25" s="6" t="s">
        <v>670</v>
      </c>
      <c r="T25" s="69">
        <v>2</v>
      </c>
      <c r="U25" s="69">
        <v>1</v>
      </c>
      <c r="V25" s="69">
        <v>0</v>
      </c>
      <c r="W25" s="69">
        <v>0</v>
      </c>
      <c r="X25" s="69">
        <f t="shared" si="1"/>
        <v>3</v>
      </c>
      <c r="Z25" s="69">
        <f t="shared" si="2"/>
        <v>2</v>
      </c>
      <c r="AA25" t="s">
        <v>668</v>
      </c>
      <c r="AB25" t="s">
        <v>663</v>
      </c>
    </row>
    <row r="26" spans="1:30" ht="15.75" thickBot="1" x14ac:dyDescent="0.3">
      <c r="A26" s="58" t="s">
        <v>40</v>
      </c>
      <c r="B26" s="11" t="s">
        <v>43</v>
      </c>
      <c r="C26" s="9"/>
      <c r="D26" s="9"/>
      <c r="E26" s="9"/>
      <c r="F26" s="9"/>
      <c r="G26" s="9"/>
      <c r="I26" s="55">
        <v>0</v>
      </c>
      <c r="J26" s="55">
        <v>1</v>
      </c>
      <c r="K26" s="55">
        <v>1</v>
      </c>
      <c r="M26" t="str">
        <f t="shared" si="0"/>
        <v>imom2</v>
      </c>
      <c r="N26" s="9"/>
      <c r="O26" s="9"/>
      <c r="P26" s="9"/>
      <c r="Q26" s="9"/>
      <c r="R26" s="9"/>
      <c r="S26" s="6" t="s">
        <v>670</v>
      </c>
      <c r="T26" s="69">
        <v>0</v>
      </c>
      <c r="U26" s="69">
        <v>0</v>
      </c>
      <c r="V26" s="69">
        <v>0</v>
      </c>
      <c r="W26" s="69">
        <v>0</v>
      </c>
      <c r="X26" s="69">
        <f t="shared" si="1"/>
        <v>0</v>
      </c>
      <c r="Z26" s="69">
        <v>0</v>
      </c>
    </row>
    <row r="27" spans="1:30" ht="15.75" thickTop="1" x14ac:dyDescent="0.25">
      <c r="B27" s="55"/>
      <c r="D27" s="55"/>
      <c r="E27" s="55"/>
      <c r="F27" s="55"/>
      <c r="G27" s="55"/>
      <c r="I27" s="55">
        <f>SUM(I3:I26)</f>
        <v>32</v>
      </c>
      <c r="J27" s="55">
        <f>SUM(J3:J26)</f>
        <v>46</v>
      </c>
      <c r="K27" s="55">
        <f>SUM(K3:K26)</f>
        <v>78</v>
      </c>
      <c r="S27" s="83" t="s">
        <v>31</v>
      </c>
      <c r="T27" s="84">
        <f>SUM(T1:T26)</f>
        <v>13</v>
      </c>
      <c r="U27" s="84">
        <f>SUM(U1:U26)</f>
        <v>17</v>
      </c>
      <c r="V27" s="84">
        <f>SUM(V1:V26)</f>
        <v>6</v>
      </c>
      <c r="W27" s="84">
        <f>SUM(W1:W26)</f>
        <v>18</v>
      </c>
      <c r="X27" s="84">
        <f t="shared" si="1"/>
        <v>54</v>
      </c>
      <c r="Y27" s="84" t="s">
        <v>4</v>
      </c>
      <c r="Z27" s="84">
        <f>SUM(Z3:Z26)</f>
        <v>33</v>
      </c>
    </row>
    <row r="28" spans="1:30" ht="14.25" customHeight="1" x14ac:dyDescent="0.25">
      <c r="B28" s="55"/>
      <c r="D28" s="55"/>
      <c r="E28" s="55"/>
      <c r="F28" s="55"/>
      <c r="G28" s="55"/>
      <c r="I28" s="79"/>
      <c r="J28" s="79"/>
      <c r="K28" s="79"/>
      <c r="S28" t="s">
        <v>661</v>
      </c>
      <c r="T28" s="12">
        <f>T27/$X$27</f>
        <v>0.24074074074074073</v>
      </c>
      <c r="U28" s="12">
        <f>U27/$X$27</f>
        <v>0.31481481481481483</v>
      </c>
      <c r="V28" s="12">
        <f>V27/$X$27</f>
        <v>0.1111111111111111</v>
      </c>
      <c r="W28" s="12">
        <f>W27/$X$27</f>
        <v>0.33333333333333331</v>
      </c>
      <c r="X28" s="12">
        <f>X27/$X$27</f>
        <v>1</v>
      </c>
    </row>
    <row r="31" spans="1:30" x14ac:dyDescent="0.25">
      <c r="T31" s="69" t="s">
        <v>4</v>
      </c>
    </row>
    <row r="38" spans="1:10" x14ac:dyDescent="0.25">
      <c r="G38" t="s">
        <v>48</v>
      </c>
      <c r="H38" t="s">
        <v>48</v>
      </c>
    </row>
    <row r="39" spans="1:10" x14ac:dyDescent="0.25">
      <c r="G39" t="s">
        <v>49</v>
      </c>
      <c r="H39" t="s">
        <v>50</v>
      </c>
    </row>
    <row r="40" spans="1:10" x14ac:dyDescent="0.25">
      <c r="D40" t="s">
        <v>59</v>
      </c>
      <c r="E40" t="s">
        <v>58</v>
      </c>
      <c r="F40" t="s">
        <v>53</v>
      </c>
      <c r="G40" t="s">
        <v>51</v>
      </c>
      <c r="H40" t="s">
        <v>52</v>
      </c>
    </row>
    <row r="41" spans="1:10" x14ac:dyDescent="0.25">
      <c r="A41" s="5" t="s">
        <v>62</v>
      </c>
      <c r="B41" t="s">
        <v>60</v>
      </c>
      <c r="C41" s="12">
        <f>3/7</f>
        <v>0.42857142857142855</v>
      </c>
      <c r="D41" s="3">
        <f>2/9</f>
        <v>0.22222222222222221</v>
      </c>
      <c r="E41" s="3">
        <f>8/11</f>
        <v>0.72727272727272729</v>
      </c>
      <c r="F41" s="3">
        <f>2/14</f>
        <v>0.14285714285714285</v>
      </c>
      <c r="G41" s="3">
        <f>12/18</f>
        <v>0.66666666666666663</v>
      </c>
      <c r="H41" s="3">
        <f>5/17</f>
        <v>0.29411764705882354</v>
      </c>
    </row>
    <row r="42" spans="1:10" x14ac:dyDescent="0.25">
      <c r="B42" t="s">
        <v>61</v>
      </c>
      <c r="C42" s="55">
        <v>14</v>
      </c>
      <c r="D42">
        <v>10</v>
      </c>
      <c r="E42">
        <v>29</v>
      </c>
      <c r="F42">
        <v>14</v>
      </c>
      <c r="G42">
        <v>23</v>
      </c>
      <c r="H42">
        <v>13</v>
      </c>
      <c r="J42" s="55" t="s">
        <v>4</v>
      </c>
    </row>
    <row r="43" spans="1:10" x14ac:dyDescent="0.25">
      <c r="J43" s="55" t="s">
        <v>4</v>
      </c>
    </row>
    <row r="80" spans="1:1" x14ac:dyDescent="0.25">
      <c r="A80" s="5" t="s">
        <v>4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F8CE2-0B91-41AC-BF58-8FD2A6B19F87}">
  <dimension ref="A1:D25"/>
  <sheetViews>
    <sheetView zoomScale="70" zoomScaleNormal="70" workbookViewId="0">
      <selection activeCell="F17" sqref="F17"/>
    </sheetView>
  </sheetViews>
  <sheetFormatPr defaultRowHeight="15" x14ac:dyDescent="0.25"/>
  <sheetData>
    <row r="1" spans="1:4" x14ac:dyDescent="0.25">
      <c r="A1" t="s">
        <v>63</v>
      </c>
      <c r="B1" t="s">
        <v>64</v>
      </c>
      <c r="C1" t="s">
        <v>67</v>
      </c>
      <c r="D1" t="s">
        <v>66</v>
      </c>
    </row>
    <row r="2" spans="1:4" x14ac:dyDescent="0.25">
      <c r="A2">
        <v>0</v>
      </c>
      <c r="B2">
        <v>0</v>
      </c>
      <c r="C2">
        <v>0</v>
      </c>
      <c r="D2">
        <v>0</v>
      </c>
    </row>
    <row r="3" spans="1:4" x14ac:dyDescent="0.25">
      <c r="A3">
        <v>0</v>
      </c>
      <c r="B3">
        <v>0</v>
      </c>
      <c r="C3">
        <v>0</v>
      </c>
      <c r="D3">
        <v>0</v>
      </c>
    </row>
    <row r="4" spans="1:4" x14ac:dyDescent="0.25">
      <c r="A4">
        <v>2</v>
      </c>
      <c r="B4">
        <v>2</v>
      </c>
      <c r="C4">
        <v>0</v>
      </c>
      <c r="D4">
        <v>1</v>
      </c>
    </row>
    <row r="5" spans="1:4" x14ac:dyDescent="0.25">
      <c r="A5">
        <v>0</v>
      </c>
      <c r="B5">
        <v>2</v>
      </c>
      <c r="C5">
        <v>0</v>
      </c>
      <c r="D5">
        <v>3</v>
      </c>
    </row>
    <row r="6" spans="1:4" x14ac:dyDescent="0.25">
      <c r="A6">
        <v>0</v>
      </c>
      <c r="B6">
        <v>2</v>
      </c>
      <c r="C6">
        <v>0</v>
      </c>
      <c r="D6">
        <v>3</v>
      </c>
    </row>
    <row r="7" spans="1:4" x14ac:dyDescent="0.25">
      <c r="A7">
        <v>0</v>
      </c>
      <c r="B7">
        <v>0</v>
      </c>
      <c r="C7">
        <v>1</v>
      </c>
      <c r="D7">
        <v>0</v>
      </c>
    </row>
    <row r="8" spans="1:4" x14ac:dyDescent="0.25">
      <c r="A8">
        <v>1</v>
      </c>
      <c r="B8">
        <v>0</v>
      </c>
      <c r="C8">
        <v>0</v>
      </c>
      <c r="D8">
        <v>0</v>
      </c>
    </row>
    <row r="9" spans="1:4" x14ac:dyDescent="0.25">
      <c r="A9">
        <v>2</v>
      </c>
      <c r="B9">
        <v>0</v>
      </c>
      <c r="C9">
        <v>1</v>
      </c>
      <c r="D9">
        <v>1</v>
      </c>
    </row>
    <row r="10" spans="1:4" x14ac:dyDescent="0.25">
      <c r="A10">
        <v>0</v>
      </c>
      <c r="B10">
        <v>2</v>
      </c>
      <c r="C10">
        <v>1</v>
      </c>
      <c r="D10">
        <v>1</v>
      </c>
    </row>
    <row r="11" spans="1:4" x14ac:dyDescent="0.25">
      <c r="A11">
        <v>1</v>
      </c>
      <c r="B11">
        <v>1</v>
      </c>
      <c r="C11">
        <v>0</v>
      </c>
      <c r="D11">
        <v>0</v>
      </c>
    </row>
    <row r="12" spans="1:4" x14ac:dyDescent="0.25">
      <c r="A12">
        <v>1</v>
      </c>
      <c r="B12">
        <v>2</v>
      </c>
      <c r="C12">
        <v>0</v>
      </c>
      <c r="D12">
        <v>2</v>
      </c>
    </row>
    <row r="13" spans="1:4" x14ac:dyDescent="0.25">
      <c r="A13">
        <v>0</v>
      </c>
      <c r="B13">
        <v>1</v>
      </c>
      <c r="C13">
        <v>0</v>
      </c>
      <c r="D13">
        <v>2</v>
      </c>
    </row>
    <row r="14" spans="1:4" x14ac:dyDescent="0.25">
      <c r="A14">
        <v>0</v>
      </c>
      <c r="B14">
        <v>1</v>
      </c>
      <c r="C14">
        <v>0</v>
      </c>
      <c r="D14">
        <v>2</v>
      </c>
    </row>
    <row r="15" spans="1:4" x14ac:dyDescent="0.25">
      <c r="A15">
        <v>0</v>
      </c>
      <c r="B15">
        <v>1</v>
      </c>
      <c r="C15">
        <v>0</v>
      </c>
      <c r="D15">
        <v>1</v>
      </c>
    </row>
    <row r="16" spans="1:4" x14ac:dyDescent="0.25">
      <c r="A16">
        <v>0</v>
      </c>
      <c r="B16">
        <v>1</v>
      </c>
      <c r="C16">
        <v>0</v>
      </c>
      <c r="D16">
        <v>1</v>
      </c>
    </row>
    <row r="17" spans="1:4" x14ac:dyDescent="0.25">
      <c r="A17">
        <v>1</v>
      </c>
      <c r="B17">
        <v>1</v>
      </c>
      <c r="C17">
        <v>0</v>
      </c>
      <c r="D17">
        <v>0</v>
      </c>
    </row>
    <row r="18" spans="1:4" x14ac:dyDescent="0.25">
      <c r="A18">
        <v>0</v>
      </c>
      <c r="B18">
        <v>0</v>
      </c>
      <c r="C18">
        <v>1</v>
      </c>
      <c r="D18">
        <v>1</v>
      </c>
    </row>
    <row r="19" spans="1:4" x14ac:dyDescent="0.25">
      <c r="A19">
        <v>1</v>
      </c>
      <c r="B19">
        <v>0</v>
      </c>
      <c r="C19">
        <v>0</v>
      </c>
      <c r="D19">
        <v>0</v>
      </c>
    </row>
    <row r="20" spans="1:4" x14ac:dyDescent="0.25">
      <c r="A20">
        <v>1</v>
      </c>
      <c r="B20">
        <v>0</v>
      </c>
      <c r="C20">
        <v>0</v>
      </c>
      <c r="D20">
        <v>0</v>
      </c>
    </row>
    <row r="21" spans="1:4" x14ac:dyDescent="0.25">
      <c r="A21">
        <v>1</v>
      </c>
      <c r="B21">
        <v>0</v>
      </c>
      <c r="C21">
        <v>0</v>
      </c>
      <c r="D21">
        <v>0</v>
      </c>
    </row>
    <row r="22" spans="1:4" x14ac:dyDescent="0.25">
      <c r="A22">
        <v>0</v>
      </c>
      <c r="B22">
        <v>0</v>
      </c>
      <c r="C22">
        <v>1</v>
      </c>
      <c r="D22">
        <v>0</v>
      </c>
    </row>
    <row r="23" spans="1:4" x14ac:dyDescent="0.25">
      <c r="A23">
        <v>0</v>
      </c>
      <c r="B23">
        <v>0</v>
      </c>
      <c r="C23">
        <v>1</v>
      </c>
      <c r="D23">
        <v>0</v>
      </c>
    </row>
    <row r="24" spans="1:4" x14ac:dyDescent="0.25">
      <c r="A24">
        <v>2</v>
      </c>
      <c r="B24">
        <v>1</v>
      </c>
      <c r="C24">
        <v>0</v>
      </c>
      <c r="D24">
        <v>0</v>
      </c>
    </row>
    <row r="25" spans="1:4" x14ac:dyDescent="0.25">
      <c r="A25">
        <v>0</v>
      </c>
      <c r="B25">
        <v>0</v>
      </c>
      <c r="C25">
        <v>0</v>
      </c>
      <c r="D25">
        <v>0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F99E0F-C7FB-45A6-8349-4342DAEDC999}">
  <dimension ref="A1:E148"/>
  <sheetViews>
    <sheetView topLeftCell="A107" workbookViewId="0">
      <selection activeCell="W141" sqref="W141"/>
    </sheetView>
  </sheetViews>
  <sheetFormatPr defaultRowHeight="15" x14ac:dyDescent="0.25"/>
  <cols>
    <col min="1" max="5" width="9.140625" style="63"/>
  </cols>
  <sheetData>
    <row r="1" spans="1:5" x14ac:dyDescent="0.25">
      <c r="A1" s="63" t="s">
        <v>1</v>
      </c>
      <c r="B1" s="63" t="s">
        <v>467</v>
      </c>
      <c r="C1" s="63" t="s">
        <v>468</v>
      </c>
      <c r="D1" s="63" t="s">
        <v>469</v>
      </c>
      <c r="E1" s="63" t="s">
        <v>42</v>
      </c>
    </row>
    <row r="2" spans="1:5" x14ac:dyDescent="0.25">
      <c r="A2" s="63">
        <v>2015</v>
      </c>
      <c r="B2" s="16">
        <v>112.15909090909091</v>
      </c>
      <c r="C2" s="63" t="s">
        <v>470</v>
      </c>
      <c r="D2" s="63" t="s">
        <v>459</v>
      </c>
      <c r="E2" s="63" t="s">
        <v>42</v>
      </c>
    </row>
    <row r="3" spans="1:5" x14ac:dyDescent="0.25">
      <c r="A3" s="63">
        <v>2015</v>
      </c>
      <c r="B3" s="16">
        <v>127</v>
      </c>
      <c r="C3" s="63" t="s">
        <v>470</v>
      </c>
      <c r="D3" s="63" t="s">
        <v>459</v>
      </c>
      <c r="E3" s="63" t="s">
        <v>42</v>
      </c>
    </row>
    <row r="4" spans="1:5" x14ac:dyDescent="0.25">
      <c r="A4" s="63">
        <v>2015</v>
      </c>
      <c r="B4" s="16">
        <v>80.659090909090907</v>
      </c>
      <c r="C4" s="63" t="s">
        <v>474</v>
      </c>
      <c r="D4" s="63" t="s">
        <v>459</v>
      </c>
      <c r="E4" s="63" t="s">
        <v>457</v>
      </c>
    </row>
    <row r="5" spans="1:5" x14ac:dyDescent="0.25">
      <c r="A5" s="63">
        <v>2015</v>
      </c>
      <c r="B5" s="16">
        <v>116.45454545454545</v>
      </c>
      <c r="C5" s="63" t="s">
        <v>473</v>
      </c>
      <c r="D5" s="63" t="s">
        <v>459</v>
      </c>
      <c r="E5" s="63" t="s">
        <v>457</v>
      </c>
    </row>
    <row r="6" spans="1:5" x14ac:dyDescent="0.25">
      <c r="A6" s="63">
        <v>2015</v>
      </c>
      <c r="B6" s="16">
        <v>121</v>
      </c>
      <c r="C6" s="63" t="s">
        <v>473</v>
      </c>
      <c r="D6" s="63" t="s">
        <v>459</v>
      </c>
      <c r="E6" s="63" t="s">
        <v>457</v>
      </c>
    </row>
    <row r="7" spans="1:5" x14ac:dyDescent="0.25">
      <c r="A7" s="63">
        <v>2015</v>
      </c>
      <c r="B7" s="16">
        <v>122</v>
      </c>
      <c r="C7" s="63" t="s">
        <v>473</v>
      </c>
      <c r="D7" s="63" t="s">
        <v>459</v>
      </c>
      <c r="E7" s="63" t="s">
        <v>457</v>
      </c>
    </row>
    <row r="8" spans="1:5" x14ac:dyDescent="0.25">
      <c r="A8" s="63">
        <v>2015</v>
      </c>
      <c r="B8" s="16">
        <v>125</v>
      </c>
      <c r="C8" s="63" t="s">
        <v>473</v>
      </c>
      <c r="D8" s="63" t="s">
        <v>459</v>
      </c>
      <c r="E8" s="63" t="s">
        <v>457</v>
      </c>
    </row>
    <row r="9" spans="1:5" x14ac:dyDescent="0.25">
      <c r="A9" s="63">
        <v>2015</v>
      </c>
      <c r="B9" s="16">
        <v>130.77272727272725</v>
      </c>
      <c r="C9" s="63" t="s">
        <v>473</v>
      </c>
      <c r="D9" s="63" t="s">
        <v>459</v>
      </c>
      <c r="E9" s="63" t="s">
        <v>457</v>
      </c>
    </row>
    <row r="10" spans="1:5" x14ac:dyDescent="0.25">
      <c r="A10" s="63">
        <v>2015</v>
      </c>
      <c r="B10" s="16">
        <v>138.40909090909091</v>
      </c>
      <c r="C10" s="63" t="s">
        <v>473</v>
      </c>
      <c r="D10" s="63" t="s">
        <v>459</v>
      </c>
      <c r="E10" s="63" t="s">
        <v>457</v>
      </c>
    </row>
    <row r="11" spans="1:5" x14ac:dyDescent="0.25">
      <c r="A11" s="63">
        <v>2015</v>
      </c>
      <c r="B11" s="16">
        <v>143</v>
      </c>
      <c r="C11" s="63" t="s">
        <v>473</v>
      </c>
      <c r="D11" s="63" t="s">
        <v>459</v>
      </c>
      <c r="E11" s="63" t="s">
        <v>457</v>
      </c>
    </row>
    <row r="12" spans="1:5" x14ac:dyDescent="0.25">
      <c r="A12" s="63">
        <v>2015</v>
      </c>
      <c r="B12" s="16">
        <v>212</v>
      </c>
      <c r="C12" s="63" t="s">
        <v>473</v>
      </c>
      <c r="D12" s="63" t="s">
        <v>459</v>
      </c>
      <c r="E12" s="63" t="s">
        <v>457</v>
      </c>
    </row>
    <row r="13" spans="1:5" x14ac:dyDescent="0.25">
      <c r="A13" s="63">
        <v>2015</v>
      </c>
      <c r="B13" s="16">
        <v>227.65909090909091</v>
      </c>
      <c r="C13" s="63" t="s">
        <v>473</v>
      </c>
      <c r="D13" s="63" t="s">
        <v>459</v>
      </c>
      <c r="E13" s="63" t="s">
        <v>457</v>
      </c>
    </row>
    <row r="14" spans="1:5" x14ac:dyDescent="0.25">
      <c r="A14" s="63">
        <v>2015</v>
      </c>
      <c r="B14" s="16">
        <v>104.52272727272727</v>
      </c>
      <c r="C14" s="63" t="s">
        <v>470</v>
      </c>
      <c r="D14" s="63" t="s">
        <v>459</v>
      </c>
      <c r="E14" s="63" t="s">
        <v>471</v>
      </c>
    </row>
    <row r="15" spans="1:5" x14ac:dyDescent="0.25">
      <c r="A15" s="63">
        <v>2015</v>
      </c>
      <c r="B15" s="16">
        <v>106.5</v>
      </c>
      <c r="C15" s="63" t="s">
        <v>470</v>
      </c>
      <c r="D15" s="63" t="s">
        <v>459</v>
      </c>
      <c r="E15" s="63" t="s">
        <v>471</v>
      </c>
    </row>
    <row r="16" spans="1:5" x14ac:dyDescent="0.25">
      <c r="A16" s="63">
        <v>2015</v>
      </c>
      <c r="B16" s="16">
        <v>109</v>
      </c>
      <c r="C16" s="63" t="s">
        <v>470</v>
      </c>
      <c r="D16" s="63" t="s">
        <v>472</v>
      </c>
      <c r="E16" s="63" t="s">
        <v>471</v>
      </c>
    </row>
    <row r="17" spans="1:5" x14ac:dyDescent="0.25">
      <c r="A17" s="63">
        <v>2015</v>
      </c>
      <c r="B17" s="16">
        <v>116.93181818181819</v>
      </c>
      <c r="C17" s="63" t="s">
        <v>470</v>
      </c>
      <c r="D17" s="63" t="s">
        <v>459</v>
      </c>
      <c r="E17" s="63" t="s">
        <v>471</v>
      </c>
    </row>
    <row r="18" spans="1:5" x14ac:dyDescent="0.25">
      <c r="A18" s="63">
        <v>2015</v>
      </c>
      <c r="B18" s="16">
        <v>123</v>
      </c>
      <c r="C18" s="63" t="s">
        <v>470</v>
      </c>
      <c r="D18" s="63" t="s">
        <v>459</v>
      </c>
      <c r="E18" s="63" t="s">
        <v>471</v>
      </c>
    </row>
    <row r="19" spans="1:5" x14ac:dyDescent="0.25">
      <c r="A19" s="63">
        <v>2016</v>
      </c>
      <c r="B19" s="16">
        <v>109.54545454545453</v>
      </c>
      <c r="C19" s="63" t="s">
        <v>470</v>
      </c>
      <c r="D19" s="63" t="s">
        <v>459</v>
      </c>
      <c r="E19" s="63" t="s">
        <v>42</v>
      </c>
    </row>
    <row r="20" spans="1:5" x14ac:dyDescent="0.25">
      <c r="A20" s="63">
        <v>2016</v>
      </c>
      <c r="B20" s="16">
        <v>111.36363636363636</v>
      </c>
      <c r="C20" s="63" t="s">
        <v>470</v>
      </c>
      <c r="D20" s="63" t="s">
        <v>472</v>
      </c>
      <c r="E20" s="63" t="s">
        <v>42</v>
      </c>
    </row>
    <row r="21" spans="1:5" x14ac:dyDescent="0.25">
      <c r="A21" s="63">
        <v>2016</v>
      </c>
      <c r="B21" s="16">
        <v>116.36363636363636</v>
      </c>
      <c r="C21" s="63" t="s">
        <v>470</v>
      </c>
      <c r="D21" s="63" t="s">
        <v>472</v>
      </c>
      <c r="E21" s="63" t="s">
        <v>42</v>
      </c>
    </row>
    <row r="22" spans="1:5" x14ac:dyDescent="0.25">
      <c r="A22" s="63">
        <v>2016</v>
      </c>
      <c r="B22" s="16">
        <v>120.45454545454544</v>
      </c>
      <c r="C22" s="63" t="s">
        <v>470</v>
      </c>
      <c r="D22" s="63" t="s">
        <v>472</v>
      </c>
      <c r="E22" s="63" t="s">
        <v>42</v>
      </c>
    </row>
    <row r="23" spans="1:5" x14ac:dyDescent="0.25">
      <c r="A23" s="63">
        <v>2016</v>
      </c>
      <c r="B23" s="16">
        <v>122.27272727272727</v>
      </c>
      <c r="C23" s="63" t="s">
        <v>470</v>
      </c>
      <c r="D23" s="63" t="s">
        <v>459</v>
      </c>
      <c r="E23" s="63" t="s">
        <v>42</v>
      </c>
    </row>
    <row r="24" spans="1:5" x14ac:dyDescent="0.25">
      <c r="A24" s="63">
        <v>2016</v>
      </c>
      <c r="B24" s="16">
        <v>128.63636363636363</v>
      </c>
      <c r="C24" s="63" t="s">
        <v>470</v>
      </c>
      <c r="D24" s="63" t="s">
        <v>472</v>
      </c>
      <c r="E24" s="63" t="s">
        <v>42</v>
      </c>
    </row>
    <row r="25" spans="1:5" x14ac:dyDescent="0.25">
      <c r="A25" s="63">
        <v>2016</v>
      </c>
      <c r="B25" s="16">
        <v>129.54545454545453</v>
      </c>
      <c r="C25" s="63" t="s">
        <v>470</v>
      </c>
      <c r="D25" s="63" t="s">
        <v>472</v>
      </c>
      <c r="E25" s="63" t="s">
        <v>42</v>
      </c>
    </row>
    <row r="26" spans="1:5" x14ac:dyDescent="0.25">
      <c r="A26" s="63">
        <v>2016</v>
      </c>
      <c r="B26" s="16">
        <v>137.27272727272725</v>
      </c>
      <c r="C26" s="63" t="s">
        <v>470</v>
      </c>
      <c r="D26" s="63" t="s">
        <v>459</v>
      </c>
      <c r="E26" s="63" t="s">
        <v>42</v>
      </c>
    </row>
    <row r="27" spans="1:5" x14ac:dyDescent="0.25">
      <c r="A27" s="63">
        <v>2016</v>
      </c>
      <c r="B27" s="16">
        <v>55.454545454545453</v>
      </c>
      <c r="C27" s="63" t="s">
        <v>475</v>
      </c>
      <c r="D27" s="63" t="s">
        <v>459</v>
      </c>
      <c r="E27" s="63" t="s">
        <v>457</v>
      </c>
    </row>
    <row r="28" spans="1:5" x14ac:dyDescent="0.25">
      <c r="A28" s="63">
        <v>2016</v>
      </c>
      <c r="B28" s="16">
        <v>68.181818181818173</v>
      </c>
      <c r="C28" s="63" t="s">
        <v>475</v>
      </c>
      <c r="D28" s="63" t="s">
        <v>459</v>
      </c>
      <c r="E28" s="63" t="s">
        <v>457</v>
      </c>
    </row>
    <row r="29" spans="1:5" x14ac:dyDescent="0.25">
      <c r="A29" s="63">
        <v>2016</v>
      </c>
      <c r="B29" s="16">
        <v>71.818181818181813</v>
      </c>
      <c r="C29" s="63" t="s">
        <v>474</v>
      </c>
      <c r="D29" s="63" t="s">
        <v>459</v>
      </c>
      <c r="E29" s="63" t="s">
        <v>457</v>
      </c>
    </row>
    <row r="30" spans="1:5" x14ac:dyDescent="0.25">
      <c r="A30" s="63">
        <v>2016</v>
      </c>
      <c r="B30" s="16">
        <v>72.272727272727266</v>
      </c>
      <c r="C30" s="63" t="s">
        <v>474</v>
      </c>
      <c r="D30" s="63" t="s">
        <v>459</v>
      </c>
      <c r="E30" s="63" t="s">
        <v>457</v>
      </c>
    </row>
    <row r="31" spans="1:5" x14ac:dyDescent="0.25">
      <c r="A31" s="63">
        <v>2016</v>
      </c>
      <c r="B31" s="16">
        <v>74.090909090909079</v>
      </c>
      <c r="C31" s="63" t="s">
        <v>474</v>
      </c>
      <c r="D31" s="63" t="s">
        <v>459</v>
      </c>
      <c r="E31" s="63" t="s">
        <v>457</v>
      </c>
    </row>
    <row r="32" spans="1:5" x14ac:dyDescent="0.25">
      <c r="A32" s="63">
        <v>2016</v>
      </c>
      <c r="B32" s="16">
        <v>74.545454545454533</v>
      </c>
      <c r="C32" s="63" t="s">
        <v>475</v>
      </c>
      <c r="D32" s="63" t="s">
        <v>459</v>
      </c>
      <c r="E32" s="63" t="s">
        <v>457</v>
      </c>
    </row>
    <row r="33" spans="1:5" x14ac:dyDescent="0.25">
      <c r="A33" s="63">
        <v>2016</v>
      </c>
      <c r="B33" s="16">
        <v>79.090909090909079</v>
      </c>
      <c r="C33" s="63" t="s">
        <v>474</v>
      </c>
      <c r="D33" s="63" t="s">
        <v>459</v>
      </c>
      <c r="E33" s="63" t="s">
        <v>457</v>
      </c>
    </row>
    <row r="34" spans="1:5" x14ac:dyDescent="0.25">
      <c r="A34" s="63">
        <v>2016</v>
      </c>
      <c r="B34" s="16">
        <v>79.545454545454533</v>
      </c>
      <c r="C34" s="63" t="s">
        <v>475</v>
      </c>
      <c r="D34" s="63" t="s">
        <v>459</v>
      </c>
      <c r="E34" s="63" t="s">
        <v>457</v>
      </c>
    </row>
    <row r="35" spans="1:5" x14ac:dyDescent="0.25">
      <c r="A35" s="63">
        <v>2016</v>
      </c>
      <c r="B35" s="16">
        <v>79.545454545454533</v>
      </c>
      <c r="C35" s="63" t="s">
        <v>474</v>
      </c>
      <c r="D35" s="63" t="s">
        <v>459</v>
      </c>
      <c r="E35" s="63" t="s">
        <v>457</v>
      </c>
    </row>
    <row r="36" spans="1:5" x14ac:dyDescent="0.25">
      <c r="A36" s="63">
        <v>2016</v>
      </c>
      <c r="B36" s="16">
        <v>88.636363636363626</v>
      </c>
      <c r="C36" s="63" t="s">
        <v>474</v>
      </c>
      <c r="D36" s="63" t="s">
        <v>459</v>
      </c>
      <c r="E36" s="63" t="s">
        <v>457</v>
      </c>
    </row>
    <row r="37" spans="1:5" x14ac:dyDescent="0.25">
      <c r="A37" s="63">
        <v>2016</v>
      </c>
      <c r="B37" s="16">
        <v>90.909090909090907</v>
      </c>
      <c r="C37" s="63" t="s">
        <v>474</v>
      </c>
      <c r="D37" s="63" t="s">
        <v>459</v>
      </c>
      <c r="E37" s="63" t="s">
        <v>457</v>
      </c>
    </row>
    <row r="38" spans="1:5" x14ac:dyDescent="0.25">
      <c r="A38" s="63">
        <v>2016</v>
      </c>
      <c r="B38" s="16">
        <v>120.90909090909089</v>
      </c>
      <c r="C38" s="63" t="s">
        <v>473</v>
      </c>
      <c r="D38" s="63" t="s">
        <v>459</v>
      </c>
      <c r="E38" s="63" t="s">
        <v>457</v>
      </c>
    </row>
    <row r="39" spans="1:5" x14ac:dyDescent="0.25">
      <c r="A39" s="63">
        <v>2016</v>
      </c>
      <c r="B39" s="16">
        <v>132.72727272727272</v>
      </c>
      <c r="C39" s="63" t="s">
        <v>473</v>
      </c>
      <c r="D39" s="63" t="s">
        <v>459</v>
      </c>
      <c r="E39" s="63" t="s">
        <v>457</v>
      </c>
    </row>
    <row r="40" spans="1:5" x14ac:dyDescent="0.25">
      <c r="A40" s="63">
        <v>2016</v>
      </c>
      <c r="B40" s="16">
        <v>140</v>
      </c>
      <c r="C40" s="63" t="s">
        <v>473</v>
      </c>
      <c r="D40" s="63" t="s">
        <v>459</v>
      </c>
      <c r="E40" s="63" t="s">
        <v>457</v>
      </c>
    </row>
    <row r="41" spans="1:5" x14ac:dyDescent="0.25">
      <c r="A41" s="63">
        <v>2016</v>
      </c>
      <c r="B41" s="16">
        <v>141.81818181818181</v>
      </c>
      <c r="C41" s="63" t="s">
        <v>473</v>
      </c>
      <c r="D41" s="63" t="s">
        <v>459</v>
      </c>
      <c r="E41" s="63" t="s">
        <v>457</v>
      </c>
    </row>
    <row r="42" spans="1:5" x14ac:dyDescent="0.25">
      <c r="A42" s="63">
        <v>2016</v>
      </c>
      <c r="B42" s="16">
        <v>151.36363636363635</v>
      </c>
      <c r="C42" s="63" t="s">
        <v>473</v>
      </c>
      <c r="D42" s="63" t="s">
        <v>459</v>
      </c>
      <c r="E42" s="63" t="s">
        <v>457</v>
      </c>
    </row>
    <row r="43" spans="1:5" x14ac:dyDescent="0.25">
      <c r="A43" s="63">
        <v>2016</v>
      </c>
      <c r="B43" s="16">
        <v>153.18181818181816</v>
      </c>
      <c r="C43" s="63" t="s">
        <v>473</v>
      </c>
      <c r="D43" s="63" t="s">
        <v>459</v>
      </c>
      <c r="E43" s="63" t="s">
        <v>457</v>
      </c>
    </row>
    <row r="44" spans="1:5" x14ac:dyDescent="0.25">
      <c r="A44" s="63">
        <v>2016</v>
      </c>
      <c r="B44" s="16">
        <v>154.54545454545453</v>
      </c>
      <c r="C44" s="63" t="s">
        <v>473</v>
      </c>
      <c r="D44" s="63" t="s">
        <v>459</v>
      </c>
      <c r="E44" s="63" t="s">
        <v>457</v>
      </c>
    </row>
    <row r="45" spans="1:5" x14ac:dyDescent="0.25">
      <c r="A45" s="63">
        <v>2016</v>
      </c>
      <c r="B45" s="16">
        <v>158.18181818181816</v>
      </c>
      <c r="C45" s="63" t="s">
        <v>473</v>
      </c>
      <c r="D45" s="63" t="s">
        <v>459</v>
      </c>
      <c r="E45" s="63" t="s">
        <v>457</v>
      </c>
    </row>
    <row r="46" spans="1:5" x14ac:dyDescent="0.25">
      <c r="A46" s="63">
        <v>2016</v>
      </c>
      <c r="B46" s="16">
        <v>162.27272727272725</v>
      </c>
      <c r="C46" s="63" t="s">
        <v>473</v>
      </c>
      <c r="D46" s="63" t="s">
        <v>459</v>
      </c>
      <c r="E46" s="63" t="s">
        <v>457</v>
      </c>
    </row>
    <row r="47" spans="1:5" x14ac:dyDescent="0.25">
      <c r="A47" s="63">
        <v>2016</v>
      </c>
      <c r="B47" s="16">
        <v>163.63636363636363</v>
      </c>
      <c r="C47" s="63" t="s">
        <v>473</v>
      </c>
      <c r="D47" s="63" t="s">
        <v>459</v>
      </c>
      <c r="E47" s="63" t="s">
        <v>457</v>
      </c>
    </row>
    <row r="48" spans="1:5" x14ac:dyDescent="0.25">
      <c r="A48" s="63">
        <v>2016</v>
      </c>
      <c r="B48" s="16">
        <v>185.45454545454544</v>
      </c>
      <c r="C48" s="63" t="s">
        <v>473</v>
      </c>
      <c r="D48" s="63" t="s">
        <v>459</v>
      </c>
      <c r="E48" s="63" t="s">
        <v>457</v>
      </c>
    </row>
    <row r="49" spans="1:5" x14ac:dyDescent="0.25">
      <c r="A49" s="63">
        <v>2016</v>
      </c>
      <c r="B49" s="16">
        <v>197.27272727272725</v>
      </c>
      <c r="C49" s="63" t="s">
        <v>473</v>
      </c>
      <c r="D49" s="63" t="s">
        <v>459</v>
      </c>
      <c r="E49" s="63" t="s">
        <v>457</v>
      </c>
    </row>
    <row r="50" spans="1:5" x14ac:dyDescent="0.25">
      <c r="A50" s="63">
        <v>2016</v>
      </c>
      <c r="B50" s="16">
        <v>208.18181818181816</v>
      </c>
      <c r="C50" s="63" t="s">
        <v>473</v>
      </c>
      <c r="D50" s="63" t="s">
        <v>459</v>
      </c>
      <c r="E50" s="63" t="s">
        <v>457</v>
      </c>
    </row>
    <row r="51" spans="1:5" x14ac:dyDescent="0.25">
      <c r="A51" s="63">
        <v>2016</v>
      </c>
      <c r="B51" s="16">
        <v>214.09090909090907</v>
      </c>
      <c r="C51" s="63" t="s">
        <v>473</v>
      </c>
      <c r="D51" s="63" t="s">
        <v>459</v>
      </c>
      <c r="E51" s="63" t="s">
        <v>457</v>
      </c>
    </row>
    <row r="52" spans="1:5" x14ac:dyDescent="0.25">
      <c r="A52" s="63">
        <v>2016</v>
      </c>
      <c r="B52" s="16">
        <v>226.36363636363635</v>
      </c>
      <c r="C52" s="63" t="s">
        <v>473</v>
      </c>
      <c r="D52" s="63" t="s">
        <v>459</v>
      </c>
      <c r="E52" s="63" t="s">
        <v>457</v>
      </c>
    </row>
    <row r="53" spans="1:5" x14ac:dyDescent="0.25">
      <c r="A53" s="63">
        <v>2016</v>
      </c>
      <c r="B53" s="16">
        <v>94.090909090909079</v>
      </c>
      <c r="C53" s="63" t="s">
        <v>470</v>
      </c>
      <c r="D53" s="63" t="s">
        <v>459</v>
      </c>
      <c r="E53" s="63" t="s">
        <v>471</v>
      </c>
    </row>
    <row r="54" spans="1:5" x14ac:dyDescent="0.25">
      <c r="A54" s="63">
        <v>2016</v>
      </c>
      <c r="B54" s="16">
        <v>103.18181818181817</v>
      </c>
      <c r="C54" s="63" t="s">
        <v>470</v>
      </c>
      <c r="D54" s="63" t="s">
        <v>459</v>
      </c>
      <c r="E54" s="63" t="s">
        <v>471</v>
      </c>
    </row>
    <row r="55" spans="1:5" x14ac:dyDescent="0.25">
      <c r="A55" s="63">
        <v>2016</v>
      </c>
      <c r="B55" s="16">
        <v>103.63636363636363</v>
      </c>
      <c r="C55" s="63" t="s">
        <v>470</v>
      </c>
      <c r="D55" s="63" t="s">
        <v>472</v>
      </c>
      <c r="E55" s="63" t="s">
        <v>471</v>
      </c>
    </row>
    <row r="56" spans="1:5" x14ac:dyDescent="0.25">
      <c r="A56" s="63">
        <v>2016</v>
      </c>
      <c r="B56" s="16">
        <v>104.99999999999999</v>
      </c>
      <c r="C56" s="63" t="s">
        <v>470</v>
      </c>
      <c r="D56" s="63" t="s">
        <v>459</v>
      </c>
      <c r="E56" s="63" t="s">
        <v>471</v>
      </c>
    </row>
    <row r="57" spans="1:5" x14ac:dyDescent="0.25">
      <c r="A57" s="63">
        <v>2016</v>
      </c>
      <c r="B57" s="16">
        <v>111.36363636363636</v>
      </c>
      <c r="C57" s="63" t="s">
        <v>470</v>
      </c>
      <c r="D57" s="63" t="s">
        <v>459</v>
      </c>
      <c r="E57" s="63" t="s">
        <v>471</v>
      </c>
    </row>
    <row r="58" spans="1:5" x14ac:dyDescent="0.25">
      <c r="A58" s="63">
        <v>2016</v>
      </c>
      <c r="B58" s="16">
        <v>120.90909090909089</v>
      </c>
      <c r="C58" s="63" t="s">
        <v>470</v>
      </c>
      <c r="D58" s="63" t="s">
        <v>459</v>
      </c>
      <c r="E58" s="63" t="s">
        <v>471</v>
      </c>
    </row>
    <row r="59" spans="1:5" x14ac:dyDescent="0.25">
      <c r="A59" s="63">
        <v>2016</v>
      </c>
      <c r="B59" s="16">
        <v>135</v>
      </c>
      <c r="C59" s="63" t="s">
        <v>470</v>
      </c>
      <c r="D59" s="63" t="s">
        <v>459</v>
      </c>
      <c r="E59" s="63" t="s">
        <v>471</v>
      </c>
    </row>
    <row r="60" spans="1:5" x14ac:dyDescent="0.25">
      <c r="A60" s="63">
        <v>2016</v>
      </c>
      <c r="B60" s="16">
        <v>138.18181818181816</v>
      </c>
      <c r="C60" s="63" t="s">
        <v>470</v>
      </c>
      <c r="D60" s="63" t="s">
        <v>472</v>
      </c>
      <c r="E60" s="63" t="s">
        <v>471</v>
      </c>
    </row>
    <row r="61" spans="1:5" x14ac:dyDescent="0.25">
      <c r="A61" s="63">
        <v>2017</v>
      </c>
      <c r="B61" s="16">
        <v>113.85</v>
      </c>
      <c r="C61" s="63" t="s">
        <v>470</v>
      </c>
      <c r="D61" s="63" t="s">
        <v>472</v>
      </c>
      <c r="E61" s="63" t="s">
        <v>42</v>
      </c>
    </row>
    <row r="62" spans="1:5" x14ac:dyDescent="0.25">
      <c r="A62" s="63">
        <v>2017</v>
      </c>
      <c r="B62" s="16">
        <v>114.875</v>
      </c>
      <c r="C62" s="63" t="s">
        <v>470</v>
      </c>
      <c r="D62" s="63" t="s">
        <v>459</v>
      </c>
      <c r="E62" s="63" t="s">
        <v>42</v>
      </c>
    </row>
    <row r="63" spans="1:5" x14ac:dyDescent="0.25">
      <c r="A63" s="63">
        <v>2017</v>
      </c>
      <c r="B63" s="16">
        <v>117.60000000000001</v>
      </c>
      <c r="C63" s="63" t="s">
        <v>470</v>
      </c>
      <c r="D63" s="63" t="s">
        <v>459</v>
      </c>
      <c r="E63" s="63" t="s">
        <v>42</v>
      </c>
    </row>
    <row r="64" spans="1:5" x14ac:dyDescent="0.25">
      <c r="A64" s="63">
        <v>2017</v>
      </c>
      <c r="B64" s="16">
        <v>63</v>
      </c>
      <c r="C64" s="63" t="s">
        <v>475</v>
      </c>
      <c r="D64" s="63" t="s">
        <v>459</v>
      </c>
      <c r="E64" s="63" t="s">
        <v>457</v>
      </c>
    </row>
    <row r="65" spans="1:5" x14ac:dyDescent="0.25">
      <c r="A65" s="63">
        <v>2017</v>
      </c>
      <c r="B65" s="16">
        <v>70.724999999999994</v>
      </c>
      <c r="C65" s="63" t="s">
        <v>475</v>
      </c>
      <c r="D65" s="63" t="s">
        <v>472</v>
      </c>
      <c r="E65" s="63" t="s">
        <v>457</v>
      </c>
    </row>
    <row r="66" spans="1:5" x14ac:dyDescent="0.25">
      <c r="A66" s="63">
        <v>2017</v>
      </c>
      <c r="B66" s="16">
        <v>71</v>
      </c>
      <c r="C66" s="63" t="s">
        <v>474</v>
      </c>
      <c r="D66" s="63" t="s">
        <v>459</v>
      </c>
      <c r="E66" s="63" t="s">
        <v>457</v>
      </c>
    </row>
    <row r="67" spans="1:5" x14ac:dyDescent="0.25">
      <c r="A67" s="63">
        <v>2017</v>
      </c>
      <c r="B67" s="16">
        <v>72.375</v>
      </c>
      <c r="C67" s="63" t="s">
        <v>475</v>
      </c>
      <c r="D67" s="63" t="s">
        <v>459</v>
      </c>
      <c r="E67" s="63" t="s">
        <v>457</v>
      </c>
    </row>
    <row r="68" spans="1:5" x14ac:dyDescent="0.25">
      <c r="A68" s="63">
        <v>2017</v>
      </c>
      <c r="B68" s="16">
        <v>79.8</v>
      </c>
      <c r="C68" s="63" t="s">
        <v>475</v>
      </c>
      <c r="D68" s="63" t="s">
        <v>459</v>
      </c>
      <c r="E68" s="63" t="s">
        <v>457</v>
      </c>
    </row>
    <row r="69" spans="1:5" x14ac:dyDescent="0.25">
      <c r="A69" s="63">
        <v>2017</v>
      </c>
      <c r="B69" s="16">
        <v>113.4</v>
      </c>
      <c r="C69" s="63" t="s">
        <v>473</v>
      </c>
      <c r="D69" s="63" t="s">
        <v>459</v>
      </c>
      <c r="E69" s="63" t="s">
        <v>457</v>
      </c>
    </row>
    <row r="70" spans="1:5" x14ac:dyDescent="0.25">
      <c r="A70" s="63">
        <v>2017</v>
      </c>
      <c r="B70" s="16">
        <v>114.22499999999999</v>
      </c>
      <c r="C70" s="63" t="s">
        <v>473</v>
      </c>
      <c r="D70" s="63" t="s">
        <v>459</v>
      </c>
      <c r="E70" s="63" t="s">
        <v>457</v>
      </c>
    </row>
    <row r="71" spans="1:5" x14ac:dyDescent="0.25">
      <c r="A71" s="63">
        <v>2017</v>
      </c>
      <c r="B71" s="16">
        <v>116</v>
      </c>
      <c r="C71" s="63" t="s">
        <v>473</v>
      </c>
      <c r="D71" s="63" t="s">
        <v>459</v>
      </c>
      <c r="E71" s="63" t="s">
        <v>457</v>
      </c>
    </row>
    <row r="72" spans="1:5" x14ac:dyDescent="0.25">
      <c r="A72" s="63">
        <v>2017</v>
      </c>
      <c r="B72" s="16">
        <v>120.47499999999999</v>
      </c>
      <c r="C72" s="63" t="s">
        <v>473</v>
      </c>
      <c r="D72" s="63" t="s">
        <v>459</v>
      </c>
      <c r="E72" s="63" t="s">
        <v>457</v>
      </c>
    </row>
    <row r="73" spans="1:5" x14ac:dyDescent="0.25">
      <c r="A73" s="63">
        <v>2017</v>
      </c>
      <c r="B73" s="16">
        <v>120.75</v>
      </c>
      <c r="C73" s="63" t="s">
        <v>473</v>
      </c>
      <c r="D73" s="63" t="s">
        <v>472</v>
      </c>
      <c r="E73" s="63" t="s">
        <v>457</v>
      </c>
    </row>
    <row r="74" spans="1:5" x14ac:dyDescent="0.25">
      <c r="A74" s="63">
        <v>2017</v>
      </c>
      <c r="B74" s="16">
        <v>129.15</v>
      </c>
      <c r="C74" s="63" t="s">
        <v>473</v>
      </c>
      <c r="D74" s="63" t="s">
        <v>472</v>
      </c>
      <c r="E74" s="63" t="s">
        <v>457</v>
      </c>
    </row>
    <row r="75" spans="1:5" x14ac:dyDescent="0.25">
      <c r="A75" s="63">
        <v>2017</v>
      </c>
      <c r="B75" s="16">
        <v>134.4</v>
      </c>
      <c r="C75" s="63" t="s">
        <v>473</v>
      </c>
      <c r="D75" s="63" t="s">
        <v>459</v>
      </c>
      <c r="E75" s="63" t="s">
        <v>457</v>
      </c>
    </row>
    <row r="76" spans="1:5" x14ac:dyDescent="0.25">
      <c r="A76" s="63">
        <v>2017</v>
      </c>
      <c r="B76" s="16">
        <v>134.54545454545453</v>
      </c>
      <c r="C76" s="63" t="s">
        <v>473</v>
      </c>
      <c r="D76" s="63" t="s">
        <v>459</v>
      </c>
      <c r="E76" s="63" t="s">
        <v>457</v>
      </c>
    </row>
    <row r="77" spans="1:5" x14ac:dyDescent="0.25">
      <c r="A77" s="63">
        <v>2017</v>
      </c>
      <c r="B77" s="16">
        <v>139.65</v>
      </c>
      <c r="C77" s="63" t="s">
        <v>473</v>
      </c>
      <c r="D77" s="63" t="s">
        <v>459</v>
      </c>
      <c r="E77" s="63" t="s">
        <v>457</v>
      </c>
    </row>
    <row r="78" spans="1:5" x14ac:dyDescent="0.25">
      <c r="A78" s="63">
        <v>2017</v>
      </c>
      <c r="B78" s="16">
        <v>155.4</v>
      </c>
      <c r="C78" s="63" t="s">
        <v>473</v>
      </c>
      <c r="D78" s="63" t="s">
        <v>472</v>
      </c>
      <c r="E78" s="63" t="s">
        <v>457</v>
      </c>
    </row>
    <row r="79" spans="1:5" x14ac:dyDescent="0.25">
      <c r="A79" s="63">
        <v>2017</v>
      </c>
      <c r="B79" s="16">
        <v>157.375</v>
      </c>
      <c r="C79" s="63" t="s">
        <v>473</v>
      </c>
      <c r="D79" s="63" t="s">
        <v>459</v>
      </c>
      <c r="E79" s="63" t="s">
        <v>457</v>
      </c>
    </row>
    <row r="80" spans="1:5" x14ac:dyDescent="0.25">
      <c r="A80" s="63">
        <v>2017</v>
      </c>
      <c r="B80" s="16">
        <v>178.4</v>
      </c>
      <c r="C80" s="63" t="s">
        <v>473</v>
      </c>
      <c r="D80" s="63" t="s">
        <v>459</v>
      </c>
      <c r="E80" s="63" t="s">
        <v>457</v>
      </c>
    </row>
    <row r="81" spans="1:5" x14ac:dyDescent="0.25">
      <c r="A81" s="63">
        <v>2017</v>
      </c>
      <c r="B81" s="16">
        <v>182.70000000000002</v>
      </c>
      <c r="C81" s="63" t="s">
        <v>473</v>
      </c>
      <c r="D81" s="63" t="s">
        <v>459</v>
      </c>
      <c r="E81" s="63" t="s">
        <v>457</v>
      </c>
    </row>
    <row r="82" spans="1:5" x14ac:dyDescent="0.25">
      <c r="A82" s="63">
        <v>2017</v>
      </c>
      <c r="B82" s="16">
        <v>111.25</v>
      </c>
      <c r="C82" s="63" t="s">
        <v>470</v>
      </c>
      <c r="D82" s="63" t="s">
        <v>459</v>
      </c>
      <c r="E82" s="63" t="s">
        <v>471</v>
      </c>
    </row>
    <row r="83" spans="1:5" x14ac:dyDescent="0.25">
      <c r="A83" s="63">
        <v>2017</v>
      </c>
      <c r="B83" s="16">
        <v>121.45</v>
      </c>
      <c r="C83" s="63" t="s">
        <v>470</v>
      </c>
      <c r="D83" s="63" t="s">
        <v>459</v>
      </c>
      <c r="E83" s="63" t="s">
        <v>471</v>
      </c>
    </row>
    <row r="84" spans="1:5" x14ac:dyDescent="0.25">
      <c r="A84" s="63">
        <v>2017</v>
      </c>
      <c r="B84" s="16">
        <v>124.575</v>
      </c>
      <c r="C84" s="63" t="s">
        <v>470</v>
      </c>
      <c r="D84" s="63" t="s">
        <v>459</v>
      </c>
      <c r="E84" s="63" t="s">
        <v>471</v>
      </c>
    </row>
    <row r="85" spans="1:5" x14ac:dyDescent="0.25">
      <c r="A85" s="63">
        <v>2017</v>
      </c>
      <c r="B85" s="16">
        <v>128</v>
      </c>
      <c r="C85" s="63" t="s">
        <v>470</v>
      </c>
      <c r="D85" s="63" t="s">
        <v>459</v>
      </c>
      <c r="E85" s="63" t="s">
        <v>471</v>
      </c>
    </row>
    <row r="86" spans="1:5" x14ac:dyDescent="0.25">
      <c r="A86" s="63">
        <v>2017</v>
      </c>
      <c r="B86" s="16">
        <v>153.30000000000001</v>
      </c>
      <c r="C86" s="63" t="s">
        <v>470</v>
      </c>
      <c r="D86" s="63" t="s">
        <v>459</v>
      </c>
      <c r="E86" s="63" t="s">
        <v>471</v>
      </c>
    </row>
    <row r="87" spans="1:5" x14ac:dyDescent="0.25">
      <c r="A87" s="63">
        <v>2018</v>
      </c>
      <c r="B87" s="16">
        <v>105.04</v>
      </c>
      <c r="C87" s="63" t="s">
        <v>470</v>
      </c>
      <c r="D87" s="63" t="s">
        <v>472</v>
      </c>
      <c r="E87" s="63" t="s">
        <v>42</v>
      </c>
    </row>
    <row r="88" spans="1:5" x14ac:dyDescent="0.25">
      <c r="A88" s="63">
        <v>2018</v>
      </c>
      <c r="B88" s="16">
        <v>105.04</v>
      </c>
      <c r="C88" s="63" t="s">
        <v>470</v>
      </c>
      <c r="D88" s="63" t="s">
        <v>472</v>
      </c>
      <c r="E88" s="63" t="s">
        <v>42</v>
      </c>
    </row>
    <row r="89" spans="1:5" x14ac:dyDescent="0.25">
      <c r="A89" s="63">
        <v>2018</v>
      </c>
      <c r="B89" s="16">
        <v>118.56</v>
      </c>
      <c r="C89" s="63" t="s">
        <v>470</v>
      </c>
      <c r="D89" s="63" t="s">
        <v>472</v>
      </c>
      <c r="E89" s="63" t="s">
        <v>42</v>
      </c>
    </row>
    <row r="90" spans="1:5" x14ac:dyDescent="0.25">
      <c r="A90" s="63">
        <v>2018</v>
      </c>
      <c r="B90" s="16">
        <v>125.84</v>
      </c>
      <c r="C90" s="63" t="s">
        <v>470</v>
      </c>
      <c r="D90" s="63" t="s">
        <v>459</v>
      </c>
      <c r="E90" s="63" t="s">
        <v>42</v>
      </c>
    </row>
    <row r="91" spans="1:5" x14ac:dyDescent="0.25">
      <c r="A91" s="63">
        <v>2018</v>
      </c>
      <c r="B91" s="16">
        <v>128.96</v>
      </c>
      <c r="C91" s="63" t="s">
        <v>470</v>
      </c>
      <c r="D91" s="63" t="s">
        <v>459</v>
      </c>
      <c r="E91" s="63" t="s">
        <v>42</v>
      </c>
    </row>
    <row r="92" spans="1:5" x14ac:dyDescent="0.25">
      <c r="A92" s="63">
        <v>2018</v>
      </c>
      <c r="B92" s="16">
        <v>133.12</v>
      </c>
      <c r="C92" s="63" t="s">
        <v>470</v>
      </c>
      <c r="D92" s="63" t="s">
        <v>459</v>
      </c>
      <c r="E92" s="63" t="s">
        <v>42</v>
      </c>
    </row>
    <row r="93" spans="1:5" x14ac:dyDescent="0.25">
      <c r="A93" s="63">
        <v>2018</v>
      </c>
      <c r="B93" s="16">
        <v>62.400000000000006</v>
      </c>
      <c r="C93" s="63" t="s">
        <v>475</v>
      </c>
      <c r="D93" s="63" t="s">
        <v>459</v>
      </c>
      <c r="E93" s="63" t="s">
        <v>457</v>
      </c>
    </row>
    <row r="94" spans="1:5" x14ac:dyDescent="0.25">
      <c r="A94" s="63">
        <v>2018</v>
      </c>
      <c r="B94" s="16">
        <v>66.56</v>
      </c>
      <c r="C94" s="63" t="s">
        <v>475</v>
      </c>
      <c r="D94" s="63" t="s">
        <v>459</v>
      </c>
      <c r="E94" s="63" t="s">
        <v>457</v>
      </c>
    </row>
    <row r="95" spans="1:5" x14ac:dyDescent="0.25">
      <c r="A95" s="63">
        <v>2018</v>
      </c>
      <c r="B95" s="16">
        <v>68.64</v>
      </c>
      <c r="C95" s="63" t="s">
        <v>475</v>
      </c>
      <c r="D95" s="63" t="s">
        <v>472</v>
      </c>
      <c r="E95" s="63" t="s">
        <v>457</v>
      </c>
    </row>
    <row r="96" spans="1:5" x14ac:dyDescent="0.25">
      <c r="A96" s="63">
        <v>2018</v>
      </c>
      <c r="B96" s="16">
        <v>70.72</v>
      </c>
      <c r="C96" s="63" t="s">
        <v>475</v>
      </c>
      <c r="D96" s="63" t="s">
        <v>459</v>
      </c>
      <c r="E96" s="63" t="s">
        <v>457</v>
      </c>
    </row>
    <row r="97" spans="1:5" x14ac:dyDescent="0.25">
      <c r="A97" s="63">
        <v>2018</v>
      </c>
      <c r="B97" s="16">
        <v>76.960000000000008</v>
      </c>
      <c r="C97" s="63" t="s">
        <v>474</v>
      </c>
      <c r="D97" s="63" t="s">
        <v>459</v>
      </c>
      <c r="E97" s="63" t="s">
        <v>457</v>
      </c>
    </row>
    <row r="98" spans="1:5" x14ac:dyDescent="0.25">
      <c r="A98" s="63">
        <v>2018</v>
      </c>
      <c r="B98" s="16">
        <v>79.040000000000006</v>
      </c>
      <c r="C98" s="63" t="s">
        <v>474</v>
      </c>
      <c r="D98" s="63" t="s">
        <v>459</v>
      </c>
      <c r="E98" s="63" t="s">
        <v>457</v>
      </c>
    </row>
    <row r="99" spans="1:5" x14ac:dyDescent="0.25">
      <c r="A99" s="63">
        <v>2018</v>
      </c>
      <c r="B99" s="16">
        <v>89.44</v>
      </c>
      <c r="C99" s="63" t="s">
        <v>474</v>
      </c>
      <c r="D99" s="63" t="s">
        <v>459</v>
      </c>
      <c r="E99" s="63" t="s">
        <v>457</v>
      </c>
    </row>
    <row r="100" spans="1:5" x14ac:dyDescent="0.25">
      <c r="A100" s="63">
        <v>2018</v>
      </c>
      <c r="B100" s="16">
        <v>137.28</v>
      </c>
      <c r="C100" s="63" t="s">
        <v>473</v>
      </c>
      <c r="D100" s="63" t="s">
        <v>459</v>
      </c>
      <c r="E100" s="63" t="s">
        <v>457</v>
      </c>
    </row>
    <row r="101" spans="1:5" x14ac:dyDescent="0.25">
      <c r="A101" s="63">
        <v>2018</v>
      </c>
      <c r="B101" s="16">
        <v>157.04</v>
      </c>
      <c r="C101" s="63" t="s">
        <v>473</v>
      </c>
      <c r="D101" s="63" t="s">
        <v>459</v>
      </c>
      <c r="E101" s="63" t="s">
        <v>457</v>
      </c>
    </row>
    <row r="102" spans="1:5" x14ac:dyDescent="0.25">
      <c r="A102" s="63">
        <v>2018</v>
      </c>
      <c r="B102" s="16">
        <v>167.44</v>
      </c>
      <c r="C102" s="63" t="s">
        <v>473</v>
      </c>
      <c r="D102" s="63" t="s">
        <v>459</v>
      </c>
      <c r="E102" s="63" t="s">
        <v>457</v>
      </c>
    </row>
    <row r="103" spans="1:5" x14ac:dyDescent="0.25">
      <c r="A103" s="63">
        <v>2018</v>
      </c>
      <c r="B103" s="16">
        <v>194.48000000000002</v>
      </c>
      <c r="C103" s="63" t="s">
        <v>473</v>
      </c>
      <c r="D103" s="63" t="s">
        <v>472</v>
      </c>
      <c r="E103" s="63" t="s">
        <v>457</v>
      </c>
    </row>
    <row r="104" spans="1:5" x14ac:dyDescent="0.25">
      <c r="A104" s="63">
        <v>2018</v>
      </c>
      <c r="B104" s="16">
        <v>125.84</v>
      </c>
      <c r="C104" s="63" t="s">
        <v>470</v>
      </c>
      <c r="D104" s="63" t="s">
        <v>459</v>
      </c>
      <c r="E104" s="63" t="s">
        <v>471</v>
      </c>
    </row>
    <row r="105" spans="1:5" x14ac:dyDescent="0.25">
      <c r="A105" s="63">
        <v>2019</v>
      </c>
      <c r="B105" s="63">
        <v>99.75</v>
      </c>
      <c r="C105" s="63" t="s">
        <v>470</v>
      </c>
      <c r="D105" s="63" t="s">
        <v>472</v>
      </c>
      <c r="E105" s="63" t="s">
        <v>42</v>
      </c>
    </row>
    <row r="106" spans="1:5" x14ac:dyDescent="0.25">
      <c r="A106" s="63">
        <v>2019</v>
      </c>
      <c r="B106" s="63">
        <v>108.15</v>
      </c>
      <c r="C106" s="63" t="s">
        <v>470</v>
      </c>
      <c r="D106" s="63" t="s">
        <v>459</v>
      </c>
      <c r="E106" s="63" t="s">
        <v>42</v>
      </c>
    </row>
    <row r="107" spans="1:5" x14ac:dyDescent="0.25">
      <c r="A107" s="63">
        <v>2019</v>
      </c>
      <c r="B107" s="63">
        <v>113.4</v>
      </c>
      <c r="C107" s="63" t="s">
        <v>470</v>
      </c>
      <c r="D107" s="63" t="s">
        <v>459</v>
      </c>
      <c r="E107" s="63" t="s">
        <v>42</v>
      </c>
    </row>
    <row r="108" spans="1:5" x14ac:dyDescent="0.25">
      <c r="A108" s="63">
        <v>2019</v>
      </c>
      <c r="B108" s="63">
        <v>116.02500000000001</v>
      </c>
      <c r="C108" s="63" t="s">
        <v>470</v>
      </c>
      <c r="D108" s="63" t="s">
        <v>472</v>
      </c>
      <c r="E108" s="63" t="s">
        <v>42</v>
      </c>
    </row>
    <row r="109" spans="1:5" x14ac:dyDescent="0.25">
      <c r="A109" s="63">
        <v>2019</v>
      </c>
      <c r="B109" s="63">
        <v>117.25</v>
      </c>
      <c r="C109" s="63" t="s">
        <v>470</v>
      </c>
      <c r="D109" s="63" t="s">
        <v>472</v>
      </c>
      <c r="E109" s="63" t="s">
        <v>42</v>
      </c>
    </row>
    <row r="110" spans="1:5" x14ac:dyDescent="0.25">
      <c r="A110" s="63">
        <v>2019</v>
      </c>
      <c r="B110" s="63">
        <v>131.25</v>
      </c>
      <c r="C110" s="63" t="s">
        <v>470</v>
      </c>
      <c r="D110" s="63" t="s">
        <v>459</v>
      </c>
      <c r="E110" s="63" t="s">
        <v>42</v>
      </c>
    </row>
    <row r="111" spans="1:5" x14ac:dyDescent="0.25">
      <c r="A111" s="63">
        <v>2019</v>
      </c>
      <c r="B111" s="63">
        <v>140.70000000000002</v>
      </c>
      <c r="C111" s="63" t="s">
        <v>470</v>
      </c>
      <c r="D111" s="63" t="s">
        <v>459</v>
      </c>
      <c r="E111" s="63" t="s">
        <v>42</v>
      </c>
    </row>
    <row r="112" spans="1:5" x14ac:dyDescent="0.25">
      <c r="A112" s="63">
        <v>2019</v>
      </c>
      <c r="B112" s="63">
        <v>141.75</v>
      </c>
      <c r="C112" s="63" t="s">
        <v>470</v>
      </c>
      <c r="D112" s="63" t="s">
        <v>472</v>
      </c>
      <c r="E112" s="63" t="s">
        <v>42</v>
      </c>
    </row>
    <row r="113" spans="1:5" x14ac:dyDescent="0.25">
      <c r="A113" s="63">
        <v>2019</v>
      </c>
      <c r="B113" s="63">
        <v>75.600000000000009</v>
      </c>
      <c r="C113" s="63" t="s">
        <v>475</v>
      </c>
      <c r="D113" s="63" t="s">
        <v>459</v>
      </c>
      <c r="E113" s="63" t="s">
        <v>457</v>
      </c>
    </row>
    <row r="114" spans="1:5" x14ac:dyDescent="0.25">
      <c r="A114" s="63">
        <v>2019</v>
      </c>
      <c r="B114" s="63">
        <v>77.175000000000011</v>
      </c>
      <c r="C114" s="63" t="s">
        <v>474</v>
      </c>
      <c r="D114" s="63" t="s">
        <v>459</v>
      </c>
      <c r="E114" s="63" t="s">
        <v>457</v>
      </c>
    </row>
    <row r="115" spans="1:5" x14ac:dyDescent="0.25">
      <c r="A115" s="63">
        <v>2019</v>
      </c>
      <c r="B115" s="63">
        <v>77.7</v>
      </c>
      <c r="C115" s="63" t="s">
        <v>474</v>
      </c>
      <c r="D115" s="63" t="s">
        <v>472</v>
      </c>
      <c r="E115" s="63" t="s">
        <v>457</v>
      </c>
    </row>
    <row r="116" spans="1:5" x14ac:dyDescent="0.25">
      <c r="A116" s="63">
        <v>2019</v>
      </c>
      <c r="B116" s="63">
        <v>79.8</v>
      </c>
      <c r="C116" s="63" t="s">
        <v>475</v>
      </c>
      <c r="D116" s="63" t="s">
        <v>459</v>
      </c>
      <c r="E116" s="63" t="s">
        <v>457</v>
      </c>
    </row>
    <row r="117" spans="1:5" x14ac:dyDescent="0.25">
      <c r="A117" s="63">
        <v>2019</v>
      </c>
      <c r="B117" s="63">
        <v>84.699999999999989</v>
      </c>
      <c r="C117" s="63" t="s">
        <v>474</v>
      </c>
      <c r="D117" s="63" t="s">
        <v>459</v>
      </c>
      <c r="E117" s="63" t="s">
        <v>457</v>
      </c>
    </row>
    <row r="118" spans="1:5" x14ac:dyDescent="0.25">
      <c r="A118" s="63">
        <v>2019</v>
      </c>
      <c r="B118" s="63">
        <v>86.6</v>
      </c>
      <c r="C118" s="63" t="s">
        <v>474</v>
      </c>
      <c r="D118" s="63" t="s">
        <v>459</v>
      </c>
      <c r="E118" s="63" t="s">
        <v>457</v>
      </c>
    </row>
    <row r="119" spans="1:5" x14ac:dyDescent="0.25">
      <c r="A119" s="63">
        <v>2019</v>
      </c>
      <c r="B119" s="63">
        <v>88.2</v>
      </c>
      <c r="C119" s="63" t="s">
        <v>474</v>
      </c>
      <c r="D119" s="63" t="s">
        <v>459</v>
      </c>
      <c r="E119" s="63" t="s">
        <v>457</v>
      </c>
    </row>
    <row r="120" spans="1:5" x14ac:dyDescent="0.25">
      <c r="A120" s="63">
        <v>2019</v>
      </c>
      <c r="B120" s="63">
        <v>91.350000000000009</v>
      </c>
      <c r="C120" s="63" t="s">
        <v>473</v>
      </c>
      <c r="D120" s="63" t="s">
        <v>459</v>
      </c>
      <c r="E120" s="63" t="s">
        <v>457</v>
      </c>
    </row>
    <row r="121" spans="1:5" x14ac:dyDescent="0.25">
      <c r="A121" s="63">
        <v>2019</v>
      </c>
      <c r="B121" s="63">
        <v>91.875</v>
      </c>
      <c r="C121" s="63" t="s">
        <v>474</v>
      </c>
      <c r="D121" s="63" t="s">
        <v>459</v>
      </c>
      <c r="E121" s="63" t="s">
        <v>457</v>
      </c>
    </row>
    <row r="122" spans="1:5" x14ac:dyDescent="0.25">
      <c r="A122" s="63">
        <v>2019</v>
      </c>
      <c r="B122" s="63">
        <v>106.05000000000001</v>
      </c>
      <c r="C122" s="63" t="s">
        <v>473</v>
      </c>
      <c r="D122" s="63" t="s">
        <v>459</v>
      </c>
      <c r="E122" s="63" t="s">
        <v>457</v>
      </c>
    </row>
    <row r="123" spans="1:5" x14ac:dyDescent="0.25">
      <c r="A123" s="63">
        <v>2019</v>
      </c>
      <c r="B123" s="63">
        <v>107.10000000000001</v>
      </c>
      <c r="C123" s="63" t="s">
        <v>473</v>
      </c>
      <c r="D123" s="63" t="s">
        <v>459</v>
      </c>
      <c r="E123" s="63" t="s">
        <v>457</v>
      </c>
    </row>
    <row r="124" spans="1:5" x14ac:dyDescent="0.25">
      <c r="A124" s="63">
        <v>2019</v>
      </c>
      <c r="B124" s="63">
        <v>113.4</v>
      </c>
      <c r="C124" s="63" t="s">
        <v>473</v>
      </c>
      <c r="D124" s="63" t="s">
        <v>459</v>
      </c>
      <c r="E124" s="63" t="s">
        <v>457</v>
      </c>
    </row>
    <row r="125" spans="1:5" x14ac:dyDescent="0.25">
      <c r="A125" s="63">
        <v>2019</v>
      </c>
      <c r="B125" s="63">
        <v>144.9</v>
      </c>
      <c r="C125" s="63" t="s">
        <v>473</v>
      </c>
      <c r="D125" s="63" t="s">
        <v>459</v>
      </c>
      <c r="E125" s="63" t="s">
        <v>457</v>
      </c>
    </row>
    <row r="126" spans="1:5" x14ac:dyDescent="0.25">
      <c r="A126" s="63">
        <v>2019</v>
      </c>
      <c r="B126" s="63">
        <v>161.70000000000002</v>
      </c>
      <c r="C126" s="63" t="s">
        <v>473</v>
      </c>
      <c r="D126" s="63" t="s">
        <v>459</v>
      </c>
      <c r="E126" s="63" t="s">
        <v>457</v>
      </c>
    </row>
    <row r="127" spans="1:5" x14ac:dyDescent="0.25">
      <c r="A127" s="63">
        <v>2019</v>
      </c>
      <c r="B127" s="63">
        <v>241.5</v>
      </c>
      <c r="C127" s="63" t="s">
        <v>473</v>
      </c>
      <c r="D127" s="63" t="s">
        <v>459</v>
      </c>
      <c r="E127" s="63" t="s">
        <v>457</v>
      </c>
    </row>
    <row r="128" spans="1:5" x14ac:dyDescent="0.25">
      <c r="A128" s="63">
        <v>2019</v>
      </c>
      <c r="B128" s="63">
        <v>249.9</v>
      </c>
      <c r="C128" s="63" t="s">
        <v>473</v>
      </c>
      <c r="D128" s="63" t="s">
        <v>459</v>
      </c>
      <c r="E128" s="63" t="s">
        <v>457</v>
      </c>
    </row>
    <row r="129" spans="1:5" x14ac:dyDescent="0.25">
      <c r="A129" s="63">
        <v>2019</v>
      </c>
      <c r="B129" s="63">
        <v>99.224999999999994</v>
      </c>
      <c r="C129" s="63" t="s">
        <v>470</v>
      </c>
      <c r="D129" s="63" t="s">
        <v>472</v>
      </c>
      <c r="E129" s="63" t="s">
        <v>471</v>
      </c>
    </row>
    <row r="130" spans="1:5" x14ac:dyDescent="0.25">
      <c r="A130" s="63">
        <v>2019</v>
      </c>
      <c r="B130" s="63">
        <v>102.9</v>
      </c>
      <c r="C130" s="63" t="s">
        <v>470</v>
      </c>
      <c r="D130" s="63" t="s">
        <v>472</v>
      </c>
      <c r="E130" s="63" t="s">
        <v>471</v>
      </c>
    </row>
    <row r="131" spans="1:5" x14ac:dyDescent="0.25">
      <c r="A131" s="63">
        <v>2019</v>
      </c>
      <c r="B131" s="63">
        <v>103.95</v>
      </c>
      <c r="C131" s="63" t="s">
        <v>470</v>
      </c>
      <c r="D131" s="63" t="s">
        <v>459</v>
      </c>
      <c r="E131" s="63" t="s">
        <v>471</v>
      </c>
    </row>
    <row r="132" spans="1:5" x14ac:dyDescent="0.25">
      <c r="A132" s="63">
        <v>2019</v>
      </c>
      <c r="B132" s="63">
        <v>105</v>
      </c>
      <c r="C132" s="63" t="s">
        <v>470</v>
      </c>
      <c r="D132" s="63" t="s">
        <v>472</v>
      </c>
      <c r="E132" s="63" t="s">
        <v>471</v>
      </c>
    </row>
    <row r="133" spans="1:5" x14ac:dyDescent="0.25">
      <c r="A133" s="63">
        <v>2019</v>
      </c>
      <c r="B133" s="63">
        <v>107.10000000000001</v>
      </c>
      <c r="C133" s="63" t="s">
        <v>470</v>
      </c>
      <c r="D133" s="63" t="s">
        <v>459</v>
      </c>
      <c r="E133" s="63" t="s">
        <v>471</v>
      </c>
    </row>
    <row r="134" spans="1:5" x14ac:dyDescent="0.25">
      <c r="A134" s="63">
        <v>2019</v>
      </c>
      <c r="B134" s="63">
        <v>109.2</v>
      </c>
      <c r="C134" s="63" t="s">
        <v>470</v>
      </c>
      <c r="D134" s="63" t="s">
        <v>472</v>
      </c>
      <c r="E134" s="63" t="s">
        <v>471</v>
      </c>
    </row>
    <row r="135" spans="1:5" x14ac:dyDescent="0.25">
      <c r="A135" s="63">
        <v>2019</v>
      </c>
      <c r="B135" s="63">
        <v>121.80000000000001</v>
      </c>
      <c r="C135" s="63" t="s">
        <v>470</v>
      </c>
      <c r="D135" s="63" t="s">
        <v>459</v>
      </c>
      <c r="E135" s="63" t="s">
        <v>471</v>
      </c>
    </row>
    <row r="136" spans="1:5" x14ac:dyDescent="0.25">
      <c r="A136" s="63">
        <v>2019</v>
      </c>
      <c r="B136" s="63">
        <v>121.80000000000001</v>
      </c>
      <c r="C136" s="63" t="s">
        <v>470</v>
      </c>
      <c r="D136" s="63" t="s">
        <v>459</v>
      </c>
      <c r="E136" s="63" t="s">
        <v>471</v>
      </c>
    </row>
    <row r="137" spans="1:5" x14ac:dyDescent="0.25">
      <c r="A137" s="63">
        <v>2019</v>
      </c>
      <c r="B137" s="63">
        <v>122.32500000000002</v>
      </c>
      <c r="C137" s="63" t="s">
        <v>470</v>
      </c>
      <c r="D137" s="63" t="s">
        <v>459</v>
      </c>
      <c r="E137" s="63" t="s">
        <v>471</v>
      </c>
    </row>
    <row r="138" spans="1:5" x14ac:dyDescent="0.25">
      <c r="A138" s="63">
        <v>2019</v>
      </c>
      <c r="B138" s="63">
        <v>122.85000000000001</v>
      </c>
      <c r="C138" s="63" t="s">
        <v>470</v>
      </c>
      <c r="D138" s="63" t="s">
        <v>459</v>
      </c>
      <c r="E138" s="63" t="s">
        <v>471</v>
      </c>
    </row>
    <row r="139" spans="1:5" x14ac:dyDescent="0.25">
      <c r="A139" s="63">
        <v>2019</v>
      </c>
      <c r="B139" s="63">
        <v>126</v>
      </c>
      <c r="C139" s="63" t="s">
        <v>470</v>
      </c>
      <c r="D139" s="63" t="s">
        <v>459</v>
      </c>
      <c r="E139" s="63" t="s">
        <v>471</v>
      </c>
    </row>
    <row r="140" spans="1:5" x14ac:dyDescent="0.25">
      <c r="A140" s="63">
        <v>2019</v>
      </c>
      <c r="B140" s="63">
        <v>128.1</v>
      </c>
      <c r="C140" s="63" t="s">
        <v>470</v>
      </c>
      <c r="D140" s="63" t="s">
        <v>459</v>
      </c>
      <c r="E140" s="63" t="s">
        <v>471</v>
      </c>
    </row>
    <row r="141" spans="1:5" x14ac:dyDescent="0.25">
      <c r="A141" s="63">
        <v>2019</v>
      </c>
      <c r="B141" s="63">
        <v>129.69999999999999</v>
      </c>
      <c r="C141" s="63" t="s">
        <v>470</v>
      </c>
      <c r="D141" s="63" t="s">
        <v>459</v>
      </c>
      <c r="E141" s="63" t="s">
        <v>471</v>
      </c>
    </row>
    <row r="142" spans="1:5" x14ac:dyDescent="0.25">
      <c r="A142" s="63">
        <v>2019</v>
      </c>
      <c r="B142" s="63">
        <v>130.20000000000002</v>
      </c>
      <c r="C142" s="63" t="s">
        <v>470</v>
      </c>
      <c r="D142" s="63" t="s">
        <v>459</v>
      </c>
      <c r="E142" s="63" t="s">
        <v>471</v>
      </c>
    </row>
    <row r="143" spans="1:5" x14ac:dyDescent="0.25">
      <c r="A143" s="63">
        <v>2019</v>
      </c>
      <c r="B143" s="63">
        <v>131.25</v>
      </c>
      <c r="C143" s="63" t="s">
        <v>470</v>
      </c>
      <c r="D143" s="63" t="s">
        <v>472</v>
      </c>
      <c r="E143" s="63" t="s">
        <v>471</v>
      </c>
    </row>
    <row r="144" spans="1:5" x14ac:dyDescent="0.25">
      <c r="A144" s="63">
        <v>2019</v>
      </c>
      <c r="B144" s="63">
        <v>132.30000000000001</v>
      </c>
      <c r="C144" s="63" t="s">
        <v>470</v>
      </c>
      <c r="D144" s="63" t="s">
        <v>459</v>
      </c>
      <c r="E144" s="63" t="s">
        <v>471</v>
      </c>
    </row>
    <row r="145" spans="1:5" x14ac:dyDescent="0.25">
      <c r="A145" s="63">
        <v>2019</v>
      </c>
      <c r="B145" s="63">
        <v>133.35</v>
      </c>
      <c r="C145" s="63" t="s">
        <v>470</v>
      </c>
      <c r="D145" s="63" t="s">
        <v>459</v>
      </c>
      <c r="E145" s="63" t="s">
        <v>471</v>
      </c>
    </row>
    <row r="146" spans="1:5" x14ac:dyDescent="0.25">
      <c r="A146" s="63">
        <v>2019</v>
      </c>
      <c r="B146" s="63">
        <v>134.67500000000001</v>
      </c>
      <c r="C146" s="63" t="s">
        <v>470</v>
      </c>
      <c r="D146" s="63" t="s">
        <v>459</v>
      </c>
      <c r="E146" s="63" t="s">
        <v>471</v>
      </c>
    </row>
    <row r="147" spans="1:5" x14ac:dyDescent="0.25">
      <c r="A147" s="63">
        <v>2019</v>
      </c>
      <c r="B147" s="63">
        <v>143.85</v>
      </c>
      <c r="C147" s="63" t="s">
        <v>470</v>
      </c>
      <c r="D147" s="63" t="s">
        <v>459</v>
      </c>
      <c r="E147" s="63" t="s">
        <v>471</v>
      </c>
    </row>
    <row r="148" spans="1:5" x14ac:dyDescent="0.25">
      <c r="A148" s="63">
        <v>2019</v>
      </c>
      <c r="B148" s="63">
        <v>150.15</v>
      </c>
      <c r="C148" s="63" t="s">
        <v>470</v>
      </c>
      <c r="D148" s="63" t="s">
        <v>459</v>
      </c>
      <c r="E148" s="63" t="s">
        <v>471</v>
      </c>
    </row>
  </sheetData>
  <sortState xmlns:xlrd2="http://schemas.microsoft.com/office/spreadsheetml/2017/richdata2" ref="A2:E149">
    <sortCondition ref="A2:A149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B00317-83B9-4B27-B0EB-6BF78E81986E}">
  <dimension ref="A1:F42"/>
  <sheetViews>
    <sheetView zoomScale="115" zoomScaleNormal="115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L7" sqref="L7"/>
    </sheetView>
  </sheetViews>
  <sheetFormatPr defaultRowHeight="15" x14ac:dyDescent="0.25"/>
  <cols>
    <col min="1" max="1" width="9.140625" style="61"/>
    <col min="2" max="2" width="10" style="27" bestFit="1" customWidth="1"/>
    <col min="3" max="3" width="20.85546875" style="27" customWidth="1"/>
    <col min="4" max="4" width="14.7109375" style="10" bestFit="1" customWidth="1"/>
    <col min="5" max="5" width="16.140625" style="10" bestFit="1" customWidth="1"/>
    <col min="6" max="6" width="9.140625" style="10"/>
  </cols>
  <sheetData>
    <row r="1" spans="1:6" x14ac:dyDescent="0.25">
      <c r="A1" s="61" t="s">
        <v>519</v>
      </c>
      <c r="B1" s="27" t="s">
        <v>623</v>
      </c>
      <c r="C1" s="27" t="s">
        <v>477</v>
      </c>
      <c r="D1" s="10" t="s">
        <v>479</v>
      </c>
      <c r="E1" s="10" t="s">
        <v>478</v>
      </c>
      <c r="F1" s="10" t="s">
        <v>650</v>
      </c>
    </row>
    <row r="2" spans="1:6" x14ac:dyDescent="0.25">
      <c r="A2" s="61" t="s">
        <v>39</v>
      </c>
      <c r="B2" s="62" t="s">
        <v>457</v>
      </c>
      <c r="C2" s="56" t="s">
        <v>626</v>
      </c>
      <c r="D2" s="10">
        <v>10.23</v>
      </c>
      <c r="E2" s="10">
        <v>10.11</v>
      </c>
      <c r="F2" s="10">
        <v>12</v>
      </c>
    </row>
    <row r="3" spans="1:6" x14ac:dyDescent="0.25">
      <c r="A3" s="61" t="s">
        <v>39</v>
      </c>
      <c r="B3" s="62" t="s">
        <v>457</v>
      </c>
      <c r="C3" s="56" t="s">
        <v>625</v>
      </c>
      <c r="D3" s="60">
        <v>10.199999999999999</v>
      </c>
      <c r="E3" s="10">
        <v>10.14</v>
      </c>
      <c r="F3" s="10">
        <v>6</v>
      </c>
    </row>
    <row r="4" spans="1:6" x14ac:dyDescent="0.25">
      <c r="A4" s="61" t="s">
        <v>39</v>
      </c>
      <c r="B4" s="62" t="s">
        <v>457</v>
      </c>
      <c r="C4" s="62" t="s">
        <v>624</v>
      </c>
      <c r="D4" s="60">
        <v>11.02</v>
      </c>
      <c r="E4" s="10">
        <v>10.210000000000001</v>
      </c>
      <c r="F4" s="10">
        <v>12</v>
      </c>
    </row>
    <row r="5" spans="1:6" x14ac:dyDescent="0.25">
      <c r="A5" s="61" t="s">
        <v>32</v>
      </c>
      <c r="B5" s="56" t="s">
        <v>8</v>
      </c>
      <c r="C5" s="56" t="s">
        <v>626</v>
      </c>
      <c r="D5" s="60">
        <v>9.27</v>
      </c>
      <c r="E5" s="10">
        <v>9.25</v>
      </c>
      <c r="F5" s="10">
        <v>2</v>
      </c>
    </row>
    <row r="6" spans="1:6" x14ac:dyDescent="0.25">
      <c r="A6" s="61" t="s">
        <v>32</v>
      </c>
      <c r="B6" s="56" t="s">
        <v>9</v>
      </c>
      <c r="C6" s="56" t="s">
        <v>397</v>
      </c>
      <c r="D6" s="60">
        <v>10.199999999999999</v>
      </c>
      <c r="E6" s="10">
        <v>10.07</v>
      </c>
      <c r="F6" s="10">
        <v>13</v>
      </c>
    </row>
    <row r="7" spans="1:6" x14ac:dyDescent="0.25">
      <c r="A7" s="61" t="s">
        <v>32</v>
      </c>
      <c r="B7" s="56" t="s">
        <v>6</v>
      </c>
      <c r="C7" s="56" t="s">
        <v>645</v>
      </c>
      <c r="D7" s="60">
        <v>10.199999999999999</v>
      </c>
      <c r="E7" s="10">
        <v>10.130000000000001</v>
      </c>
      <c r="F7" s="10">
        <v>7</v>
      </c>
    </row>
    <row r="8" spans="1:6" x14ac:dyDescent="0.25">
      <c r="A8" s="61" t="s">
        <v>32</v>
      </c>
      <c r="B8" s="56" t="s">
        <v>10</v>
      </c>
      <c r="C8" s="56" t="s">
        <v>391</v>
      </c>
      <c r="D8" s="60">
        <v>12.29</v>
      </c>
      <c r="E8" s="10">
        <v>10.26</v>
      </c>
      <c r="F8" s="10">
        <v>63</v>
      </c>
    </row>
    <row r="9" spans="1:6" x14ac:dyDescent="0.25">
      <c r="A9" s="61" t="s">
        <v>33</v>
      </c>
      <c r="B9" s="56" t="s">
        <v>6</v>
      </c>
      <c r="C9" s="56" t="s">
        <v>645</v>
      </c>
      <c r="D9" s="60">
        <v>9.3000000000000007</v>
      </c>
      <c r="E9" s="10">
        <v>9.2200000000000006</v>
      </c>
      <c r="F9" s="10">
        <v>8</v>
      </c>
    </row>
    <row r="10" spans="1:6" x14ac:dyDescent="0.25">
      <c r="A10" s="61" t="s">
        <v>33</v>
      </c>
      <c r="B10" s="56" t="s">
        <v>8</v>
      </c>
      <c r="C10" s="56" t="s">
        <v>626</v>
      </c>
      <c r="D10" s="10">
        <v>9.2799999999999994</v>
      </c>
      <c r="E10" s="10">
        <v>9.27</v>
      </c>
      <c r="F10" s="10">
        <v>1</v>
      </c>
    </row>
    <row r="11" spans="1:6" x14ac:dyDescent="0.25">
      <c r="A11" s="61" t="s">
        <v>33</v>
      </c>
      <c r="B11" s="19" t="s">
        <v>11</v>
      </c>
      <c r="C11" s="56" t="s">
        <v>12</v>
      </c>
      <c r="D11" s="10">
        <v>9.2799999999999994</v>
      </c>
      <c r="E11" s="10">
        <v>9.27</v>
      </c>
      <c r="F11" s="10">
        <v>1</v>
      </c>
    </row>
    <row r="12" spans="1:6" x14ac:dyDescent="0.25">
      <c r="A12" s="61" t="s">
        <v>33</v>
      </c>
      <c r="B12" s="56" t="s">
        <v>9</v>
      </c>
      <c r="C12" s="56" t="s">
        <v>397</v>
      </c>
      <c r="D12" s="10">
        <v>10.07</v>
      </c>
      <c r="E12" s="10">
        <v>10.07</v>
      </c>
      <c r="F12" s="10">
        <v>0</v>
      </c>
    </row>
    <row r="13" spans="1:6" x14ac:dyDescent="0.25">
      <c r="A13" s="61" t="s">
        <v>33</v>
      </c>
      <c r="B13" s="56" t="s">
        <v>13</v>
      </c>
      <c r="C13" s="56" t="s">
        <v>14</v>
      </c>
      <c r="D13" s="10">
        <v>10.130000000000001</v>
      </c>
      <c r="E13" s="10">
        <v>10.11</v>
      </c>
      <c r="F13" s="10">
        <v>2</v>
      </c>
    </row>
    <row r="14" spans="1:6" x14ac:dyDescent="0.25">
      <c r="A14" s="61" t="s">
        <v>33</v>
      </c>
      <c r="B14" s="56" t="s">
        <v>15</v>
      </c>
      <c r="C14" s="56" t="s">
        <v>16</v>
      </c>
      <c r="D14" s="10">
        <v>10.24</v>
      </c>
      <c r="E14" s="10">
        <v>10.25</v>
      </c>
      <c r="F14" s="10">
        <v>-1</v>
      </c>
    </row>
    <row r="15" spans="1:6" x14ac:dyDescent="0.25">
      <c r="A15" s="61" t="s">
        <v>34</v>
      </c>
      <c r="B15" s="56" t="s">
        <v>17</v>
      </c>
      <c r="C15" s="56" t="s">
        <v>18</v>
      </c>
      <c r="D15" s="60">
        <v>9.1</v>
      </c>
      <c r="E15" s="10">
        <v>9.11</v>
      </c>
      <c r="F15" s="10">
        <v>-1</v>
      </c>
    </row>
    <row r="16" spans="1:6" x14ac:dyDescent="0.25">
      <c r="A16" s="61" t="s">
        <v>34</v>
      </c>
      <c r="B16" s="56" t="s">
        <v>9</v>
      </c>
      <c r="C16" s="56" t="s">
        <v>397</v>
      </c>
      <c r="D16" s="10">
        <v>9.14</v>
      </c>
      <c r="E16" s="10">
        <v>10.01</v>
      </c>
      <c r="F16" s="10">
        <v>-17</v>
      </c>
    </row>
    <row r="17" spans="1:6" x14ac:dyDescent="0.25">
      <c r="A17" s="61" t="s">
        <v>34</v>
      </c>
      <c r="B17" s="56" t="s">
        <v>21</v>
      </c>
      <c r="C17" s="56" t="s">
        <v>646</v>
      </c>
      <c r="D17" s="10">
        <v>10.01</v>
      </c>
      <c r="E17" s="10">
        <v>10.02</v>
      </c>
      <c r="F17" s="10">
        <v>-1</v>
      </c>
    </row>
    <row r="18" spans="1:6" x14ac:dyDescent="0.25">
      <c r="A18" s="61" t="s">
        <v>34</v>
      </c>
      <c r="B18" s="56" t="s">
        <v>13</v>
      </c>
      <c r="C18" s="56" t="s">
        <v>14</v>
      </c>
      <c r="D18" s="10">
        <v>10.039999999999999</v>
      </c>
      <c r="E18" s="10">
        <v>10.050000000000001</v>
      </c>
      <c r="F18" s="10">
        <v>-1</v>
      </c>
    </row>
    <row r="19" spans="1:6" x14ac:dyDescent="0.25">
      <c r="A19" s="61" t="s">
        <v>34</v>
      </c>
      <c r="B19" s="56" t="s">
        <v>22</v>
      </c>
      <c r="C19" s="56" t="s">
        <v>647</v>
      </c>
      <c r="D19" s="10">
        <v>10.039999999999999</v>
      </c>
      <c r="E19" s="10">
        <v>10.06</v>
      </c>
      <c r="F19" s="10">
        <v>-2</v>
      </c>
    </row>
    <row r="20" spans="1:6" x14ac:dyDescent="0.25">
      <c r="A20" s="61" t="s">
        <v>34</v>
      </c>
      <c r="B20" s="56" t="s">
        <v>8</v>
      </c>
      <c r="C20" s="56" t="s">
        <v>626</v>
      </c>
      <c r="D20" s="10">
        <v>10.119999999999999</v>
      </c>
      <c r="E20" s="10">
        <v>10.08</v>
      </c>
      <c r="F20" s="10">
        <v>4</v>
      </c>
    </row>
    <row r="21" spans="1:6" x14ac:dyDescent="0.25">
      <c r="A21" s="61" t="s">
        <v>34</v>
      </c>
      <c r="B21" s="56" t="s">
        <v>6</v>
      </c>
      <c r="C21" s="56" t="s">
        <v>645</v>
      </c>
      <c r="D21" s="60">
        <v>10.1</v>
      </c>
      <c r="E21" s="10">
        <v>10.09</v>
      </c>
      <c r="F21" s="10">
        <v>1</v>
      </c>
    </row>
    <row r="22" spans="1:6" x14ac:dyDescent="0.25">
      <c r="A22" s="61" t="s">
        <v>34</v>
      </c>
      <c r="B22" s="56" t="s">
        <v>19</v>
      </c>
      <c r="C22" s="56" t="s">
        <v>20</v>
      </c>
      <c r="D22" s="10">
        <v>10.27</v>
      </c>
      <c r="E22" s="60">
        <v>10.1</v>
      </c>
      <c r="F22" s="10">
        <v>17</v>
      </c>
    </row>
    <row r="23" spans="1:6" x14ac:dyDescent="0.25">
      <c r="A23" s="61" t="s">
        <v>34</v>
      </c>
      <c r="B23" s="56" t="s">
        <v>15</v>
      </c>
      <c r="C23" s="56" t="s">
        <v>16</v>
      </c>
      <c r="D23" s="10">
        <v>10.17</v>
      </c>
      <c r="E23" s="10">
        <v>10.14</v>
      </c>
      <c r="F23" s="10">
        <v>3</v>
      </c>
    </row>
    <row r="24" spans="1:6" x14ac:dyDescent="0.25">
      <c r="A24" s="61" t="s">
        <v>35</v>
      </c>
      <c r="B24" s="56" t="s">
        <v>17</v>
      </c>
      <c r="C24" s="56" t="s">
        <v>18</v>
      </c>
      <c r="D24" s="60">
        <v>9.1300000000000008</v>
      </c>
      <c r="E24" s="60">
        <v>9.1300000000000008</v>
      </c>
      <c r="F24" s="10">
        <v>0</v>
      </c>
    </row>
    <row r="25" spans="1:6" x14ac:dyDescent="0.25">
      <c r="A25" s="61" t="s">
        <v>35</v>
      </c>
      <c r="B25" s="56" t="s">
        <v>25</v>
      </c>
      <c r="C25" s="57" t="s">
        <v>648</v>
      </c>
      <c r="D25" s="60">
        <v>9.17</v>
      </c>
      <c r="E25" s="60">
        <v>9.16</v>
      </c>
      <c r="F25" s="10">
        <v>1</v>
      </c>
    </row>
    <row r="26" spans="1:6" x14ac:dyDescent="0.25">
      <c r="A26" s="61" t="s">
        <v>35</v>
      </c>
      <c r="B26" s="56" t="s">
        <v>26</v>
      </c>
      <c r="C26" s="57" t="s">
        <v>171</v>
      </c>
      <c r="D26" s="60">
        <v>9.1300000000000008</v>
      </c>
      <c r="E26" s="60">
        <v>9.17</v>
      </c>
      <c r="F26" s="10">
        <v>-4</v>
      </c>
    </row>
    <row r="27" spans="1:6" x14ac:dyDescent="0.25">
      <c r="A27" s="61" t="s">
        <v>35</v>
      </c>
      <c r="B27" s="64" t="s">
        <v>23</v>
      </c>
      <c r="C27" s="57" t="s">
        <v>649</v>
      </c>
      <c r="D27" s="60">
        <v>9.1999999999999993</v>
      </c>
      <c r="E27" s="60">
        <v>9.2100000000000009</v>
      </c>
      <c r="F27" s="10">
        <v>-1</v>
      </c>
    </row>
    <row r="28" spans="1:6" x14ac:dyDescent="0.25">
      <c r="A28" s="61" t="s">
        <v>35</v>
      </c>
      <c r="B28" s="56" t="s">
        <v>21</v>
      </c>
      <c r="C28" s="56" t="s">
        <v>646</v>
      </c>
      <c r="D28" s="60">
        <v>9.24</v>
      </c>
      <c r="E28" s="60">
        <v>9.24</v>
      </c>
      <c r="F28" s="10">
        <v>0</v>
      </c>
    </row>
    <row r="29" spans="1:6" x14ac:dyDescent="0.25">
      <c r="A29" s="61" t="s">
        <v>35</v>
      </c>
      <c r="B29" s="56" t="s">
        <v>22</v>
      </c>
      <c r="C29" s="56" t="s">
        <v>647</v>
      </c>
      <c r="D29" s="60">
        <v>9.2899999999999991</v>
      </c>
      <c r="E29" s="60">
        <v>9.24</v>
      </c>
      <c r="F29" s="10">
        <v>5</v>
      </c>
    </row>
    <row r="30" spans="1:6" x14ac:dyDescent="0.25">
      <c r="A30" s="61" t="s">
        <v>35</v>
      </c>
      <c r="B30" s="59" t="s">
        <v>13</v>
      </c>
      <c r="C30" s="56" t="s">
        <v>14</v>
      </c>
      <c r="D30" s="60">
        <v>10.039999999999999</v>
      </c>
      <c r="E30" s="60">
        <v>10.039999999999999</v>
      </c>
      <c r="F30" s="10">
        <v>0</v>
      </c>
    </row>
    <row r="31" spans="1:6" x14ac:dyDescent="0.25">
      <c r="A31" s="61" t="s">
        <v>35</v>
      </c>
      <c r="B31" s="56" t="s">
        <v>15</v>
      </c>
      <c r="C31" s="56" t="s">
        <v>16</v>
      </c>
      <c r="D31" s="60">
        <v>10.09</v>
      </c>
      <c r="E31" s="60">
        <v>10.09</v>
      </c>
      <c r="F31" s="10">
        <v>0</v>
      </c>
    </row>
    <row r="32" spans="1:6" x14ac:dyDescent="0.25">
      <c r="A32" s="61" t="s">
        <v>35</v>
      </c>
      <c r="B32" s="56" t="s">
        <v>24</v>
      </c>
      <c r="C32" s="57" t="s">
        <v>170</v>
      </c>
      <c r="D32" s="60">
        <v>10.16</v>
      </c>
      <c r="E32" s="60">
        <v>10.17</v>
      </c>
      <c r="F32" s="10">
        <v>-1</v>
      </c>
    </row>
    <row r="33" spans="1:6" x14ac:dyDescent="0.25">
      <c r="A33" s="61" t="s">
        <v>35</v>
      </c>
      <c r="B33" s="56" t="s">
        <v>19</v>
      </c>
      <c r="C33" s="56" t="s">
        <v>20</v>
      </c>
      <c r="D33" s="60">
        <v>10.3</v>
      </c>
      <c r="E33" s="60">
        <v>11.01</v>
      </c>
      <c r="F33" s="10">
        <v>-2</v>
      </c>
    </row>
    <row r="34" spans="1:6" x14ac:dyDescent="0.25">
      <c r="A34" s="61" t="s">
        <v>36</v>
      </c>
      <c r="B34" s="56" t="s">
        <v>22</v>
      </c>
      <c r="C34" s="56" t="s">
        <v>647</v>
      </c>
      <c r="D34" s="60">
        <v>10.11</v>
      </c>
      <c r="E34" s="60">
        <v>9.17</v>
      </c>
      <c r="F34" s="10">
        <v>24</v>
      </c>
    </row>
    <row r="35" spans="1:6" x14ac:dyDescent="0.25">
      <c r="A35" s="61" t="s">
        <v>36</v>
      </c>
      <c r="B35" s="56" t="s">
        <v>25</v>
      </c>
      <c r="C35" s="57" t="s">
        <v>648</v>
      </c>
      <c r="D35" s="60">
        <v>9.25</v>
      </c>
      <c r="E35" s="60">
        <v>9.1999999999999993</v>
      </c>
      <c r="F35" s="10">
        <v>5</v>
      </c>
    </row>
    <row r="36" spans="1:6" x14ac:dyDescent="0.25">
      <c r="A36" s="61" t="s">
        <v>36</v>
      </c>
      <c r="B36" s="56" t="s">
        <v>28</v>
      </c>
      <c r="C36" s="56" t="s">
        <v>241</v>
      </c>
      <c r="D36" s="60">
        <v>9.24</v>
      </c>
      <c r="E36" s="60">
        <v>9.24</v>
      </c>
      <c r="F36" s="10">
        <v>0</v>
      </c>
    </row>
    <row r="37" spans="1:6" x14ac:dyDescent="0.25">
      <c r="A37" s="61" t="s">
        <v>36</v>
      </c>
      <c r="B37" s="56" t="s">
        <v>29</v>
      </c>
      <c r="C37" s="56" t="s">
        <v>245</v>
      </c>
      <c r="D37" s="60">
        <v>9.24</v>
      </c>
      <c r="E37" s="60">
        <v>9.24</v>
      </c>
      <c r="F37" s="10">
        <v>0</v>
      </c>
    </row>
    <row r="38" spans="1:6" x14ac:dyDescent="0.25">
      <c r="A38" s="61" t="s">
        <v>36</v>
      </c>
      <c r="B38" s="56" t="s">
        <v>21</v>
      </c>
      <c r="C38" s="56" t="s">
        <v>646</v>
      </c>
      <c r="D38" s="60">
        <v>10.039999999999999</v>
      </c>
      <c r="E38" s="60">
        <v>10.01</v>
      </c>
      <c r="F38" s="10">
        <v>3</v>
      </c>
    </row>
    <row r="39" spans="1:6" x14ac:dyDescent="0.25">
      <c r="A39" s="61" t="s">
        <v>36</v>
      </c>
      <c r="B39" s="56" t="s">
        <v>27</v>
      </c>
      <c r="C39" s="56" t="s">
        <v>258</v>
      </c>
      <c r="D39" s="60">
        <v>10.07</v>
      </c>
      <c r="E39" s="60">
        <v>10.06</v>
      </c>
      <c r="F39" s="10">
        <v>1</v>
      </c>
    </row>
    <row r="40" spans="1:6" x14ac:dyDescent="0.25">
      <c r="A40" s="61" t="s">
        <v>36</v>
      </c>
      <c r="B40" s="56" t="s">
        <v>24</v>
      </c>
      <c r="C40" s="57" t="s">
        <v>170</v>
      </c>
      <c r="D40" s="60">
        <v>10.09</v>
      </c>
      <c r="E40" s="60">
        <v>10.07</v>
      </c>
      <c r="F40" s="10">
        <v>2</v>
      </c>
    </row>
    <row r="41" spans="1:6" x14ac:dyDescent="0.25">
      <c r="A41" s="61" t="s">
        <v>36</v>
      </c>
      <c r="B41" s="56" t="s">
        <v>26</v>
      </c>
      <c r="C41" s="57" t="s">
        <v>171</v>
      </c>
      <c r="D41" s="60">
        <v>10.19</v>
      </c>
      <c r="E41" s="60">
        <v>10.09</v>
      </c>
      <c r="F41" s="10">
        <v>10</v>
      </c>
    </row>
    <row r="42" spans="1:6" x14ac:dyDescent="0.25">
      <c r="A42" s="61" t="s">
        <v>36</v>
      </c>
      <c r="B42" s="56" t="s">
        <v>30</v>
      </c>
      <c r="C42" s="56" t="s">
        <v>290</v>
      </c>
      <c r="D42" s="60">
        <v>10.1</v>
      </c>
      <c r="E42" s="60">
        <v>10.09</v>
      </c>
      <c r="F42" s="10">
        <v>1</v>
      </c>
    </row>
  </sheetData>
  <sortState xmlns:xlrd2="http://schemas.microsoft.com/office/spreadsheetml/2017/richdata2" ref="A2:F42">
    <sortCondition ref="A2:A42"/>
    <sortCondition ref="E2:E42"/>
  </sortState>
  <phoneticPr fontId="3" type="noConversion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7A5519-A6E0-47DE-AEEA-0342B5FD4391}">
  <sheetPr codeName="Sheet8"/>
  <dimension ref="A1:H17"/>
  <sheetViews>
    <sheetView workbookViewId="0">
      <selection activeCell="F31" sqref="F31"/>
    </sheetView>
  </sheetViews>
  <sheetFormatPr defaultRowHeight="15" x14ac:dyDescent="0.25"/>
  <cols>
    <col min="1" max="1" width="15.28515625" bestFit="1" customWidth="1"/>
    <col min="4" max="7" width="9.5703125" bestFit="1" customWidth="1"/>
    <col min="8" max="8" width="9.5703125" customWidth="1"/>
  </cols>
  <sheetData>
    <row r="1" spans="1:8" x14ac:dyDescent="0.25">
      <c r="A1" t="s">
        <v>1</v>
      </c>
      <c r="B1">
        <v>2014</v>
      </c>
      <c r="C1">
        <v>2015</v>
      </c>
      <c r="D1">
        <v>2016</v>
      </c>
      <c r="E1">
        <v>2017</v>
      </c>
      <c r="F1">
        <v>2018</v>
      </c>
      <c r="G1">
        <v>2019</v>
      </c>
    </row>
    <row r="2" spans="1:8" x14ac:dyDescent="0.25">
      <c r="A2" t="s">
        <v>673</v>
      </c>
      <c r="B2" t="s">
        <v>457</v>
      </c>
      <c r="C2">
        <v>106</v>
      </c>
      <c r="D2">
        <v>106</v>
      </c>
      <c r="E2">
        <v>106</v>
      </c>
      <c r="F2">
        <v>76</v>
      </c>
      <c r="G2">
        <v>76</v>
      </c>
    </row>
    <row r="3" spans="1:8" x14ac:dyDescent="0.25">
      <c r="A3" t="s">
        <v>629</v>
      </c>
      <c r="B3" t="s">
        <v>457</v>
      </c>
      <c r="C3">
        <v>4450</v>
      </c>
      <c r="D3" s="13">
        <v>6064.6551724137935</v>
      </c>
      <c r="E3" s="13">
        <v>6214.6551724137935</v>
      </c>
      <c r="F3" s="13">
        <v>7950</v>
      </c>
      <c r="G3" s="13">
        <v>8375</v>
      </c>
      <c r="H3" s="13"/>
    </row>
    <row r="4" spans="1:8" x14ac:dyDescent="0.25">
      <c r="A4" t="s">
        <v>672</v>
      </c>
      <c r="B4" t="s">
        <v>457</v>
      </c>
      <c r="C4">
        <v>6000</v>
      </c>
      <c r="D4">
        <v>5360</v>
      </c>
      <c r="E4">
        <v>7060</v>
      </c>
      <c r="F4">
        <v>7060</v>
      </c>
      <c r="G4">
        <v>9800</v>
      </c>
    </row>
    <row r="5" spans="1:8" x14ac:dyDescent="0.25">
      <c r="A5" t="s">
        <v>671</v>
      </c>
      <c r="B5" t="s">
        <v>457</v>
      </c>
      <c r="C5">
        <v>300</v>
      </c>
      <c r="D5">
        <v>268</v>
      </c>
      <c r="E5">
        <v>353</v>
      </c>
      <c r="F5">
        <v>353</v>
      </c>
      <c r="G5">
        <v>490</v>
      </c>
    </row>
    <row r="6" spans="1:8" x14ac:dyDescent="0.25">
      <c r="A6" t="s">
        <v>476</v>
      </c>
      <c r="B6" t="s">
        <v>457</v>
      </c>
      <c r="C6" s="17">
        <f>C4/C3</f>
        <v>1.348314606741573</v>
      </c>
      <c r="D6" s="17">
        <f t="shared" ref="D6:G6" si="0">D4/D3</f>
        <v>0.88380952380952371</v>
      </c>
      <c r="E6" s="17">
        <f t="shared" si="0"/>
        <v>1.1360244139270357</v>
      </c>
      <c r="F6" s="17">
        <f t="shared" si="0"/>
        <v>0.88805031446540883</v>
      </c>
      <c r="G6" s="17">
        <f t="shared" si="0"/>
        <v>1.1701492537313434</v>
      </c>
    </row>
    <row r="7" spans="1:8" x14ac:dyDescent="0.25">
      <c r="C7" s="17"/>
      <c r="D7" s="17"/>
      <c r="E7" s="17"/>
      <c r="F7" s="17"/>
      <c r="G7" s="17"/>
      <c r="H7" s="17"/>
    </row>
    <row r="13" spans="1:8" x14ac:dyDescent="0.25">
      <c r="C13" t="s">
        <v>4</v>
      </c>
    </row>
    <row r="15" spans="1:8" x14ac:dyDescent="0.25">
      <c r="C15" t="s">
        <v>4</v>
      </c>
    </row>
    <row r="16" spans="1:8" x14ac:dyDescent="0.25">
      <c r="C16" t="s">
        <v>4</v>
      </c>
    </row>
    <row r="17" spans="3:3" x14ac:dyDescent="0.25">
      <c r="C17" t="s"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209CF-C5AD-440A-85F1-106001B90624}">
  <sheetPr codeName="Sheet12"/>
  <dimension ref="A1:D50"/>
  <sheetViews>
    <sheetView workbookViewId="0">
      <selection activeCell="E3" sqref="E3"/>
    </sheetView>
  </sheetViews>
  <sheetFormatPr defaultRowHeight="15" x14ac:dyDescent="0.25"/>
  <cols>
    <col min="1" max="1" width="8.42578125" style="63" bestFit="1" customWidth="1"/>
    <col min="2" max="2" width="17" bestFit="1" customWidth="1"/>
    <col min="3" max="3" width="4.140625" style="2" bestFit="1" customWidth="1"/>
    <col min="4" max="4" width="4" style="2" bestFit="1" customWidth="1"/>
  </cols>
  <sheetData>
    <row r="1" spans="1:4" x14ac:dyDescent="0.25">
      <c r="A1" s="63" t="s">
        <v>651</v>
      </c>
      <c r="B1" t="s">
        <v>405</v>
      </c>
      <c r="C1" s="2" t="s">
        <v>70</v>
      </c>
      <c r="D1" s="2" t="s">
        <v>71</v>
      </c>
    </row>
    <row r="2" spans="1:4" x14ac:dyDescent="0.25">
      <c r="A2" s="63">
        <v>14.01</v>
      </c>
      <c r="B2" t="s">
        <v>406</v>
      </c>
      <c r="C2" s="2" t="s">
        <v>73</v>
      </c>
      <c r="D2" s="2" t="s">
        <v>300</v>
      </c>
    </row>
    <row r="3" spans="1:4" x14ac:dyDescent="0.25">
      <c r="A3" s="63">
        <v>14.02</v>
      </c>
      <c r="B3" t="s">
        <v>407</v>
      </c>
      <c r="C3" s="2" t="s">
        <v>73</v>
      </c>
      <c r="D3" s="2" t="s">
        <v>302</v>
      </c>
    </row>
    <row r="4" spans="1:4" x14ac:dyDescent="0.25">
      <c r="A4" s="63">
        <v>14.03</v>
      </c>
      <c r="B4" t="s">
        <v>408</v>
      </c>
      <c r="C4" s="2" t="s">
        <v>73</v>
      </c>
      <c r="D4" s="2" t="s">
        <v>300</v>
      </c>
    </row>
    <row r="5" spans="1:4" x14ac:dyDescent="0.25">
      <c r="A5" s="63">
        <v>14.04</v>
      </c>
      <c r="B5" t="s">
        <v>409</v>
      </c>
      <c r="C5" s="2" t="s">
        <v>73</v>
      </c>
      <c r="D5" s="2" t="s">
        <v>302</v>
      </c>
    </row>
    <row r="6" spans="1:4" x14ac:dyDescent="0.25">
      <c r="A6" s="63">
        <v>14.05</v>
      </c>
      <c r="B6" t="s">
        <v>410</v>
      </c>
      <c r="C6" s="2" t="s">
        <v>73</v>
      </c>
      <c r="D6" s="2" t="s">
        <v>302</v>
      </c>
    </row>
    <row r="7" spans="1:4" x14ac:dyDescent="0.25">
      <c r="A7" s="63">
        <v>14.06</v>
      </c>
      <c r="B7" t="s">
        <v>411</v>
      </c>
      <c r="C7" s="2" t="s">
        <v>73</v>
      </c>
      <c r="D7" s="2" t="s">
        <v>302</v>
      </c>
    </row>
    <row r="8" spans="1:4" x14ac:dyDescent="0.25">
      <c r="A8" s="63">
        <v>14.07</v>
      </c>
      <c r="B8" t="s">
        <v>412</v>
      </c>
      <c r="C8" s="2" t="s">
        <v>73</v>
      </c>
      <c r="D8" s="2" t="s">
        <v>302</v>
      </c>
    </row>
    <row r="9" spans="1:4" x14ac:dyDescent="0.25">
      <c r="A9" s="63">
        <v>14.08</v>
      </c>
      <c r="B9" t="s">
        <v>413</v>
      </c>
      <c r="C9" s="2" t="s">
        <v>73</v>
      </c>
      <c r="D9" s="2" t="s">
        <v>302</v>
      </c>
    </row>
    <row r="10" spans="1:4" x14ac:dyDescent="0.25">
      <c r="A10" s="63">
        <v>14.09</v>
      </c>
      <c r="B10" t="s">
        <v>414</v>
      </c>
      <c r="C10" s="2" t="s">
        <v>73</v>
      </c>
      <c r="D10" s="2" t="s">
        <v>300</v>
      </c>
    </row>
    <row r="11" spans="1:4" x14ac:dyDescent="0.25">
      <c r="A11" s="63">
        <v>14.1</v>
      </c>
      <c r="B11" t="s">
        <v>415</v>
      </c>
      <c r="C11" s="2" t="s">
        <v>73</v>
      </c>
      <c r="D11" s="2" t="s">
        <v>302</v>
      </c>
    </row>
    <row r="12" spans="1:4" x14ac:dyDescent="0.25">
      <c r="A12" s="63">
        <v>14.11</v>
      </c>
      <c r="B12" t="s">
        <v>416</v>
      </c>
      <c r="C12" s="2" t="s">
        <v>73</v>
      </c>
      <c r="D12" s="2" t="s">
        <v>300</v>
      </c>
    </row>
    <row r="13" spans="1:4" x14ac:dyDescent="0.25">
      <c r="A13" s="63">
        <v>14.12</v>
      </c>
      <c r="B13" t="s">
        <v>417</v>
      </c>
      <c r="C13" s="2" t="s">
        <v>73</v>
      </c>
      <c r="D13" s="2" t="s">
        <v>300</v>
      </c>
    </row>
    <row r="14" spans="1:4" x14ac:dyDescent="0.25">
      <c r="A14" s="63">
        <v>14.13</v>
      </c>
      <c r="B14" t="s">
        <v>418</v>
      </c>
      <c r="C14" s="2" t="s">
        <v>73</v>
      </c>
      <c r="D14" s="2" t="s">
        <v>302</v>
      </c>
    </row>
    <row r="15" spans="1:4" x14ac:dyDescent="0.25">
      <c r="A15" s="63">
        <v>14.14</v>
      </c>
      <c r="B15" t="s">
        <v>419</v>
      </c>
      <c r="C15" s="2" t="s">
        <v>73</v>
      </c>
      <c r="D15" s="2" t="s">
        <v>300</v>
      </c>
    </row>
    <row r="16" spans="1:4" x14ac:dyDescent="0.25">
      <c r="A16" s="63">
        <v>14.15</v>
      </c>
      <c r="B16" t="s">
        <v>420</v>
      </c>
      <c r="C16" s="2" t="s">
        <v>73</v>
      </c>
      <c r="D16" s="2" t="s">
        <v>302</v>
      </c>
    </row>
    <row r="17" spans="1:4" x14ac:dyDescent="0.25">
      <c r="A17" s="63">
        <v>14.16</v>
      </c>
      <c r="B17" t="s">
        <v>421</v>
      </c>
      <c r="C17" s="2" t="s">
        <v>73</v>
      </c>
      <c r="D17" s="2" t="s">
        <v>300</v>
      </c>
    </row>
    <row r="18" spans="1:4" x14ac:dyDescent="0.25">
      <c r="A18" s="63">
        <v>14.17</v>
      </c>
      <c r="B18" t="s">
        <v>422</v>
      </c>
      <c r="C18" s="2" t="s">
        <v>73</v>
      </c>
      <c r="D18" s="2" t="s">
        <v>302</v>
      </c>
    </row>
    <row r="19" spans="1:4" x14ac:dyDescent="0.25">
      <c r="A19" s="63">
        <v>14.19</v>
      </c>
      <c r="B19" t="s">
        <v>423</v>
      </c>
      <c r="C19" s="2" t="s">
        <v>73</v>
      </c>
      <c r="D19" s="2" t="s">
        <v>302</v>
      </c>
    </row>
    <row r="20" spans="1:4" x14ac:dyDescent="0.25">
      <c r="A20" s="63">
        <v>14.2</v>
      </c>
      <c r="B20" t="s">
        <v>424</v>
      </c>
      <c r="C20" s="2" t="s">
        <v>73</v>
      </c>
      <c r="D20" s="2" t="s">
        <v>302</v>
      </c>
    </row>
    <row r="21" spans="1:4" x14ac:dyDescent="0.25">
      <c r="A21" s="63">
        <v>14.21</v>
      </c>
      <c r="B21" t="s">
        <v>425</v>
      </c>
      <c r="C21" s="2" t="s">
        <v>73</v>
      </c>
      <c r="D21" s="2" t="s">
        <v>300</v>
      </c>
    </row>
    <row r="22" spans="1:4" x14ac:dyDescent="0.25">
      <c r="A22" s="63">
        <v>14.22</v>
      </c>
      <c r="B22" t="s">
        <v>426</v>
      </c>
      <c r="C22" s="2" t="s">
        <v>73</v>
      </c>
      <c r="D22" s="2" t="s">
        <v>300</v>
      </c>
    </row>
    <row r="23" spans="1:4" x14ac:dyDescent="0.25">
      <c r="A23" s="63">
        <v>14.23</v>
      </c>
      <c r="B23" t="s">
        <v>427</v>
      </c>
      <c r="C23" s="2" t="s">
        <v>37</v>
      </c>
      <c r="D23" s="2" t="s">
        <v>302</v>
      </c>
    </row>
    <row r="24" spans="1:4" x14ac:dyDescent="0.25">
      <c r="A24" s="63">
        <v>14.25</v>
      </c>
      <c r="B24" t="s">
        <v>428</v>
      </c>
      <c r="C24" s="2" t="s">
        <v>73</v>
      </c>
      <c r="D24" s="2" t="s">
        <v>302</v>
      </c>
    </row>
    <row r="25" spans="1:4" x14ac:dyDescent="0.25">
      <c r="A25" s="63">
        <v>14.26</v>
      </c>
      <c r="B25" t="s">
        <v>429</v>
      </c>
      <c r="C25" s="2" t="s">
        <v>73</v>
      </c>
      <c r="D25" s="2" t="s">
        <v>302</v>
      </c>
    </row>
    <row r="26" spans="1:4" x14ac:dyDescent="0.25">
      <c r="A26" s="63">
        <v>14.27</v>
      </c>
      <c r="B26" t="s">
        <v>430</v>
      </c>
      <c r="C26" s="2" t="s">
        <v>73</v>
      </c>
      <c r="D26" s="2" t="s">
        <v>302</v>
      </c>
    </row>
    <row r="27" spans="1:4" x14ac:dyDescent="0.25">
      <c r="A27" s="63">
        <v>14.28</v>
      </c>
      <c r="B27" t="s">
        <v>431</v>
      </c>
      <c r="C27" s="2" t="s">
        <v>73</v>
      </c>
      <c r="D27" s="2" t="s">
        <v>302</v>
      </c>
    </row>
    <row r="28" spans="1:4" x14ac:dyDescent="0.25">
      <c r="A28" s="63">
        <v>14.29</v>
      </c>
      <c r="B28" t="s">
        <v>432</v>
      </c>
      <c r="C28" s="2" t="s">
        <v>37</v>
      </c>
      <c r="D28" s="2" t="s">
        <v>300</v>
      </c>
    </row>
    <row r="29" spans="1:4" x14ac:dyDescent="0.25">
      <c r="A29" s="63">
        <v>14.3</v>
      </c>
      <c r="B29" t="s">
        <v>433</v>
      </c>
      <c r="C29" s="2" t="s">
        <v>73</v>
      </c>
      <c r="D29" s="2" t="s">
        <v>300</v>
      </c>
    </row>
    <row r="30" spans="1:4" x14ac:dyDescent="0.25">
      <c r="A30" s="63">
        <v>14.31</v>
      </c>
      <c r="B30" t="s">
        <v>434</v>
      </c>
      <c r="C30" s="2" t="s">
        <v>73</v>
      </c>
      <c r="D30" s="2" t="s">
        <v>300</v>
      </c>
    </row>
    <row r="31" spans="1:4" x14ac:dyDescent="0.25">
      <c r="A31" s="63">
        <v>14.32</v>
      </c>
      <c r="B31" t="s">
        <v>435</v>
      </c>
      <c r="C31" s="2" t="s">
        <v>73</v>
      </c>
      <c r="D31" s="2" t="s">
        <v>302</v>
      </c>
    </row>
    <row r="32" spans="1:4" x14ac:dyDescent="0.25">
      <c r="A32" s="63">
        <v>14.33</v>
      </c>
      <c r="B32" t="s">
        <v>436</v>
      </c>
      <c r="C32" s="2" t="s">
        <v>73</v>
      </c>
      <c r="D32" s="2" t="s">
        <v>302</v>
      </c>
    </row>
    <row r="33" spans="1:4" x14ac:dyDescent="0.25">
      <c r="A33" s="63">
        <v>14.34</v>
      </c>
      <c r="B33" t="s">
        <v>437</v>
      </c>
      <c r="C33" s="2" t="s">
        <v>37</v>
      </c>
      <c r="D33" s="2" t="s">
        <v>302</v>
      </c>
    </row>
    <row r="34" spans="1:4" x14ac:dyDescent="0.25">
      <c r="A34" s="63">
        <v>14.36</v>
      </c>
      <c r="B34" t="s">
        <v>438</v>
      </c>
      <c r="C34" s="2" t="s">
        <v>73</v>
      </c>
      <c r="D34" s="2" t="s">
        <v>300</v>
      </c>
    </row>
    <row r="35" spans="1:4" x14ac:dyDescent="0.25">
      <c r="A35" s="63">
        <v>14.37</v>
      </c>
      <c r="B35" t="s">
        <v>439</v>
      </c>
      <c r="C35" s="2" t="s">
        <v>37</v>
      </c>
      <c r="D35" s="2" t="s">
        <v>302</v>
      </c>
    </row>
    <row r="36" spans="1:4" x14ac:dyDescent="0.25">
      <c r="A36" s="63">
        <v>14.38</v>
      </c>
      <c r="B36" t="s">
        <v>440</v>
      </c>
      <c r="C36" s="2" t="s">
        <v>73</v>
      </c>
      <c r="D36" s="2" t="s">
        <v>302</v>
      </c>
    </row>
    <row r="37" spans="1:4" x14ac:dyDescent="0.25">
      <c r="A37" s="63">
        <v>14.39</v>
      </c>
      <c r="B37" t="s">
        <v>441</v>
      </c>
      <c r="C37" s="2" t="s">
        <v>37</v>
      </c>
      <c r="D37" s="2" t="s">
        <v>300</v>
      </c>
    </row>
    <row r="38" spans="1:4" x14ac:dyDescent="0.25">
      <c r="A38" s="63">
        <v>14.4</v>
      </c>
      <c r="B38" t="s">
        <v>442</v>
      </c>
      <c r="C38" s="2" t="s">
        <v>73</v>
      </c>
      <c r="D38" s="2" t="s">
        <v>302</v>
      </c>
    </row>
    <row r="39" spans="1:4" x14ac:dyDescent="0.25">
      <c r="A39" s="63">
        <v>14.41</v>
      </c>
      <c r="B39" t="s">
        <v>443</v>
      </c>
      <c r="C39" s="2" t="s">
        <v>73</v>
      </c>
      <c r="D39" s="2" t="s">
        <v>302</v>
      </c>
    </row>
    <row r="40" spans="1:4" x14ac:dyDescent="0.25">
      <c r="A40" s="63">
        <v>14.42</v>
      </c>
      <c r="B40" t="s">
        <v>444</v>
      </c>
      <c r="C40" s="2" t="s">
        <v>73</v>
      </c>
      <c r="D40" s="2" t="s">
        <v>300</v>
      </c>
    </row>
    <row r="41" spans="1:4" x14ac:dyDescent="0.25">
      <c r="A41" s="63">
        <v>14.43</v>
      </c>
      <c r="B41" t="s">
        <v>445</v>
      </c>
      <c r="C41" s="2" t="s">
        <v>73</v>
      </c>
      <c r="D41" s="2" t="s">
        <v>302</v>
      </c>
    </row>
    <row r="42" spans="1:4" x14ac:dyDescent="0.25">
      <c r="A42" s="63">
        <v>14.44</v>
      </c>
      <c r="B42" t="s">
        <v>446</v>
      </c>
      <c r="C42" s="2" t="s">
        <v>37</v>
      </c>
      <c r="D42" s="2" t="s">
        <v>300</v>
      </c>
    </row>
    <row r="43" spans="1:4" x14ac:dyDescent="0.25">
      <c r="A43" s="63">
        <v>14.45</v>
      </c>
      <c r="B43" t="s">
        <v>447</v>
      </c>
      <c r="C43" s="2" t="s">
        <v>73</v>
      </c>
      <c r="D43" s="2" t="s">
        <v>302</v>
      </c>
    </row>
    <row r="44" spans="1:4" x14ac:dyDescent="0.25">
      <c r="A44" s="63">
        <v>14.46</v>
      </c>
      <c r="B44" t="s">
        <v>448</v>
      </c>
      <c r="C44" s="2" t="s">
        <v>37</v>
      </c>
      <c r="D44" s="2" t="s">
        <v>300</v>
      </c>
    </row>
    <row r="45" spans="1:4" x14ac:dyDescent="0.25">
      <c r="A45" s="63">
        <v>14.47</v>
      </c>
      <c r="B45" t="s">
        <v>449</v>
      </c>
      <c r="C45" s="2" t="s">
        <v>73</v>
      </c>
      <c r="D45" s="2" t="s">
        <v>300</v>
      </c>
    </row>
    <row r="46" spans="1:4" x14ac:dyDescent="0.25">
      <c r="A46" s="63">
        <v>14.48</v>
      </c>
      <c r="B46" t="s">
        <v>450</v>
      </c>
      <c r="C46" s="2" t="s">
        <v>73</v>
      </c>
      <c r="D46" s="2" t="s">
        <v>300</v>
      </c>
    </row>
    <row r="47" spans="1:4" x14ac:dyDescent="0.25">
      <c r="A47" s="63">
        <v>14.49</v>
      </c>
      <c r="B47" t="s">
        <v>451</v>
      </c>
      <c r="C47" s="2" t="s">
        <v>73</v>
      </c>
      <c r="D47" s="2" t="s">
        <v>300</v>
      </c>
    </row>
    <row r="48" spans="1:4" x14ac:dyDescent="0.25">
      <c r="A48" s="63">
        <v>14.5</v>
      </c>
      <c r="B48" t="s">
        <v>452</v>
      </c>
      <c r="C48" s="2" t="s">
        <v>73</v>
      </c>
      <c r="D48" s="2" t="s">
        <v>302</v>
      </c>
    </row>
    <row r="49" spans="1:4" x14ac:dyDescent="0.25">
      <c r="A49" s="63">
        <v>14.51</v>
      </c>
      <c r="B49" t="s">
        <v>453</v>
      </c>
      <c r="C49" s="2" t="s">
        <v>73</v>
      </c>
      <c r="D49" s="2" t="s">
        <v>302</v>
      </c>
    </row>
    <row r="50" spans="1:4" x14ac:dyDescent="0.25">
      <c r="A50" s="63">
        <v>14.52</v>
      </c>
      <c r="B50" t="s">
        <v>454</v>
      </c>
      <c r="C50" s="2" t="s">
        <v>73</v>
      </c>
      <c r="D50" s="2" t="s">
        <v>302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E2C16-73DA-48BF-B1BF-93410CD5D0FF}">
  <sheetPr codeName="Sheet13"/>
  <dimension ref="A1:F51"/>
  <sheetViews>
    <sheetView workbookViewId="0">
      <selection activeCell="G8" sqref="G8"/>
    </sheetView>
  </sheetViews>
  <sheetFormatPr defaultRowHeight="15" x14ac:dyDescent="0.25"/>
  <cols>
    <col min="1" max="1" width="8" style="63" bestFit="1" customWidth="1"/>
    <col min="2" max="2" width="18" style="63" bestFit="1" customWidth="1"/>
    <col min="3" max="3" width="4.140625" bestFit="1" customWidth="1"/>
    <col min="4" max="4" width="4" bestFit="1" customWidth="1"/>
  </cols>
  <sheetData>
    <row r="1" spans="1:4" x14ac:dyDescent="0.25">
      <c r="A1" s="63" t="s">
        <v>627</v>
      </c>
      <c r="B1" s="63" t="s">
        <v>69</v>
      </c>
      <c r="C1" s="2" t="s">
        <v>70</v>
      </c>
      <c r="D1" s="2" t="s">
        <v>71</v>
      </c>
    </row>
    <row r="2" spans="1:4" x14ac:dyDescent="0.25">
      <c r="A2" s="63">
        <v>15.01</v>
      </c>
      <c r="B2" s="63" t="s">
        <v>361</v>
      </c>
      <c r="C2" s="2" t="s">
        <v>73</v>
      </c>
      <c r="D2" s="2" t="s">
        <v>302</v>
      </c>
    </row>
    <row r="3" spans="1:4" x14ac:dyDescent="0.25">
      <c r="A3" s="63">
        <v>15.02</v>
      </c>
      <c r="B3" s="63" t="s">
        <v>362</v>
      </c>
      <c r="C3" s="2" t="s">
        <v>73</v>
      </c>
      <c r="D3" s="2" t="s">
        <v>302</v>
      </c>
    </row>
    <row r="4" spans="1:4" x14ac:dyDescent="0.25">
      <c r="A4" s="63">
        <v>15.03</v>
      </c>
      <c r="B4" s="63" t="s">
        <v>363</v>
      </c>
      <c r="C4" s="2" t="s">
        <v>37</v>
      </c>
      <c r="D4" s="2" t="s">
        <v>300</v>
      </c>
    </row>
    <row r="5" spans="1:4" x14ac:dyDescent="0.25">
      <c r="A5" s="63">
        <v>15.04</v>
      </c>
      <c r="B5" s="63" t="s">
        <v>364</v>
      </c>
      <c r="C5" s="2" t="s">
        <v>73</v>
      </c>
      <c r="D5" s="2" t="s">
        <v>300</v>
      </c>
    </row>
    <row r="6" spans="1:4" x14ac:dyDescent="0.25">
      <c r="A6" s="63">
        <v>15.05</v>
      </c>
      <c r="B6" s="63" t="s">
        <v>365</v>
      </c>
      <c r="C6" s="2" t="s">
        <v>73</v>
      </c>
      <c r="D6" s="2" t="s">
        <v>300</v>
      </c>
    </row>
    <row r="7" spans="1:4" x14ac:dyDescent="0.25">
      <c r="A7" s="63">
        <v>15.06</v>
      </c>
      <c r="B7" s="63" t="s">
        <v>366</v>
      </c>
      <c r="C7" s="2" t="s">
        <v>73</v>
      </c>
      <c r="D7" s="2" t="s">
        <v>302</v>
      </c>
    </row>
    <row r="8" spans="1:4" x14ac:dyDescent="0.25">
      <c r="A8" s="63">
        <v>15.07</v>
      </c>
      <c r="B8" s="63" t="s">
        <v>367</v>
      </c>
      <c r="C8" s="2" t="s">
        <v>73</v>
      </c>
      <c r="D8" s="2" t="s">
        <v>300</v>
      </c>
    </row>
    <row r="9" spans="1:4" x14ac:dyDescent="0.25">
      <c r="A9" s="63">
        <v>15.08</v>
      </c>
      <c r="B9" s="63" t="s">
        <v>368</v>
      </c>
      <c r="C9" s="2" t="s">
        <v>73</v>
      </c>
      <c r="D9" s="2" t="s">
        <v>302</v>
      </c>
    </row>
    <row r="10" spans="1:4" x14ac:dyDescent="0.25">
      <c r="A10" s="63">
        <v>15.09</v>
      </c>
      <c r="B10" s="63" t="s">
        <v>68</v>
      </c>
      <c r="C10" s="2" t="s">
        <v>73</v>
      </c>
      <c r="D10" s="2" t="s">
        <v>302</v>
      </c>
    </row>
    <row r="11" spans="1:4" x14ac:dyDescent="0.25">
      <c r="A11" s="63">
        <v>15.1</v>
      </c>
      <c r="B11" s="63" t="s">
        <v>369</v>
      </c>
      <c r="C11" s="2" t="s">
        <v>73</v>
      </c>
      <c r="D11" s="2" t="s">
        <v>300</v>
      </c>
    </row>
    <row r="12" spans="1:4" x14ac:dyDescent="0.25">
      <c r="A12" s="63">
        <v>15.11</v>
      </c>
      <c r="B12" s="63" t="s">
        <v>370</v>
      </c>
      <c r="C12" s="2" t="s">
        <v>73</v>
      </c>
      <c r="D12" s="2" t="s">
        <v>302</v>
      </c>
    </row>
    <row r="13" spans="1:4" x14ac:dyDescent="0.25">
      <c r="A13" s="63">
        <v>15.12</v>
      </c>
      <c r="B13" s="63" t="s">
        <v>371</v>
      </c>
      <c r="C13" s="2" t="s">
        <v>73</v>
      </c>
      <c r="D13" s="2" t="s">
        <v>302</v>
      </c>
    </row>
    <row r="14" spans="1:4" x14ac:dyDescent="0.25">
      <c r="A14" s="63">
        <v>15.13</v>
      </c>
      <c r="B14" s="63" t="s">
        <v>372</v>
      </c>
      <c r="C14" s="2" t="s">
        <v>73</v>
      </c>
      <c r="D14" s="2" t="s">
        <v>302</v>
      </c>
    </row>
    <row r="15" spans="1:4" x14ac:dyDescent="0.25">
      <c r="A15" s="63">
        <v>15.14</v>
      </c>
      <c r="B15" s="63" t="s">
        <v>373</v>
      </c>
      <c r="C15" s="2" t="s">
        <v>73</v>
      </c>
      <c r="D15" s="2" t="s">
        <v>300</v>
      </c>
    </row>
    <row r="16" spans="1:4" x14ac:dyDescent="0.25">
      <c r="A16" s="63">
        <v>15.15</v>
      </c>
      <c r="B16" s="63" t="s">
        <v>374</v>
      </c>
      <c r="C16" s="2" t="s">
        <v>73</v>
      </c>
      <c r="D16" s="2" t="s">
        <v>300</v>
      </c>
    </row>
    <row r="17" spans="1:4" x14ac:dyDescent="0.25">
      <c r="A17" s="63">
        <v>15.16</v>
      </c>
      <c r="B17" s="63" t="s">
        <v>375</v>
      </c>
      <c r="C17" s="2" t="s">
        <v>73</v>
      </c>
      <c r="D17" s="2" t="s">
        <v>300</v>
      </c>
    </row>
    <row r="18" spans="1:4" x14ac:dyDescent="0.25">
      <c r="A18" s="63">
        <v>15.17</v>
      </c>
      <c r="B18" s="63" t="s">
        <v>376</v>
      </c>
      <c r="C18" s="2" t="s">
        <v>73</v>
      </c>
      <c r="D18" s="2" t="s">
        <v>300</v>
      </c>
    </row>
    <row r="19" spans="1:4" x14ac:dyDescent="0.25">
      <c r="A19" s="63">
        <v>15.18</v>
      </c>
      <c r="B19" s="63" t="s">
        <v>377</v>
      </c>
      <c r="C19" s="2" t="s">
        <v>73</v>
      </c>
      <c r="D19" s="2" t="s">
        <v>300</v>
      </c>
    </row>
    <row r="20" spans="1:4" x14ac:dyDescent="0.25">
      <c r="A20" s="63">
        <v>15.19</v>
      </c>
      <c r="B20" s="63" t="s">
        <v>12</v>
      </c>
      <c r="C20" s="2" t="s">
        <v>73</v>
      </c>
      <c r="D20" s="2" t="s">
        <v>302</v>
      </c>
    </row>
    <row r="21" spans="1:4" x14ac:dyDescent="0.25">
      <c r="A21" s="63">
        <v>15.2</v>
      </c>
      <c r="B21" s="63" t="s">
        <v>378</v>
      </c>
      <c r="C21" s="2" t="s">
        <v>73</v>
      </c>
      <c r="D21" s="2" t="s">
        <v>300</v>
      </c>
    </row>
    <row r="22" spans="1:4" x14ac:dyDescent="0.25">
      <c r="A22" s="63">
        <v>15.21</v>
      </c>
      <c r="B22" s="63" t="s">
        <v>379</v>
      </c>
      <c r="C22" s="2" t="s">
        <v>73</v>
      </c>
      <c r="D22" s="2" t="s">
        <v>302</v>
      </c>
    </row>
    <row r="23" spans="1:4" x14ac:dyDescent="0.25">
      <c r="A23" s="63">
        <v>15.22</v>
      </c>
      <c r="B23" s="63" t="s">
        <v>380</v>
      </c>
      <c r="C23" s="2" t="s">
        <v>73</v>
      </c>
      <c r="D23" s="2" t="s">
        <v>300</v>
      </c>
    </row>
    <row r="24" spans="1:4" x14ac:dyDescent="0.25">
      <c r="A24" s="63">
        <v>15.23</v>
      </c>
      <c r="B24" s="63" t="s">
        <v>381</v>
      </c>
      <c r="C24" s="2" t="s">
        <v>73</v>
      </c>
      <c r="D24" s="2" t="s">
        <v>302</v>
      </c>
    </row>
    <row r="25" spans="1:4" x14ac:dyDescent="0.25">
      <c r="A25" s="63">
        <v>15.24</v>
      </c>
      <c r="B25" s="63" t="s">
        <v>382</v>
      </c>
      <c r="C25" s="2" t="s">
        <v>73</v>
      </c>
      <c r="D25" s="2" t="s">
        <v>302</v>
      </c>
    </row>
    <row r="26" spans="1:4" x14ac:dyDescent="0.25">
      <c r="A26" s="63">
        <v>15.25</v>
      </c>
      <c r="B26" s="63" t="s">
        <v>383</v>
      </c>
      <c r="C26" s="2" t="s">
        <v>73</v>
      </c>
      <c r="D26" s="2" t="s">
        <v>300</v>
      </c>
    </row>
    <row r="27" spans="1:4" x14ac:dyDescent="0.25">
      <c r="A27" s="63">
        <v>15.26</v>
      </c>
      <c r="B27" s="63" t="s">
        <v>384</v>
      </c>
      <c r="C27" s="2" t="s">
        <v>73</v>
      </c>
      <c r="D27" s="2" t="s">
        <v>300</v>
      </c>
    </row>
    <row r="28" spans="1:4" x14ac:dyDescent="0.25">
      <c r="A28" s="63">
        <v>15.27</v>
      </c>
      <c r="B28" s="63" t="s">
        <v>385</v>
      </c>
      <c r="C28" s="2" t="s">
        <v>73</v>
      </c>
      <c r="D28" s="2" t="s">
        <v>300</v>
      </c>
    </row>
    <row r="29" spans="1:4" x14ac:dyDescent="0.25">
      <c r="A29" s="63">
        <v>15.28</v>
      </c>
      <c r="B29" s="63" t="s">
        <v>332</v>
      </c>
      <c r="C29" s="2" t="s">
        <v>73</v>
      </c>
      <c r="D29" s="2" t="s">
        <v>302</v>
      </c>
    </row>
    <row r="30" spans="1:4" x14ac:dyDescent="0.25">
      <c r="A30" s="63">
        <v>15.29</v>
      </c>
      <c r="B30" s="63" t="s">
        <v>386</v>
      </c>
      <c r="C30" s="2" t="s">
        <v>73</v>
      </c>
      <c r="D30" s="2" t="s">
        <v>302</v>
      </c>
    </row>
    <row r="31" spans="1:4" x14ac:dyDescent="0.25">
      <c r="A31" s="63">
        <v>15.3</v>
      </c>
      <c r="B31" s="63" t="s">
        <v>387</v>
      </c>
      <c r="C31" s="2" t="s">
        <v>73</v>
      </c>
      <c r="D31" s="2" t="s">
        <v>302</v>
      </c>
    </row>
    <row r="32" spans="1:4" x14ac:dyDescent="0.25">
      <c r="A32" s="63">
        <v>15.31</v>
      </c>
      <c r="B32" s="63" t="s">
        <v>388</v>
      </c>
      <c r="C32" s="2" t="s">
        <v>73</v>
      </c>
      <c r="D32" s="2" t="s">
        <v>300</v>
      </c>
    </row>
    <row r="33" spans="1:6" x14ac:dyDescent="0.25">
      <c r="A33" s="63">
        <v>15.32</v>
      </c>
      <c r="B33" s="63" t="s">
        <v>389</v>
      </c>
      <c r="C33" s="2" t="s">
        <v>73</v>
      </c>
      <c r="D33" s="2" t="s">
        <v>300</v>
      </c>
    </row>
    <row r="34" spans="1:6" x14ac:dyDescent="0.25">
      <c r="A34" s="63">
        <v>15.33</v>
      </c>
      <c r="B34" s="63" t="s">
        <v>14</v>
      </c>
      <c r="C34" s="10" t="s">
        <v>73</v>
      </c>
      <c r="D34" s="10" t="s">
        <v>302</v>
      </c>
      <c r="F34" s="26"/>
    </row>
    <row r="35" spans="1:6" x14ac:dyDescent="0.25">
      <c r="A35" s="63">
        <v>15.34</v>
      </c>
      <c r="B35" s="63" t="s">
        <v>390</v>
      </c>
      <c r="C35" s="10" t="s">
        <v>37</v>
      </c>
      <c r="D35" s="10" t="s">
        <v>302</v>
      </c>
      <c r="F35" s="26"/>
    </row>
    <row r="36" spans="1:6" x14ac:dyDescent="0.25">
      <c r="A36" s="63">
        <v>15.35</v>
      </c>
      <c r="B36" s="63" t="s">
        <v>391</v>
      </c>
      <c r="C36" s="10" t="s">
        <v>73</v>
      </c>
      <c r="D36" s="10" t="s">
        <v>302</v>
      </c>
      <c r="F36" s="26"/>
    </row>
    <row r="37" spans="1:6" x14ac:dyDescent="0.25">
      <c r="A37" s="63">
        <v>15.36</v>
      </c>
      <c r="B37" s="63" t="s">
        <v>392</v>
      </c>
      <c r="C37" s="10" t="s">
        <v>37</v>
      </c>
      <c r="D37" s="10" t="s">
        <v>300</v>
      </c>
      <c r="F37" s="26"/>
    </row>
    <row r="38" spans="1:6" x14ac:dyDescent="0.25">
      <c r="A38" s="63">
        <v>15.37</v>
      </c>
      <c r="B38" s="63" t="s">
        <v>393</v>
      </c>
      <c r="C38" s="10" t="s">
        <v>73</v>
      </c>
      <c r="D38" s="10" t="s">
        <v>302</v>
      </c>
      <c r="F38" s="26"/>
    </row>
    <row r="39" spans="1:6" x14ac:dyDescent="0.25">
      <c r="A39" s="63">
        <v>15.38</v>
      </c>
      <c r="B39" s="63" t="s">
        <v>394</v>
      </c>
      <c r="C39" s="2" t="s">
        <v>37</v>
      </c>
      <c r="D39" s="2" t="s">
        <v>300</v>
      </c>
    </row>
    <row r="40" spans="1:6" x14ac:dyDescent="0.25">
      <c r="A40" s="63">
        <v>15.39</v>
      </c>
      <c r="B40" s="63" t="s">
        <v>395</v>
      </c>
      <c r="C40" s="2" t="s">
        <v>73</v>
      </c>
      <c r="D40" s="2" t="s">
        <v>302</v>
      </c>
    </row>
    <row r="41" spans="1:6" x14ac:dyDescent="0.25">
      <c r="A41" s="63">
        <v>15.4</v>
      </c>
      <c r="B41" s="63" t="s">
        <v>16</v>
      </c>
      <c r="C41" s="2" t="s">
        <v>73</v>
      </c>
      <c r="D41" s="2" t="s">
        <v>302</v>
      </c>
    </row>
    <row r="42" spans="1:6" x14ac:dyDescent="0.25">
      <c r="A42" s="63">
        <v>15.41</v>
      </c>
      <c r="B42" s="63" t="s">
        <v>396</v>
      </c>
      <c r="C42" s="2" t="s">
        <v>73</v>
      </c>
      <c r="D42" s="2" t="s">
        <v>300</v>
      </c>
    </row>
    <row r="43" spans="1:6" x14ac:dyDescent="0.25">
      <c r="A43" s="63">
        <v>15.42</v>
      </c>
      <c r="B43" s="63" t="s">
        <v>397</v>
      </c>
      <c r="C43" s="2" t="s">
        <v>73</v>
      </c>
      <c r="D43" s="2" t="s">
        <v>302</v>
      </c>
    </row>
    <row r="44" spans="1:6" x14ac:dyDescent="0.25">
      <c r="A44" s="63">
        <v>15.43</v>
      </c>
      <c r="B44" s="63" t="s">
        <v>398</v>
      </c>
      <c r="C44" s="2" t="s">
        <v>73</v>
      </c>
      <c r="D44" s="2" t="s">
        <v>302</v>
      </c>
    </row>
    <row r="45" spans="1:6" x14ac:dyDescent="0.25">
      <c r="A45" s="63">
        <v>15.44</v>
      </c>
      <c r="B45" s="63" t="s">
        <v>399</v>
      </c>
      <c r="C45" s="2" t="s">
        <v>73</v>
      </c>
      <c r="D45" s="2" t="s">
        <v>302</v>
      </c>
    </row>
    <row r="46" spans="1:6" x14ac:dyDescent="0.25">
      <c r="A46" s="63">
        <v>15.45</v>
      </c>
      <c r="B46" s="63" t="s">
        <v>206</v>
      </c>
      <c r="C46" s="2" t="s">
        <v>73</v>
      </c>
      <c r="D46" s="2" t="s">
        <v>302</v>
      </c>
    </row>
    <row r="47" spans="1:6" x14ac:dyDescent="0.25">
      <c r="A47" s="63">
        <v>15.46</v>
      </c>
      <c r="B47" s="63" t="s">
        <v>400</v>
      </c>
      <c r="C47" s="2" t="s">
        <v>73</v>
      </c>
      <c r="D47" s="2" t="s">
        <v>302</v>
      </c>
    </row>
    <row r="48" spans="1:6" x14ac:dyDescent="0.25">
      <c r="A48" s="63">
        <v>15.47</v>
      </c>
      <c r="B48" s="63" t="s">
        <v>401</v>
      </c>
      <c r="C48" s="2" t="s">
        <v>73</v>
      </c>
      <c r="D48" s="2" t="s">
        <v>300</v>
      </c>
    </row>
    <row r="49" spans="1:4" x14ac:dyDescent="0.25">
      <c r="A49" s="63">
        <v>15.48</v>
      </c>
      <c r="B49" s="63" t="s">
        <v>402</v>
      </c>
      <c r="C49" s="2" t="s">
        <v>73</v>
      </c>
      <c r="D49" s="2" t="s">
        <v>302</v>
      </c>
    </row>
    <row r="50" spans="1:4" x14ac:dyDescent="0.25">
      <c r="A50" s="63">
        <v>15.49</v>
      </c>
      <c r="B50" s="63" t="s">
        <v>403</v>
      </c>
      <c r="C50" s="2" t="s">
        <v>73</v>
      </c>
      <c r="D50" s="2" t="s">
        <v>300</v>
      </c>
    </row>
    <row r="51" spans="1:4" x14ac:dyDescent="0.25">
      <c r="A51" s="63">
        <v>15.5</v>
      </c>
      <c r="B51" s="63" t="s">
        <v>404</v>
      </c>
      <c r="C51" s="2" t="s">
        <v>37</v>
      </c>
      <c r="D51" s="2" t="s">
        <v>302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DB32A-FDB2-4670-8360-9167D63F37FA}">
  <sheetPr codeName="Sheet14"/>
  <dimension ref="A1:D64"/>
  <sheetViews>
    <sheetView workbookViewId="0">
      <selection activeCell="B2" sqref="B2"/>
    </sheetView>
  </sheetViews>
  <sheetFormatPr defaultRowHeight="15" x14ac:dyDescent="0.25"/>
  <cols>
    <col min="1" max="1" width="8" style="55" bestFit="1" customWidth="1"/>
    <col min="2" max="2" width="31.140625" style="55" bestFit="1" customWidth="1"/>
    <col min="3" max="3" width="4.140625" style="55" bestFit="1" customWidth="1"/>
    <col min="4" max="4" width="4" style="55" bestFit="1" customWidth="1"/>
  </cols>
  <sheetData>
    <row r="1" spans="1:4" x14ac:dyDescent="0.25">
      <c r="A1" s="55" t="s">
        <v>627</v>
      </c>
      <c r="B1" s="55" t="s">
        <v>69</v>
      </c>
      <c r="C1" s="55" t="s">
        <v>70</v>
      </c>
      <c r="D1" s="55" t="s">
        <v>71</v>
      </c>
    </row>
    <row r="2" spans="1:4" x14ac:dyDescent="0.25">
      <c r="A2" s="55">
        <v>16.010000000000002</v>
      </c>
      <c r="B2" s="55" t="s">
        <v>299</v>
      </c>
      <c r="C2" s="55" t="s">
        <v>73</v>
      </c>
      <c r="D2" s="55" t="s">
        <v>300</v>
      </c>
    </row>
    <row r="3" spans="1:4" x14ac:dyDescent="0.25">
      <c r="A3" s="55">
        <v>16.02</v>
      </c>
      <c r="B3" s="55" t="s">
        <v>301</v>
      </c>
      <c r="C3" s="55" t="s">
        <v>73</v>
      </c>
      <c r="D3" s="55" t="s">
        <v>302</v>
      </c>
    </row>
    <row r="4" spans="1:4" x14ac:dyDescent="0.25">
      <c r="A4" s="55">
        <v>16.03</v>
      </c>
      <c r="B4" s="55" t="s">
        <v>303</v>
      </c>
      <c r="C4" s="55" t="s">
        <v>73</v>
      </c>
      <c r="D4" s="55" t="s">
        <v>300</v>
      </c>
    </row>
    <row r="5" spans="1:4" x14ac:dyDescent="0.25">
      <c r="A5" s="55">
        <v>16.04</v>
      </c>
      <c r="B5" s="55" t="s">
        <v>304</v>
      </c>
      <c r="C5" s="55" t="s">
        <v>73</v>
      </c>
      <c r="D5" s="55" t="s">
        <v>300</v>
      </c>
    </row>
    <row r="6" spans="1:4" x14ac:dyDescent="0.25">
      <c r="A6" s="55">
        <v>16.05</v>
      </c>
      <c r="B6" s="55" t="s">
        <v>305</v>
      </c>
      <c r="C6" s="55" t="s">
        <v>73</v>
      </c>
      <c r="D6" s="55" t="s">
        <v>300</v>
      </c>
    </row>
    <row r="7" spans="1:4" x14ac:dyDescent="0.25">
      <c r="A7" s="55">
        <v>16.059999999999999</v>
      </c>
      <c r="B7" s="55" t="s">
        <v>306</v>
      </c>
      <c r="C7" s="55" t="s">
        <v>73</v>
      </c>
      <c r="D7" s="55" t="s">
        <v>302</v>
      </c>
    </row>
    <row r="8" spans="1:4" x14ac:dyDescent="0.25">
      <c r="A8" s="55">
        <v>16.07</v>
      </c>
      <c r="B8" s="55" t="s">
        <v>307</v>
      </c>
      <c r="C8" s="55" t="s">
        <v>73</v>
      </c>
      <c r="D8" s="55" t="s">
        <v>300</v>
      </c>
    </row>
    <row r="9" spans="1:4" x14ac:dyDescent="0.25">
      <c r="A9" s="55">
        <v>16.079999999999998</v>
      </c>
      <c r="B9" s="55" t="s">
        <v>308</v>
      </c>
      <c r="C9" s="55" t="s">
        <v>73</v>
      </c>
      <c r="D9" s="55" t="s">
        <v>302</v>
      </c>
    </row>
    <row r="10" spans="1:4" x14ac:dyDescent="0.25">
      <c r="A10" s="55">
        <v>16.09</v>
      </c>
      <c r="B10" s="55" t="s">
        <v>309</v>
      </c>
      <c r="C10" s="55" t="s">
        <v>73</v>
      </c>
      <c r="D10" s="55" t="s">
        <v>302</v>
      </c>
    </row>
    <row r="11" spans="1:4" x14ac:dyDescent="0.25">
      <c r="A11" s="55">
        <v>16.100000000000001</v>
      </c>
      <c r="B11" s="55" t="s">
        <v>310</v>
      </c>
      <c r="C11" s="55" t="s">
        <v>42</v>
      </c>
      <c r="D11" s="55" t="s">
        <v>300</v>
      </c>
    </row>
    <row r="12" spans="1:4" x14ac:dyDescent="0.25">
      <c r="A12" s="55">
        <v>16.11</v>
      </c>
      <c r="B12" s="55" t="s">
        <v>12</v>
      </c>
      <c r="C12" s="55" t="s">
        <v>73</v>
      </c>
      <c r="D12" s="55" t="s">
        <v>302</v>
      </c>
    </row>
    <row r="13" spans="1:4" x14ac:dyDescent="0.25">
      <c r="A13" s="55">
        <v>16.12</v>
      </c>
      <c r="B13" s="55" t="s">
        <v>311</v>
      </c>
      <c r="C13" s="55" t="s">
        <v>73</v>
      </c>
      <c r="D13" s="55" t="s">
        <v>300</v>
      </c>
    </row>
    <row r="14" spans="1:4" x14ac:dyDescent="0.25">
      <c r="A14" s="55">
        <v>16.13</v>
      </c>
      <c r="B14" s="55" t="s">
        <v>312</v>
      </c>
      <c r="C14" s="55" t="s">
        <v>73</v>
      </c>
      <c r="D14" s="55" t="s">
        <v>302</v>
      </c>
    </row>
    <row r="15" spans="1:4" x14ac:dyDescent="0.25">
      <c r="A15" s="55">
        <v>16.14</v>
      </c>
      <c r="B15" s="55" t="s">
        <v>313</v>
      </c>
      <c r="C15" s="55" t="s">
        <v>42</v>
      </c>
      <c r="D15" s="55" t="s">
        <v>300</v>
      </c>
    </row>
    <row r="16" spans="1:4" x14ac:dyDescent="0.25">
      <c r="A16" s="55">
        <v>16.149999999999999</v>
      </c>
      <c r="B16" s="55" t="s">
        <v>314</v>
      </c>
      <c r="C16" s="55" t="s">
        <v>73</v>
      </c>
      <c r="D16" s="55" t="s">
        <v>302</v>
      </c>
    </row>
    <row r="17" spans="1:4" x14ac:dyDescent="0.25">
      <c r="A17" s="55">
        <v>16.16</v>
      </c>
      <c r="B17" s="55" t="s">
        <v>315</v>
      </c>
      <c r="C17" s="55" t="s">
        <v>42</v>
      </c>
      <c r="D17" s="55" t="s">
        <v>302</v>
      </c>
    </row>
    <row r="18" spans="1:4" x14ac:dyDescent="0.25">
      <c r="A18" s="55">
        <v>16.170000000000002</v>
      </c>
      <c r="B18" s="55" t="s">
        <v>316</v>
      </c>
      <c r="C18" s="55" t="s">
        <v>73</v>
      </c>
      <c r="D18" s="55" t="s">
        <v>302</v>
      </c>
    </row>
    <row r="19" spans="1:4" x14ac:dyDescent="0.25">
      <c r="A19" s="55">
        <v>16.18</v>
      </c>
      <c r="B19" s="55" t="s">
        <v>317</v>
      </c>
      <c r="C19" s="55" t="s">
        <v>42</v>
      </c>
      <c r="D19" s="55" t="s">
        <v>302</v>
      </c>
    </row>
    <row r="20" spans="1:4" x14ac:dyDescent="0.25">
      <c r="A20" s="55">
        <v>16.190000000000001</v>
      </c>
      <c r="B20" s="55" t="s">
        <v>318</v>
      </c>
      <c r="C20" s="55" t="s">
        <v>73</v>
      </c>
      <c r="D20" s="55" t="s">
        <v>302</v>
      </c>
    </row>
    <row r="21" spans="1:4" x14ac:dyDescent="0.25">
      <c r="A21" s="55">
        <v>16.2</v>
      </c>
      <c r="B21" s="55" t="s">
        <v>319</v>
      </c>
      <c r="C21" s="55" t="s">
        <v>73</v>
      </c>
      <c r="D21" s="55" t="s">
        <v>300</v>
      </c>
    </row>
    <row r="22" spans="1:4" x14ac:dyDescent="0.25">
      <c r="A22" s="55">
        <v>16.21</v>
      </c>
      <c r="B22" s="55" t="s">
        <v>320</v>
      </c>
      <c r="C22" s="55" t="s">
        <v>73</v>
      </c>
      <c r="D22" s="55" t="s">
        <v>302</v>
      </c>
    </row>
    <row r="23" spans="1:4" x14ac:dyDescent="0.25">
      <c r="A23" s="55">
        <v>16.22</v>
      </c>
      <c r="B23" s="55" t="s">
        <v>321</v>
      </c>
      <c r="C23" s="55" t="s">
        <v>42</v>
      </c>
      <c r="D23" s="55" t="s">
        <v>300</v>
      </c>
    </row>
    <row r="24" spans="1:4" x14ac:dyDescent="0.25">
      <c r="A24" s="55">
        <v>16.23</v>
      </c>
      <c r="B24" s="55" t="s">
        <v>322</v>
      </c>
      <c r="C24" s="55" t="s">
        <v>73</v>
      </c>
      <c r="D24" s="55" t="s">
        <v>300</v>
      </c>
    </row>
    <row r="25" spans="1:4" x14ac:dyDescent="0.25">
      <c r="A25" s="55">
        <v>16.239999999999998</v>
      </c>
      <c r="B25" s="55" t="s">
        <v>323</v>
      </c>
      <c r="C25" s="55" t="s">
        <v>73</v>
      </c>
      <c r="D25" s="55" t="s">
        <v>300</v>
      </c>
    </row>
    <row r="26" spans="1:4" x14ac:dyDescent="0.25">
      <c r="A26" s="55">
        <v>16.25</v>
      </c>
      <c r="B26" s="55" t="s">
        <v>324</v>
      </c>
      <c r="C26" s="55" t="s">
        <v>73</v>
      </c>
      <c r="D26" s="55" t="s">
        <v>302</v>
      </c>
    </row>
    <row r="27" spans="1:4" x14ac:dyDescent="0.25">
      <c r="A27" s="55">
        <v>16.260000000000002</v>
      </c>
      <c r="B27" s="55" t="s">
        <v>325</v>
      </c>
      <c r="C27" s="55" t="s">
        <v>73</v>
      </c>
      <c r="D27" s="55" t="s">
        <v>302</v>
      </c>
    </row>
    <row r="28" spans="1:4" x14ac:dyDescent="0.25">
      <c r="A28" s="55">
        <v>16.27</v>
      </c>
      <c r="B28" s="55" t="s">
        <v>326</v>
      </c>
      <c r="C28" s="55" t="s">
        <v>73</v>
      </c>
      <c r="D28" s="55" t="s">
        <v>300</v>
      </c>
    </row>
    <row r="29" spans="1:4" x14ac:dyDescent="0.25">
      <c r="A29" s="55">
        <v>16.28</v>
      </c>
      <c r="B29" s="55" t="s">
        <v>327</v>
      </c>
      <c r="C29" s="55" t="s">
        <v>73</v>
      </c>
      <c r="D29" s="55" t="s">
        <v>302</v>
      </c>
    </row>
    <row r="30" spans="1:4" x14ac:dyDescent="0.25">
      <c r="A30" s="55">
        <v>16.29</v>
      </c>
      <c r="B30" s="55" t="s">
        <v>328</v>
      </c>
      <c r="C30" s="55" t="s">
        <v>73</v>
      </c>
      <c r="D30" s="55" t="s">
        <v>302</v>
      </c>
    </row>
    <row r="31" spans="1:4" x14ac:dyDescent="0.25">
      <c r="A31" s="55">
        <v>16.3</v>
      </c>
      <c r="B31" s="55" t="s">
        <v>329</v>
      </c>
      <c r="C31" s="55" t="s">
        <v>42</v>
      </c>
      <c r="D31" s="55" t="s">
        <v>300</v>
      </c>
    </row>
    <row r="32" spans="1:4" x14ac:dyDescent="0.25">
      <c r="A32" s="55">
        <v>16.309999999999999</v>
      </c>
      <c r="B32" s="55" t="s">
        <v>330</v>
      </c>
      <c r="C32" s="55" t="s">
        <v>42</v>
      </c>
      <c r="D32" s="55" t="s">
        <v>302</v>
      </c>
    </row>
    <row r="33" spans="1:4" x14ac:dyDescent="0.25">
      <c r="A33" s="55">
        <v>16.32</v>
      </c>
      <c r="B33" s="55" t="s">
        <v>331</v>
      </c>
      <c r="C33" s="55" t="s">
        <v>73</v>
      </c>
      <c r="D33" s="55" t="s">
        <v>302</v>
      </c>
    </row>
    <row r="34" spans="1:4" x14ac:dyDescent="0.25">
      <c r="A34" s="55">
        <v>16.329999999999998</v>
      </c>
      <c r="B34" s="55" t="s">
        <v>332</v>
      </c>
      <c r="C34" s="55" t="s">
        <v>73</v>
      </c>
      <c r="D34" s="55" t="s">
        <v>302</v>
      </c>
    </row>
    <row r="35" spans="1:4" x14ac:dyDescent="0.25">
      <c r="A35" s="55">
        <v>16.34</v>
      </c>
      <c r="B35" s="55" t="s">
        <v>333</v>
      </c>
      <c r="C35" s="55" t="s">
        <v>73</v>
      </c>
      <c r="D35" s="55" t="s">
        <v>300</v>
      </c>
    </row>
    <row r="36" spans="1:4" x14ac:dyDescent="0.25">
      <c r="A36" s="55">
        <v>16.350000000000001</v>
      </c>
      <c r="B36" s="55" t="s">
        <v>334</v>
      </c>
      <c r="C36" s="55" t="s">
        <v>42</v>
      </c>
      <c r="D36" s="55" t="s">
        <v>300</v>
      </c>
    </row>
    <row r="37" spans="1:4" x14ac:dyDescent="0.25">
      <c r="A37" s="55">
        <v>16.36</v>
      </c>
      <c r="B37" s="55" t="s">
        <v>335</v>
      </c>
      <c r="C37" s="55" t="s">
        <v>73</v>
      </c>
      <c r="D37" s="55" t="s">
        <v>302</v>
      </c>
    </row>
    <row r="38" spans="1:4" x14ac:dyDescent="0.25">
      <c r="A38" s="55">
        <v>16.37</v>
      </c>
      <c r="B38" s="55" t="s">
        <v>336</v>
      </c>
      <c r="C38" s="55" t="s">
        <v>42</v>
      </c>
      <c r="D38" s="55" t="s">
        <v>302</v>
      </c>
    </row>
    <row r="39" spans="1:4" x14ac:dyDescent="0.25">
      <c r="A39" s="55">
        <v>16.38</v>
      </c>
      <c r="B39" s="55" t="s">
        <v>337</v>
      </c>
      <c r="C39" s="55" t="s">
        <v>73</v>
      </c>
      <c r="D39" s="55" t="s">
        <v>302</v>
      </c>
    </row>
    <row r="40" spans="1:4" x14ac:dyDescent="0.25">
      <c r="A40" s="55">
        <v>16.39</v>
      </c>
      <c r="B40" s="55" t="s">
        <v>338</v>
      </c>
      <c r="C40" s="55" t="s">
        <v>73</v>
      </c>
      <c r="D40" s="55" t="s">
        <v>302</v>
      </c>
    </row>
    <row r="41" spans="1:4" x14ac:dyDescent="0.25">
      <c r="A41" s="55">
        <v>16.399999999999999</v>
      </c>
      <c r="B41" s="55" t="s">
        <v>339</v>
      </c>
      <c r="C41" s="55" t="s">
        <v>42</v>
      </c>
      <c r="D41" s="55" t="s">
        <v>300</v>
      </c>
    </row>
    <row r="42" spans="1:4" x14ac:dyDescent="0.25">
      <c r="A42" s="55">
        <v>16.41</v>
      </c>
      <c r="B42" s="55" t="s">
        <v>340</v>
      </c>
      <c r="C42" s="55" t="s">
        <v>42</v>
      </c>
      <c r="D42" s="55" t="s">
        <v>300</v>
      </c>
    </row>
    <row r="43" spans="1:4" x14ac:dyDescent="0.25">
      <c r="A43" s="55">
        <v>16.420000000000002</v>
      </c>
      <c r="B43" s="55" t="s">
        <v>341</v>
      </c>
      <c r="C43" s="55" t="s">
        <v>73</v>
      </c>
      <c r="D43" s="55" t="s">
        <v>300</v>
      </c>
    </row>
    <row r="44" spans="1:4" x14ac:dyDescent="0.25">
      <c r="A44" s="55">
        <v>16.43</v>
      </c>
      <c r="B44" s="55" t="s">
        <v>342</v>
      </c>
      <c r="C44" s="55" t="s">
        <v>73</v>
      </c>
      <c r="D44" s="55" t="s">
        <v>300</v>
      </c>
    </row>
    <row r="45" spans="1:4" x14ac:dyDescent="0.25">
      <c r="A45" s="55">
        <v>16.440000000000001</v>
      </c>
      <c r="B45" s="55" t="s">
        <v>343</v>
      </c>
      <c r="C45" s="55" t="s">
        <v>73</v>
      </c>
      <c r="D45" s="55" t="s">
        <v>302</v>
      </c>
    </row>
    <row r="46" spans="1:4" x14ac:dyDescent="0.25">
      <c r="A46" s="55">
        <v>16.45</v>
      </c>
      <c r="B46" s="55" t="s">
        <v>344</v>
      </c>
      <c r="C46" s="55" t="s">
        <v>42</v>
      </c>
      <c r="D46" s="55" t="s">
        <v>302</v>
      </c>
    </row>
    <row r="47" spans="1:4" x14ac:dyDescent="0.25">
      <c r="A47" s="55">
        <v>16.46</v>
      </c>
      <c r="B47" s="55" t="s">
        <v>345</v>
      </c>
      <c r="C47" s="55" t="s">
        <v>73</v>
      </c>
      <c r="D47" s="55" t="s">
        <v>302</v>
      </c>
    </row>
    <row r="48" spans="1:4" x14ac:dyDescent="0.25">
      <c r="A48" s="55">
        <v>16.47</v>
      </c>
      <c r="B48" s="55" t="s">
        <v>268</v>
      </c>
      <c r="C48" s="55" t="s">
        <v>42</v>
      </c>
      <c r="D48" s="55" t="s">
        <v>300</v>
      </c>
    </row>
    <row r="49" spans="1:4" x14ac:dyDescent="0.25">
      <c r="A49" s="55">
        <v>16.48</v>
      </c>
      <c r="B49" s="55" t="s">
        <v>346</v>
      </c>
      <c r="C49" s="55" t="s">
        <v>73</v>
      </c>
      <c r="D49" s="55" t="s">
        <v>302</v>
      </c>
    </row>
    <row r="50" spans="1:4" x14ac:dyDescent="0.25">
      <c r="A50" s="55">
        <v>16.489999999999998</v>
      </c>
      <c r="B50" s="55" t="s">
        <v>347</v>
      </c>
      <c r="C50" s="55" t="s">
        <v>73</v>
      </c>
      <c r="D50" s="55" t="s">
        <v>300</v>
      </c>
    </row>
    <row r="51" spans="1:4" x14ac:dyDescent="0.25">
      <c r="A51" s="55">
        <v>16.5</v>
      </c>
      <c r="B51" s="55" t="s">
        <v>348</v>
      </c>
      <c r="C51" s="55" t="s">
        <v>73</v>
      </c>
      <c r="D51" s="55" t="s">
        <v>300</v>
      </c>
    </row>
    <row r="52" spans="1:4" x14ac:dyDescent="0.25">
      <c r="A52" s="55">
        <v>16.510000000000002</v>
      </c>
      <c r="B52" s="55" t="s">
        <v>89</v>
      </c>
      <c r="C52" s="55" t="s">
        <v>73</v>
      </c>
      <c r="D52" s="55" t="s">
        <v>302</v>
      </c>
    </row>
    <row r="53" spans="1:4" x14ac:dyDescent="0.25">
      <c r="A53" s="55">
        <v>16.52</v>
      </c>
      <c r="B53" s="55" t="s">
        <v>349</v>
      </c>
      <c r="C53" s="55" t="s">
        <v>73</v>
      </c>
      <c r="D53" s="55" t="s">
        <v>302</v>
      </c>
    </row>
    <row r="54" spans="1:4" x14ac:dyDescent="0.25">
      <c r="A54" s="55">
        <v>16.53</v>
      </c>
      <c r="B54" s="55" t="s">
        <v>350</v>
      </c>
      <c r="C54" s="55" t="s">
        <v>73</v>
      </c>
      <c r="D54" s="55" t="s">
        <v>300</v>
      </c>
    </row>
    <row r="55" spans="1:4" x14ac:dyDescent="0.25">
      <c r="A55" s="55">
        <v>16.54</v>
      </c>
      <c r="B55" s="55" t="s">
        <v>351</v>
      </c>
      <c r="C55" s="55" t="s">
        <v>42</v>
      </c>
      <c r="D55" s="55" t="s">
        <v>302</v>
      </c>
    </row>
    <row r="56" spans="1:4" x14ac:dyDescent="0.25">
      <c r="A56" s="55">
        <v>16.55</v>
      </c>
      <c r="B56" s="55" t="s">
        <v>352</v>
      </c>
      <c r="C56" s="55" t="s">
        <v>42</v>
      </c>
      <c r="D56" s="55" t="s">
        <v>302</v>
      </c>
    </row>
    <row r="57" spans="1:4" x14ac:dyDescent="0.25">
      <c r="A57" s="55">
        <v>16.559999999999999</v>
      </c>
      <c r="B57" s="55" t="s">
        <v>353</v>
      </c>
      <c r="C57" s="55" t="s">
        <v>42</v>
      </c>
      <c r="D57" s="55" t="s">
        <v>300</v>
      </c>
    </row>
    <row r="58" spans="1:4" x14ac:dyDescent="0.25">
      <c r="A58" s="55">
        <v>16.57</v>
      </c>
      <c r="B58" s="55" t="s">
        <v>354</v>
      </c>
      <c r="C58" s="55" t="s">
        <v>73</v>
      </c>
      <c r="D58" s="55" t="s">
        <v>300</v>
      </c>
    </row>
    <row r="59" spans="1:4" x14ac:dyDescent="0.25">
      <c r="A59" s="55">
        <v>16.579999999999998</v>
      </c>
      <c r="B59" s="55" t="s">
        <v>355</v>
      </c>
      <c r="C59" s="55" t="s">
        <v>73</v>
      </c>
      <c r="D59" s="55" t="s">
        <v>302</v>
      </c>
    </row>
    <row r="60" spans="1:4" x14ac:dyDescent="0.25">
      <c r="A60" s="55">
        <v>16.59</v>
      </c>
      <c r="B60" s="55" t="s">
        <v>356</v>
      </c>
      <c r="C60" s="55" t="s">
        <v>73</v>
      </c>
      <c r="D60" s="55" t="s">
        <v>302</v>
      </c>
    </row>
    <row r="61" spans="1:4" x14ac:dyDescent="0.25">
      <c r="A61" s="55">
        <v>16.600000000000001</v>
      </c>
      <c r="B61" s="55" t="s">
        <v>357</v>
      </c>
      <c r="C61" s="55" t="s">
        <v>42</v>
      </c>
      <c r="D61" s="55" t="s">
        <v>300</v>
      </c>
    </row>
    <row r="62" spans="1:4" x14ac:dyDescent="0.25">
      <c r="A62" s="55">
        <v>16.61</v>
      </c>
      <c r="B62" s="55" t="s">
        <v>358</v>
      </c>
      <c r="C62" s="55" t="s">
        <v>73</v>
      </c>
      <c r="D62" s="55" t="s">
        <v>300</v>
      </c>
    </row>
    <row r="63" spans="1:4" x14ac:dyDescent="0.25">
      <c r="A63" s="55">
        <v>16.62</v>
      </c>
      <c r="B63" s="55" t="s">
        <v>359</v>
      </c>
      <c r="C63" s="55" t="s">
        <v>73</v>
      </c>
      <c r="D63" s="55" t="s">
        <v>302</v>
      </c>
    </row>
    <row r="64" spans="1:4" x14ac:dyDescent="0.25">
      <c r="A64" s="55">
        <v>16.63</v>
      </c>
      <c r="B64" s="55" t="s">
        <v>360</v>
      </c>
      <c r="C64" s="55" t="s">
        <v>42</v>
      </c>
      <c r="D64" s="55" t="s">
        <v>300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76593-2178-4783-AE72-633BA72A36F0}">
  <sheetPr codeName="Sheet15"/>
  <dimension ref="A1:D66"/>
  <sheetViews>
    <sheetView workbookViewId="0">
      <selection activeCell="H10" sqref="H10"/>
    </sheetView>
  </sheetViews>
  <sheetFormatPr defaultRowHeight="15" x14ac:dyDescent="0.25"/>
  <cols>
    <col min="1" max="1" width="8" style="55" bestFit="1" customWidth="1"/>
    <col min="2" max="2" width="36.7109375" style="55" bestFit="1" customWidth="1"/>
    <col min="3" max="3" width="4.140625" style="55" bestFit="1" customWidth="1"/>
    <col min="4" max="4" width="4" style="55" bestFit="1" customWidth="1"/>
    <col min="5" max="16384" width="9.140625" style="55"/>
  </cols>
  <sheetData>
    <row r="1" spans="1:4" x14ac:dyDescent="0.25">
      <c r="A1" s="55" t="s">
        <v>627</v>
      </c>
      <c r="B1" s="55" t="s">
        <v>69</v>
      </c>
      <c r="C1" s="55" t="s">
        <v>70</v>
      </c>
      <c r="D1" s="55" t="s">
        <v>71</v>
      </c>
    </row>
    <row r="2" spans="1:4" x14ac:dyDescent="0.25">
      <c r="A2" s="55">
        <v>17.010000000000002</v>
      </c>
      <c r="B2" s="55" t="s">
        <v>162</v>
      </c>
      <c r="C2" s="55" t="s">
        <v>73</v>
      </c>
      <c r="D2" s="55" t="s">
        <v>74</v>
      </c>
    </row>
    <row r="3" spans="1:4" x14ac:dyDescent="0.25">
      <c r="A3" s="55">
        <v>17.02</v>
      </c>
      <c r="B3" s="55" t="s">
        <v>163</v>
      </c>
      <c r="C3" s="55" t="s">
        <v>73</v>
      </c>
      <c r="D3" s="55" t="s">
        <v>74</v>
      </c>
    </row>
    <row r="4" spans="1:4" x14ac:dyDescent="0.25">
      <c r="A4" s="55">
        <v>17.03</v>
      </c>
      <c r="B4" s="55" t="s">
        <v>93</v>
      </c>
      <c r="C4" s="55" t="s">
        <v>73</v>
      </c>
      <c r="D4" s="55" t="s">
        <v>78</v>
      </c>
    </row>
    <row r="5" spans="1:4" x14ac:dyDescent="0.25">
      <c r="A5" s="55">
        <v>17.04</v>
      </c>
      <c r="B5" s="55" t="s">
        <v>164</v>
      </c>
      <c r="C5" s="55" t="s">
        <v>73</v>
      </c>
      <c r="D5" s="55" t="s">
        <v>74</v>
      </c>
    </row>
    <row r="6" spans="1:4" x14ac:dyDescent="0.25">
      <c r="A6" s="55">
        <v>17.05</v>
      </c>
      <c r="B6" s="55" t="s">
        <v>165</v>
      </c>
      <c r="C6" s="55" t="s">
        <v>73</v>
      </c>
      <c r="D6" s="55" t="s">
        <v>74</v>
      </c>
    </row>
    <row r="7" spans="1:4" x14ac:dyDescent="0.25">
      <c r="A7" s="55">
        <v>17.059999999999999</v>
      </c>
      <c r="B7" s="55" t="s">
        <v>166</v>
      </c>
      <c r="C7" s="55" t="s">
        <v>42</v>
      </c>
      <c r="D7" s="55" t="s">
        <v>74</v>
      </c>
    </row>
    <row r="8" spans="1:4" x14ac:dyDescent="0.25">
      <c r="A8" s="55">
        <v>17.07</v>
      </c>
      <c r="B8" s="55" t="s">
        <v>167</v>
      </c>
      <c r="C8" s="55" t="s">
        <v>73</v>
      </c>
      <c r="D8" s="55" t="s">
        <v>78</v>
      </c>
    </row>
    <row r="9" spans="1:4" x14ac:dyDescent="0.25">
      <c r="A9" s="55">
        <v>17.079999999999998</v>
      </c>
      <c r="B9" s="55" t="s">
        <v>168</v>
      </c>
      <c r="C9" s="55" t="s">
        <v>73</v>
      </c>
      <c r="D9" s="55" t="s">
        <v>78</v>
      </c>
    </row>
    <row r="10" spans="1:4" x14ac:dyDescent="0.25">
      <c r="A10" s="55">
        <v>17.09</v>
      </c>
      <c r="B10" s="55" t="s">
        <v>169</v>
      </c>
      <c r="C10" s="55" t="s">
        <v>73</v>
      </c>
      <c r="D10" s="55" t="s">
        <v>78</v>
      </c>
    </row>
    <row r="11" spans="1:4" x14ac:dyDescent="0.25">
      <c r="A11" s="55">
        <v>17.100000000000001</v>
      </c>
      <c r="B11" s="55" t="s">
        <v>170</v>
      </c>
      <c r="C11" s="55" t="s">
        <v>73</v>
      </c>
      <c r="D11" s="55" t="s">
        <v>74</v>
      </c>
    </row>
    <row r="12" spans="1:4" x14ac:dyDescent="0.25">
      <c r="A12" s="55">
        <v>17.11</v>
      </c>
      <c r="B12" s="55" t="s">
        <v>171</v>
      </c>
      <c r="C12" s="55" t="s">
        <v>73</v>
      </c>
      <c r="D12" s="55" t="s">
        <v>74</v>
      </c>
    </row>
    <row r="13" spans="1:4" x14ac:dyDescent="0.25">
      <c r="A13" s="55">
        <v>17.12</v>
      </c>
      <c r="B13" s="55" t="s">
        <v>172</v>
      </c>
      <c r="C13" s="55" t="s">
        <v>42</v>
      </c>
      <c r="D13" s="55" t="s">
        <v>74</v>
      </c>
    </row>
    <row r="14" spans="1:4" x14ac:dyDescent="0.25">
      <c r="A14" s="55">
        <v>17.13</v>
      </c>
      <c r="B14" s="55" t="s">
        <v>173</v>
      </c>
      <c r="C14" s="55" t="s">
        <v>73</v>
      </c>
      <c r="D14" s="55" t="s">
        <v>78</v>
      </c>
    </row>
    <row r="15" spans="1:4" x14ac:dyDescent="0.25">
      <c r="A15" s="55">
        <v>17.14</v>
      </c>
      <c r="B15" s="55" t="s">
        <v>174</v>
      </c>
      <c r="C15" s="55" t="s">
        <v>73</v>
      </c>
      <c r="D15" s="55" t="s">
        <v>74</v>
      </c>
    </row>
    <row r="16" spans="1:4" x14ac:dyDescent="0.25">
      <c r="A16" s="55">
        <v>17.149999999999999</v>
      </c>
      <c r="B16" s="55" t="s">
        <v>175</v>
      </c>
      <c r="C16" s="55" t="s">
        <v>73</v>
      </c>
      <c r="D16" s="55" t="s">
        <v>74</v>
      </c>
    </row>
    <row r="17" spans="1:4" x14ac:dyDescent="0.25">
      <c r="A17" s="55">
        <v>17.16</v>
      </c>
      <c r="B17" s="55" t="s">
        <v>176</v>
      </c>
      <c r="C17" s="55" t="s">
        <v>73</v>
      </c>
      <c r="D17" s="55" t="s">
        <v>78</v>
      </c>
    </row>
    <row r="18" spans="1:4" x14ac:dyDescent="0.25">
      <c r="A18" s="55">
        <v>17.170000000000002</v>
      </c>
      <c r="B18" s="55" t="s">
        <v>177</v>
      </c>
      <c r="C18" s="55" t="s">
        <v>73</v>
      </c>
      <c r="D18" s="55" t="s">
        <v>74</v>
      </c>
    </row>
    <row r="19" spans="1:4" x14ac:dyDescent="0.25">
      <c r="A19" s="55">
        <v>17.18</v>
      </c>
      <c r="B19" s="55" t="s">
        <v>178</v>
      </c>
      <c r="C19" s="55" t="s">
        <v>42</v>
      </c>
      <c r="D19" s="55" t="s">
        <v>74</v>
      </c>
    </row>
    <row r="20" spans="1:4" x14ac:dyDescent="0.25">
      <c r="A20" s="55">
        <v>17.190000000000001</v>
      </c>
      <c r="B20" s="55" t="s">
        <v>179</v>
      </c>
      <c r="C20" s="55" t="s">
        <v>73</v>
      </c>
      <c r="D20" s="55" t="s">
        <v>74</v>
      </c>
    </row>
    <row r="21" spans="1:4" x14ac:dyDescent="0.25">
      <c r="A21" s="55">
        <v>17.2</v>
      </c>
      <c r="B21" s="55" t="s">
        <v>180</v>
      </c>
      <c r="C21" s="55" t="s">
        <v>42</v>
      </c>
      <c r="D21" s="55" t="s">
        <v>74</v>
      </c>
    </row>
    <row r="22" spans="1:4" x14ac:dyDescent="0.25">
      <c r="A22" s="55">
        <v>17.21</v>
      </c>
      <c r="B22" s="55" t="s">
        <v>181</v>
      </c>
      <c r="C22" s="55" t="s">
        <v>73</v>
      </c>
      <c r="D22" s="55" t="s">
        <v>74</v>
      </c>
    </row>
    <row r="23" spans="1:4" x14ac:dyDescent="0.25">
      <c r="A23" s="55">
        <v>17.22</v>
      </c>
      <c r="B23" s="55" t="s">
        <v>182</v>
      </c>
      <c r="C23" s="55" t="s">
        <v>73</v>
      </c>
      <c r="D23" s="55" t="s">
        <v>74</v>
      </c>
    </row>
    <row r="24" spans="1:4" x14ac:dyDescent="0.25">
      <c r="A24" s="55">
        <v>17.23</v>
      </c>
      <c r="B24" s="55" t="s">
        <v>183</v>
      </c>
      <c r="C24" s="55" t="s">
        <v>73</v>
      </c>
      <c r="D24" s="55" t="s">
        <v>74</v>
      </c>
    </row>
    <row r="25" spans="1:4" x14ac:dyDescent="0.25">
      <c r="A25" s="55">
        <v>17.239999999999998</v>
      </c>
      <c r="B25" s="55" t="s">
        <v>184</v>
      </c>
      <c r="C25" s="55" t="s">
        <v>73</v>
      </c>
      <c r="D25" s="55" t="s">
        <v>78</v>
      </c>
    </row>
    <row r="26" spans="1:4" x14ac:dyDescent="0.25">
      <c r="A26" s="55">
        <v>17.25</v>
      </c>
      <c r="B26" s="55" t="s">
        <v>185</v>
      </c>
      <c r="C26" s="55" t="s">
        <v>73</v>
      </c>
      <c r="D26" s="55" t="s">
        <v>74</v>
      </c>
    </row>
    <row r="27" spans="1:4" x14ac:dyDescent="0.25">
      <c r="A27" s="55">
        <v>17.260000000000002</v>
      </c>
      <c r="B27" s="55" t="s">
        <v>186</v>
      </c>
      <c r="C27" s="55" t="s">
        <v>73</v>
      </c>
      <c r="D27" s="55" t="s">
        <v>78</v>
      </c>
    </row>
    <row r="28" spans="1:4" x14ac:dyDescent="0.25">
      <c r="A28" s="55">
        <v>17.27</v>
      </c>
      <c r="B28" s="55" t="s">
        <v>187</v>
      </c>
      <c r="C28" s="55" t="s">
        <v>73</v>
      </c>
      <c r="D28" s="55" t="s">
        <v>78</v>
      </c>
    </row>
    <row r="29" spans="1:4" x14ac:dyDescent="0.25">
      <c r="A29" s="55">
        <v>17.28</v>
      </c>
      <c r="B29" s="55" t="s">
        <v>188</v>
      </c>
      <c r="C29" s="55" t="s">
        <v>73</v>
      </c>
      <c r="D29" s="55" t="s">
        <v>78</v>
      </c>
    </row>
    <row r="30" spans="1:4" x14ac:dyDescent="0.25">
      <c r="A30" s="55">
        <v>17.2899999999999</v>
      </c>
      <c r="B30" s="55" t="s">
        <v>189</v>
      </c>
      <c r="C30" s="55" t="s">
        <v>73</v>
      </c>
      <c r="D30" s="55" t="s">
        <v>74</v>
      </c>
    </row>
    <row r="31" spans="1:4" x14ac:dyDescent="0.25">
      <c r="A31" s="55">
        <v>17.299999999999901</v>
      </c>
      <c r="B31" s="55" t="s">
        <v>190</v>
      </c>
      <c r="C31" s="55" t="s">
        <v>42</v>
      </c>
      <c r="D31" s="55" t="s">
        <v>74</v>
      </c>
    </row>
    <row r="32" spans="1:4" x14ac:dyDescent="0.25">
      <c r="A32" s="55">
        <v>17.309999999999899</v>
      </c>
      <c r="B32" s="55" t="s">
        <v>191</v>
      </c>
      <c r="C32" s="55" t="s">
        <v>73</v>
      </c>
      <c r="D32" s="55" t="s">
        <v>74</v>
      </c>
    </row>
    <row r="33" spans="1:4" x14ac:dyDescent="0.25">
      <c r="A33" s="55">
        <v>17.319999999999901</v>
      </c>
      <c r="B33" s="55" t="s">
        <v>192</v>
      </c>
      <c r="C33" s="55" t="s">
        <v>42</v>
      </c>
      <c r="D33" s="55" t="s">
        <v>78</v>
      </c>
    </row>
    <row r="34" spans="1:4" x14ac:dyDescent="0.25">
      <c r="A34" s="55">
        <v>17.329999999999899</v>
      </c>
      <c r="B34" s="55" t="s">
        <v>193</v>
      </c>
      <c r="C34" s="55" t="s">
        <v>73</v>
      </c>
      <c r="D34" s="55" t="s">
        <v>78</v>
      </c>
    </row>
    <row r="35" spans="1:4" x14ac:dyDescent="0.25">
      <c r="A35" s="55">
        <v>17.3399999999999</v>
      </c>
      <c r="B35" s="55" t="s">
        <v>194</v>
      </c>
      <c r="C35" s="55" t="s">
        <v>73</v>
      </c>
      <c r="D35" s="55" t="s">
        <v>78</v>
      </c>
    </row>
    <row r="36" spans="1:4" x14ac:dyDescent="0.25">
      <c r="A36" s="55">
        <v>17.349999999999898</v>
      </c>
      <c r="B36" s="55" t="s">
        <v>195</v>
      </c>
      <c r="C36" s="55" t="s">
        <v>73</v>
      </c>
      <c r="D36" s="55" t="s">
        <v>74</v>
      </c>
    </row>
    <row r="37" spans="1:4" x14ac:dyDescent="0.25">
      <c r="A37" s="55">
        <v>17.3599999999999</v>
      </c>
      <c r="B37" s="55" t="s">
        <v>196</v>
      </c>
      <c r="C37" s="55" t="s">
        <v>73</v>
      </c>
      <c r="D37" s="55" t="s">
        <v>78</v>
      </c>
    </row>
    <row r="38" spans="1:4" x14ac:dyDescent="0.25">
      <c r="A38" s="55">
        <v>17.369999999999902</v>
      </c>
      <c r="B38" s="55" t="s">
        <v>197</v>
      </c>
      <c r="C38" s="55" t="s">
        <v>73</v>
      </c>
      <c r="D38" s="55" t="s">
        <v>74</v>
      </c>
    </row>
    <row r="39" spans="1:4" x14ac:dyDescent="0.25">
      <c r="A39" s="55">
        <v>17.3799999999999</v>
      </c>
      <c r="B39" s="55" t="s">
        <v>198</v>
      </c>
      <c r="C39" s="55" t="s">
        <v>73</v>
      </c>
      <c r="D39" s="55" t="s">
        <v>78</v>
      </c>
    </row>
    <row r="40" spans="1:4" x14ac:dyDescent="0.25">
      <c r="A40" s="55">
        <v>17.389999999999901</v>
      </c>
      <c r="B40" s="55" t="s">
        <v>199</v>
      </c>
      <c r="C40" s="55" t="s">
        <v>73</v>
      </c>
      <c r="D40" s="55" t="s">
        <v>74</v>
      </c>
    </row>
    <row r="41" spans="1:4" x14ac:dyDescent="0.25">
      <c r="A41" s="55">
        <v>17.399999999999899</v>
      </c>
      <c r="B41" s="55" t="s">
        <v>200</v>
      </c>
      <c r="C41" s="55" t="s">
        <v>42</v>
      </c>
      <c r="D41" s="55" t="s">
        <v>78</v>
      </c>
    </row>
    <row r="42" spans="1:4" x14ac:dyDescent="0.25">
      <c r="A42" s="55">
        <v>17.409999999999901</v>
      </c>
      <c r="B42" s="55" t="s">
        <v>201</v>
      </c>
      <c r="C42" s="55" t="s">
        <v>73</v>
      </c>
      <c r="D42" s="55" t="s">
        <v>74</v>
      </c>
    </row>
    <row r="43" spans="1:4" x14ac:dyDescent="0.25">
      <c r="A43" s="55">
        <v>17.419999999999899</v>
      </c>
      <c r="B43" s="55" t="s">
        <v>202</v>
      </c>
      <c r="C43" s="55" t="s">
        <v>73</v>
      </c>
      <c r="D43" s="55" t="s">
        <v>74</v>
      </c>
    </row>
    <row r="44" spans="1:4" x14ac:dyDescent="0.25">
      <c r="A44" s="55">
        <v>17.4299999999999</v>
      </c>
      <c r="B44" s="55" t="s">
        <v>203</v>
      </c>
      <c r="C44" s="55" t="s">
        <v>73</v>
      </c>
      <c r="D44" s="55" t="s">
        <v>74</v>
      </c>
    </row>
    <row r="45" spans="1:4" x14ac:dyDescent="0.25">
      <c r="A45" s="55">
        <v>17.439999999999898</v>
      </c>
      <c r="B45" s="55" t="s">
        <v>204</v>
      </c>
      <c r="C45" s="55" t="s">
        <v>73</v>
      </c>
      <c r="D45" s="55" t="s">
        <v>74</v>
      </c>
    </row>
    <row r="46" spans="1:4" x14ac:dyDescent="0.25">
      <c r="A46" s="55">
        <v>17.4499999999999</v>
      </c>
      <c r="B46" s="55" t="s">
        <v>205</v>
      </c>
      <c r="C46" s="55" t="s">
        <v>73</v>
      </c>
      <c r="D46" s="55" t="s">
        <v>74</v>
      </c>
    </row>
    <row r="47" spans="1:4" x14ac:dyDescent="0.25">
      <c r="A47" s="55">
        <v>17.459999999999901</v>
      </c>
      <c r="B47" s="55" t="s">
        <v>206</v>
      </c>
      <c r="C47" s="55" t="s">
        <v>73</v>
      </c>
      <c r="D47" s="55" t="s">
        <v>78</v>
      </c>
    </row>
    <row r="48" spans="1:4" x14ac:dyDescent="0.25">
      <c r="A48" s="55">
        <v>17.469999999999899</v>
      </c>
      <c r="B48" s="55" t="s">
        <v>207</v>
      </c>
      <c r="C48" s="55" t="s">
        <v>73</v>
      </c>
      <c r="D48" s="55" t="s">
        <v>78</v>
      </c>
    </row>
    <row r="49" spans="1:4" x14ac:dyDescent="0.25">
      <c r="A49" s="55">
        <v>17.479999999999901</v>
      </c>
      <c r="B49" s="55" t="s">
        <v>208</v>
      </c>
      <c r="C49" s="55" t="s">
        <v>73</v>
      </c>
      <c r="D49" s="55" t="s">
        <v>78</v>
      </c>
    </row>
    <row r="50" spans="1:4" x14ac:dyDescent="0.25">
      <c r="A50" s="55">
        <v>17.489999999999899</v>
      </c>
      <c r="B50" s="55" t="s">
        <v>210</v>
      </c>
      <c r="C50" s="55" t="s">
        <v>73</v>
      </c>
      <c r="D50" s="55" t="s">
        <v>78</v>
      </c>
    </row>
    <row r="51" spans="1:4" x14ac:dyDescent="0.25">
      <c r="A51" s="55">
        <v>17.499999999999901</v>
      </c>
      <c r="B51" s="55" t="s">
        <v>211</v>
      </c>
      <c r="C51" s="55" t="s">
        <v>73</v>
      </c>
      <c r="D51" s="55" t="s">
        <v>78</v>
      </c>
    </row>
    <row r="52" spans="1:4" x14ac:dyDescent="0.25">
      <c r="A52" s="55">
        <v>17.509999999999899</v>
      </c>
      <c r="B52" s="55" t="s">
        <v>212</v>
      </c>
      <c r="C52" s="55" t="s">
        <v>73</v>
      </c>
      <c r="D52" s="55" t="s">
        <v>74</v>
      </c>
    </row>
    <row r="53" spans="1:4" x14ac:dyDescent="0.25">
      <c r="A53" s="55">
        <v>17.5199999999999</v>
      </c>
      <c r="B53" s="55" t="s">
        <v>213</v>
      </c>
      <c r="C53" s="55" t="s">
        <v>73</v>
      </c>
      <c r="D53" s="55" t="s">
        <v>74</v>
      </c>
    </row>
    <row r="54" spans="1:4" x14ac:dyDescent="0.25">
      <c r="A54" s="55">
        <v>17.529999999999902</v>
      </c>
      <c r="B54" s="55" t="s">
        <v>214</v>
      </c>
      <c r="C54" s="55" t="s">
        <v>73</v>
      </c>
      <c r="D54" s="55" t="s">
        <v>74</v>
      </c>
    </row>
    <row r="55" spans="1:4" x14ac:dyDescent="0.25">
      <c r="A55" s="55">
        <v>17.5399999999999</v>
      </c>
      <c r="B55" s="55" t="s">
        <v>215</v>
      </c>
      <c r="C55" s="55" t="s">
        <v>73</v>
      </c>
      <c r="D55" s="55" t="s">
        <v>78</v>
      </c>
    </row>
    <row r="56" spans="1:4" x14ac:dyDescent="0.25">
      <c r="A56" s="55">
        <v>17.549999999999901</v>
      </c>
      <c r="B56" s="55" t="s">
        <v>216</v>
      </c>
      <c r="C56" s="55" t="s">
        <v>73</v>
      </c>
      <c r="D56" s="55" t="s">
        <v>74</v>
      </c>
    </row>
    <row r="57" spans="1:4" x14ac:dyDescent="0.25">
      <c r="A57" s="55">
        <v>17.559999999999899</v>
      </c>
      <c r="B57" s="55" t="s">
        <v>217</v>
      </c>
      <c r="C57" s="55" t="s">
        <v>73</v>
      </c>
      <c r="D57" s="55" t="s">
        <v>74</v>
      </c>
    </row>
    <row r="58" spans="1:4" x14ac:dyDescent="0.25">
      <c r="A58" s="55">
        <v>17.569999999999901</v>
      </c>
      <c r="B58" s="55" t="s">
        <v>218</v>
      </c>
      <c r="C58" s="55" t="s">
        <v>73</v>
      </c>
      <c r="D58" s="55" t="s">
        <v>78</v>
      </c>
    </row>
    <row r="59" spans="1:4" x14ac:dyDescent="0.25">
      <c r="A59" s="55">
        <v>17.579999999999899</v>
      </c>
      <c r="B59" s="55" t="s">
        <v>219</v>
      </c>
      <c r="C59" s="55" t="s">
        <v>73</v>
      </c>
      <c r="D59" s="55" t="s">
        <v>74</v>
      </c>
    </row>
    <row r="60" spans="1:4" x14ac:dyDescent="0.25">
      <c r="A60" s="55">
        <v>17.5899999999999</v>
      </c>
      <c r="B60" s="55" t="s">
        <v>220</v>
      </c>
      <c r="C60" s="55" t="s">
        <v>73</v>
      </c>
      <c r="D60" s="55" t="s">
        <v>78</v>
      </c>
    </row>
    <row r="61" spans="1:4" x14ac:dyDescent="0.25">
      <c r="A61" s="55">
        <v>17.599999999999898</v>
      </c>
      <c r="B61" s="55" t="s">
        <v>3</v>
      </c>
      <c r="C61" s="55" t="s">
        <v>73</v>
      </c>
      <c r="D61" s="55" t="s">
        <v>78</v>
      </c>
    </row>
    <row r="62" spans="1:4" x14ac:dyDescent="0.25">
      <c r="A62" s="55">
        <v>17.6099999999999</v>
      </c>
      <c r="B62" s="55" t="s">
        <v>221</v>
      </c>
      <c r="C62" s="55" t="s">
        <v>73</v>
      </c>
      <c r="D62" s="55" t="s">
        <v>74</v>
      </c>
    </row>
    <row r="63" spans="1:4" x14ac:dyDescent="0.25">
      <c r="A63" s="55">
        <v>17.619999999999902</v>
      </c>
      <c r="B63" s="55" t="s">
        <v>222</v>
      </c>
      <c r="C63" s="55" t="s">
        <v>42</v>
      </c>
      <c r="D63" s="55" t="s">
        <v>78</v>
      </c>
    </row>
    <row r="64" spans="1:4" x14ac:dyDescent="0.25">
      <c r="A64" s="55">
        <v>17.6299999999999</v>
      </c>
      <c r="B64" s="55" t="s">
        <v>223</v>
      </c>
      <c r="C64" s="55" t="s">
        <v>73</v>
      </c>
      <c r="D64" s="55" t="s">
        <v>78</v>
      </c>
    </row>
    <row r="65" spans="1:4" x14ac:dyDescent="0.25">
      <c r="A65" s="55">
        <v>17.649999999999899</v>
      </c>
      <c r="B65" s="55" t="s">
        <v>224</v>
      </c>
      <c r="C65" s="55" t="s">
        <v>73</v>
      </c>
      <c r="D65" s="55" t="s">
        <v>74</v>
      </c>
    </row>
    <row r="66" spans="1:4" x14ac:dyDescent="0.25">
      <c r="A66" s="55">
        <v>17.659999999999901</v>
      </c>
      <c r="B66" s="55" t="s">
        <v>225</v>
      </c>
      <c r="C66" s="55" t="s">
        <v>42</v>
      </c>
      <c r="D66" s="55" t="s">
        <v>74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B331F6-86EF-43DF-A3C5-F6AB7961C9C2}">
  <sheetPr codeName="Sheet16"/>
  <dimension ref="A1:D78"/>
  <sheetViews>
    <sheetView workbookViewId="0">
      <selection activeCell="F21" sqref="F21"/>
    </sheetView>
  </sheetViews>
  <sheetFormatPr defaultRowHeight="15" x14ac:dyDescent="0.25"/>
  <cols>
    <col min="1" max="1" width="12.5703125" style="55" bestFit="1" customWidth="1"/>
    <col min="2" max="2" width="31.85546875" style="55" bestFit="1" customWidth="1"/>
    <col min="3" max="3" width="4.140625" style="55" bestFit="1" customWidth="1"/>
    <col min="4" max="4" width="4" style="55" bestFit="1" customWidth="1"/>
    <col min="5" max="16384" width="9.140625" style="55"/>
  </cols>
  <sheetData>
    <row r="1" spans="1:4" x14ac:dyDescent="0.25">
      <c r="A1" s="55" t="s">
        <v>627</v>
      </c>
      <c r="B1" s="55" t="s">
        <v>69</v>
      </c>
      <c r="C1" s="55" t="s">
        <v>70</v>
      </c>
      <c r="D1" s="55" t="s">
        <v>71</v>
      </c>
    </row>
    <row r="2" spans="1:4" x14ac:dyDescent="0.25">
      <c r="A2" s="55">
        <v>18.010000000000002</v>
      </c>
      <c r="B2" s="55" t="s">
        <v>226</v>
      </c>
      <c r="C2" s="55" t="s">
        <v>73</v>
      </c>
      <c r="D2" s="55" t="s">
        <v>74</v>
      </c>
    </row>
    <row r="3" spans="1:4" x14ac:dyDescent="0.25">
      <c r="A3" s="55">
        <v>18.02</v>
      </c>
      <c r="B3" s="55" t="s">
        <v>227</v>
      </c>
      <c r="C3" s="55" t="s">
        <v>73</v>
      </c>
      <c r="D3" s="55" t="s">
        <v>74</v>
      </c>
    </row>
    <row r="4" spans="1:4" x14ac:dyDescent="0.25">
      <c r="A4" s="55">
        <v>18.03</v>
      </c>
      <c r="B4" s="55" t="s">
        <v>228</v>
      </c>
      <c r="C4" s="55" t="s">
        <v>42</v>
      </c>
      <c r="D4" s="55" t="s">
        <v>78</v>
      </c>
    </row>
    <row r="5" spans="1:4" x14ac:dyDescent="0.25">
      <c r="A5" s="55">
        <v>18.04</v>
      </c>
      <c r="B5" s="55" t="s">
        <v>229</v>
      </c>
      <c r="C5" s="55" t="s">
        <v>73</v>
      </c>
      <c r="D5" s="55" t="s">
        <v>74</v>
      </c>
    </row>
    <row r="6" spans="1:4" x14ac:dyDescent="0.25">
      <c r="A6" s="55">
        <v>18.05</v>
      </c>
      <c r="B6" s="55" t="s">
        <v>230</v>
      </c>
      <c r="C6" s="55" t="s">
        <v>42</v>
      </c>
      <c r="D6" s="55" t="s">
        <v>74</v>
      </c>
    </row>
    <row r="7" spans="1:4" x14ac:dyDescent="0.25">
      <c r="A7" s="55">
        <v>18.059999999999999</v>
      </c>
      <c r="B7" s="55" t="s">
        <v>231</v>
      </c>
      <c r="C7" s="55" t="s">
        <v>73</v>
      </c>
      <c r="D7" s="55" t="s">
        <v>74</v>
      </c>
    </row>
    <row r="8" spans="1:4" x14ac:dyDescent="0.25">
      <c r="A8" s="55">
        <v>18.07</v>
      </c>
      <c r="B8" s="55" t="s">
        <v>232</v>
      </c>
      <c r="C8" s="55" t="s">
        <v>42</v>
      </c>
      <c r="D8" s="55" t="s">
        <v>74</v>
      </c>
    </row>
    <row r="9" spans="1:4" x14ac:dyDescent="0.25">
      <c r="A9" s="55">
        <v>18.079999999999998</v>
      </c>
      <c r="B9" s="55" t="s">
        <v>233</v>
      </c>
      <c r="C9" s="55" t="s">
        <v>73</v>
      </c>
      <c r="D9" s="55" t="s">
        <v>74</v>
      </c>
    </row>
    <row r="10" spans="1:4" x14ac:dyDescent="0.25">
      <c r="A10" s="55">
        <v>18.09</v>
      </c>
      <c r="B10" s="55" t="s">
        <v>234</v>
      </c>
      <c r="C10" s="55" t="s">
        <v>73</v>
      </c>
      <c r="D10" s="55" t="s">
        <v>74</v>
      </c>
    </row>
    <row r="11" spans="1:4" x14ac:dyDescent="0.25">
      <c r="A11" s="55">
        <v>18.100000000000001</v>
      </c>
      <c r="B11" s="55" t="s">
        <v>235</v>
      </c>
      <c r="C11" s="55" t="s">
        <v>73</v>
      </c>
      <c r="D11" s="55" t="s">
        <v>78</v>
      </c>
    </row>
    <row r="12" spans="1:4" x14ac:dyDescent="0.25">
      <c r="A12" s="55">
        <v>18.11</v>
      </c>
      <c r="B12" s="55" t="s">
        <v>236</v>
      </c>
      <c r="C12" s="55" t="s">
        <v>73</v>
      </c>
      <c r="D12" s="55" t="s">
        <v>74</v>
      </c>
    </row>
    <row r="13" spans="1:4" x14ac:dyDescent="0.25">
      <c r="A13" s="55">
        <v>18.12</v>
      </c>
      <c r="B13" s="55" t="s">
        <v>237</v>
      </c>
      <c r="C13" s="55" t="s">
        <v>73</v>
      </c>
      <c r="D13" s="55" t="s">
        <v>78</v>
      </c>
    </row>
    <row r="14" spans="1:4" x14ac:dyDescent="0.25">
      <c r="A14" s="55">
        <v>18.13</v>
      </c>
      <c r="B14" s="55" t="s">
        <v>238</v>
      </c>
      <c r="C14" s="55" t="s">
        <v>73</v>
      </c>
      <c r="D14" s="55" t="s">
        <v>74</v>
      </c>
    </row>
    <row r="15" spans="1:4" x14ac:dyDescent="0.25">
      <c r="A15" s="55">
        <v>18.14</v>
      </c>
      <c r="B15" s="55" t="s">
        <v>239</v>
      </c>
      <c r="C15" s="55" t="s">
        <v>42</v>
      </c>
      <c r="D15" s="55" t="s">
        <v>78</v>
      </c>
    </row>
    <row r="16" spans="1:4" x14ac:dyDescent="0.25">
      <c r="A16" s="55">
        <v>18.149999999999999</v>
      </c>
      <c r="B16" s="55" t="s">
        <v>240</v>
      </c>
      <c r="C16" s="55" t="s">
        <v>73</v>
      </c>
      <c r="D16" s="55" t="s">
        <v>74</v>
      </c>
    </row>
    <row r="17" spans="1:4" x14ac:dyDescent="0.25">
      <c r="A17" s="55">
        <v>18.16</v>
      </c>
      <c r="B17" s="55" t="s">
        <v>205</v>
      </c>
      <c r="C17" s="55" t="s">
        <v>73</v>
      </c>
      <c r="D17" s="55" t="s">
        <v>78</v>
      </c>
    </row>
    <row r="18" spans="1:4" x14ac:dyDescent="0.25">
      <c r="A18" s="55">
        <v>18.170000000000002</v>
      </c>
      <c r="B18" s="55" t="s">
        <v>241</v>
      </c>
      <c r="C18" s="55" t="s">
        <v>73</v>
      </c>
      <c r="D18" s="55" t="s">
        <v>74</v>
      </c>
    </row>
    <row r="19" spans="1:4" x14ac:dyDescent="0.25">
      <c r="A19" s="55">
        <v>18.18</v>
      </c>
      <c r="B19" s="55" t="s">
        <v>242</v>
      </c>
      <c r="C19" s="55" t="s">
        <v>73</v>
      </c>
      <c r="D19" s="55" t="s">
        <v>74</v>
      </c>
    </row>
    <row r="20" spans="1:4" x14ac:dyDescent="0.25">
      <c r="A20" s="55">
        <v>18.190000000000001</v>
      </c>
      <c r="B20" s="55" t="s">
        <v>243</v>
      </c>
      <c r="C20" s="55" t="s">
        <v>73</v>
      </c>
      <c r="D20" s="55" t="s">
        <v>74</v>
      </c>
    </row>
    <row r="21" spans="1:4" x14ac:dyDescent="0.25">
      <c r="A21" s="55">
        <v>18.2</v>
      </c>
      <c r="B21" s="55" t="s">
        <v>244</v>
      </c>
      <c r="C21" s="55" t="s">
        <v>73</v>
      </c>
      <c r="D21" s="55" t="s">
        <v>78</v>
      </c>
    </row>
    <row r="22" spans="1:4" x14ac:dyDescent="0.25">
      <c r="A22" s="55">
        <v>18.21</v>
      </c>
      <c r="B22" s="55" t="s">
        <v>245</v>
      </c>
      <c r="C22" s="55" t="s">
        <v>73</v>
      </c>
      <c r="D22" s="55" t="s">
        <v>74</v>
      </c>
    </row>
    <row r="23" spans="1:4" x14ac:dyDescent="0.25">
      <c r="A23" s="55">
        <v>18.22</v>
      </c>
      <c r="B23" s="55" t="s">
        <v>246</v>
      </c>
      <c r="C23" s="55" t="s">
        <v>42</v>
      </c>
      <c r="D23" s="55" t="s">
        <v>74</v>
      </c>
    </row>
    <row r="24" spans="1:4" x14ac:dyDescent="0.25">
      <c r="A24" s="55">
        <v>18.23</v>
      </c>
      <c r="B24" s="55" t="s">
        <v>247</v>
      </c>
      <c r="C24" s="55" t="s">
        <v>73</v>
      </c>
      <c r="D24" s="55" t="s">
        <v>74</v>
      </c>
    </row>
    <row r="25" spans="1:4" x14ac:dyDescent="0.25">
      <c r="A25" s="55">
        <v>18.239999999999998</v>
      </c>
      <c r="B25" s="55" t="s">
        <v>248</v>
      </c>
      <c r="C25" s="55" t="s">
        <v>73</v>
      </c>
      <c r="D25" s="55" t="s">
        <v>74</v>
      </c>
    </row>
    <row r="26" spans="1:4" x14ac:dyDescent="0.25">
      <c r="A26" s="55">
        <v>18.25</v>
      </c>
      <c r="B26" s="55" t="s">
        <v>249</v>
      </c>
      <c r="C26" s="55" t="s">
        <v>42</v>
      </c>
      <c r="D26" s="55" t="s">
        <v>74</v>
      </c>
    </row>
    <row r="27" spans="1:4" x14ac:dyDescent="0.25">
      <c r="A27" s="55">
        <v>18.260000000000002</v>
      </c>
      <c r="B27" s="55" t="s">
        <v>250</v>
      </c>
      <c r="C27" s="55" t="s">
        <v>73</v>
      </c>
      <c r="D27" s="55" t="s">
        <v>78</v>
      </c>
    </row>
    <row r="28" spans="1:4" x14ac:dyDescent="0.25">
      <c r="A28" s="55">
        <v>18.27</v>
      </c>
      <c r="B28" s="55" t="s">
        <v>251</v>
      </c>
      <c r="C28" s="55" t="s">
        <v>73</v>
      </c>
      <c r="D28" s="55" t="s">
        <v>78</v>
      </c>
    </row>
    <row r="29" spans="1:4" x14ac:dyDescent="0.25">
      <c r="A29" s="55">
        <v>18.28</v>
      </c>
      <c r="B29" s="55" t="s">
        <v>252</v>
      </c>
      <c r="C29" s="55" t="s">
        <v>73</v>
      </c>
      <c r="D29" s="55" t="s">
        <v>74</v>
      </c>
    </row>
    <row r="30" spans="1:4" x14ac:dyDescent="0.25">
      <c r="A30" s="55">
        <v>18.29</v>
      </c>
      <c r="B30" s="55" t="s">
        <v>253</v>
      </c>
      <c r="C30" s="55" t="s">
        <v>42</v>
      </c>
      <c r="D30" s="55" t="s">
        <v>74</v>
      </c>
    </row>
    <row r="31" spans="1:4" x14ac:dyDescent="0.25">
      <c r="A31" s="55">
        <v>18.3</v>
      </c>
      <c r="B31" s="55" t="s">
        <v>254</v>
      </c>
      <c r="C31" s="55" t="s">
        <v>73</v>
      </c>
      <c r="D31" s="55" t="s">
        <v>78</v>
      </c>
    </row>
    <row r="32" spans="1:4" x14ac:dyDescent="0.25">
      <c r="A32" s="55">
        <v>18.309999999999999</v>
      </c>
      <c r="B32" s="55" t="s">
        <v>255</v>
      </c>
      <c r="C32" s="55" t="s">
        <v>73</v>
      </c>
      <c r="D32" s="55" t="s">
        <v>78</v>
      </c>
    </row>
    <row r="33" spans="1:4" x14ac:dyDescent="0.25">
      <c r="A33" s="55">
        <v>18.32</v>
      </c>
      <c r="B33" s="55" t="s">
        <v>256</v>
      </c>
      <c r="C33" s="55" t="s">
        <v>73</v>
      </c>
      <c r="D33" s="55" t="s">
        <v>74</v>
      </c>
    </row>
    <row r="34" spans="1:4" x14ac:dyDescent="0.25">
      <c r="A34" s="55">
        <v>18.329999999999998</v>
      </c>
      <c r="B34" s="55" t="s">
        <v>93</v>
      </c>
      <c r="C34" s="55" t="s">
        <v>73</v>
      </c>
      <c r="D34" s="55" t="s">
        <v>78</v>
      </c>
    </row>
    <row r="35" spans="1:4" x14ac:dyDescent="0.25">
      <c r="A35" s="55">
        <v>18.34</v>
      </c>
      <c r="B35" s="55" t="s">
        <v>257</v>
      </c>
      <c r="C35" s="55" t="s">
        <v>73</v>
      </c>
      <c r="D35" s="55" t="s">
        <v>78</v>
      </c>
    </row>
    <row r="36" spans="1:4" x14ac:dyDescent="0.25">
      <c r="A36" s="55">
        <v>18.350000000000001</v>
      </c>
      <c r="B36" s="55" t="s">
        <v>258</v>
      </c>
      <c r="C36" s="55" t="s">
        <v>73</v>
      </c>
      <c r="D36" s="55" t="s">
        <v>74</v>
      </c>
    </row>
    <row r="37" spans="1:4" x14ac:dyDescent="0.25">
      <c r="A37" s="55">
        <v>18.36</v>
      </c>
      <c r="B37" s="55" t="s">
        <v>259</v>
      </c>
      <c r="C37" s="55" t="s">
        <v>73</v>
      </c>
      <c r="D37" s="55" t="s">
        <v>78</v>
      </c>
    </row>
    <row r="38" spans="1:4" x14ac:dyDescent="0.25">
      <c r="A38" s="55">
        <v>18.37</v>
      </c>
      <c r="B38" s="55" t="s">
        <v>260</v>
      </c>
      <c r="C38" s="55" t="s">
        <v>73</v>
      </c>
      <c r="D38" s="55" t="s">
        <v>74</v>
      </c>
    </row>
    <row r="39" spans="1:4" x14ac:dyDescent="0.25">
      <c r="A39" s="55">
        <v>18.38</v>
      </c>
      <c r="B39" s="55" t="s">
        <v>261</v>
      </c>
      <c r="C39" s="55" t="s">
        <v>73</v>
      </c>
      <c r="D39" s="55" t="s">
        <v>78</v>
      </c>
    </row>
    <row r="40" spans="1:4" x14ac:dyDescent="0.25">
      <c r="A40" s="55">
        <v>18.39</v>
      </c>
      <c r="B40" s="55" t="s">
        <v>262</v>
      </c>
      <c r="C40" s="55" t="s">
        <v>73</v>
      </c>
      <c r="D40" s="55" t="s">
        <v>78</v>
      </c>
    </row>
    <row r="41" spans="1:4" x14ac:dyDescent="0.25">
      <c r="A41" s="55">
        <v>18.399999999999999</v>
      </c>
      <c r="B41" s="55" t="s">
        <v>263</v>
      </c>
      <c r="C41" s="55" t="s">
        <v>73</v>
      </c>
      <c r="D41" s="55" t="s">
        <v>78</v>
      </c>
    </row>
    <row r="42" spans="1:4" x14ac:dyDescent="0.25">
      <c r="A42" s="55">
        <v>18.41</v>
      </c>
      <c r="B42" s="55" t="s">
        <v>264</v>
      </c>
      <c r="C42" s="55" t="s">
        <v>73</v>
      </c>
      <c r="D42" s="55" t="s">
        <v>74</v>
      </c>
    </row>
    <row r="43" spans="1:4" x14ac:dyDescent="0.25">
      <c r="A43" s="55">
        <v>18.420000000000002</v>
      </c>
      <c r="B43" s="55" t="s">
        <v>265</v>
      </c>
      <c r="C43" s="55" t="s">
        <v>42</v>
      </c>
      <c r="D43" s="55" t="s">
        <v>74</v>
      </c>
    </row>
    <row r="44" spans="1:4" x14ac:dyDescent="0.25">
      <c r="A44" s="55">
        <v>18.43</v>
      </c>
      <c r="B44" s="55" t="s">
        <v>266</v>
      </c>
      <c r="C44" s="55" t="s">
        <v>73</v>
      </c>
      <c r="D44" s="55" t="s">
        <v>78</v>
      </c>
    </row>
    <row r="45" spans="1:4" x14ac:dyDescent="0.25">
      <c r="A45" s="55">
        <v>18.45</v>
      </c>
      <c r="B45" s="55" t="s">
        <v>267</v>
      </c>
      <c r="C45" s="55" t="s">
        <v>73</v>
      </c>
      <c r="D45" s="55" t="s">
        <v>78</v>
      </c>
    </row>
    <row r="46" spans="1:4" x14ac:dyDescent="0.25">
      <c r="A46" s="55">
        <v>18.46</v>
      </c>
      <c r="B46" s="55" t="s">
        <v>85</v>
      </c>
      <c r="C46" s="55" t="s">
        <v>73</v>
      </c>
      <c r="D46" s="55" t="s">
        <v>74</v>
      </c>
    </row>
    <row r="47" spans="1:4" x14ac:dyDescent="0.25">
      <c r="A47" s="55">
        <v>18.47</v>
      </c>
      <c r="B47" s="55" t="s">
        <v>268</v>
      </c>
      <c r="C47" s="55" t="s">
        <v>42</v>
      </c>
      <c r="D47" s="55" t="s">
        <v>78</v>
      </c>
    </row>
    <row r="48" spans="1:4" x14ac:dyDescent="0.25">
      <c r="A48" s="55">
        <v>18.48</v>
      </c>
      <c r="B48" s="55" t="s">
        <v>269</v>
      </c>
      <c r="C48" s="55" t="s">
        <v>73</v>
      </c>
      <c r="D48" s="55" t="s">
        <v>74</v>
      </c>
    </row>
    <row r="49" spans="1:4" x14ac:dyDescent="0.25">
      <c r="A49" s="55">
        <v>18.489999999999998</v>
      </c>
      <c r="B49" s="55" t="s">
        <v>270</v>
      </c>
      <c r="C49" s="55" t="s">
        <v>73</v>
      </c>
      <c r="D49" s="55" t="s">
        <v>74</v>
      </c>
    </row>
    <row r="50" spans="1:4" x14ac:dyDescent="0.25">
      <c r="A50" s="55">
        <v>18.5</v>
      </c>
      <c r="B50" s="55" t="s">
        <v>271</v>
      </c>
      <c r="C50" s="55" t="s">
        <v>73</v>
      </c>
      <c r="D50" s="55" t="s">
        <v>74</v>
      </c>
    </row>
    <row r="51" spans="1:4" x14ac:dyDescent="0.25">
      <c r="A51" s="55">
        <v>18.510000000000002</v>
      </c>
      <c r="B51" s="55" t="s">
        <v>272</v>
      </c>
      <c r="C51" s="55" t="s">
        <v>42</v>
      </c>
      <c r="D51" s="55" t="s">
        <v>78</v>
      </c>
    </row>
    <row r="52" spans="1:4" x14ac:dyDescent="0.25">
      <c r="A52" s="55">
        <v>18.52</v>
      </c>
      <c r="B52" s="55" t="s">
        <v>273</v>
      </c>
      <c r="C52" s="55" t="s">
        <v>73</v>
      </c>
      <c r="D52" s="55" t="s">
        <v>74</v>
      </c>
    </row>
    <row r="53" spans="1:4" x14ac:dyDescent="0.25">
      <c r="A53" s="55">
        <v>18.53</v>
      </c>
      <c r="B53" s="55" t="s">
        <v>274</v>
      </c>
      <c r="C53" s="55" t="s">
        <v>42</v>
      </c>
      <c r="D53" s="55" t="s">
        <v>74</v>
      </c>
    </row>
    <row r="54" spans="1:4" x14ac:dyDescent="0.25">
      <c r="A54" s="55">
        <v>18.54</v>
      </c>
      <c r="B54" s="55" t="s">
        <v>275</v>
      </c>
      <c r="C54" s="55" t="s">
        <v>73</v>
      </c>
      <c r="D54" s="55" t="s">
        <v>74</v>
      </c>
    </row>
    <row r="55" spans="1:4" x14ac:dyDescent="0.25">
      <c r="A55" s="55">
        <v>18.55</v>
      </c>
      <c r="B55" s="55" t="s">
        <v>276</v>
      </c>
      <c r="C55" s="55" t="s">
        <v>42</v>
      </c>
      <c r="D55" s="55" t="s">
        <v>74</v>
      </c>
    </row>
    <row r="56" spans="1:4" x14ac:dyDescent="0.25">
      <c r="A56" s="55">
        <v>18.559999999999999</v>
      </c>
      <c r="B56" s="55" t="s">
        <v>277</v>
      </c>
      <c r="C56" s="55" t="s">
        <v>209</v>
      </c>
      <c r="D56" s="55" t="s">
        <v>74</v>
      </c>
    </row>
    <row r="57" spans="1:4" x14ac:dyDescent="0.25">
      <c r="A57" s="55">
        <v>18.57</v>
      </c>
      <c r="B57" s="55" t="s">
        <v>278</v>
      </c>
      <c r="C57" s="55" t="s">
        <v>42</v>
      </c>
      <c r="D57" s="55" t="s">
        <v>74</v>
      </c>
    </row>
    <row r="58" spans="1:4" x14ac:dyDescent="0.25">
      <c r="A58" s="55">
        <v>18.579999999999998</v>
      </c>
      <c r="B58" s="55" t="s">
        <v>279</v>
      </c>
      <c r="C58" s="55" t="s">
        <v>73</v>
      </c>
      <c r="D58" s="55" t="s">
        <v>74</v>
      </c>
    </row>
    <row r="59" spans="1:4" x14ac:dyDescent="0.25">
      <c r="A59" s="55">
        <v>18.59</v>
      </c>
      <c r="B59" s="55" t="s">
        <v>280</v>
      </c>
      <c r="C59" s="55" t="s">
        <v>73</v>
      </c>
      <c r="D59" s="55" t="s">
        <v>74</v>
      </c>
    </row>
    <row r="60" spans="1:4" x14ac:dyDescent="0.25">
      <c r="A60" s="55">
        <v>18.600000000000001</v>
      </c>
      <c r="B60" s="55" t="s">
        <v>281</v>
      </c>
      <c r="C60" s="55" t="s">
        <v>42</v>
      </c>
      <c r="D60" s="55" t="s">
        <v>78</v>
      </c>
    </row>
    <row r="61" spans="1:4" x14ac:dyDescent="0.25">
      <c r="A61" s="55">
        <v>18.61</v>
      </c>
      <c r="B61" s="55" t="s">
        <v>282</v>
      </c>
      <c r="C61" s="55" t="s">
        <v>73</v>
      </c>
      <c r="D61" s="55" t="s">
        <v>78</v>
      </c>
    </row>
    <row r="62" spans="1:4" x14ac:dyDescent="0.25">
      <c r="A62" s="55">
        <v>18.62</v>
      </c>
      <c r="B62" s="55" t="s">
        <v>283</v>
      </c>
      <c r="C62" s="55" t="s">
        <v>73</v>
      </c>
      <c r="D62" s="55" t="s">
        <v>78</v>
      </c>
    </row>
    <row r="63" spans="1:4" x14ac:dyDescent="0.25">
      <c r="A63" s="55">
        <v>18.63</v>
      </c>
      <c r="B63" s="55" t="s">
        <v>284</v>
      </c>
      <c r="C63" s="55" t="s">
        <v>73</v>
      </c>
      <c r="D63" s="55" t="s">
        <v>74</v>
      </c>
    </row>
    <row r="64" spans="1:4" x14ac:dyDescent="0.25">
      <c r="A64" s="55">
        <v>18.64</v>
      </c>
      <c r="B64" s="55" t="s">
        <v>285</v>
      </c>
      <c r="C64" s="55" t="s">
        <v>209</v>
      </c>
      <c r="D64" s="55" t="s">
        <v>74</v>
      </c>
    </row>
    <row r="65" spans="1:4" x14ac:dyDescent="0.25">
      <c r="A65" s="55">
        <v>18.649999999999999</v>
      </c>
      <c r="B65" s="55" t="s">
        <v>109</v>
      </c>
      <c r="C65" s="55" t="s">
        <v>209</v>
      </c>
      <c r="D65" s="55" t="s">
        <v>74</v>
      </c>
    </row>
    <row r="66" spans="1:4" x14ac:dyDescent="0.25">
      <c r="A66" s="55">
        <v>18.66</v>
      </c>
      <c r="B66" s="55" t="s">
        <v>286</v>
      </c>
      <c r="C66" s="55" t="s">
        <v>209</v>
      </c>
      <c r="D66" s="55" t="s">
        <v>74</v>
      </c>
    </row>
    <row r="67" spans="1:4" x14ac:dyDescent="0.25">
      <c r="A67" s="55">
        <v>18.670000000000101</v>
      </c>
      <c r="B67" s="55" t="s">
        <v>287</v>
      </c>
      <c r="C67" s="55" t="s">
        <v>42</v>
      </c>
      <c r="D67" s="55" t="s">
        <v>74</v>
      </c>
    </row>
    <row r="68" spans="1:4" x14ac:dyDescent="0.25">
      <c r="A68" s="55">
        <v>18.680000000000099</v>
      </c>
      <c r="B68" s="55" t="s">
        <v>288</v>
      </c>
      <c r="C68" s="55" t="s">
        <v>73</v>
      </c>
      <c r="D68" s="55" t="s">
        <v>78</v>
      </c>
    </row>
    <row r="69" spans="1:4" x14ac:dyDescent="0.25">
      <c r="A69" s="55">
        <v>18.6900000000003</v>
      </c>
      <c r="B69" s="55" t="s">
        <v>289</v>
      </c>
      <c r="C69" s="55" t="s">
        <v>73</v>
      </c>
      <c r="D69" s="55" t="s">
        <v>78</v>
      </c>
    </row>
    <row r="70" spans="1:4" x14ac:dyDescent="0.25">
      <c r="A70" s="55">
        <v>18.700000000000401</v>
      </c>
      <c r="B70" s="55" t="s">
        <v>290</v>
      </c>
      <c r="C70" s="55" t="s">
        <v>73</v>
      </c>
      <c r="D70" s="55" t="s">
        <v>74</v>
      </c>
    </row>
    <row r="71" spans="1:4" x14ac:dyDescent="0.25">
      <c r="A71" s="55">
        <v>18.710000000000498</v>
      </c>
      <c r="B71" s="55" t="s">
        <v>291</v>
      </c>
      <c r="C71" s="55" t="s">
        <v>42</v>
      </c>
      <c r="D71" s="55" t="s">
        <v>74</v>
      </c>
    </row>
    <row r="72" spans="1:4" x14ac:dyDescent="0.25">
      <c r="A72" s="55">
        <v>18.72</v>
      </c>
      <c r="B72" s="55" t="s">
        <v>292</v>
      </c>
      <c r="C72" s="55" t="s">
        <v>73</v>
      </c>
      <c r="D72" s="55" t="s">
        <v>78</v>
      </c>
    </row>
    <row r="73" spans="1:4" x14ac:dyDescent="0.25">
      <c r="A73" s="55">
        <v>18.73</v>
      </c>
      <c r="B73" s="55" t="s">
        <v>293</v>
      </c>
      <c r="C73" s="55" t="s">
        <v>73</v>
      </c>
      <c r="D73" s="55" t="s">
        <v>78</v>
      </c>
    </row>
    <row r="74" spans="1:4" x14ac:dyDescent="0.25">
      <c r="A74" s="55">
        <v>18.739999999999998</v>
      </c>
      <c r="B74" s="55" t="s">
        <v>294</v>
      </c>
      <c r="C74" s="55" t="s">
        <v>42</v>
      </c>
      <c r="D74" s="55" t="s">
        <v>78</v>
      </c>
    </row>
    <row r="75" spans="1:4" x14ac:dyDescent="0.25">
      <c r="A75" s="55">
        <v>18.75</v>
      </c>
      <c r="B75" s="55" t="s">
        <v>295</v>
      </c>
      <c r="C75" s="55" t="s">
        <v>73</v>
      </c>
      <c r="D75" s="55" t="s">
        <v>74</v>
      </c>
    </row>
    <row r="76" spans="1:4" x14ac:dyDescent="0.25">
      <c r="A76" s="55">
        <v>18.760000000000002</v>
      </c>
      <c r="B76" s="55" t="s">
        <v>296</v>
      </c>
      <c r="C76" s="55" t="s">
        <v>42</v>
      </c>
      <c r="D76" s="55" t="s">
        <v>78</v>
      </c>
    </row>
    <row r="77" spans="1:4" x14ac:dyDescent="0.25">
      <c r="A77" s="55">
        <v>18.77</v>
      </c>
      <c r="B77" s="55" t="s">
        <v>297</v>
      </c>
      <c r="C77" s="55" t="s">
        <v>73</v>
      </c>
      <c r="D77" s="55" t="s">
        <v>74</v>
      </c>
    </row>
    <row r="78" spans="1:4" x14ac:dyDescent="0.25">
      <c r="A78" s="55">
        <v>18.78</v>
      </c>
      <c r="B78" s="55" t="s">
        <v>298</v>
      </c>
      <c r="C78" s="55" t="s">
        <v>73</v>
      </c>
      <c r="D78" s="55" t="s">
        <v>78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4AAF9-5BD8-4DA9-A4FE-FBA981C9E94A}">
  <sheetPr codeName="Sheet17"/>
  <dimension ref="A1:D88"/>
  <sheetViews>
    <sheetView workbookViewId="0">
      <selection activeCell="I7" sqref="I7"/>
    </sheetView>
  </sheetViews>
  <sheetFormatPr defaultRowHeight="15" x14ac:dyDescent="0.25"/>
  <cols>
    <col min="1" max="1" width="8" style="55" bestFit="1" customWidth="1"/>
    <col min="2" max="2" width="41.42578125" style="55" bestFit="1" customWidth="1"/>
    <col min="3" max="3" width="4.140625" style="55" bestFit="1" customWidth="1"/>
    <col min="4" max="4" width="4" style="55" bestFit="1" customWidth="1"/>
    <col min="5" max="16384" width="9.140625" style="55"/>
  </cols>
  <sheetData>
    <row r="1" spans="1:4" x14ac:dyDescent="0.25">
      <c r="A1" s="55" t="s">
        <v>627</v>
      </c>
      <c r="B1" s="55" t="s">
        <v>69</v>
      </c>
      <c r="C1" s="55" t="s">
        <v>70</v>
      </c>
      <c r="D1" s="55" t="s">
        <v>71</v>
      </c>
    </row>
    <row r="2" spans="1:4" x14ac:dyDescent="0.25">
      <c r="A2" s="55">
        <v>19.010000000000002</v>
      </c>
      <c r="B2" s="55" t="s">
        <v>72</v>
      </c>
      <c r="C2" s="55" t="s">
        <v>73</v>
      </c>
      <c r="D2" s="55" t="s">
        <v>74</v>
      </c>
    </row>
    <row r="3" spans="1:4" x14ac:dyDescent="0.25">
      <c r="A3" s="55">
        <v>19.02</v>
      </c>
      <c r="B3" s="55" t="s">
        <v>75</v>
      </c>
      <c r="C3" s="55" t="s">
        <v>73</v>
      </c>
      <c r="D3" s="55" t="s">
        <v>74</v>
      </c>
    </row>
    <row r="4" spans="1:4" x14ac:dyDescent="0.25">
      <c r="A4" s="55">
        <v>19.03</v>
      </c>
      <c r="B4" s="55" t="s">
        <v>76</v>
      </c>
      <c r="C4" s="55" t="s">
        <v>73</v>
      </c>
      <c r="D4" s="55" t="s">
        <v>74</v>
      </c>
    </row>
    <row r="5" spans="1:4" x14ac:dyDescent="0.25">
      <c r="A5" s="55">
        <v>19.04</v>
      </c>
      <c r="B5" s="55" t="s">
        <v>77</v>
      </c>
      <c r="C5" s="55" t="s">
        <v>37</v>
      </c>
      <c r="D5" s="55" t="s">
        <v>78</v>
      </c>
    </row>
    <row r="6" spans="1:4" x14ac:dyDescent="0.25">
      <c r="A6" s="55">
        <v>19.05</v>
      </c>
      <c r="B6" s="55" t="s">
        <v>79</v>
      </c>
      <c r="C6" s="55" t="s">
        <v>73</v>
      </c>
      <c r="D6" s="55" t="s">
        <v>78</v>
      </c>
    </row>
    <row r="7" spans="1:4" x14ac:dyDescent="0.25">
      <c r="A7" s="55">
        <v>19.059999999999999</v>
      </c>
      <c r="B7" s="55" t="s">
        <v>81</v>
      </c>
      <c r="C7" s="55" t="s">
        <v>73</v>
      </c>
      <c r="D7" s="55" t="s">
        <v>78</v>
      </c>
    </row>
    <row r="8" spans="1:4" x14ac:dyDescent="0.25">
      <c r="A8" s="55">
        <v>19.07</v>
      </c>
      <c r="B8" s="55" t="s">
        <v>82</v>
      </c>
      <c r="C8" s="55" t="s">
        <v>73</v>
      </c>
      <c r="D8" s="55" t="s">
        <v>78</v>
      </c>
    </row>
    <row r="9" spans="1:4" x14ac:dyDescent="0.25">
      <c r="A9" s="55">
        <v>19.079999999999998</v>
      </c>
      <c r="B9" s="55" t="s">
        <v>83</v>
      </c>
      <c r="C9" s="55" t="s">
        <v>73</v>
      </c>
      <c r="D9" s="55" t="s">
        <v>78</v>
      </c>
    </row>
    <row r="10" spans="1:4" x14ac:dyDescent="0.25">
      <c r="A10" s="55">
        <v>19.09</v>
      </c>
      <c r="B10" s="55" t="s">
        <v>84</v>
      </c>
      <c r="C10" s="55" t="s">
        <v>73</v>
      </c>
      <c r="D10" s="55" t="s">
        <v>74</v>
      </c>
    </row>
    <row r="11" spans="1:4" x14ac:dyDescent="0.25">
      <c r="A11" s="55">
        <v>19.100000000000001</v>
      </c>
      <c r="B11" s="55" t="s">
        <v>85</v>
      </c>
      <c r="C11" s="55" t="s">
        <v>73</v>
      </c>
      <c r="D11" s="55" t="s">
        <v>74</v>
      </c>
    </row>
    <row r="12" spans="1:4" x14ac:dyDescent="0.25">
      <c r="A12" s="55">
        <v>19.11</v>
      </c>
      <c r="B12" s="55" t="s">
        <v>86</v>
      </c>
      <c r="C12" s="55" t="s">
        <v>73</v>
      </c>
      <c r="D12" s="55" t="s">
        <v>78</v>
      </c>
    </row>
    <row r="13" spans="1:4" x14ac:dyDescent="0.25">
      <c r="A13" s="55">
        <v>19.12</v>
      </c>
      <c r="B13" s="55" t="s">
        <v>87</v>
      </c>
      <c r="C13" s="55" t="s">
        <v>73</v>
      </c>
      <c r="D13" s="55" t="s">
        <v>74</v>
      </c>
    </row>
    <row r="14" spans="1:4" x14ac:dyDescent="0.25">
      <c r="A14" s="55">
        <v>19.13</v>
      </c>
      <c r="B14" s="55" t="s">
        <v>88</v>
      </c>
      <c r="C14" s="55" t="s">
        <v>37</v>
      </c>
      <c r="D14" s="55" t="s">
        <v>74</v>
      </c>
    </row>
    <row r="15" spans="1:4" x14ac:dyDescent="0.25">
      <c r="A15" s="55">
        <v>19.14</v>
      </c>
      <c r="B15" s="55" t="s">
        <v>89</v>
      </c>
      <c r="C15" s="55" t="s">
        <v>73</v>
      </c>
      <c r="D15" s="55" t="s">
        <v>78</v>
      </c>
    </row>
    <row r="16" spans="1:4" x14ac:dyDescent="0.25">
      <c r="A16" s="55">
        <v>19.149999999999999</v>
      </c>
      <c r="B16" s="55" t="s">
        <v>90</v>
      </c>
      <c r="C16" s="55" t="s">
        <v>73</v>
      </c>
      <c r="D16" s="55" t="s">
        <v>74</v>
      </c>
    </row>
    <row r="17" spans="1:4" x14ac:dyDescent="0.25">
      <c r="A17" s="55">
        <v>19.16</v>
      </c>
      <c r="B17" s="55" t="s">
        <v>91</v>
      </c>
      <c r="C17" s="55" t="s">
        <v>73</v>
      </c>
      <c r="D17" s="55" t="s">
        <v>74</v>
      </c>
    </row>
    <row r="18" spans="1:4" x14ac:dyDescent="0.25">
      <c r="A18" s="55">
        <v>19.170000000000002</v>
      </c>
      <c r="B18" s="55" t="s">
        <v>92</v>
      </c>
      <c r="C18" s="55" t="s">
        <v>73</v>
      </c>
      <c r="D18" s="55" t="s">
        <v>74</v>
      </c>
    </row>
    <row r="19" spans="1:4" x14ac:dyDescent="0.25">
      <c r="A19" s="55">
        <v>19.18</v>
      </c>
      <c r="B19" s="55" t="s">
        <v>93</v>
      </c>
      <c r="C19" s="55" t="s">
        <v>73</v>
      </c>
      <c r="D19" s="55" t="s">
        <v>78</v>
      </c>
    </row>
    <row r="20" spans="1:4" x14ac:dyDescent="0.25">
      <c r="A20" s="55">
        <v>19.190000000000001</v>
      </c>
      <c r="B20" s="55" t="s">
        <v>94</v>
      </c>
      <c r="C20" s="55" t="s">
        <v>37</v>
      </c>
      <c r="D20" s="55" t="s">
        <v>78</v>
      </c>
    </row>
    <row r="21" spans="1:4" x14ac:dyDescent="0.25">
      <c r="A21" s="55">
        <v>19.2</v>
      </c>
      <c r="B21" s="55" t="s">
        <v>95</v>
      </c>
      <c r="C21" s="55" t="s">
        <v>73</v>
      </c>
      <c r="D21" s="55" t="s">
        <v>78</v>
      </c>
    </row>
    <row r="22" spans="1:4" x14ac:dyDescent="0.25">
      <c r="A22" s="55">
        <v>19.21</v>
      </c>
      <c r="B22" s="55" t="s">
        <v>96</v>
      </c>
      <c r="C22" s="55" t="s">
        <v>73</v>
      </c>
      <c r="D22" s="55" t="s">
        <v>78</v>
      </c>
    </row>
    <row r="23" spans="1:4" x14ac:dyDescent="0.25">
      <c r="A23" s="55">
        <v>19.22</v>
      </c>
      <c r="B23" s="55" t="s">
        <v>97</v>
      </c>
      <c r="C23" s="55" t="s">
        <v>73</v>
      </c>
      <c r="D23" s="55" t="s">
        <v>74</v>
      </c>
    </row>
    <row r="24" spans="1:4" x14ac:dyDescent="0.25">
      <c r="A24" s="55">
        <v>19.23</v>
      </c>
      <c r="B24" s="55" t="s">
        <v>98</v>
      </c>
      <c r="C24" s="55" t="s">
        <v>73</v>
      </c>
      <c r="D24" s="55" t="s">
        <v>74</v>
      </c>
    </row>
    <row r="25" spans="1:4" x14ac:dyDescent="0.25">
      <c r="A25" s="55">
        <v>19.239999999999998</v>
      </c>
      <c r="B25" s="55" t="s">
        <v>99</v>
      </c>
      <c r="C25" s="55" t="s">
        <v>37</v>
      </c>
      <c r="D25" s="55" t="s">
        <v>78</v>
      </c>
    </row>
    <row r="26" spans="1:4" x14ac:dyDescent="0.25">
      <c r="A26" s="55">
        <v>19.25</v>
      </c>
      <c r="B26" s="55" t="s">
        <v>100</v>
      </c>
      <c r="C26" s="55" t="s">
        <v>73</v>
      </c>
      <c r="D26" s="55" t="s">
        <v>74</v>
      </c>
    </row>
    <row r="27" spans="1:4" x14ac:dyDescent="0.25">
      <c r="A27" s="55">
        <v>19.260000000000002</v>
      </c>
      <c r="B27" s="55" t="s">
        <v>101</v>
      </c>
      <c r="C27" s="55" t="s">
        <v>73</v>
      </c>
      <c r="D27" s="55" t="s">
        <v>74</v>
      </c>
    </row>
    <row r="28" spans="1:4" x14ac:dyDescent="0.25">
      <c r="A28" s="55">
        <v>19.2699999999999</v>
      </c>
      <c r="B28" s="55" t="s">
        <v>102</v>
      </c>
      <c r="C28" s="55" t="s">
        <v>73</v>
      </c>
      <c r="D28" s="55" t="s">
        <v>74</v>
      </c>
    </row>
    <row r="29" spans="1:4" x14ac:dyDescent="0.25">
      <c r="A29" s="55">
        <v>19.279999999999902</v>
      </c>
      <c r="B29" s="55" t="s">
        <v>103</v>
      </c>
      <c r="C29" s="55" t="s">
        <v>73</v>
      </c>
      <c r="D29" s="55" t="s">
        <v>78</v>
      </c>
    </row>
    <row r="30" spans="1:4" x14ac:dyDescent="0.25">
      <c r="A30" s="55">
        <v>19.2899999999999</v>
      </c>
      <c r="B30" s="55" t="s">
        <v>104</v>
      </c>
      <c r="C30" s="55" t="s">
        <v>73</v>
      </c>
      <c r="D30" s="55" t="s">
        <v>74</v>
      </c>
    </row>
    <row r="31" spans="1:4" x14ac:dyDescent="0.25">
      <c r="A31" s="55">
        <v>19.299999999999901</v>
      </c>
      <c r="B31" s="55" t="s">
        <v>105</v>
      </c>
      <c r="C31" s="55" t="s">
        <v>73</v>
      </c>
      <c r="D31" s="55" t="s">
        <v>74</v>
      </c>
    </row>
    <row r="32" spans="1:4" x14ac:dyDescent="0.25">
      <c r="A32" s="55">
        <v>19.309999999999999</v>
      </c>
      <c r="B32" s="55" t="s">
        <v>106</v>
      </c>
      <c r="C32" s="55" t="s">
        <v>73</v>
      </c>
      <c r="D32" s="55" t="s">
        <v>74</v>
      </c>
    </row>
    <row r="33" spans="1:4" x14ac:dyDescent="0.25">
      <c r="A33" s="55">
        <v>19.319999999999901</v>
      </c>
      <c r="B33" s="55" t="s">
        <v>107</v>
      </c>
      <c r="C33" s="55" t="s">
        <v>73</v>
      </c>
      <c r="D33" s="55" t="s">
        <v>74</v>
      </c>
    </row>
    <row r="34" spans="1:4" x14ac:dyDescent="0.25">
      <c r="A34" s="55">
        <v>19.329999999999899</v>
      </c>
      <c r="B34" s="55" t="s">
        <v>108</v>
      </c>
      <c r="C34" s="55" t="s">
        <v>37</v>
      </c>
      <c r="D34" s="55" t="s">
        <v>78</v>
      </c>
    </row>
    <row r="35" spans="1:4" x14ac:dyDescent="0.25">
      <c r="A35" s="55">
        <v>19.3399999999999</v>
      </c>
      <c r="B35" s="55" t="s">
        <v>109</v>
      </c>
      <c r="C35" s="55" t="s">
        <v>73</v>
      </c>
      <c r="D35" s="55" t="s">
        <v>74</v>
      </c>
    </row>
    <row r="36" spans="1:4" x14ac:dyDescent="0.25">
      <c r="A36" s="55">
        <v>19.349999999999898</v>
      </c>
      <c r="B36" s="55" t="s">
        <v>110</v>
      </c>
      <c r="C36" s="55" t="s">
        <v>73</v>
      </c>
      <c r="D36" s="55" t="s">
        <v>78</v>
      </c>
    </row>
    <row r="37" spans="1:4" x14ac:dyDescent="0.25">
      <c r="A37" s="55">
        <v>19.3599999999999</v>
      </c>
      <c r="B37" s="55" t="s">
        <v>111</v>
      </c>
      <c r="C37" s="55" t="s">
        <v>73</v>
      </c>
      <c r="D37" s="55" t="s">
        <v>78</v>
      </c>
    </row>
    <row r="38" spans="1:4" x14ac:dyDescent="0.25">
      <c r="A38" s="55">
        <v>19.369999999999902</v>
      </c>
      <c r="B38" s="55" t="s">
        <v>112</v>
      </c>
      <c r="C38" s="55" t="s">
        <v>73</v>
      </c>
      <c r="D38" s="55" t="s">
        <v>74</v>
      </c>
    </row>
    <row r="39" spans="1:4" x14ac:dyDescent="0.25">
      <c r="A39" s="55">
        <v>19.3799999999999</v>
      </c>
      <c r="B39" s="55" t="s">
        <v>113</v>
      </c>
      <c r="C39" s="55" t="s">
        <v>73</v>
      </c>
      <c r="D39" s="55" t="s">
        <v>74</v>
      </c>
    </row>
    <row r="40" spans="1:4" x14ac:dyDescent="0.25">
      <c r="A40" s="55">
        <v>19.389999999999901</v>
      </c>
      <c r="B40" s="55" t="s">
        <v>114</v>
      </c>
      <c r="C40" s="55" t="s">
        <v>37</v>
      </c>
      <c r="D40" s="55" t="s">
        <v>78</v>
      </c>
    </row>
    <row r="41" spans="1:4" x14ac:dyDescent="0.25">
      <c r="A41" s="55">
        <v>19.399999999999899</v>
      </c>
      <c r="B41" s="55" t="s">
        <v>115</v>
      </c>
      <c r="C41" s="55" t="s">
        <v>73</v>
      </c>
      <c r="D41" s="55" t="s">
        <v>74</v>
      </c>
    </row>
    <row r="42" spans="1:4" x14ac:dyDescent="0.25">
      <c r="A42" s="55">
        <v>19.409999999999901</v>
      </c>
      <c r="B42" s="55" t="s">
        <v>116</v>
      </c>
      <c r="C42" s="55" t="s">
        <v>73</v>
      </c>
      <c r="D42" s="55" t="s">
        <v>78</v>
      </c>
    </row>
    <row r="43" spans="1:4" x14ac:dyDescent="0.25">
      <c r="A43" s="55">
        <v>19.419999999999899</v>
      </c>
      <c r="B43" s="55" t="s">
        <v>117</v>
      </c>
      <c r="C43" s="55" t="s">
        <v>73</v>
      </c>
      <c r="D43" s="55" t="s">
        <v>78</v>
      </c>
    </row>
    <row r="44" spans="1:4" x14ac:dyDescent="0.25">
      <c r="A44" s="55">
        <v>19.43</v>
      </c>
      <c r="B44" s="55" t="s">
        <v>118</v>
      </c>
      <c r="C44" s="55" t="s">
        <v>73</v>
      </c>
      <c r="D44" s="55" t="s">
        <v>74</v>
      </c>
    </row>
    <row r="45" spans="1:4" x14ac:dyDescent="0.25">
      <c r="A45" s="55">
        <v>19.440000000000001</v>
      </c>
      <c r="B45" s="55" t="s">
        <v>119</v>
      </c>
      <c r="C45" s="55" t="s">
        <v>73</v>
      </c>
      <c r="D45" s="55" t="s">
        <v>74</v>
      </c>
    </row>
    <row r="46" spans="1:4" x14ac:dyDescent="0.25">
      <c r="A46" s="55">
        <v>19.45</v>
      </c>
      <c r="B46" s="55" t="s">
        <v>120</v>
      </c>
      <c r="C46" s="55" t="s">
        <v>73</v>
      </c>
      <c r="D46" s="55" t="s">
        <v>78</v>
      </c>
    </row>
    <row r="47" spans="1:4" x14ac:dyDescent="0.25">
      <c r="A47" s="55">
        <v>19.459999999999901</v>
      </c>
      <c r="B47" s="55" t="s">
        <v>121</v>
      </c>
      <c r="C47" s="55" t="s">
        <v>73</v>
      </c>
      <c r="D47" s="55" t="s">
        <v>78</v>
      </c>
    </row>
    <row r="48" spans="1:4" x14ac:dyDescent="0.25">
      <c r="A48" s="55">
        <v>19.469999999999899</v>
      </c>
      <c r="B48" s="55" t="s">
        <v>122</v>
      </c>
      <c r="C48" s="55" t="s">
        <v>73</v>
      </c>
      <c r="D48" s="55" t="s">
        <v>74</v>
      </c>
    </row>
    <row r="49" spans="1:4" x14ac:dyDescent="0.25">
      <c r="A49" s="55">
        <v>19.479999999999901</v>
      </c>
      <c r="B49" s="55" t="s">
        <v>123</v>
      </c>
      <c r="C49" s="55" t="s">
        <v>73</v>
      </c>
      <c r="D49" s="55" t="s">
        <v>74</v>
      </c>
    </row>
    <row r="50" spans="1:4" x14ac:dyDescent="0.25">
      <c r="A50" s="55">
        <v>19.489999999999899</v>
      </c>
      <c r="B50" s="55" t="s">
        <v>124</v>
      </c>
      <c r="C50" s="55" t="s">
        <v>73</v>
      </c>
      <c r="D50" s="55" t="s">
        <v>74</v>
      </c>
    </row>
    <row r="51" spans="1:4" x14ac:dyDescent="0.25">
      <c r="A51" s="55">
        <v>19.499999999999901</v>
      </c>
      <c r="B51" s="55" t="s">
        <v>125</v>
      </c>
      <c r="C51" s="55" t="s">
        <v>73</v>
      </c>
      <c r="D51" s="55" t="s">
        <v>78</v>
      </c>
    </row>
    <row r="52" spans="1:4" x14ac:dyDescent="0.25">
      <c r="A52" s="55">
        <v>19.509999999999899</v>
      </c>
      <c r="B52" s="55" t="s">
        <v>126</v>
      </c>
      <c r="C52" s="55" t="s">
        <v>73</v>
      </c>
      <c r="D52" s="55" t="s">
        <v>74</v>
      </c>
    </row>
    <row r="53" spans="1:4" x14ac:dyDescent="0.25">
      <c r="A53" s="55">
        <v>19.5199999999999</v>
      </c>
      <c r="B53" s="55" t="s">
        <v>127</v>
      </c>
      <c r="C53" s="55" t="s">
        <v>73</v>
      </c>
      <c r="D53" s="55" t="s">
        <v>74</v>
      </c>
    </row>
    <row r="54" spans="1:4" x14ac:dyDescent="0.25">
      <c r="A54" s="55">
        <v>19.529999999999902</v>
      </c>
      <c r="B54" s="55" t="s">
        <v>128</v>
      </c>
      <c r="C54" s="55" t="s">
        <v>37</v>
      </c>
      <c r="D54" s="55" t="s">
        <v>74</v>
      </c>
    </row>
    <row r="55" spans="1:4" x14ac:dyDescent="0.25">
      <c r="A55" s="55">
        <v>19.5399999999999</v>
      </c>
      <c r="B55" s="55" t="s">
        <v>129</v>
      </c>
      <c r="C55" s="55" t="s">
        <v>73</v>
      </c>
      <c r="D55" s="55" t="s">
        <v>78</v>
      </c>
    </row>
    <row r="56" spans="1:4" x14ac:dyDescent="0.25">
      <c r="A56" s="55">
        <v>19.549999999999901</v>
      </c>
      <c r="B56" s="55" t="s">
        <v>130</v>
      </c>
      <c r="C56" s="55" t="s">
        <v>73</v>
      </c>
      <c r="D56" s="55" t="s">
        <v>78</v>
      </c>
    </row>
    <row r="57" spans="1:4" x14ac:dyDescent="0.25">
      <c r="A57" s="55">
        <v>19.559999999999899</v>
      </c>
      <c r="B57" s="55" t="s">
        <v>131</v>
      </c>
      <c r="C57" s="55" t="s">
        <v>73</v>
      </c>
      <c r="D57" s="55" t="s">
        <v>78</v>
      </c>
    </row>
    <row r="58" spans="1:4" x14ac:dyDescent="0.25">
      <c r="A58" s="55">
        <v>19.57</v>
      </c>
      <c r="B58" s="55" t="s">
        <v>132</v>
      </c>
      <c r="C58" s="55" t="s">
        <v>73</v>
      </c>
      <c r="D58" s="55" t="s">
        <v>74</v>
      </c>
    </row>
    <row r="59" spans="1:4" x14ac:dyDescent="0.25">
      <c r="A59" s="55">
        <v>19.579999999999998</v>
      </c>
      <c r="B59" s="55" t="s">
        <v>133</v>
      </c>
      <c r="C59" s="55" t="s">
        <v>73</v>
      </c>
      <c r="D59" s="55" t="s">
        <v>78</v>
      </c>
    </row>
    <row r="60" spans="1:4" x14ac:dyDescent="0.25">
      <c r="A60" s="55">
        <v>19.59</v>
      </c>
      <c r="B60" s="55" t="s">
        <v>134</v>
      </c>
      <c r="C60" s="55" t="s">
        <v>73</v>
      </c>
      <c r="D60" s="55" t="s">
        <v>74</v>
      </c>
    </row>
    <row r="61" spans="1:4" x14ac:dyDescent="0.25">
      <c r="A61" s="55">
        <v>19.600000000000001</v>
      </c>
      <c r="B61" s="55" t="s">
        <v>135</v>
      </c>
      <c r="C61" s="55" t="s">
        <v>73</v>
      </c>
      <c r="D61" s="55" t="s">
        <v>74</v>
      </c>
    </row>
    <row r="62" spans="1:4" x14ac:dyDescent="0.25">
      <c r="A62" s="55">
        <v>19.61</v>
      </c>
      <c r="B62" s="55" t="s">
        <v>136</v>
      </c>
      <c r="C62" s="55" t="s">
        <v>73</v>
      </c>
      <c r="D62" s="55" t="s">
        <v>74</v>
      </c>
    </row>
    <row r="63" spans="1:4" x14ac:dyDescent="0.25">
      <c r="A63" s="55">
        <v>19.62</v>
      </c>
      <c r="B63" s="55" t="s">
        <v>628</v>
      </c>
      <c r="C63" s="55" t="s">
        <v>37</v>
      </c>
      <c r="D63" s="55" t="s">
        <v>78</v>
      </c>
    </row>
    <row r="64" spans="1:4" x14ac:dyDescent="0.25">
      <c r="A64" s="55">
        <v>19.63</v>
      </c>
      <c r="B64" s="55" t="s">
        <v>137</v>
      </c>
      <c r="C64" s="55" t="s">
        <v>73</v>
      </c>
      <c r="D64" s="55" t="s">
        <v>78</v>
      </c>
    </row>
    <row r="65" spans="1:4" x14ac:dyDescent="0.25">
      <c r="A65" s="55">
        <v>19.64</v>
      </c>
      <c r="B65" s="55" t="s">
        <v>138</v>
      </c>
      <c r="C65" s="55" t="s">
        <v>73</v>
      </c>
      <c r="D65" s="55" t="s">
        <v>74</v>
      </c>
    </row>
    <row r="66" spans="1:4" x14ac:dyDescent="0.25">
      <c r="A66" s="55">
        <v>19.649999999999999</v>
      </c>
      <c r="B66" s="55" t="s">
        <v>139</v>
      </c>
      <c r="C66" s="55" t="s">
        <v>73</v>
      </c>
      <c r="D66" s="55" t="s">
        <v>74</v>
      </c>
    </row>
    <row r="67" spans="1:4" x14ac:dyDescent="0.25">
      <c r="A67" s="55">
        <v>19.66</v>
      </c>
      <c r="B67" s="55" t="s">
        <v>140</v>
      </c>
      <c r="C67" s="55" t="s">
        <v>73</v>
      </c>
      <c r="D67" s="55" t="s">
        <v>78</v>
      </c>
    </row>
    <row r="68" spans="1:4" x14ac:dyDescent="0.25">
      <c r="A68" s="55">
        <v>19.670000000000002</v>
      </c>
      <c r="B68" s="55" t="s">
        <v>141</v>
      </c>
      <c r="C68" s="55" t="s">
        <v>73</v>
      </c>
      <c r="D68" s="55" t="s">
        <v>74</v>
      </c>
    </row>
    <row r="69" spans="1:4" x14ac:dyDescent="0.25">
      <c r="A69" s="55">
        <v>19.68</v>
      </c>
      <c r="B69" s="55" t="s">
        <v>142</v>
      </c>
      <c r="C69" s="55" t="s">
        <v>73</v>
      </c>
      <c r="D69" s="55" t="s">
        <v>74</v>
      </c>
    </row>
    <row r="70" spans="1:4" x14ac:dyDescent="0.25">
      <c r="A70" s="55">
        <v>19.690000000000001</v>
      </c>
      <c r="B70" s="55" t="s">
        <v>143</v>
      </c>
      <c r="C70" s="55" t="s">
        <v>73</v>
      </c>
      <c r="D70" s="55" t="s">
        <v>74</v>
      </c>
    </row>
    <row r="71" spans="1:4" x14ac:dyDescent="0.25">
      <c r="A71" s="55">
        <v>19.7</v>
      </c>
      <c r="B71" s="55" t="s">
        <v>144</v>
      </c>
      <c r="C71" s="55" t="s">
        <v>73</v>
      </c>
      <c r="D71" s="55" t="s">
        <v>78</v>
      </c>
    </row>
    <row r="72" spans="1:4" x14ac:dyDescent="0.25">
      <c r="A72" s="55">
        <v>19.71</v>
      </c>
      <c r="B72" s="55" t="s">
        <v>145</v>
      </c>
      <c r="C72" s="55" t="s">
        <v>73</v>
      </c>
      <c r="D72" s="55" t="s">
        <v>74</v>
      </c>
    </row>
    <row r="73" spans="1:4" x14ac:dyDescent="0.25">
      <c r="A73" s="55">
        <v>19.72</v>
      </c>
      <c r="B73" s="55" t="s">
        <v>146</v>
      </c>
      <c r="C73" s="55" t="s">
        <v>73</v>
      </c>
      <c r="D73" s="55" t="s">
        <v>74</v>
      </c>
    </row>
    <row r="74" spans="1:4" x14ac:dyDescent="0.25">
      <c r="A74" s="55">
        <v>19.73</v>
      </c>
      <c r="B74" s="55" t="s">
        <v>147</v>
      </c>
      <c r="C74" s="55" t="s">
        <v>73</v>
      </c>
      <c r="D74" s="55" t="s">
        <v>78</v>
      </c>
    </row>
    <row r="75" spans="1:4" x14ac:dyDescent="0.25">
      <c r="A75" s="55">
        <v>19.739999999999998</v>
      </c>
      <c r="B75" s="55" t="s">
        <v>148</v>
      </c>
      <c r="C75" s="55" t="s">
        <v>73</v>
      </c>
      <c r="D75" s="55" t="s">
        <v>74</v>
      </c>
    </row>
    <row r="76" spans="1:4" x14ac:dyDescent="0.25">
      <c r="A76" s="55">
        <v>19.75</v>
      </c>
      <c r="B76" s="55" t="s">
        <v>149</v>
      </c>
      <c r="C76" s="55" t="s">
        <v>73</v>
      </c>
      <c r="D76" s="55" t="s">
        <v>78</v>
      </c>
    </row>
    <row r="77" spans="1:4" x14ac:dyDescent="0.25">
      <c r="A77" s="55">
        <v>19.760000000000002</v>
      </c>
      <c r="B77" s="55" t="s">
        <v>150</v>
      </c>
      <c r="C77" s="55" t="s">
        <v>73</v>
      </c>
      <c r="D77" s="55" t="s">
        <v>78</v>
      </c>
    </row>
    <row r="78" spans="1:4" x14ac:dyDescent="0.25">
      <c r="A78" s="55">
        <v>19.77</v>
      </c>
      <c r="B78" s="55" t="s">
        <v>151</v>
      </c>
      <c r="C78" s="55" t="s">
        <v>73</v>
      </c>
      <c r="D78" s="55" t="s">
        <v>78</v>
      </c>
    </row>
    <row r="79" spans="1:4" x14ac:dyDescent="0.25">
      <c r="A79" s="55">
        <v>19.78</v>
      </c>
      <c r="B79" s="55" t="s">
        <v>152</v>
      </c>
      <c r="C79" s="55" t="s">
        <v>73</v>
      </c>
      <c r="D79" s="55" t="s">
        <v>78</v>
      </c>
    </row>
    <row r="80" spans="1:4" x14ac:dyDescent="0.25">
      <c r="A80" s="55">
        <v>19.79</v>
      </c>
      <c r="B80" s="55" t="s">
        <v>153</v>
      </c>
      <c r="C80" s="55" t="s">
        <v>37</v>
      </c>
      <c r="D80" s="55" t="s">
        <v>78</v>
      </c>
    </row>
    <row r="81" spans="1:4" x14ac:dyDescent="0.25">
      <c r="A81" s="55">
        <v>19.8</v>
      </c>
      <c r="B81" s="55" t="s">
        <v>154</v>
      </c>
      <c r="C81" s="55" t="s">
        <v>73</v>
      </c>
      <c r="D81" s="55" t="s">
        <v>78</v>
      </c>
    </row>
    <row r="82" spans="1:4" x14ac:dyDescent="0.25">
      <c r="A82" s="55">
        <v>19.809999999999999</v>
      </c>
      <c r="B82" s="55" t="s">
        <v>155</v>
      </c>
      <c r="C82" s="55" t="s">
        <v>73</v>
      </c>
      <c r="D82" s="55" t="s">
        <v>78</v>
      </c>
    </row>
    <row r="83" spans="1:4" x14ac:dyDescent="0.25">
      <c r="A83" s="55">
        <v>19.82</v>
      </c>
      <c r="B83" s="55" t="s">
        <v>156</v>
      </c>
      <c r="C83" s="55" t="s">
        <v>73</v>
      </c>
      <c r="D83" s="55" t="s">
        <v>74</v>
      </c>
    </row>
    <row r="84" spans="1:4" x14ac:dyDescent="0.25">
      <c r="A84" s="55">
        <v>19.829999999999998</v>
      </c>
      <c r="B84" s="55" t="s">
        <v>157</v>
      </c>
      <c r="C84" s="55" t="s">
        <v>73</v>
      </c>
      <c r="D84" s="55" t="s">
        <v>74</v>
      </c>
    </row>
    <row r="85" spans="1:4" x14ac:dyDescent="0.25">
      <c r="A85" s="55">
        <v>19.850000000000001</v>
      </c>
      <c r="B85" s="55" t="s">
        <v>158</v>
      </c>
      <c r="C85" s="55" t="s">
        <v>73</v>
      </c>
      <c r="D85" s="55" t="s">
        <v>74</v>
      </c>
    </row>
    <row r="86" spans="1:4" x14ac:dyDescent="0.25">
      <c r="A86" s="55">
        <v>19.86</v>
      </c>
      <c r="B86" s="55" t="s">
        <v>159</v>
      </c>
      <c r="C86" s="55" t="s">
        <v>37</v>
      </c>
      <c r="D86" s="55" t="s">
        <v>74</v>
      </c>
    </row>
    <row r="87" spans="1:4" x14ac:dyDescent="0.25">
      <c r="A87" s="55">
        <v>19.87</v>
      </c>
      <c r="B87" s="55" t="s">
        <v>160</v>
      </c>
      <c r="C87" s="55" t="s">
        <v>73</v>
      </c>
      <c r="D87" s="55" t="s">
        <v>78</v>
      </c>
    </row>
    <row r="88" spans="1:4" x14ac:dyDescent="0.25">
      <c r="A88" s="55">
        <v>19.88</v>
      </c>
      <c r="B88" s="55" t="s">
        <v>161</v>
      </c>
      <c r="C88" s="55" t="s">
        <v>37</v>
      </c>
      <c r="D88" s="55" t="s">
        <v>78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A3D76-FC39-413C-9556-D04553CE800E}">
  <sheetPr codeName="Sheet3"/>
  <dimension ref="A1:K787"/>
  <sheetViews>
    <sheetView zoomScaleNormal="100" workbookViewId="0">
      <pane xSplit="1" ySplit="1" topLeftCell="B753" activePane="bottomRight" state="frozen"/>
      <selection pane="topRight" activeCell="B1" sqref="B1"/>
      <selection pane="bottomLeft" activeCell="A2" sqref="A2"/>
      <selection pane="bottomRight" activeCell="L777" sqref="L777"/>
    </sheetView>
  </sheetViews>
  <sheetFormatPr defaultRowHeight="15" x14ac:dyDescent="0.25"/>
  <cols>
    <col min="1" max="2" width="9.140625" style="55" customWidth="1"/>
    <col min="3" max="3" width="18.85546875" style="55" customWidth="1"/>
    <col min="4" max="4" width="12.140625" style="55" bestFit="1" customWidth="1"/>
    <col min="5" max="5" width="14.28515625" style="55" bestFit="1" customWidth="1"/>
    <col min="6" max="6" width="10.42578125" style="55" bestFit="1" customWidth="1"/>
    <col min="7" max="16384" width="9.140625" style="55"/>
  </cols>
  <sheetData>
    <row r="1" spans="1:8" x14ac:dyDescent="0.25">
      <c r="A1" s="55" t="s">
        <v>621</v>
      </c>
      <c r="B1" s="55" t="s">
        <v>484</v>
      </c>
      <c r="C1" s="55" t="s">
        <v>455</v>
      </c>
      <c r="D1" s="55" t="s">
        <v>630</v>
      </c>
      <c r="E1" s="55" t="s">
        <v>622</v>
      </c>
      <c r="F1" s="55" t="s">
        <v>631</v>
      </c>
      <c r="G1" s="55" t="s">
        <v>1</v>
      </c>
      <c r="H1" s="55" t="s">
        <v>676</v>
      </c>
    </row>
    <row r="2" spans="1:8" x14ac:dyDescent="0.25">
      <c r="A2" s="55">
        <v>1</v>
      </c>
      <c r="C2" s="55">
        <v>41875</v>
      </c>
      <c r="D2" s="55" t="s">
        <v>32</v>
      </c>
      <c r="F2" s="65">
        <v>41875</v>
      </c>
      <c r="G2" s="55">
        <v>2014</v>
      </c>
      <c r="H2" s="55">
        <f>G2+1</f>
        <v>2015</v>
      </c>
    </row>
    <row r="3" spans="1:8" x14ac:dyDescent="0.25">
      <c r="A3" s="55">
        <v>2</v>
      </c>
      <c r="C3" s="55">
        <v>41875</v>
      </c>
      <c r="D3" s="55" t="s">
        <v>32</v>
      </c>
      <c r="F3" s="65">
        <v>41875</v>
      </c>
      <c r="G3" s="55">
        <v>2014</v>
      </c>
      <c r="H3" s="69">
        <f t="shared" ref="H3:H66" si="0">G3+1</f>
        <v>2015</v>
      </c>
    </row>
    <row r="4" spans="1:8" x14ac:dyDescent="0.25">
      <c r="A4" s="55">
        <v>3</v>
      </c>
      <c r="C4" s="55">
        <v>41876</v>
      </c>
      <c r="D4" s="55" t="s">
        <v>32</v>
      </c>
      <c r="F4" s="65">
        <v>41876</v>
      </c>
      <c r="G4" s="55">
        <v>2014</v>
      </c>
      <c r="H4" s="69">
        <f t="shared" si="0"/>
        <v>2015</v>
      </c>
    </row>
    <row r="5" spans="1:8" x14ac:dyDescent="0.25">
      <c r="A5" s="55">
        <v>4</v>
      </c>
      <c r="C5" s="55">
        <v>41877</v>
      </c>
      <c r="D5" s="55" t="s">
        <v>32</v>
      </c>
      <c r="F5" s="65">
        <v>41877</v>
      </c>
      <c r="G5" s="55">
        <v>2014</v>
      </c>
      <c r="H5" s="69">
        <f t="shared" si="0"/>
        <v>2015</v>
      </c>
    </row>
    <row r="6" spans="1:8" x14ac:dyDescent="0.25">
      <c r="A6" s="55">
        <v>5</v>
      </c>
      <c r="C6" s="55">
        <v>41878</v>
      </c>
      <c r="D6" s="55" t="s">
        <v>32</v>
      </c>
      <c r="F6" s="65">
        <v>41878</v>
      </c>
      <c r="G6" s="55">
        <v>2014</v>
      </c>
      <c r="H6" s="69">
        <f t="shared" si="0"/>
        <v>2015</v>
      </c>
    </row>
    <row r="7" spans="1:8" x14ac:dyDescent="0.25">
      <c r="A7" s="55">
        <v>6</v>
      </c>
      <c r="C7" s="55">
        <v>41879</v>
      </c>
      <c r="D7" s="55" t="s">
        <v>32</v>
      </c>
      <c r="F7" s="65">
        <v>41879</v>
      </c>
      <c r="G7" s="55">
        <v>2014</v>
      </c>
      <c r="H7" s="69">
        <f t="shared" si="0"/>
        <v>2015</v>
      </c>
    </row>
    <row r="8" spans="1:8" x14ac:dyDescent="0.25">
      <c r="A8" s="55">
        <v>7</v>
      </c>
      <c r="C8" s="55">
        <v>41880</v>
      </c>
      <c r="D8" s="55" t="s">
        <v>32</v>
      </c>
      <c r="F8" s="65">
        <v>41880</v>
      </c>
      <c r="G8" s="55">
        <v>2014</v>
      </c>
      <c r="H8" s="69">
        <f t="shared" si="0"/>
        <v>2015</v>
      </c>
    </row>
    <row r="9" spans="1:8" x14ac:dyDescent="0.25">
      <c r="A9" s="55">
        <v>8</v>
      </c>
      <c r="C9" s="55">
        <v>41881</v>
      </c>
      <c r="D9" s="55" t="s">
        <v>32</v>
      </c>
      <c r="F9" s="65">
        <v>41881</v>
      </c>
      <c r="G9" s="55">
        <v>2014</v>
      </c>
      <c r="H9" s="69">
        <f t="shared" si="0"/>
        <v>2015</v>
      </c>
    </row>
    <row r="10" spans="1:8" x14ac:dyDescent="0.25">
      <c r="A10" s="55">
        <v>9</v>
      </c>
      <c r="C10" s="55">
        <v>41882</v>
      </c>
      <c r="D10" s="55" t="s">
        <v>32</v>
      </c>
      <c r="F10" s="65">
        <v>41882</v>
      </c>
      <c r="G10" s="55">
        <v>2014</v>
      </c>
      <c r="H10" s="69">
        <f t="shared" si="0"/>
        <v>2015</v>
      </c>
    </row>
    <row r="11" spans="1:8" x14ac:dyDescent="0.25">
      <c r="A11" s="55">
        <v>10</v>
      </c>
      <c r="C11" s="55">
        <v>41883</v>
      </c>
      <c r="D11" s="55" t="s">
        <v>32</v>
      </c>
      <c r="F11" s="65">
        <v>41883</v>
      </c>
      <c r="G11" s="55">
        <v>2014</v>
      </c>
      <c r="H11" s="69">
        <f t="shared" si="0"/>
        <v>2015</v>
      </c>
    </row>
    <row r="12" spans="1:8" x14ac:dyDescent="0.25">
      <c r="A12" s="55">
        <v>11</v>
      </c>
      <c r="C12" s="55">
        <v>41884</v>
      </c>
      <c r="D12" s="55" t="s">
        <v>32</v>
      </c>
      <c r="F12" s="65">
        <v>41884</v>
      </c>
      <c r="G12" s="55">
        <v>2014</v>
      </c>
      <c r="H12" s="69">
        <f t="shared" si="0"/>
        <v>2015</v>
      </c>
    </row>
    <row r="13" spans="1:8" x14ac:dyDescent="0.25">
      <c r="A13" s="55">
        <v>12</v>
      </c>
      <c r="C13" s="55">
        <v>41885</v>
      </c>
      <c r="D13" s="55" t="s">
        <v>32</v>
      </c>
      <c r="F13" s="65">
        <v>41885</v>
      </c>
      <c r="G13" s="55">
        <v>2014</v>
      </c>
      <c r="H13" s="69">
        <f t="shared" si="0"/>
        <v>2015</v>
      </c>
    </row>
    <row r="14" spans="1:8" x14ac:dyDescent="0.25">
      <c r="A14" s="55">
        <v>13</v>
      </c>
      <c r="C14" s="55">
        <v>41886</v>
      </c>
      <c r="D14" s="55" t="s">
        <v>32</v>
      </c>
      <c r="F14" s="65">
        <v>41886</v>
      </c>
      <c r="G14" s="55">
        <v>2014</v>
      </c>
      <c r="H14" s="69">
        <f t="shared" si="0"/>
        <v>2015</v>
      </c>
    </row>
    <row r="15" spans="1:8" x14ac:dyDescent="0.25">
      <c r="A15" s="55">
        <v>14</v>
      </c>
      <c r="C15" s="55">
        <v>41887</v>
      </c>
      <c r="D15" s="55" t="s">
        <v>32</v>
      </c>
      <c r="F15" s="65">
        <v>41887</v>
      </c>
      <c r="G15" s="55">
        <v>2014</v>
      </c>
      <c r="H15" s="69">
        <f t="shared" si="0"/>
        <v>2015</v>
      </c>
    </row>
    <row r="16" spans="1:8" x14ac:dyDescent="0.25">
      <c r="A16" s="55">
        <v>15</v>
      </c>
      <c r="C16" s="55">
        <v>41888</v>
      </c>
      <c r="D16" s="55" t="s">
        <v>32</v>
      </c>
      <c r="F16" s="65">
        <v>41888</v>
      </c>
      <c r="G16" s="55">
        <v>2014</v>
      </c>
      <c r="H16" s="69">
        <f t="shared" si="0"/>
        <v>2015</v>
      </c>
    </row>
    <row r="17" spans="1:8" x14ac:dyDescent="0.25">
      <c r="A17" s="55">
        <v>16</v>
      </c>
      <c r="C17" s="55">
        <v>41889</v>
      </c>
      <c r="D17" s="55" t="s">
        <v>32</v>
      </c>
      <c r="F17" s="65">
        <v>41889</v>
      </c>
      <c r="G17" s="55">
        <v>2014</v>
      </c>
      <c r="H17" s="69">
        <f t="shared" si="0"/>
        <v>2015</v>
      </c>
    </row>
    <row r="18" spans="1:8" x14ac:dyDescent="0.25">
      <c r="A18" s="55">
        <v>17</v>
      </c>
      <c r="C18" s="55">
        <v>41890</v>
      </c>
      <c r="D18" s="55" t="s">
        <v>32</v>
      </c>
      <c r="F18" s="65">
        <v>41890</v>
      </c>
      <c r="G18" s="55">
        <v>2014</v>
      </c>
      <c r="H18" s="69">
        <f t="shared" si="0"/>
        <v>2015</v>
      </c>
    </row>
    <row r="19" spans="1:8" x14ac:dyDescent="0.25">
      <c r="A19" s="55">
        <v>18</v>
      </c>
      <c r="C19" s="55">
        <v>41891</v>
      </c>
      <c r="D19" s="55" t="s">
        <v>32</v>
      </c>
      <c r="F19" s="65">
        <v>41891</v>
      </c>
      <c r="G19" s="55">
        <v>2014</v>
      </c>
      <c r="H19" s="69">
        <f t="shared" si="0"/>
        <v>2015</v>
      </c>
    </row>
    <row r="20" spans="1:8" x14ac:dyDescent="0.25">
      <c r="A20" s="55">
        <v>19</v>
      </c>
      <c r="C20" s="55">
        <v>41892</v>
      </c>
      <c r="D20" s="55" t="s">
        <v>32</v>
      </c>
      <c r="F20" s="65">
        <v>41892</v>
      </c>
      <c r="G20" s="55">
        <v>2014</v>
      </c>
      <c r="H20" s="69">
        <f t="shared" si="0"/>
        <v>2015</v>
      </c>
    </row>
    <row r="21" spans="1:8" x14ac:dyDescent="0.25">
      <c r="A21" s="55">
        <v>20</v>
      </c>
      <c r="C21" s="55">
        <v>41893</v>
      </c>
      <c r="D21" s="55" t="s">
        <v>32</v>
      </c>
      <c r="F21" s="65">
        <v>41893</v>
      </c>
      <c r="G21" s="55">
        <v>2014</v>
      </c>
      <c r="H21" s="69">
        <f t="shared" si="0"/>
        <v>2015</v>
      </c>
    </row>
    <row r="22" spans="1:8" x14ac:dyDescent="0.25">
      <c r="A22" s="55">
        <v>21</v>
      </c>
      <c r="C22" s="55">
        <v>41894</v>
      </c>
      <c r="D22" s="55" t="s">
        <v>32</v>
      </c>
      <c r="F22" s="65">
        <v>41894</v>
      </c>
      <c r="G22" s="55">
        <v>2014</v>
      </c>
      <c r="H22" s="69">
        <f t="shared" si="0"/>
        <v>2015</v>
      </c>
    </row>
    <row r="23" spans="1:8" x14ac:dyDescent="0.25">
      <c r="A23" s="55">
        <v>22</v>
      </c>
      <c r="C23" s="55">
        <v>41895</v>
      </c>
      <c r="D23" s="55" t="s">
        <v>32</v>
      </c>
      <c r="F23" s="65">
        <v>41895</v>
      </c>
      <c r="G23" s="55">
        <v>2014</v>
      </c>
      <c r="H23" s="69">
        <f t="shared" si="0"/>
        <v>2015</v>
      </c>
    </row>
    <row r="24" spans="1:8" x14ac:dyDescent="0.25">
      <c r="A24" s="55">
        <v>23</v>
      </c>
      <c r="C24" s="55">
        <v>41896</v>
      </c>
      <c r="D24" s="55" t="s">
        <v>32</v>
      </c>
      <c r="F24" s="65">
        <v>41896</v>
      </c>
      <c r="G24" s="55">
        <v>2014</v>
      </c>
      <c r="H24" s="69">
        <f t="shared" si="0"/>
        <v>2015</v>
      </c>
    </row>
    <row r="25" spans="1:8" x14ac:dyDescent="0.25">
      <c r="A25" s="55">
        <v>24</v>
      </c>
      <c r="C25" s="55">
        <v>41897</v>
      </c>
      <c r="D25" s="55" t="s">
        <v>32</v>
      </c>
      <c r="F25" s="65">
        <v>41897</v>
      </c>
      <c r="G25" s="55">
        <v>2014</v>
      </c>
      <c r="H25" s="69">
        <f t="shared" si="0"/>
        <v>2015</v>
      </c>
    </row>
    <row r="26" spans="1:8" x14ac:dyDescent="0.25">
      <c r="A26" s="55">
        <v>25</v>
      </c>
      <c r="C26" s="55">
        <v>41898</v>
      </c>
      <c r="D26" s="55" t="s">
        <v>32</v>
      </c>
      <c r="F26" s="65">
        <v>41898</v>
      </c>
      <c r="G26" s="55">
        <v>2014</v>
      </c>
      <c r="H26" s="69">
        <f t="shared" si="0"/>
        <v>2015</v>
      </c>
    </row>
    <row r="27" spans="1:8" x14ac:dyDescent="0.25">
      <c r="A27" s="55">
        <v>26</v>
      </c>
      <c r="C27" s="55">
        <v>41899</v>
      </c>
      <c r="D27" s="55" t="s">
        <v>32</v>
      </c>
      <c r="F27" s="65">
        <v>41899</v>
      </c>
      <c r="G27" s="55">
        <v>2014</v>
      </c>
      <c r="H27" s="69">
        <f t="shared" si="0"/>
        <v>2015</v>
      </c>
    </row>
    <row r="28" spans="1:8" x14ac:dyDescent="0.25">
      <c r="A28" s="55">
        <v>27</v>
      </c>
      <c r="C28" s="55">
        <v>41900</v>
      </c>
      <c r="D28" s="55" t="s">
        <v>32</v>
      </c>
      <c r="F28" s="65">
        <v>41900</v>
      </c>
      <c r="G28" s="55">
        <v>2014</v>
      </c>
      <c r="H28" s="69">
        <f t="shared" si="0"/>
        <v>2015</v>
      </c>
    </row>
    <row r="29" spans="1:8" x14ac:dyDescent="0.25">
      <c r="A29" s="55">
        <v>28</v>
      </c>
      <c r="C29" s="55">
        <v>41901</v>
      </c>
      <c r="D29" s="55" t="s">
        <v>32</v>
      </c>
      <c r="F29" s="65">
        <v>41901</v>
      </c>
      <c r="G29" s="55">
        <v>2014</v>
      </c>
      <c r="H29" s="69">
        <f t="shared" si="0"/>
        <v>2015</v>
      </c>
    </row>
    <row r="30" spans="1:8" x14ac:dyDescent="0.25">
      <c r="A30" s="55">
        <v>29</v>
      </c>
      <c r="C30" s="55">
        <v>41902</v>
      </c>
      <c r="D30" s="55" t="s">
        <v>32</v>
      </c>
      <c r="F30" s="65">
        <v>41902</v>
      </c>
      <c r="G30" s="55">
        <v>2014</v>
      </c>
      <c r="H30" s="69">
        <f t="shared" si="0"/>
        <v>2015</v>
      </c>
    </row>
    <row r="31" spans="1:8" x14ac:dyDescent="0.25">
      <c r="A31" s="55">
        <v>30</v>
      </c>
      <c r="C31" s="55">
        <v>41903</v>
      </c>
      <c r="D31" s="55" t="s">
        <v>32</v>
      </c>
      <c r="F31" s="65">
        <v>41903</v>
      </c>
      <c r="G31" s="55">
        <v>2014</v>
      </c>
      <c r="H31" s="69">
        <f t="shared" si="0"/>
        <v>2015</v>
      </c>
    </row>
    <row r="32" spans="1:8" x14ac:dyDescent="0.25">
      <c r="A32" s="55">
        <v>31</v>
      </c>
      <c r="C32" s="55">
        <v>41904</v>
      </c>
      <c r="D32" s="55" t="s">
        <v>32</v>
      </c>
      <c r="F32" s="65">
        <v>41904</v>
      </c>
      <c r="G32" s="55">
        <v>2014</v>
      </c>
      <c r="H32" s="69">
        <f t="shared" si="0"/>
        <v>2015</v>
      </c>
    </row>
    <row r="33" spans="1:8" x14ac:dyDescent="0.25">
      <c r="A33" s="55">
        <v>32</v>
      </c>
      <c r="C33" s="55">
        <v>41905</v>
      </c>
      <c r="D33" s="55" t="s">
        <v>32</v>
      </c>
      <c r="F33" s="65">
        <v>41905</v>
      </c>
      <c r="G33" s="55">
        <v>2014</v>
      </c>
      <c r="H33" s="69">
        <f t="shared" si="0"/>
        <v>2015</v>
      </c>
    </row>
    <row r="34" spans="1:8" x14ac:dyDescent="0.25">
      <c r="A34" s="55">
        <v>33</v>
      </c>
      <c r="C34" s="55">
        <v>41906</v>
      </c>
      <c r="D34" s="55" t="s">
        <v>32</v>
      </c>
      <c r="F34" s="65">
        <v>41906</v>
      </c>
      <c r="G34" s="55">
        <v>2014</v>
      </c>
      <c r="H34" s="69">
        <f t="shared" si="0"/>
        <v>2015</v>
      </c>
    </row>
    <row r="35" spans="1:8" x14ac:dyDescent="0.25">
      <c r="A35" s="55">
        <v>34</v>
      </c>
      <c r="C35" s="55">
        <v>41907</v>
      </c>
      <c r="D35" s="55" t="s">
        <v>32</v>
      </c>
      <c r="F35" s="65">
        <v>41907</v>
      </c>
      <c r="G35" s="55">
        <v>2014</v>
      </c>
      <c r="H35" s="69">
        <f t="shared" si="0"/>
        <v>2015</v>
      </c>
    </row>
    <row r="36" spans="1:8" x14ac:dyDescent="0.25">
      <c r="A36" s="55">
        <v>35</v>
      </c>
      <c r="C36" s="55">
        <v>41908</v>
      </c>
      <c r="D36" s="55" t="s">
        <v>32</v>
      </c>
      <c r="F36" s="65">
        <v>41908</v>
      </c>
      <c r="G36" s="55">
        <v>2014</v>
      </c>
      <c r="H36" s="69">
        <f t="shared" si="0"/>
        <v>2015</v>
      </c>
    </row>
    <row r="37" spans="1:8" x14ac:dyDescent="0.25">
      <c r="A37" s="55">
        <v>36</v>
      </c>
      <c r="C37" s="55">
        <v>41909</v>
      </c>
      <c r="D37" s="55" t="s">
        <v>32</v>
      </c>
      <c r="F37" s="65">
        <v>41909</v>
      </c>
      <c r="G37" s="55">
        <v>2014</v>
      </c>
      <c r="H37" s="69">
        <f t="shared" si="0"/>
        <v>2015</v>
      </c>
    </row>
    <row r="38" spans="1:8" x14ac:dyDescent="0.25">
      <c r="A38" s="55">
        <v>37</v>
      </c>
      <c r="C38" s="55">
        <v>41910</v>
      </c>
      <c r="D38" s="55" t="s">
        <v>32</v>
      </c>
      <c r="F38" s="65">
        <v>41910</v>
      </c>
      <c r="G38" s="55">
        <v>2014</v>
      </c>
      <c r="H38" s="69">
        <f t="shared" si="0"/>
        <v>2015</v>
      </c>
    </row>
    <row r="39" spans="1:8" x14ac:dyDescent="0.25">
      <c r="A39" s="55">
        <v>38</v>
      </c>
      <c r="C39" s="55">
        <v>41911</v>
      </c>
      <c r="D39" s="55" t="s">
        <v>32</v>
      </c>
      <c r="F39" s="65">
        <v>41911</v>
      </c>
      <c r="G39" s="55">
        <v>2014</v>
      </c>
      <c r="H39" s="69">
        <f t="shared" si="0"/>
        <v>2015</v>
      </c>
    </row>
    <row r="40" spans="1:8" x14ac:dyDescent="0.25">
      <c r="A40" s="55">
        <v>39</v>
      </c>
      <c r="C40" s="55">
        <v>41912</v>
      </c>
      <c r="D40" s="55" t="s">
        <v>32</v>
      </c>
      <c r="F40" s="65">
        <v>41912</v>
      </c>
      <c r="G40" s="55">
        <v>2014</v>
      </c>
      <c r="H40" s="69">
        <f t="shared" si="0"/>
        <v>2015</v>
      </c>
    </row>
    <row r="41" spans="1:8" x14ac:dyDescent="0.25">
      <c r="A41" s="55">
        <v>40</v>
      </c>
      <c r="C41" s="55">
        <v>41913</v>
      </c>
      <c r="D41" s="55" t="s">
        <v>32</v>
      </c>
      <c r="F41" s="65">
        <v>41913</v>
      </c>
      <c r="G41" s="55">
        <v>2014</v>
      </c>
      <c r="H41" s="69">
        <f t="shared" si="0"/>
        <v>2015</v>
      </c>
    </row>
    <row r="42" spans="1:8" x14ac:dyDescent="0.25">
      <c r="A42" s="55">
        <v>41</v>
      </c>
      <c r="C42" s="55">
        <v>41914</v>
      </c>
      <c r="D42" s="55" t="s">
        <v>32</v>
      </c>
      <c r="F42" s="65">
        <v>41914</v>
      </c>
      <c r="G42" s="55">
        <v>2014</v>
      </c>
      <c r="H42" s="69">
        <f t="shared" si="0"/>
        <v>2015</v>
      </c>
    </row>
    <row r="43" spans="1:8" x14ac:dyDescent="0.25">
      <c r="A43" s="55">
        <v>42</v>
      </c>
      <c r="C43" s="55">
        <v>41915</v>
      </c>
      <c r="D43" s="55" t="s">
        <v>32</v>
      </c>
      <c r="F43" s="65">
        <v>41915</v>
      </c>
      <c r="G43" s="55">
        <v>2014</v>
      </c>
      <c r="H43" s="69">
        <f t="shared" si="0"/>
        <v>2015</v>
      </c>
    </row>
    <row r="44" spans="1:8" x14ac:dyDescent="0.25">
      <c r="A44" s="55">
        <v>43</v>
      </c>
      <c r="C44" s="55">
        <v>41916</v>
      </c>
      <c r="D44" s="55" t="s">
        <v>32</v>
      </c>
      <c r="F44" s="65">
        <v>41916</v>
      </c>
      <c r="G44" s="55">
        <v>2014</v>
      </c>
      <c r="H44" s="69">
        <f t="shared" si="0"/>
        <v>2015</v>
      </c>
    </row>
    <row r="45" spans="1:8" x14ac:dyDescent="0.25">
      <c r="A45" s="55">
        <v>44</v>
      </c>
      <c r="C45" s="55">
        <v>41917</v>
      </c>
      <c r="D45" s="55" t="s">
        <v>32</v>
      </c>
      <c r="F45" s="65">
        <v>41917</v>
      </c>
      <c r="G45" s="55">
        <v>2014</v>
      </c>
      <c r="H45" s="69">
        <f t="shared" si="0"/>
        <v>2015</v>
      </c>
    </row>
    <row r="46" spans="1:8" x14ac:dyDescent="0.25">
      <c r="A46" s="55">
        <v>45</v>
      </c>
      <c r="C46" s="55">
        <v>41918</v>
      </c>
      <c r="D46" s="55" t="s">
        <v>32</v>
      </c>
      <c r="F46" s="65">
        <v>41918</v>
      </c>
      <c r="G46" s="55">
        <v>2014</v>
      </c>
      <c r="H46" s="69">
        <f t="shared" si="0"/>
        <v>2015</v>
      </c>
    </row>
    <row r="47" spans="1:8" x14ac:dyDescent="0.25">
      <c r="A47" s="55">
        <v>46</v>
      </c>
      <c r="C47" s="55">
        <v>41919</v>
      </c>
      <c r="D47" s="55" t="s">
        <v>32</v>
      </c>
      <c r="F47" s="65">
        <v>41919</v>
      </c>
      <c r="G47" s="55">
        <v>2014</v>
      </c>
      <c r="H47" s="69">
        <f t="shared" si="0"/>
        <v>2015</v>
      </c>
    </row>
    <row r="48" spans="1:8" x14ac:dyDescent="0.25">
      <c r="A48" s="55">
        <v>47</v>
      </c>
      <c r="C48" s="55">
        <v>41920</v>
      </c>
      <c r="D48" s="55" t="s">
        <v>32</v>
      </c>
      <c r="F48" s="65">
        <v>41920</v>
      </c>
      <c r="G48" s="55">
        <v>2014</v>
      </c>
      <c r="H48" s="69">
        <f t="shared" si="0"/>
        <v>2015</v>
      </c>
    </row>
    <row r="49" spans="1:8" x14ac:dyDescent="0.25">
      <c r="A49" s="55">
        <v>48</v>
      </c>
      <c r="C49" s="55">
        <v>41921</v>
      </c>
      <c r="D49" s="55" t="s">
        <v>32</v>
      </c>
      <c r="F49" s="65">
        <v>41921</v>
      </c>
      <c r="G49" s="55">
        <v>2014</v>
      </c>
      <c r="H49" s="69">
        <f t="shared" si="0"/>
        <v>2015</v>
      </c>
    </row>
    <row r="50" spans="1:8" x14ac:dyDescent="0.25">
      <c r="A50" s="55">
        <v>49</v>
      </c>
      <c r="C50" s="55">
        <v>41922</v>
      </c>
      <c r="D50" s="55" t="s">
        <v>32</v>
      </c>
      <c r="F50" s="65">
        <v>41922</v>
      </c>
      <c r="G50" s="55">
        <v>2014</v>
      </c>
      <c r="H50" s="69">
        <f t="shared" si="0"/>
        <v>2015</v>
      </c>
    </row>
    <row r="51" spans="1:8" x14ac:dyDescent="0.25">
      <c r="A51" s="55">
        <v>50</v>
      </c>
      <c r="C51" s="55">
        <v>41923</v>
      </c>
      <c r="D51" s="55" t="s">
        <v>32</v>
      </c>
      <c r="F51" s="65">
        <v>41923</v>
      </c>
      <c r="G51" s="55">
        <v>2014</v>
      </c>
      <c r="H51" s="69">
        <f t="shared" si="0"/>
        <v>2015</v>
      </c>
    </row>
    <row r="52" spans="1:8" x14ac:dyDescent="0.25">
      <c r="A52" s="55">
        <v>51</v>
      </c>
      <c r="B52" s="55">
        <v>4</v>
      </c>
      <c r="C52" s="55">
        <v>41924</v>
      </c>
      <c r="D52" s="55" t="s">
        <v>32</v>
      </c>
      <c r="E52" s="12">
        <v>8.1632653061224483E-2</v>
      </c>
      <c r="F52" s="65">
        <v>41924</v>
      </c>
      <c r="G52" s="55">
        <v>2014</v>
      </c>
      <c r="H52" s="69">
        <f t="shared" si="0"/>
        <v>2015</v>
      </c>
    </row>
    <row r="53" spans="1:8" x14ac:dyDescent="0.25">
      <c r="A53" s="55">
        <v>52</v>
      </c>
      <c r="B53" s="55">
        <v>4</v>
      </c>
      <c r="C53" s="55">
        <v>41925</v>
      </c>
      <c r="D53" s="55" t="s">
        <v>32</v>
      </c>
      <c r="E53" s="12">
        <v>8.1632653061224483E-2</v>
      </c>
      <c r="F53" s="65">
        <v>41925</v>
      </c>
      <c r="G53" s="55">
        <v>2014</v>
      </c>
      <c r="H53" s="69">
        <f t="shared" si="0"/>
        <v>2015</v>
      </c>
    </row>
    <row r="54" spans="1:8" x14ac:dyDescent="0.25">
      <c r="A54" s="55">
        <v>53</v>
      </c>
      <c r="B54" s="55">
        <v>8</v>
      </c>
      <c r="C54" s="55">
        <v>41926</v>
      </c>
      <c r="D54" s="55" t="s">
        <v>32</v>
      </c>
      <c r="E54" s="12">
        <v>0.16326530612244897</v>
      </c>
      <c r="F54" s="65">
        <v>41926</v>
      </c>
      <c r="G54" s="55">
        <v>2014</v>
      </c>
      <c r="H54" s="69">
        <f t="shared" si="0"/>
        <v>2015</v>
      </c>
    </row>
    <row r="55" spans="1:8" x14ac:dyDescent="0.25">
      <c r="A55" s="55">
        <v>54</v>
      </c>
      <c r="B55" s="55">
        <v>14</v>
      </c>
      <c r="C55" s="55">
        <v>41927</v>
      </c>
      <c r="D55" s="55" t="s">
        <v>32</v>
      </c>
      <c r="E55" s="12">
        <v>0.2857142857142857</v>
      </c>
      <c r="F55" s="65">
        <v>41927</v>
      </c>
      <c r="G55" s="55">
        <v>2014</v>
      </c>
      <c r="H55" s="69">
        <f t="shared" si="0"/>
        <v>2015</v>
      </c>
    </row>
    <row r="56" spans="1:8" x14ac:dyDescent="0.25">
      <c r="A56" s="55">
        <v>55</v>
      </c>
      <c r="B56" s="55">
        <v>16</v>
      </c>
      <c r="C56" s="55">
        <v>41928</v>
      </c>
      <c r="D56" s="55" t="s">
        <v>32</v>
      </c>
      <c r="E56" s="12">
        <v>0.32653061224489793</v>
      </c>
      <c r="F56" s="65">
        <v>41928</v>
      </c>
      <c r="G56" s="55">
        <v>2014</v>
      </c>
      <c r="H56" s="69">
        <f t="shared" si="0"/>
        <v>2015</v>
      </c>
    </row>
    <row r="57" spans="1:8" x14ac:dyDescent="0.25">
      <c r="A57" s="55">
        <v>56</v>
      </c>
      <c r="B57" s="55">
        <v>22</v>
      </c>
      <c r="C57" s="55">
        <v>41929</v>
      </c>
      <c r="D57" s="55" t="s">
        <v>32</v>
      </c>
      <c r="E57" s="12">
        <v>0.44897959183673469</v>
      </c>
      <c r="F57" s="65">
        <v>41929</v>
      </c>
      <c r="G57" s="55">
        <v>2014</v>
      </c>
      <c r="H57" s="69">
        <f t="shared" si="0"/>
        <v>2015</v>
      </c>
    </row>
    <row r="58" spans="1:8" x14ac:dyDescent="0.25">
      <c r="A58" s="55">
        <v>57</v>
      </c>
      <c r="B58" s="55">
        <v>26</v>
      </c>
      <c r="C58" s="55">
        <v>41930</v>
      </c>
      <c r="D58" s="55" t="s">
        <v>32</v>
      </c>
      <c r="E58" s="12">
        <v>0.53061224489795922</v>
      </c>
      <c r="F58" s="65">
        <v>41930</v>
      </c>
      <c r="G58" s="55">
        <v>2014</v>
      </c>
      <c r="H58" s="69">
        <f t="shared" si="0"/>
        <v>2015</v>
      </c>
    </row>
    <row r="59" spans="1:8" x14ac:dyDescent="0.25">
      <c r="A59" s="55">
        <v>58</v>
      </c>
      <c r="B59" s="55">
        <v>26</v>
      </c>
      <c r="C59" s="55">
        <v>41931</v>
      </c>
      <c r="D59" s="55" t="s">
        <v>32</v>
      </c>
      <c r="E59" s="12">
        <v>0.53061224489795922</v>
      </c>
      <c r="F59" s="65">
        <v>41931</v>
      </c>
      <c r="G59" s="55">
        <v>2014</v>
      </c>
      <c r="H59" s="69">
        <f t="shared" si="0"/>
        <v>2015</v>
      </c>
    </row>
    <row r="60" spans="1:8" x14ac:dyDescent="0.25">
      <c r="A60" s="55">
        <v>59</v>
      </c>
      <c r="B60" s="55">
        <v>29</v>
      </c>
      <c r="C60" s="55">
        <v>41932</v>
      </c>
      <c r="D60" s="55" t="s">
        <v>32</v>
      </c>
      <c r="E60" s="12">
        <v>0.59183673469387754</v>
      </c>
      <c r="F60" s="65">
        <v>41932</v>
      </c>
      <c r="G60" s="55">
        <v>2014</v>
      </c>
      <c r="H60" s="69">
        <f t="shared" si="0"/>
        <v>2015</v>
      </c>
    </row>
    <row r="61" spans="1:8" x14ac:dyDescent="0.25">
      <c r="A61" s="55">
        <v>60</v>
      </c>
      <c r="B61" s="55">
        <v>29</v>
      </c>
      <c r="C61" s="55">
        <v>41933</v>
      </c>
      <c r="D61" s="55" t="s">
        <v>32</v>
      </c>
      <c r="E61" s="12">
        <v>0.59183673469387754</v>
      </c>
      <c r="F61" s="65">
        <v>41933</v>
      </c>
      <c r="G61" s="55">
        <v>2014</v>
      </c>
      <c r="H61" s="69">
        <f t="shared" si="0"/>
        <v>2015</v>
      </c>
    </row>
    <row r="62" spans="1:8" x14ac:dyDescent="0.25">
      <c r="A62" s="55">
        <v>61</v>
      </c>
      <c r="B62" s="55">
        <v>31</v>
      </c>
      <c r="C62" s="55">
        <v>41934</v>
      </c>
      <c r="D62" s="55" t="s">
        <v>32</v>
      </c>
      <c r="E62" s="12">
        <v>0.63265306122448983</v>
      </c>
      <c r="F62" s="65">
        <v>41934</v>
      </c>
      <c r="G62" s="55">
        <v>2014</v>
      </c>
      <c r="H62" s="69">
        <f t="shared" si="0"/>
        <v>2015</v>
      </c>
    </row>
    <row r="63" spans="1:8" x14ac:dyDescent="0.25">
      <c r="A63" s="55">
        <v>62</v>
      </c>
      <c r="B63" s="55">
        <v>37</v>
      </c>
      <c r="C63" s="55">
        <v>41935</v>
      </c>
      <c r="D63" s="55" t="s">
        <v>32</v>
      </c>
      <c r="E63" s="12">
        <v>0.75510204081632648</v>
      </c>
      <c r="F63" s="65">
        <v>41935</v>
      </c>
      <c r="G63" s="55">
        <v>2014</v>
      </c>
      <c r="H63" s="69">
        <f t="shared" si="0"/>
        <v>2015</v>
      </c>
    </row>
    <row r="64" spans="1:8" x14ac:dyDescent="0.25">
      <c r="A64" s="55">
        <v>63</v>
      </c>
      <c r="B64" s="55">
        <v>37</v>
      </c>
      <c r="C64" s="55">
        <v>41936</v>
      </c>
      <c r="D64" s="55" t="s">
        <v>32</v>
      </c>
      <c r="E64" s="12">
        <v>0.75510204081632648</v>
      </c>
      <c r="F64" s="65">
        <v>41936</v>
      </c>
      <c r="G64" s="55">
        <v>2014</v>
      </c>
      <c r="H64" s="69">
        <f t="shared" si="0"/>
        <v>2015</v>
      </c>
    </row>
    <row r="65" spans="1:8" x14ac:dyDescent="0.25">
      <c r="A65" s="55">
        <v>64</v>
      </c>
      <c r="B65" s="55">
        <v>37</v>
      </c>
      <c r="C65" s="55">
        <v>41937</v>
      </c>
      <c r="D65" s="55" t="s">
        <v>32</v>
      </c>
      <c r="E65" s="12">
        <v>0.75510204081632648</v>
      </c>
      <c r="F65" s="65">
        <v>41937</v>
      </c>
      <c r="G65" s="55">
        <v>2014</v>
      </c>
      <c r="H65" s="69">
        <f t="shared" si="0"/>
        <v>2015</v>
      </c>
    </row>
    <row r="66" spans="1:8" x14ac:dyDescent="0.25">
      <c r="A66" s="55">
        <v>65</v>
      </c>
      <c r="B66" s="55">
        <v>39</v>
      </c>
      <c r="C66" s="55">
        <v>41938</v>
      </c>
      <c r="D66" s="55" t="s">
        <v>32</v>
      </c>
      <c r="E66" s="12">
        <v>0.79591836734693877</v>
      </c>
      <c r="F66" s="65">
        <v>41938</v>
      </c>
      <c r="G66" s="55">
        <v>2014</v>
      </c>
      <c r="H66" s="69">
        <f t="shared" si="0"/>
        <v>2015</v>
      </c>
    </row>
    <row r="67" spans="1:8" x14ac:dyDescent="0.25">
      <c r="A67" s="55">
        <v>66</v>
      </c>
      <c r="B67" s="55">
        <v>41</v>
      </c>
      <c r="C67" s="55">
        <v>41939</v>
      </c>
      <c r="D67" s="55" t="s">
        <v>32</v>
      </c>
      <c r="E67" s="12">
        <v>0.83673469387755106</v>
      </c>
      <c r="F67" s="65">
        <v>41939</v>
      </c>
      <c r="G67" s="55">
        <v>2014</v>
      </c>
      <c r="H67" s="69">
        <f t="shared" ref="H67:H130" si="1">G67+1</f>
        <v>2015</v>
      </c>
    </row>
    <row r="68" spans="1:8" x14ac:dyDescent="0.25">
      <c r="A68" s="55">
        <v>67</v>
      </c>
      <c r="B68" s="55">
        <v>41</v>
      </c>
      <c r="C68" s="55">
        <v>41940</v>
      </c>
      <c r="D68" s="55" t="s">
        <v>32</v>
      </c>
      <c r="E68" s="12">
        <v>0.83673469387755106</v>
      </c>
      <c r="F68" s="65">
        <v>41940</v>
      </c>
      <c r="G68" s="55">
        <v>2014</v>
      </c>
      <c r="H68" s="69">
        <f t="shared" si="1"/>
        <v>2015</v>
      </c>
    </row>
    <row r="69" spans="1:8" x14ac:dyDescent="0.25">
      <c r="A69" s="55">
        <v>68</v>
      </c>
      <c r="B69" s="55">
        <v>41</v>
      </c>
      <c r="C69" s="55">
        <v>41941</v>
      </c>
      <c r="D69" s="55" t="s">
        <v>32</v>
      </c>
      <c r="E69" s="12">
        <v>0.83673469387755106</v>
      </c>
      <c r="F69" s="65">
        <v>41941</v>
      </c>
      <c r="G69" s="55">
        <v>2014</v>
      </c>
      <c r="H69" s="69">
        <f t="shared" si="1"/>
        <v>2015</v>
      </c>
    </row>
    <row r="70" spans="1:8" x14ac:dyDescent="0.25">
      <c r="A70" s="55">
        <v>69</v>
      </c>
      <c r="B70" s="55">
        <v>41</v>
      </c>
      <c r="C70" s="55">
        <v>41942</v>
      </c>
      <c r="D70" s="55" t="s">
        <v>32</v>
      </c>
      <c r="E70" s="12">
        <v>0.83673469387755106</v>
      </c>
      <c r="F70" s="65">
        <v>41942</v>
      </c>
      <c r="G70" s="55">
        <v>2014</v>
      </c>
      <c r="H70" s="69">
        <f t="shared" si="1"/>
        <v>2015</v>
      </c>
    </row>
    <row r="71" spans="1:8" x14ac:dyDescent="0.25">
      <c r="A71" s="55">
        <v>70</v>
      </c>
      <c r="B71" s="55">
        <v>43</v>
      </c>
      <c r="C71" s="55">
        <v>41943</v>
      </c>
      <c r="D71" s="55" t="s">
        <v>32</v>
      </c>
      <c r="E71" s="12">
        <v>0.87755102040816324</v>
      </c>
      <c r="F71" s="65">
        <v>41943</v>
      </c>
      <c r="G71" s="55">
        <v>2014</v>
      </c>
      <c r="H71" s="69">
        <f t="shared" si="1"/>
        <v>2015</v>
      </c>
    </row>
    <row r="72" spans="1:8" x14ac:dyDescent="0.25">
      <c r="A72" s="55">
        <v>71</v>
      </c>
      <c r="B72" s="55">
        <v>44</v>
      </c>
      <c r="C72" s="55">
        <v>41944</v>
      </c>
      <c r="D72" s="55" t="s">
        <v>32</v>
      </c>
      <c r="E72" s="12">
        <v>0.89795918367346939</v>
      </c>
      <c r="F72" s="65">
        <v>41944</v>
      </c>
      <c r="G72" s="55">
        <v>2014</v>
      </c>
      <c r="H72" s="69">
        <f t="shared" si="1"/>
        <v>2015</v>
      </c>
    </row>
    <row r="73" spans="1:8" x14ac:dyDescent="0.25">
      <c r="A73" s="55">
        <v>72</v>
      </c>
      <c r="B73" s="55">
        <v>46</v>
      </c>
      <c r="C73" s="55">
        <v>41945</v>
      </c>
      <c r="D73" s="55" t="s">
        <v>32</v>
      </c>
      <c r="E73" s="12">
        <v>0.93877551020408168</v>
      </c>
      <c r="F73" s="65">
        <v>41945</v>
      </c>
      <c r="G73" s="55">
        <v>2014</v>
      </c>
      <c r="H73" s="69">
        <f t="shared" si="1"/>
        <v>2015</v>
      </c>
    </row>
    <row r="74" spans="1:8" x14ac:dyDescent="0.25">
      <c r="A74" s="55">
        <v>73</v>
      </c>
      <c r="B74" s="55">
        <v>46</v>
      </c>
      <c r="C74" s="55">
        <v>41946</v>
      </c>
      <c r="D74" s="55" t="s">
        <v>32</v>
      </c>
      <c r="E74" s="12">
        <v>0.93877551020408168</v>
      </c>
      <c r="F74" s="65">
        <v>41946</v>
      </c>
      <c r="G74" s="55">
        <v>2014</v>
      </c>
      <c r="H74" s="69">
        <f t="shared" si="1"/>
        <v>2015</v>
      </c>
    </row>
    <row r="75" spans="1:8" x14ac:dyDescent="0.25">
      <c r="A75" s="55">
        <v>74</v>
      </c>
      <c r="B75" s="55">
        <v>46</v>
      </c>
      <c r="C75" s="55">
        <v>41947</v>
      </c>
      <c r="D75" s="55" t="s">
        <v>32</v>
      </c>
      <c r="E75" s="12">
        <v>0.93877551020408168</v>
      </c>
      <c r="F75" s="65">
        <v>41947</v>
      </c>
      <c r="G75" s="55">
        <v>2014</v>
      </c>
      <c r="H75" s="69">
        <f t="shared" si="1"/>
        <v>2015</v>
      </c>
    </row>
    <row r="76" spans="1:8" x14ac:dyDescent="0.25">
      <c r="A76" s="55">
        <v>75</v>
      </c>
      <c r="B76" s="55">
        <v>46</v>
      </c>
      <c r="C76" s="55">
        <v>41948</v>
      </c>
      <c r="D76" s="55" t="s">
        <v>32</v>
      </c>
      <c r="E76" s="12">
        <v>0.93877551020408168</v>
      </c>
      <c r="F76" s="65">
        <v>41948</v>
      </c>
      <c r="G76" s="55">
        <v>2014</v>
      </c>
      <c r="H76" s="69">
        <f t="shared" si="1"/>
        <v>2015</v>
      </c>
    </row>
    <row r="77" spans="1:8" x14ac:dyDescent="0.25">
      <c r="A77" s="55">
        <v>76</v>
      </c>
      <c r="B77" s="55">
        <v>46</v>
      </c>
      <c r="C77" s="55">
        <v>41949</v>
      </c>
      <c r="D77" s="55" t="s">
        <v>32</v>
      </c>
      <c r="E77" s="12">
        <v>0.93877551020408168</v>
      </c>
      <c r="F77" s="65">
        <v>41949</v>
      </c>
      <c r="G77" s="55">
        <v>2014</v>
      </c>
      <c r="H77" s="69">
        <f t="shared" si="1"/>
        <v>2015</v>
      </c>
    </row>
    <row r="78" spans="1:8" x14ac:dyDescent="0.25">
      <c r="A78" s="55">
        <v>77</v>
      </c>
      <c r="B78" s="55">
        <v>46</v>
      </c>
      <c r="C78" s="55">
        <v>41950</v>
      </c>
      <c r="D78" s="55" t="s">
        <v>32</v>
      </c>
      <c r="E78" s="12">
        <v>0.93877551020408168</v>
      </c>
      <c r="F78" s="65">
        <v>41950</v>
      </c>
      <c r="G78" s="55">
        <v>2014</v>
      </c>
      <c r="H78" s="69">
        <f t="shared" si="1"/>
        <v>2015</v>
      </c>
    </row>
    <row r="79" spans="1:8" x14ac:dyDescent="0.25">
      <c r="A79" s="55">
        <v>78</v>
      </c>
      <c r="B79" s="55">
        <v>46</v>
      </c>
      <c r="C79" s="55">
        <v>41951</v>
      </c>
      <c r="D79" s="55" t="s">
        <v>32</v>
      </c>
      <c r="E79" s="12">
        <v>0.93877551020408168</v>
      </c>
      <c r="F79" s="65">
        <v>41951</v>
      </c>
      <c r="G79" s="55">
        <v>2014</v>
      </c>
      <c r="H79" s="69">
        <f t="shared" si="1"/>
        <v>2015</v>
      </c>
    </row>
    <row r="80" spans="1:8" x14ac:dyDescent="0.25">
      <c r="A80" s="55">
        <v>79</v>
      </c>
      <c r="B80" s="55">
        <v>46</v>
      </c>
      <c r="C80" s="55">
        <v>41952</v>
      </c>
      <c r="D80" s="55" t="s">
        <v>32</v>
      </c>
      <c r="E80" s="12">
        <v>0.93877551020408168</v>
      </c>
      <c r="F80" s="65">
        <v>41952</v>
      </c>
      <c r="G80" s="55">
        <v>2014</v>
      </c>
      <c r="H80" s="69">
        <f t="shared" si="1"/>
        <v>2015</v>
      </c>
    </row>
    <row r="81" spans="1:8" x14ac:dyDescent="0.25">
      <c r="A81" s="55">
        <v>80</v>
      </c>
      <c r="B81" s="55">
        <v>47</v>
      </c>
      <c r="C81" s="55">
        <v>41953</v>
      </c>
      <c r="D81" s="55" t="s">
        <v>32</v>
      </c>
      <c r="E81" s="12">
        <v>0.95918367346938771</v>
      </c>
      <c r="F81" s="65">
        <v>41953</v>
      </c>
      <c r="G81" s="55">
        <v>2014</v>
      </c>
      <c r="H81" s="69">
        <f t="shared" si="1"/>
        <v>2015</v>
      </c>
    </row>
    <row r="82" spans="1:8" x14ac:dyDescent="0.25">
      <c r="A82" s="55">
        <v>81</v>
      </c>
      <c r="B82" s="55">
        <v>47</v>
      </c>
      <c r="C82" s="55">
        <v>41954</v>
      </c>
      <c r="D82" s="55" t="s">
        <v>32</v>
      </c>
      <c r="E82" s="12">
        <v>0.95918367346938771</v>
      </c>
      <c r="F82" s="65">
        <v>41954</v>
      </c>
      <c r="G82" s="55">
        <v>2014</v>
      </c>
      <c r="H82" s="69">
        <f t="shared" si="1"/>
        <v>2015</v>
      </c>
    </row>
    <row r="83" spans="1:8" x14ac:dyDescent="0.25">
      <c r="A83" s="55">
        <v>82</v>
      </c>
      <c r="B83" s="55">
        <v>47</v>
      </c>
      <c r="C83" s="55">
        <v>41955</v>
      </c>
      <c r="D83" s="55" t="s">
        <v>32</v>
      </c>
      <c r="E83" s="12">
        <v>0.95918367346938771</v>
      </c>
      <c r="F83" s="65">
        <v>41955</v>
      </c>
      <c r="G83" s="55">
        <v>2014</v>
      </c>
      <c r="H83" s="69">
        <f t="shared" si="1"/>
        <v>2015</v>
      </c>
    </row>
    <row r="84" spans="1:8" x14ac:dyDescent="0.25">
      <c r="A84" s="55">
        <v>83</v>
      </c>
      <c r="B84" s="55">
        <v>48</v>
      </c>
      <c r="C84" s="55">
        <v>41956</v>
      </c>
      <c r="D84" s="55" t="s">
        <v>32</v>
      </c>
      <c r="E84" s="12">
        <v>0.97959183673469385</v>
      </c>
      <c r="F84" s="65">
        <v>41956</v>
      </c>
      <c r="G84" s="55">
        <v>2014</v>
      </c>
      <c r="H84" s="69">
        <f t="shared" si="1"/>
        <v>2015</v>
      </c>
    </row>
    <row r="85" spans="1:8" x14ac:dyDescent="0.25">
      <c r="A85" s="55">
        <v>84</v>
      </c>
      <c r="B85" s="55">
        <v>48</v>
      </c>
      <c r="C85" s="55">
        <v>41957</v>
      </c>
      <c r="D85" s="55" t="s">
        <v>32</v>
      </c>
      <c r="E85" s="12">
        <v>0.97959183673469385</v>
      </c>
      <c r="F85" s="65">
        <v>41957</v>
      </c>
      <c r="G85" s="55">
        <v>2014</v>
      </c>
      <c r="H85" s="69">
        <f t="shared" si="1"/>
        <v>2015</v>
      </c>
    </row>
    <row r="86" spans="1:8" x14ac:dyDescent="0.25">
      <c r="A86" s="55">
        <v>85</v>
      </c>
      <c r="B86" s="55">
        <v>48</v>
      </c>
      <c r="C86" s="55">
        <v>41958</v>
      </c>
      <c r="D86" s="55" t="s">
        <v>32</v>
      </c>
      <c r="E86" s="12">
        <v>0.97959183673469385</v>
      </c>
      <c r="F86" s="65">
        <v>41958</v>
      </c>
      <c r="G86" s="55">
        <v>2014</v>
      </c>
      <c r="H86" s="69">
        <f t="shared" si="1"/>
        <v>2015</v>
      </c>
    </row>
    <row r="87" spans="1:8" x14ac:dyDescent="0.25">
      <c r="A87" s="55">
        <v>86</v>
      </c>
      <c r="B87" s="55">
        <v>48</v>
      </c>
      <c r="C87" s="55">
        <v>41959</v>
      </c>
      <c r="D87" s="55" t="s">
        <v>32</v>
      </c>
      <c r="E87" s="12">
        <v>0.97959183673469385</v>
      </c>
      <c r="F87" s="65">
        <v>41959</v>
      </c>
      <c r="G87" s="55">
        <v>2014</v>
      </c>
      <c r="H87" s="69">
        <f t="shared" si="1"/>
        <v>2015</v>
      </c>
    </row>
    <row r="88" spans="1:8" x14ac:dyDescent="0.25">
      <c r="A88" s="55">
        <v>87</v>
      </c>
      <c r="B88" s="55">
        <v>49</v>
      </c>
      <c r="C88" s="55">
        <v>41960</v>
      </c>
      <c r="D88" s="55" t="s">
        <v>32</v>
      </c>
      <c r="E88" s="12">
        <v>1</v>
      </c>
      <c r="F88" s="65">
        <v>41960</v>
      </c>
      <c r="G88" s="55">
        <v>2014</v>
      </c>
      <c r="H88" s="69">
        <f t="shared" si="1"/>
        <v>2015</v>
      </c>
    </row>
    <row r="89" spans="1:8" x14ac:dyDescent="0.25">
      <c r="A89" s="55">
        <v>88</v>
      </c>
      <c r="B89" s="55">
        <v>49</v>
      </c>
      <c r="C89" s="55">
        <v>41961</v>
      </c>
      <c r="D89" s="55" t="s">
        <v>32</v>
      </c>
      <c r="E89" s="12">
        <v>1</v>
      </c>
      <c r="F89" s="65">
        <v>41961</v>
      </c>
      <c r="G89" s="55">
        <v>2014</v>
      </c>
      <c r="H89" s="69">
        <f t="shared" si="1"/>
        <v>2015</v>
      </c>
    </row>
    <row r="90" spans="1:8" x14ac:dyDescent="0.25">
      <c r="A90" s="55">
        <v>89</v>
      </c>
      <c r="B90" s="55">
        <v>49</v>
      </c>
      <c r="C90" s="55">
        <v>41962</v>
      </c>
      <c r="D90" s="55" t="s">
        <v>32</v>
      </c>
      <c r="E90" s="12">
        <v>1</v>
      </c>
      <c r="F90" s="65">
        <v>41962</v>
      </c>
      <c r="G90" s="55">
        <v>2014</v>
      </c>
      <c r="H90" s="69">
        <f t="shared" si="1"/>
        <v>2015</v>
      </c>
    </row>
    <row r="91" spans="1:8" x14ac:dyDescent="0.25">
      <c r="A91" s="55">
        <v>90</v>
      </c>
      <c r="B91" s="55">
        <v>49</v>
      </c>
      <c r="C91" s="55">
        <v>41963</v>
      </c>
      <c r="D91" s="55" t="s">
        <v>32</v>
      </c>
      <c r="E91" s="12">
        <v>1</v>
      </c>
      <c r="F91" s="65">
        <v>41963</v>
      </c>
      <c r="G91" s="55">
        <v>2014</v>
      </c>
      <c r="H91" s="69">
        <f t="shared" si="1"/>
        <v>2015</v>
      </c>
    </row>
    <row r="92" spans="1:8" x14ac:dyDescent="0.25">
      <c r="A92" s="55">
        <v>91</v>
      </c>
      <c r="B92" s="55">
        <v>49</v>
      </c>
      <c r="C92" s="55">
        <v>41964</v>
      </c>
      <c r="D92" s="55" t="s">
        <v>32</v>
      </c>
      <c r="E92" s="12">
        <v>1</v>
      </c>
      <c r="F92" s="65">
        <v>41964</v>
      </c>
      <c r="G92" s="55">
        <v>2014</v>
      </c>
      <c r="H92" s="69">
        <f t="shared" si="1"/>
        <v>2015</v>
      </c>
    </row>
    <row r="93" spans="1:8" x14ac:dyDescent="0.25">
      <c r="A93" s="55">
        <v>92</v>
      </c>
      <c r="B93" s="55">
        <v>49</v>
      </c>
      <c r="C93" s="55">
        <v>41965</v>
      </c>
      <c r="D93" s="55" t="s">
        <v>32</v>
      </c>
      <c r="E93" s="12">
        <v>1</v>
      </c>
      <c r="F93" s="65">
        <v>41965</v>
      </c>
      <c r="G93" s="55">
        <v>2014</v>
      </c>
      <c r="H93" s="69">
        <f t="shared" si="1"/>
        <v>2015</v>
      </c>
    </row>
    <row r="94" spans="1:8" x14ac:dyDescent="0.25">
      <c r="A94" s="55">
        <v>93</v>
      </c>
      <c r="B94" s="55">
        <v>49</v>
      </c>
      <c r="C94" s="55">
        <v>41966</v>
      </c>
      <c r="D94" s="55" t="s">
        <v>32</v>
      </c>
      <c r="E94" s="12">
        <v>1</v>
      </c>
      <c r="F94" s="65">
        <v>41966</v>
      </c>
      <c r="G94" s="55">
        <v>2014</v>
      </c>
      <c r="H94" s="69">
        <f t="shared" si="1"/>
        <v>2015</v>
      </c>
    </row>
    <row r="95" spans="1:8" x14ac:dyDescent="0.25">
      <c r="A95" s="55">
        <v>94</v>
      </c>
      <c r="B95" s="55">
        <v>49</v>
      </c>
      <c r="C95" s="55">
        <v>41967</v>
      </c>
      <c r="D95" s="55" t="s">
        <v>32</v>
      </c>
      <c r="E95" s="12">
        <v>1</v>
      </c>
      <c r="F95" s="65">
        <v>41967</v>
      </c>
      <c r="G95" s="55">
        <v>2014</v>
      </c>
      <c r="H95" s="69">
        <f t="shared" si="1"/>
        <v>2015</v>
      </c>
    </row>
    <row r="96" spans="1:8" x14ac:dyDescent="0.25">
      <c r="A96" s="55">
        <v>95</v>
      </c>
      <c r="B96" s="55">
        <v>49</v>
      </c>
      <c r="C96" s="55">
        <v>41968</v>
      </c>
      <c r="D96" s="55" t="s">
        <v>32</v>
      </c>
      <c r="E96" s="12">
        <v>1</v>
      </c>
      <c r="F96" s="65">
        <v>41968</v>
      </c>
      <c r="G96" s="55">
        <v>2014</v>
      </c>
      <c r="H96" s="69">
        <f t="shared" si="1"/>
        <v>2015</v>
      </c>
    </row>
    <row r="97" spans="1:8" x14ac:dyDescent="0.25">
      <c r="A97" s="55">
        <v>96</v>
      </c>
      <c r="B97" s="55">
        <v>49</v>
      </c>
      <c r="C97" s="55">
        <v>41969</v>
      </c>
      <c r="D97" s="55" t="s">
        <v>32</v>
      </c>
      <c r="E97" s="12">
        <v>1</v>
      </c>
      <c r="F97" s="65">
        <v>41969</v>
      </c>
      <c r="G97" s="55">
        <v>2014</v>
      </c>
      <c r="H97" s="69">
        <f t="shared" si="1"/>
        <v>2015</v>
      </c>
    </row>
    <row r="98" spans="1:8" x14ac:dyDescent="0.25">
      <c r="A98" s="55">
        <v>97</v>
      </c>
      <c r="B98" s="55">
        <v>49</v>
      </c>
      <c r="C98" s="55">
        <v>41970</v>
      </c>
      <c r="D98" s="55" t="s">
        <v>32</v>
      </c>
      <c r="E98" s="12">
        <v>1</v>
      </c>
      <c r="F98" s="65">
        <v>41970</v>
      </c>
      <c r="G98" s="55">
        <v>2014</v>
      </c>
      <c r="H98" s="69">
        <f t="shared" si="1"/>
        <v>2015</v>
      </c>
    </row>
    <row r="99" spans="1:8" x14ac:dyDescent="0.25">
      <c r="A99" s="55">
        <v>98</v>
      </c>
      <c r="B99" s="55">
        <v>49</v>
      </c>
      <c r="C99" s="55">
        <v>41971</v>
      </c>
      <c r="D99" s="55" t="s">
        <v>32</v>
      </c>
      <c r="E99" s="12">
        <v>1</v>
      </c>
      <c r="F99" s="65">
        <v>41971</v>
      </c>
      <c r="G99" s="55">
        <v>2014</v>
      </c>
      <c r="H99" s="69">
        <f t="shared" si="1"/>
        <v>2015</v>
      </c>
    </row>
    <row r="100" spans="1:8" x14ac:dyDescent="0.25">
      <c r="A100" s="55">
        <v>99</v>
      </c>
      <c r="B100" s="55">
        <v>49</v>
      </c>
      <c r="C100" s="55">
        <v>41972</v>
      </c>
      <c r="D100" s="55" t="s">
        <v>32</v>
      </c>
      <c r="E100" s="12">
        <v>1</v>
      </c>
      <c r="F100" s="65">
        <v>41972</v>
      </c>
      <c r="G100" s="55">
        <v>2014</v>
      </c>
      <c r="H100" s="69">
        <f t="shared" si="1"/>
        <v>2015</v>
      </c>
    </row>
    <row r="101" spans="1:8" x14ac:dyDescent="0.25">
      <c r="A101" s="55">
        <v>100</v>
      </c>
      <c r="B101" s="55">
        <v>49</v>
      </c>
      <c r="C101" s="55">
        <v>41973</v>
      </c>
      <c r="D101" s="55" t="s">
        <v>32</v>
      </c>
      <c r="E101" s="12">
        <v>1</v>
      </c>
      <c r="F101" s="65">
        <v>41973</v>
      </c>
      <c r="G101" s="55">
        <v>2014</v>
      </c>
      <c r="H101" s="69">
        <f t="shared" si="1"/>
        <v>2015</v>
      </c>
    </row>
    <row r="102" spans="1:8" x14ac:dyDescent="0.25">
      <c r="A102" s="55">
        <v>101</v>
      </c>
      <c r="B102" s="55">
        <v>49</v>
      </c>
      <c r="C102" s="55">
        <v>41974</v>
      </c>
      <c r="D102" s="55" t="s">
        <v>32</v>
      </c>
      <c r="E102" s="12">
        <v>1</v>
      </c>
      <c r="F102" s="65">
        <v>41974</v>
      </c>
      <c r="G102" s="55">
        <v>2014</v>
      </c>
      <c r="H102" s="69">
        <f t="shared" si="1"/>
        <v>2015</v>
      </c>
    </row>
    <row r="103" spans="1:8" x14ac:dyDescent="0.25">
      <c r="A103" s="55">
        <v>102</v>
      </c>
      <c r="B103" s="55">
        <v>49</v>
      </c>
      <c r="C103" s="55">
        <v>41975</v>
      </c>
      <c r="D103" s="55" t="s">
        <v>32</v>
      </c>
      <c r="E103" s="12">
        <v>1</v>
      </c>
      <c r="F103" s="65">
        <v>41975</v>
      </c>
      <c r="G103" s="55">
        <v>2014</v>
      </c>
      <c r="H103" s="69">
        <f t="shared" si="1"/>
        <v>2015</v>
      </c>
    </row>
    <row r="104" spans="1:8" x14ac:dyDescent="0.25">
      <c r="A104" s="55">
        <v>103</v>
      </c>
      <c r="B104" s="55">
        <v>49</v>
      </c>
      <c r="C104" s="55">
        <v>41976</v>
      </c>
      <c r="D104" s="55" t="s">
        <v>32</v>
      </c>
      <c r="E104" s="12">
        <v>1</v>
      </c>
      <c r="F104" s="65">
        <v>41976</v>
      </c>
      <c r="G104" s="55">
        <v>2014</v>
      </c>
      <c r="H104" s="69">
        <f t="shared" si="1"/>
        <v>2015</v>
      </c>
    </row>
    <row r="105" spans="1:8" x14ac:dyDescent="0.25">
      <c r="A105" s="55">
        <v>104</v>
      </c>
      <c r="B105" s="55">
        <v>49</v>
      </c>
      <c r="C105" s="55">
        <v>41977</v>
      </c>
      <c r="D105" s="55" t="s">
        <v>32</v>
      </c>
      <c r="E105" s="12">
        <v>1</v>
      </c>
      <c r="F105" s="65">
        <v>41977</v>
      </c>
      <c r="G105" s="55">
        <v>2014</v>
      </c>
      <c r="H105" s="69">
        <f t="shared" si="1"/>
        <v>2015</v>
      </c>
    </row>
    <row r="106" spans="1:8" x14ac:dyDescent="0.25">
      <c r="A106" s="55">
        <v>105</v>
      </c>
      <c r="B106" s="55">
        <v>49</v>
      </c>
      <c r="C106" s="55">
        <v>41978</v>
      </c>
      <c r="D106" s="55" t="s">
        <v>32</v>
      </c>
      <c r="E106" s="12">
        <v>1</v>
      </c>
      <c r="F106" s="65">
        <v>41978</v>
      </c>
      <c r="G106" s="55">
        <v>2014</v>
      </c>
      <c r="H106" s="69">
        <f t="shared" si="1"/>
        <v>2015</v>
      </c>
    </row>
    <row r="107" spans="1:8" x14ac:dyDescent="0.25">
      <c r="A107" s="55">
        <v>106</v>
      </c>
      <c r="B107" s="55">
        <v>49</v>
      </c>
      <c r="C107" s="55">
        <v>41979</v>
      </c>
      <c r="D107" s="55" t="s">
        <v>32</v>
      </c>
      <c r="E107" s="12">
        <v>1</v>
      </c>
      <c r="F107" s="65">
        <v>41979</v>
      </c>
      <c r="G107" s="55">
        <v>2014</v>
      </c>
      <c r="H107" s="69">
        <f t="shared" si="1"/>
        <v>2015</v>
      </c>
    </row>
    <row r="108" spans="1:8" x14ac:dyDescent="0.25">
      <c r="A108" s="55">
        <v>107</v>
      </c>
      <c r="B108" s="55">
        <v>49</v>
      </c>
      <c r="C108" s="55">
        <v>41980</v>
      </c>
      <c r="D108" s="55" t="s">
        <v>32</v>
      </c>
      <c r="E108" s="12">
        <v>1</v>
      </c>
      <c r="F108" s="65">
        <v>41980</v>
      </c>
      <c r="G108" s="55">
        <v>2014</v>
      </c>
      <c r="H108" s="69">
        <f t="shared" si="1"/>
        <v>2015</v>
      </c>
    </row>
    <row r="109" spans="1:8" x14ac:dyDescent="0.25">
      <c r="A109" s="55">
        <v>108</v>
      </c>
      <c r="B109" s="55">
        <v>49</v>
      </c>
      <c r="C109" s="55">
        <v>41981</v>
      </c>
      <c r="D109" s="55" t="s">
        <v>32</v>
      </c>
      <c r="E109" s="12">
        <v>1</v>
      </c>
      <c r="F109" s="65">
        <v>41981</v>
      </c>
      <c r="G109" s="55">
        <v>2014</v>
      </c>
      <c r="H109" s="69">
        <f t="shared" si="1"/>
        <v>2015</v>
      </c>
    </row>
    <row r="110" spans="1:8" x14ac:dyDescent="0.25">
      <c r="A110" s="55">
        <v>109</v>
      </c>
      <c r="B110" s="55">
        <v>49</v>
      </c>
      <c r="C110" s="55">
        <v>41982</v>
      </c>
      <c r="D110" s="55" t="s">
        <v>32</v>
      </c>
      <c r="E110" s="12">
        <v>1</v>
      </c>
      <c r="F110" s="65">
        <v>41982</v>
      </c>
      <c r="G110" s="55">
        <v>2014</v>
      </c>
      <c r="H110" s="69">
        <f t="shared" si="1"/>
        <v>2015</v>
      </c>
    </row>
    <row r="111" spans="1:8" x14ac:dyDescent="0.25">
      <c r="A111" s="55">
        <v>110</v>
      </c>
      <c r="B111" s="55">
        <v>49</v>
      </c>
      <c r="C111" s="55">
        <v>41983</v>
      </c>
      <c r="D111" s="55" t="s">
        <v>32</v>
      </c>
      <c r="E111" s="12">
        <v>1</v>
      </c>
      <c r="F111" s="65">
        <v>41983</v>
      </c>
      <c r="G111" s="55">
        <v>2014</v>
      </c>
      <c r="H111" s="69">
        <f t="shared" si="1"/>
        <v>2015</v>
      </c>
    </row>
    <row r="112" spans="1:8" x14ac:dyDescent="0.25">
      <c r="A112" s="55">
        <v>111</v>
      </c>
      <c r="B112" s="55">
        <v>49</v>
      </c>
      <c r="C112" s="55">
        <v>41984</v>
      </c>
      <c r="D112" s="55" t="s">
        <v>32</v>
      </c>
      <c r="E112" s="12">
        <v>1</v>
      </c>
      <c r="F112" s="65">
        <v>41984</v>
      </c>
      <c r="G112" s="55">
        <v>2014</v>
      </c>
      <c r="H112" s="69">
        <f t="shared" si="1"/>
        <v>2015</v>
      </c>
    </row>
    <row r="113" spans="1:8" x14ac:dyDescent="0.25">
      <c r="A113" s="55">
        <v>112</v>
      </c>
      <c r="B113" s="55">
        <v>49</v>
      </c>
      <c r="C113" s="55">
        <v>41985</v>
      </c>
      <c r="D113" s="55" t="s">
        <v>32</v>
      </c>
      <c r="E113" s="12">
        <v>1</v>
      </c>
      <c r="F113" s="65">
        <v>41985</v>
      </c>
      <c r="G113" s="55">
        <v>2014</v>
      </c>
      <c r="H113" s="69">
        <f t="shared" si="1"/>
        <v>2015</v>
      </c>
    </row>
    <row r="114" spans="1:8" x14ac:dyDescent="0.25">
      <c r="A114" s="55">
        <v>113</v>
      </c>
      <c r="B114" s="55">
        <v>49</v>
      </c>
      <c r="C114" s="55">
        <v>41986</v>
      </c>
      <c r="D114" s="55" t="s">
        <v>32</v>
      </c>
      <c r="E114" s="12">
        <v>1</v>
      </c>
      <c r="F114" s="65">
        <v>41986</v>
      </c>
      <c r="G114" s="55">
        <v>2014</v>
      </c>
      <c r="H114" s="69">
        <f t="shared" si="1"/>
        <v>2015</v>
      </c>
    </row>
    <row r="115" spans="1:8" x14ac:dyDescent="0.25">
      <c r="A115" s="55">
        <v>114</v>
      </c>
      <c r="B115" s="55">
        <v>49</v>
      </c>
      <c r="C115" s="55">
        <v>41987</v>
      </c>
      <c r="D115" s="55" t="s">
        <v>32</v>
      </c>
      <c r="E115" s="12">
        <v>1</v>
      </c>
      <c r="F115" s="65">
        <v>41987</v>
      </c>
      <c r="G115" s="55">
        <v>2014</v>
      </c>
      <c r="H115" s="69">
        <f t="shared" si="1"/>
        <v>2015</v>
      </c>
    </row>
    <row r="116" spans="1:8" x14ac:dyDescent="0.25">
      <c r="A116" s="55">
        <v>115</v>
      </c>
      <c r="B116" s="55">
        <v>49</v>
      </c>
      <c r="C116" s="55">
        <v>41988</v>
      </c>
      <c r="D116" s="55" t="s">
        <v>32</v>
      </c>
      <c r="E116" s="12">
        <v>1</v>
      </c>
      <c r="F116" s="65">
        <v>41988</v>
      </c>
      <c r="G116" s="55">
        <v>2014</v>
      </c>
      <c r="H116" s="69">
        <f t="shared" si="1"/>
        <v>2015</v>
      </c>
    </row>
    <row r="117" spans="1:8" x14ac:dyDescent="0.25">
      <c r="A117" s="55">
        <v>116</v>
      </c>
      <c r="B117" s="55">
        <v>49</v>
      </c>
      <c r="C117" s="55">
        <v>41989</v>
      </c>
      <c r="D117" s="55" t="s">
        <v>32</v>
      </c>
      <c r="E117" s="12">
        <v>1</v>
      </c>
      <c r="F117" s="65">
        <v>41989</v>
      </c>
      <c r="G117" s="55">
        <v>2014</v>
      </c>
      <c r="H117" s="69">
        <f t="shared" si="1"/>
        <v>2015</v>
      </c>
    </row>
    <row r="118" spans="1:8" x14ac:dyDescent="0.25">
      <c r="A118" s="55">
        <v>117</v>
      </c>
      <c r="B118" s="55">
        <v>49</v>
      </c>
      <c r="C118" s="55">
        <v>41990</v>
      </c>
      <c r="D118" s="55" t="s">
        <v>32</v>
      </c>
      <c r="E118" s="12">
        <v>1</v>
      </c>
      <c r="F118" s="65">
        <v>41990</v>
      </c>
      <c r="G118" s="55">
        <v>2014</v>
      </c>
      <c r="H118" s="69">
        <f t="shared" si="1"/>
        <v>2015</v>
      </c>
    </row>
    <row r="119" spans="1:8" x14ac:dyDescent="0.25">
      <c r="A119" s="55">
        <v>118</v>
      </c>
      <c r="B119" s="55">
        <v>49</v>
      </c>
      <c r="C119" s="55">
        <v>41991</v>
      </c>
      <c r="D119" s="55" t="s">
        <v>32</v>
      </c>
      <c r="E119" s="12">
        <v>1</v>
      </c>
      <c r="F119" s="65">
        <v>41991</v>
      </c>
      <c r="G119" s="55">
        <v>2014</v>
      </c>
      <c r="H119" s="69">
        <f t="shared" si="1"/>
        <v>2015</v>
      </c>
    </row>
    <row r="120" spans="1:8" x14ac:dyDescent="0.25">
      <c r="A120" s="55">
        <v>119</v>
      </c>
      <c r="B120" s="55">
        <v>49</v>
      </c>
      <c r="C120" s="55">
        <v>41992</v>
      </c>
      <c r="D120" s="55" t="s">
        <v>32</v>
      </c>
      <c r="E120" s="12">
        <v>1</v>
      </c>
      <c r="F120" s="65">
        <v>41992</v>
      </c>
      <c r="G120" s="55">
        <v>2014</v>
      </c>
      <c r="H120" s="69">
        <f t="shared" si="1"/>
        <v>2015</v>
      </c>
    </row>
    <row r="121" spans="1:8" x14ac:dyDescent="0.25">
      <c r="A121" s="55">
        <v>120</v>
      </c>
      <c r="B121" s="55">
        <v>49</v>
      </c>
      <c r="C121" s="55">
        <v>41993</v>
      </c>
      <c r="D121" s="55" t="s">
        <v>32</v>
      </c>
      <c r="E121" s="12">
        <v>1</v>
      </c>
      <c r="F121" s="65">
        <v>41993</v>
      </c>
      <c r="G121" s="55">
        <v>2014</v>
      </c>
      <c r="H121" s="69">
        <f t="shared" si="1"/>
        <v>2015</v>
      </c>
    </row>
    <row r="122" spans="1:8" x14ac:dyDescent="0.25">
      <c r="A122" s="55">
        <v>121</v>
      </c>
      <c r="B122" s="55">
        <v>49</v>
      </c>
      <c r="C122" s="55">
        <v>41994</v>
      </c>
      <c r="D122" s="55" t="s">
        <v>32</v>
      </c>
      <c r="E122" s="12">
        <v>1</v>
      </c>
      <c r="F122" s="65">
        <v>41994</v>
      </c>
      <c r="G122" s="55">
        <v>2014</v>
      </c>
      <c r="H122" s="69">
        <f t="shared" si="1"/>
        <v>2015</v>
      </c>
    </row>
    <row r="123" spans="1:8" x14ac:dyDescent="0.25">
      <c r="A123" s="55">
        <v>122</v>
      </c>
      <c r="B123" s="55">
        <v>49</v>
      </c>
      <c r="C123" s="55">
        <v>41995</v>
      </c>
      <c r="D123" s="55" t="s">
        <v>32</v>
      </c>
      <c r="E123" s="12">
        <v>1</v>
      </c>
      <c r="F123" s="65">
        <v>41995</v>
      </c>
      <c r="G123" s="55">
        <v>2014</v>
      </c>
      <c r="H123" s="69">
        <f t="shared" si="1"/>
        <v>2015</v>
      </c>
    </row>
    <row r="124" spans="1:8" x14ac:dyDescent="0.25">
      <c r="A124" s="55">
        <v>123</v>
      </c>
      <c r="B124" s="55">
        <v>49</v>
      </c>
      <c r="C124" s="55">
        <v>41996</v>
      </c>
      <c r="D124" s="55" t="s">
        <v>32</v>
      </c>
      <c r="E124" s="12">
        <v>1</v>
      </c>
      <c r="F124" s="65">
        <v>41996</v>
      </c>
      <c r="G124" s="55">
        <v>2014</v>
      </c>
      <c r="H124" s="69">
        <f t="shared" si="1"/>
        <v>2015</v>
      </c>
    </row>
    <row r="125" spans="1:8" x14ac:dyDescent="0.25">
      <c r="A125" s="55">
        <v>124</v>
      </c>
      <c r="B125" s="55">
        <v>49</v>
      </c>
      <c r="C125" s="55">
        <v>41997</v>
      </c>
      <c r="D125" s="55" t="s">
        <v>32</v>
      </c>
      <c r="E125" s="12">
        <v>1</v>
      </c>
      <c r="F125" s="65">
        <v>41997</v>
      </c>
      <c r="G125" s="55">
        <v>2014</v>
      </c>
      <c r="H125" s="69">
        <f t="shared" si="1"/>
        <v>2015</v>
      </c>
    </row>
    <row r="126" spans="1:8" x14ac:dyDescent="0.25">
      <c r="A126" s="55">
        <v>125</v>
      </c>
      <c r="B126" s="55">
        <v>49</v>
      </c>
      <c r="C126" s="55">
        <v>41998</v>
      </c>
      <c r="D126" s="55" t="s">
        <v>32</v>
      </c>
      <c r="E126" s="12">
        <v>1</v>
      </c>
      <c r="F126" s="65">
        <v>41998</v>
      </c>
      <c r="G126" s="55">
        <v>2014</v>
      </c>
      <c r="H126" s="69">
        <f t="shared" si="1"/>
        <v>2015</v>
      </c>
    </row>
    <row r="127" spans="1:8" x14ac:dyDescent="0.25">
      <c r="A127" s="55">
        <v>126</v>
      </c>
      <c r="B127" s="55">
        <v>49</v>
      </c>
      <c r="C127" s="55">
        <v>41999</v>
      </c>
      <c r="D127" s="55" t="s">
        <v>32</v>
      </c>
      <c r="E127" s="12">
        <v>1</v>
      </c>
      <c r="F127" s="65">
        <v>41999</v>
      </c>
      <c r="G127" s="55">
        <v>2014</v>
      </c>
      <c r="H127" s="69">
        <f t="shared" si="1"/>
        <v>2015</v>
      </c>
    </row>
    <row r="128" spans="1:8" x14ac:dyDescent="0.25">
      <c r="A128" s="55">
        <v>127</v>
      </c>
      <c r="B128" s="55">
        <v>49</v>
      </c>
      <c r="C128" s="55">
        <v>42000</v>
      </c>
      <c r="D128" s="55" t="s">
        <v>32</v>
      </c>
      <c r="E128" s="12">
        <v>1</v>
      </c>
      <c r="F128" s="65">
        <v>42000</v>
      </c>
      <c r="G128" s="55">
        <v>2014</v>
      </c>
      <c r="H128" s="69">
        <f t="shared" si="1"/>
        <v>2015</v>
      </c>
    </row>
    <row r="129" spans="1:8" x14ac:dyDescent="0.25">
      <c r="A129" s="55">
        <v>128</v>
      </c>
      <c r="B129" s="55">
        <v>49</v>
      </c>
      <c r="C129" s="55">
        <v>42001</v>
      </c>
      <c r="D129" s="55" t="s">
        <v>32</v>
      </c>
      <c r="E129" s="12">
        <v>1</v>
      </c>
      <c r="F129" s="65">
        <v>42001</v>
      </c>
      <c r="G129" s="55">
        <v>2014</v>
      </c>
      <c r="H129" s="69">
        <f t="shared" si="1"/>
        <v>2015</v>
      </c>
    </row>
    <row r="130" spans="1:8" x14ac:dyDescent="0.25">
      <c r="A130" s="55">
        <v>129</v>
      </c>
      <c r="B130" s="55">
        <v>49</v>
      </c>
      <c r="C130" s="55">
        <v>42002</v>
      </c>
      <c r="D130" s="55" t="s">
        <v>32</v>
      </c>
      <c r="E130" s="12">
        <v>1</v>
      </c>
      <c r="F130" s="65">
        <v>42002</v>
      </c>
      <c r="G130" s="55">
        <v>2014</v>
      </c>
      <c r="H130" s="69">
        <f t="shared" si="1"/>
        <v>2015</v>
      </c>
    </row>
    <row r="131" spans="1:8" x14ac:dyDescent="0.25">
      <c r="A131" s="55">
        <v>130</v>
      </c>
      <c r="B131" s="55">
        <v>49</v>
      </c>
      <c r="C131" s="55">
        <v>42003</v>
      </c>
      <c r="D131" s="55" t="s">
        <v>32</v>
      </c>
      <c r="E131" s="12">
        <v>1</v>
      </c>
      <c r="F131" s="65">
        <v>42003</v>
      </c>
      <c r="G131" s="55">
        <v>2014</v>
      </c>
      <c r="H131" s="69">
        <f t="shared" ref="H131:H194" si="2">G131+1</f>
        <v>2015</v>
      </c>
    </row>
    <row r="132" spans="1:8" x14ac:dyDescent="0.25">
      <c r="A132" s="55">
        <v>131</v>
      </c>
      <c r="B132" s="55">
        <v>49</v>
      </c>
      <c r="C132" s="55">
        <v>42004</v>
      </c>
      <c r="D132" s="55" t="s">
        <v>32</v>
      </c>
      <c r="E132" s="12">
        <v>1</v>
      </c>
      <c r="F132" s="65">
        <v>42004</v>
      </c>
      <c r="G132" s="55">
        <v>2014</v>
      </c>
      <c r="H132" s="69">
        <f t="shared" si="2"/>
        <v>2015</v>
      </c>
    </row>
    <row r="133" spans="1:8" x14ac:dyDescent="0.25">
      <c r="A133" s="55">
        <v>1</v>
      </c>
      <c r="B133" s="55">
        <v>0</v>
      </c>
      <c r="C133" s="55">
        <v>42239</v>
      </c>
      <c r="D133" s="55" t="s">
        <v>39</v>
      </c>
      <c r="E133" s="12">
        <v>0</v>
      </c>
      <c r="F133" s="65">
        <v>42239</v>
      </c>
      <c r="G133" s="55">
        <v>2015</v>
      </c>
      <c r="H133" s="69">
        <f t="shared" si="2"/>
        <v>2016</v>
      </c>
    </row>
    <row r="134" spans="1:8" x14ac:dyDescent="0.25">
      <c r="A134" s="55">
        <v>2</v>
      </c>
      <c r="B134" s="55">
        <v>0</v>
      </c>
      <c r="C134" s="55">
        <v>42240</v>
      </c>
      <c r="D134" s="55" t="s">
        <v>39</v>
      </c>
      <c r="E134" s="12">
        <v>0</v>
      </c>
      <c r="F134" s="65">
        <v>42240</v>
      </c>
      <c r="G134" s="55">
        <v>2015</v>
      </c>
      <c r="H134" s="69">
        <f t="shared" si="2"/>
        <v>2016</v>
      </c>
    </row>
    <row r="135" spans="1:8" x14ac:dyDescent="0.25">
      <c r="A135" s="55">
        <v>3</v>
      </c>
      <c r="B135" s="55">
        <v>0</v>
      </c>
      <c r="C135" s="55">
        <v>42241</v>
      </c>
      <c r="D135" s="55" t="s">
        <v>39</v>
      </c>
      <c r="E135" s="12">
        <v>0</v>
      </c>
      <c r="F135" s="65">
        <v>42241</v>
      </c>
      <c r="G135" s="55">
        <v>2015</v>
      </c>
      <c r="H135" s="69">
        <f t="shared" si="2"/>
        <v>2016</v>
      </c>
    </row>
    <row r="136" spans="1:8" x14ac:dyDescent="0.25">
      <c r="A136" s="55">
        <v>4</v>
      </c>
      <c r="B136" s="55">
        <v>0</v>
      </c>
      <c r="C136" s="55">
        <v>42242</v>
      </c>
      <c r="D136" s="55" t="s">
        <v>39</v>
      </c>
      <c r="E136" s="12">
        <v>0</v>
      </c>
      <c r="F136" s="65">
        <v>42242</v>
      </c>
      <c r="G136" s="55">
        <v>2015</v>
      </c>
      <c r="H136" s="69">
        <f t="shared" si="2"/>
        <v>2016</v>
      </c>
    </row>
    <row r="137" spans="1:8" x14ac:dyDescent="0.25">
      <c r="A137" s="55">
        <v>5</v>
      </c>
      <c r="B137" s="55">
        <v>0</v>
      </c>
      <c r="C137" s="55">
        <v>42243</v>
      </c>
      <c r="D137" s="55" t="s">
        <v>39</v>
      </c>
      <c r="E137" s="12">
        <v>0</v>
      </c>
      <c r="F137" s="65">
        <v>42243</v>
      </c>
      <c r="G137" s="55">
        <v>2015</v>
      </c>
      <c r="H137" s="69">
        <f t="shared" si="2"/>
        <v>2016</v>
      </c>
    </row>
    <row r="138" spans="1:8" x14ac:dyDescent="0.25">
      <c r="A138" s="55">
        <v>6</v>
      </c>
      <c r="B138" s="55">
        <v>0</v>
      </c>
      <c r="C138" s="55">
        <v>42244</v>
      </c>
      <c r="D138" s="55" t="s">
        <v>39</v>
      </c>
      <c r="E138" s="12">
        <v>0</v>
      </c>
      <c r="F138" s="65">
        <v>42244</v>
      </c>
      <c r="G138" s="55">
        <v>2015</v>
      </c>
      <c r="H138" s="69">
        <f t="shared" si="2"/>
        <v>2016</v>
      </c>
    </row>
    <row r="139" spans="1:8" x14ac:dyDescent="0.25">
      <c r="A139" s="55">
        <v>7</v>
      </c>
      <c r="B139" s="55">
        <v>0</v>
      </c>
      <c r="C139" s="55">
        <v>42245</v>
      </c>
      <c r="D139" s="55" t="s">
        <v>39</v>
      </c>
      <c r="E139" s="12">
        <v>0</v>
      </c>
      <c r="F139" s="65">
        <v>42245</v>
      </c>
      <c r="G139" s="55">
        <v>2015</v>
      </c>
      <c r="H139" s="69">
        <f t="shared" si="2"/>
        <v>2016</v>
      </c>
    </row>
    <row r="140" spans="1:8" x14ac:dyDescent="0.25">
      <c r="A140" s="55">
        <v>8</v>
      </c>
      <c r="B140" s="55">
        <v>0</v>
      </c>
      <c r="C140" s="55">
        <v>42246</v>
      </c>
      <c r="D140" s="55" t="s">
        <v>39</v>
      </c>
      <c r="E140" s="12">
        <v>0</v>
      </c>
      <c r="F140" s="65">
        <v>42246</v>
      </c>
      <c r="G140" s="55">
        <v>2015</v>
      </c>
      <c r="H140" s="69">
        <f t="shared" si="2"/>
        <v>2016</v>
      </c>
    </row>
    <row r="141" spans="1:8" x14ac:dyDescent="0.25">
      <c r="A141" s="55">
        <v>9</v>
      </c>
      <c r="B141" s="55">
        <v>0</v>
      </c>
      <c r="C141" s="55">
        <v>42247</v>
      </c>
      <c r="D141" s="55" t="s">
        <v>39</v>
      </c>
      <c r="E141" s="12">
        <v>0</v>
      </c>
      <c r="F141" s="65">
        <v>42247</v>
      </c>
      <c r="G141" s="55">
        <v>2015</v>
      </c>
      <c r="H141" s="69">
        <f t="shared" si="2"/>
        <v>2016</v>
      </c>
    </row>
    <row r="142" spans="1:8" x14ac:dyDescent="0.25">
      <c r="A142" s="55">
        <v>10</v>
      </c>
      <c r="B142" s="55">
        <v>0</v>
      </c>
      <c r="C142" s="55">
        <v>42248</v>
      </c>
      <c r="D142" s="55" t="s">
        <v>39</v>
      </c>
      <c r="E142" s="12">
        <v>0</v>
      </c>
      <c r="F142" s="65">
        <v>42248</v>
      </c>
      <c r="G142" s="55">
        <v>2015</v>
      </c>
      <c r="H142" s="69">
        <f t="shared" si="2"/>
        <v>2016</v>
      </c>
    </row>
    <row r="143" spans="1:8" x14ac:dyDescent="0.25">
      <c r="A143" s="55">
        <v>11</v>
      </c>
      <c r="B143" s="55">
        <v>0</v>
      </c>
      <c r="C143" s="55">
        <v>42249</v>
      </c>
      <c r="D143" s="55" t="s">
        <v>39</v>
      </c>
      <c r="E143" s="12">
        <v>0</v>
      </c>
      <c r="F143" s="65">
        <v>42249</v>
      </c>
      <c r="G143" s="55">
        <v>2015</v>
      </c>
      <c r="H143" s="69">
        <f t="shared" si="2"/>
        <v>2016</v>
      </c>
    </row>
    <row r="144" spans="1:8" x14ac:dyDescent="0.25">
      <c r="A144" s="55">
        <v>12</v>
      </c>
      <c r="B144" s="55">
        <v>0</v>
      </c>
      <c r="C144" s="55">
        <v>42250</v>
      </c>
      <c r="D144" s="55" t="s">
        <v>39</v>
      </c>
      <c r="E144" s="12">
        <v>0</v>
      </c>
      <c r="F144" s="65">
        <v>42250</v>
      </c>
      <c r="G144" s="55">
        <v>2015</v>
      </c>
      <c r="H144" s="69">
        <f t="shared" si="2"/>
        <v>2016</v>
      </c>
    </row>
    <row r="145" spans="1:8" x14ac:dyDescent="0.25">
      <c r="A145" s="55">
        <v>13</v>
      </c>
      <c r="B145" s="55">
        <v>0</v>
      </c>
      <c r="C145" s="55">
        <v>42251</v>
      </c>
      <c r="D145" s="55" t="s">
        <v>39</v>
      </c>
      <c r="E145" s="12">
        <v>0</v>
      </c>
      <c r="F145" s="65">
        <v>42251</v>
      </c>
      <c r="G145" s="55">
        <v>2015</v>
      </c>
      <c r="H145" s="69">
        <f t="shared" si="2"/>
        <v>2016</v>
      </c>
    </row>
    <row r="146" spans="1:8" x14ac:dyDescent="0.25">
      <c r="A146" s="55">
        <v>14</v>
      </c>
      <c r="B146" s="55">
        <v>0</v>
      </c>
      <c r="C146" s="55">
        <v>42252</v>
      </c>
      <c r="D146" s="55" t="s">
        <v>39</v>
      </c>
      <c r="E146" s="12">
        <v>0</v>
      </c>
      <c r="F146" s="65">
        <v>42252</v>
      </c>
      <c r="G146" s="55">
        <v>2015</v>
      </c>
      <c r="H146" s="69">
        <f t="shared" si="2"/>
        <v>2016</v>
      </c>
    </row>
    <row r="147" spans="1:8" x14ac:dyDescent="0.25">
      <c r="A147" s="55">
        <v>15</v>
      </c>
      <c r="B147" s="55">
        <v>0</v>
      </c>
      <c r="C147" s="55">
        <v>42253</v>
      </c>
      <c r="D147" s="55" t="s">
        <v>39</v>
      </c>
      <c r="E147" s="12">
        <v>0</v>
      </c>
      <c r="F147" s="65">
        <v>42253</v>
      </c>
      <c r="G147" s="55">
        <v>2015</v>
      </c>
      <c r="H147" s="69">
        <f t="shared" si="2"/>
        <v>2016</v>
      </c>
    </row>
    <row r="148" spans="1:8" x14ac:dyDescent="0.25">
      <c r="A148" s="55">
        <v>16</v>
      </c>
      <c r="B148" s="55">
        <v>4</v>
      </c>
      <c r="C148" s="55">
        <v>42254</v>
      </c>
      <c r="D148" s="55" t="s">
        <v>39</v>
      </c>
      <c r="E148" s="12">
        <v>0.08</v>
      </c>
      <c r="F148" s="65">
        <v>42254</v>
      </c>
      <c r="G148" s="55">
        <v>2015</v>
      </c>
      <c r="H148" s="69">
        <f t="shared" si="2"/>
        <v>2016</v>
      </c>
    </row>
    <row r="149" spans="1:8" x14ac:dyDescent="0.25">
      <c r="A149" s="55">
        <v>17</v>
      </c>
      <c r="B149" s="55">
        <v>4</v>
      </c>
      <c r="C149" s="55">
        <v>42255</v>
      </c>
      <c r="D149" s="55" t="s">
        <v>39</v>
      </c>
      <c r="E149" s="12">
        <v>0.08</v>
      </c>
      <c r="F149" s="65">
        <v>42255</v>
      </c>
      <c r="G149" s="55">
        <v>2015</v>
      </c>
      <c r="H149" s="69">
        <f t="shared" si="2"/>
        <v>2016</v>
      </c>
    </row>
    <row r="150" spans="1:8" x14ac:dyDescent="0.25">
      <c r="A150" s="55">
        <v>18</v>
      </c>
      <c r="B150" s="55">
        <v>4</v>
      </c>
      <c r="C150" s="55">
        <v>42256</v>
      </c>
      <c r="D150" s="55" t="s">
        <v>39</v>
      </c>
      <c r="E150" s="12">
        <v>0.08</v>
      </c>
      <c r="F150" s="65">
        <v>42256</v>
      </c>
      <c r="G150" s="55">
        <v>2015</v>
      </c>
      <c r="H150" s="69">
        <f t="shared" si="2"/>
        <v>2016</v>
      </c>
    </row>
    <row r="151" spans="1:8" x14ac:dyDescent="0.25">
      <c r="A151" s="55">
        <v>19</v>
      </c>
      <c r="B151" s="55">
        <v>4</v>
      </c>
      <c r="C151" s="55">
        <v>42257</v>
      </c>
      <c r="D151" s="55" t="s">
        <v>39</v>
      </c>
      <c r="E151" s="12">
        <v>0.08</v>
      </c>
      <c r="F151" s="65">
        <v>42257</v>
      </c>
      <c r="G151" s="55">
        <v>2015</v>
      </c>
      <c r="H151" s="69">
        <f t="shared" si="2"/>
        <v>2016</v>
      </c>
    </row>
    <row r="152" spans="1:8" x14ac:dyDescent="0.25">
      <c r="A152" s="55">
        <v>20</v>
      </c>
      <c r="B152" s="55">
        <v>4</v>
      </c>
      <c r="C152" s="55">
        <v>42258</v>
      </c>
      <c r="D152" s="55" t="s">
        <v>39</v>
      </c>
      <c r="E152" s="12">
        <v>0.08</v>
      </c>
      <c r="F152" s="65">
        <v>42258</v>
      </c>
      <c r="G152" s="55">
        <v>2015</v>
      </c>
      <c r="H152" s="69">
        <f t="shared" si="2"/>
        <v>2016</v>
      </c>
    </row>
    <row r="153" spans="1:8" x14ac:dyDescent="0.25">
      <c r="A153" s="55">
        <v>21</v>
      </c>
      <c r="B153" s="55">
        <v>4</v>
      </c>
      <c r="C153" s="55">
        <v>42259</v>
      </c>
      <c r="D153" s="55" t="s">
        <v>39</v>
      </c>
      <c r="E153" s="12">
        <v>0.08</v>
      </c>
      <c r="F153" s="65">
        <v>42259</v>
      </c>
      <c r="G153" s="55">
        <v>2015</v>
      </c>
      <c r="H153" s="69">
        <f t="shared" si="2"/>
        <v>2016</v>
      </c>
    </row>
    <row r="154" spans="1:8" x14ac:dyDescent="0.25">
      <c r="A154" s="55">
        <v>22</v>
      </c>
      <c r="B154" s="55">
        <v>4</v>
      </c>
      <c r="C154" s="55">
        <v>42260</v>
      </c>
      <c r="D154" s="55" t="s">
        <v>39</v>
      </c>
      <c r="E154" s="12">
        <v>0.08</v>
      </c>
      <c r="F154" s="65">
        <v>42260</v>
      </c>
      <c r="G154" s="55">
        <v>2015</v>
      </c>
      <c r="H154" s="69">
        <f t="shared" si="2"/>
        <v>2016</v>
      </c>
    </row>
    <row r="155" spans="1:8" x14ac:dyDescent="0.25">
      <c r="A155" s="55">
        <v>23</v>
      </c>
      <c r="B155" s="55">
        <v>4</v>
      </c>
      <c r="C155" s="55">
        <v>42261</v>
      </c>
      <c r="D155" s="55" t="s">
        <v>39</v>
      </c>
      <c r="E155" s="12">
        <v>0.08</v>
      </c>
      <c r="F155" s="65">
        <v>42261</v>
      </c>
      <c r="G155" s="55">
        <v>2015</v>
      </c>
      <c r="H155" s="69">
        <f t="shared" si="2"/>
        <v>2016</v>
      </c>
    </row>
    <row r="156" spans="1:8" x14ac:dyDescent="0.25">
      <c r="A156" s="55">
        <v>24</v>
      </c>
      <c r="B156" s="55">
        <v>4</v>
      </c>
      <c r="C156" s="55">
        <v>42262</v>
      </c>
      <c r="D156" s="55" t="s">
        <v>39</v>
      </c>
      <c r="E156" s="12">
        <v>0.08</v>
      </c>
      <c r="F156" s="65">
        <v>42262</v>
      </c>
      <c r="G156" s="55">
        <v>2015</v>
      </c>
      <c r="H156" s="69">
        <f t="shared" si="2"/>
        <v>2016</v>
      </c>
    </row>
    <row r="157" spans="1:8" x14ac:dyDescent="0.25">
      <c r="A157" s="55">
        <v>25</v>
      </c>
      <c r="B157" s="55">
        <v>4</v>
      </c>
      <c r="C157" s="55">
        <v>42263</v>
      </c>
      <c r="D157" s="55" t="s">
        <v>39</v>
      </c>
      <c r="E157" s="12">
        <v>0.08</v>
      </c>
      <c r="F157" s="65">
        <v>42263</v>
      </c>
      <c r="G157" s="55">
        <v>2015</v>
      </c>
      <c r="H157" s="69">
        <f t="shared" si="2"/>
        <v>2016</v>
      </c>
    </row>
    <row r="158" spans="1:8" x14ac:dyDescent="0.25">
      <c r="A158" s="55">
        <v>26</v>
      </c>
      <c r="B158" s="55">
        <v>4</v>
      </c>
      <c r="C158" s="55">
        <v>42264</v>
      </c>
      <c r="D158" s="55" t="s">
        <v>39</v>
      </c>
      <c r="E158" s="12">
        <v>0.08</v>
      </c>
      <c r="F158" s="65">
        <v>42264</v>
      </c>
      <c r="G158" s="55">
        <v>2015</v>
      </c>
      <c r="H158" s="69">
        <f t="shared" si="2"/>
        <v>2016</v>
      </c>
    </row>
    <row r="159" spans="1:8" x14ac:dyDescent="0.25">
      <c r="A159" s="55">
        <v>27</v>
      </c>
      <c r="B159" s="55">
        <v>4</v>
      </c>
      <c r="C159" s="55">
        <v>42265</v>
      </c>
      <c r="D159" s="55" t="s">
        <v>39</v>
      </c>
      <c r="E159" s="12">
        <v>0.08</v>
      </c>
      <c r="F159" s="65">
        <v>42265</v>
      </c>
      <c r="G159" s="55">
        <v>2015</v>
      </c>
      <c r="H159" s="69">
        <f t="shared" si="2"/>
        <v>2016</v>
      </c>
    </row>
    <row r="160" spans="1:8" x14ac:dyDescent="0.25">
      <c r="A160" s="55">
        <v>28</v>
      </c>
      <c r="B160" s="55">
        <v>7</v>
      </c>
      <c r="C160" s="55">
        <v>42266</v>
      </c>
      <c r="D160" s="55" t="s">
        <v>39</v>
      </c>
      <c r="E160" s="12">
        <v>0.14000000000000001</v>
      </c>
      <c r="F160" s="65">
        <v>42266</v>
      </c>
      <c r="G160" s="55">
        <v>2015</v>
      </c>
      <c r="H160" s="69">
        <f t="shared" si="2"/>
        <v>2016</v>
      </c>
    </row>
    <row r="161" spans="1:8" x14ac:dyDescent="0.25">
      <c r="A161" s="55">
        <v>29</v>
      </c>
      <c r="B161" s="55">
        <v>7</v>
      </c>
      <c r="C161" s="55">
        <v>42267</v>
      </c>
      <c r="D161" s="55" t="s">
        <v>39</v>
      </c>
      <c r="E161" s="12">
        <v>0.14000000000000001</v>
      </c>
      <c r="F161" s="65">
        <v>42267</v>
      </c>
      <c r="G161" s="55">
        <v>2015</v>
      </c>
      <c r="H161" s="69">
        <f t="shared" si="2"/>
        <v>2016</v>
      </c>
    </row>
    <row r="162" spans="1:8" x14ac:dyDescent="0.25">
      <c r="A162" s="55">
        <v>30</v>
      </c>
      <c r="B162" s="55">
        <v>7</v>
      </c>
      <c r="C162" s="55">
        <v>42268</v>
      </c>
      <c r="D162" s="55" t="s">
        <v>39</v>
      </c>
      <c r="E162" s="12">
        <v>0.14000000000000001</v>
      </c>
      <c r="F162" s="65">
        <v>42268</v>
      </c>
      <c r="G162" s="55">
        <v>2015</v>
      </c>
      <c r="H162" s="69">
        <f t="shared" si="2"/>
        <v>2016</v>
      </c>
    </row>
    <row r="163" spans="1:8" x14ac:dyDescent="0.25">
      <c r="A163" s="55">
        <v>31</v>
      </c>
      <c r="B163" s="55">
        <v>7</v>
      </c>
      <c r="C163" s="55">
        <v>42269</v>
      </c>
      <c r="D163" s="55" t="s">
        <v>39</v>
      </c>
      <c r="E163" s="12">
        <v>0.14000000000000001</v>
      </c>
      <c r="F163" s="65">
        <v>42269</v>
      </c>
      <c r="G163" s="55">
        <v>2015</v>
      </c>
      <c r="H163" s="69">
        <f t="shared" si="2"/>
        <v>2016</v>
      </c>
    </row>
    <row r="164" spans="1:8" x14ac:dyDescent="0.25">
      <c r="A164" s="55">
        <v>32</v>
      </c>
      <c r="B164" s="55">
        <v>7</v>
      </c>
      <c r="C164" s="55">
        <v>42270</v>
      </c>
      <c r="D164" s="55" t="s">
        <v>39</v>
      </c>
      <c r="E164" s="12">
        <v>0.14000000000000001</v>
      </c>
      <c r="F164" s="65">
        <v>42270</v>
      </c>
      <c r="G164" s="55">
        <v>2015</v>
      </c>
      <c r="H164" s="69">
        <f t="shared" si="2"/>
        <v>2016</v>
      </c>
    </row>
    <row r="165" spans="1:8" x14ac:dyDescent="0.25">
      <c r="A165" s="55">
        <v>33</v>
      </c>
      <c r="B165" s="55">
        <v>10</v>
      </c>
      <c r="C165" s="55">
        <v>42271</v>
      </c>
      <c r="D165" s="55" t="s">
        <v>39</v>
      </c>
      <c r="E165" s="12">
        <v>0.2</v>
      </c>
      <c r="F165" s="65">
        <v>42271</v>
      </c>
      <c r="G165" s="55">
        <v>2015</v>
      </c>
      <c r="H165" s="69">
        <f t="shared" si="2"/>
        <v>2016</v>
      </c>
    </row>
    <row r="166" spans="1:8" x14ac:dyDescent="0.25">
      <c r="A166" s="55">
        <v>34</v>
      </c>
      <c r="B166" s="55">
        <v>10</v>
      </c>
      <c r="C166" s="55">
        <v>42272</v>
      </c>
      <c r="D166" s="55" t="s">
        <v>39</v>
      </c>
      <c r="E166" s="12">
        <v>0.2</v>
      </c>
      <c r="F166" s="65">
        <v>42272</v>
      </c>
      <c r="G166" s="55">
        <v>2015</v>
      </c>
      <c r="H166" s="69">
        <f t="shared" si="2"/>
        <v>2016</v>
      </c>
    </row>
    <row r="167" spans="1:8" x14ac:dyDescent="0.25">
      <c r="A167" s="55">
        <v>35</v>
      </c>
      <c r="B167" s="55">
        <v>10</v>
      </c>
      <c r="C167" s="55">
        <v>42273</v>
      </c>
      <c r="D167" s="55" t="s">
        <v>39</v>
      </c>
      <c r="E167" s="12">
        <v>0.2</v>
      </c>
      <c r="F167" s="65">
        <v>42273</v>
      </c>
      <c r="G167" s="55">
        <v>2015</v>
      </c>
      <c r="H167" s="69">
        <f t="shared" si="2"/>
        <v>2016</v>
      </c>
    </row>
    <row r="168" spans="1:8" x14ac:dyDescent="0.25">
      <c r="A168" s="55">
        <v>36</v>
      </c>
      <c r="B168" s="55">
        <v>12</v>
      </c>
      <c r="C168" s="55">
        <v>42274</v>
      </c>
      <c r="D168" s="55" t="s">
        <v>39</v>
      </c>
      <c r="E168" s="12">
        <v>0.24</v>
      </c>
      <c r="F168" s="65">
        <v>42274</v>
      </c>
      <c r="G168" s="55">
        <v>2015</v>
      </c>
      <c r="H168" s="69">
        <f t="shared" si="2"/>
        <v>2016</v>
      </c>
    </row>
    <row r="169" spans="1:8" x14ac:dyDescent="0.25">
      <c r="A169" s="55">
        <v>37</v>
      </c>
      <c r="B169" s="55">
        <v>13</v>
      </c>
      <c r="C169" s="55">
        <v>42275</v>
      </c>
      <c r="D169" s="55" t="s">
        <v>39</v>
      </c>
      <c r="E169" s="12">
        <v>0.26</v>
      </c>
      <c r="F169" s="65">
        <v>42275</v>
      </c>
      <c r="G169" s="55">
        <v>2015</v>
      </c>
      <c r="H169" s="69">
        <f t="shared" si="2"/>
        <v>2016</v>
      </c>
    </row>
    <row r="170" spans="1:8" x14ac:dyDescent="0.25">
      <c r="A170" s="55">
        <v>38</v>
      </c>
      <c r="B170" s="55">
        <v>13</v>
      </c>
      <c r="C170" s="55">
        <v>42276</v>
      </c>
      <c r="D170" s="55" t="s">
        <v>39</v>
      </c>
      <c r="E170" s="12">
        <v>0.26</v>
      </c>
      <c r="F170" s="65">
        <v>42276</v>
      </c>
      <c r="G170" s="55">
        <v>2015</v>
      </c>
      <c r="H170" s="69">
        <f t="shared" si="2"/>
        <v>2016</v>
      </c>
    </row>
    <row r="171" spans="1:8" x14ac:dyDescent="0.25">
      <c r="A171" s="55">
        <v>39</v>
      </c>
      <c r="B171" s="55">
        <v>13</v>
      </c>
      <c r="C171" s="55">
        <v>42277</v>
      </c>
      <c r="D171" s="55" t="s">
        <v>39</v>
      </c>
      <c r="E171" s="12">
        <v>0.26</v>
      </c>
      <c r="F171" s="65">
        <v>42277</v>
      </c>
      <c r="G171" s="55">
        <v>2015</v>
      </c>
      <c r="H171" s="69">
        <f t="shared" si="2"/>
        <v>2016</v>
      </c>
    </row>
    <row r="172" spans="1:8" x14ac:dyDescent="0.25">
      <c r="A172" s="55">
        <v>40</v>
      </c>
      <c r="B172" s="55">
        <v>13</v>
      </c>
      <c r="C172" s="55">
        <v>42278</v>
      </c>
      <c r="D172" s="55" t="s">
        <v>39</v>
      </c>
      <c r="E172" s="12">
        <v>0.26</v>
      </c>
      <c r="F172" s="65">
        <v>42278</v>
      </c>
      <c r="G172" s="55">
        <v>2015</v>
      </c>
      <c r="H172" s="69">
        <f t="shared" si="2"/>
        <v>2016</v>
      </c>
    </row>
    <row r="173" spans="1:8" x14ac:dyDescent="0.25">
      <c r="A173" s="55">
        <v>41</v>
      </c>
      <c r="B173" s="55">
        <v>13</v>
      </c>
      <c r="C173" s="55">
        <v>42279</v>
      </c>
      <c r="D173" s="55" t="s">
        <v>39</v>
      </c>
      <c r="E173" s="12">
        <v>0.26</v>
      </c>
      <c r="F173" s="65">
        <v>42279</v>
      </c>
      <c r="G173" s="55">
        <v>2015</v>
      </c>
      <c r="H173" s="69">
        <f t="shared" si="2"/>
        <v>2016</v>
      </c>
    </row>
    <row r="174" spans="1:8" x14ac:dyDescent="0.25">
      <c r="A174" s="55">
        <v>42</v>
      </c>
      <c r="B174" s="55">
        <v>13</v>
      </c>
      <c r="C174" s="55">
        <v>42280</v>
      </c>
      <c r="D174" s="55" t="s">
        <v>39</v>
      </c>
      <c r="E174" s="12">
        <v>0.26</v>
      </c>
      <c r="F174" s="65">
        <v>42280</v>
      </c>
      <c r="G174" s="55">
        <v>2015</v>
      </c>
      <c r="H174" s="69">
        <f t="shared" si="2"/>
        <v>2016</v>
      </c>
    </row>
    <row r="175" spans="1:8" x14ac:dyDescent="0.25">
      <c r="A175" s="55">
        <v>43</v>
      </c>
      <c r="B175" s="55">
        <v>13</v>
      </c>
      <c r="C175" s="55">
        <v>42281</v>
      </c>
      <c r="D175" s="55" t="s">
        <v>39</v>
      </c>
      <c r="E175" s="12">
        <v>0.26</v>
      </c>
      <c r="F175" s="65">
        <v>42281</v>
      </c>
      <c r="G175" s="55">
        <v>2015</v>
      </c>
      <c r="H175" s="69">
        <f t="shared" si="2"/>
        <v>2016</v>
      </c>
    </row>
    <row r="176" spans="1:8" x14ac:dyDescent="0.25">
      <c r="A176" s="55">
        <v>44</v>
      </c>
      <c r="B176" s="55">
        <v>13</v>
      </c>
      <c r="C176" s="55">
        <v>42282</v>
      </c>
      <c r="D176" s="55" t="s">
        <v>39</v>
      </c>
      <c r="E176" s="12">
        <v>0.26</v>
      </c>
      <c r="F176" s="65">
        <v>42282</v>
      </c>
      <c r="G176" s="55">
        <v>2015</v>
      </c>
      <c r="H176" s="69">
        <f t="shared" si="2"/>
        <v>2016</v>
      </c>
    </row>
    <row r="177" spans="1:8" x14ac:dyDescent="0.25">
      <c r="A177" s="55">
        <v>45</v>
      </c>
      <c r="B177" s="55">
        <v>13</v>
      </c>
      <c r="C177" s="55">
        <v>42283</v>
      </c>
      <c r="D177" s="55" t="s">
        <v>39</v>
      </c>
      <c r="E177" s="12">
        <v>0.26</v>
      </c>
      <c r="F177" s="65">
        <v>42283</v>
      </c>
      <c r="G177" s="55">
        <v>2015</v>
      </c>
      <c r="H177" s="69">
        <f t="shared" si="2"/>
        <v>2016</v>
      </c>
    </row>
    <row r="178" spans="1:8" x14ac:dyDescent="0.25">
      <c r="A178" s="55">
        <v>46</v>
      </c>
      <c r="B178" s="55">
        <v>13</v>
      </c>
      <c r="C178" s="55">
        <v>42284</v>
      </c>
      <c r="D178" s="55" t="s">
        <v>39</v>
      </c>
      <c r="E178" s="12">
        <v>0.26</v>
      </c>
      <c r="F178" s="65">
        <v>42284</v>
      </c>
      <c r="G178" s="55">
        <v>2015</v>
      </c>
      <c r="H178" s="69">
        <f t="shared" si="2"/>
        <v>2016</v>
      </c>
    </row>
    <row r="179" spans="1:8" x14ac:dyDescent="0.25">
      <c r="A179" s="55">
        <v>47</v>
      </c>
      <c r="B179" s="55">
        <v>13</v>
      </c>
      <c r="C179" s="55">
        <v>42285</v>
      </c>
      <c r="D179" s="55" t="s">
        <v>39</v>
      </c>
      <c r="E179" s="12">
        <v>0.26</v>
      </c>
      <c r="F179" s="65">
        <v>42285</v>
      </c>
      <c r="G179" s="55">
        <v>2015</v>
      </c>
      <c r="H179" s="69">
        <f t="shared" si="2"/>
        <v>2016</v>
      </c>
    </row>
    <row r="180" spans="1:8" x14ac:dyDescent="0.25">
      <c r="A180" s="55">
        <v>48</v>
      </c>
      <c r="B180" s="55">
        <v>13</v>
      </c>
      <c r="C180" s="55">
        <v>42286</v>
      </c>
      <c r="D180" s="55" t="s">
        <v>39</v>
      </c>
      <c r="E180" s="12">
        <v>0.26</v>
      </c>
      <c r="F180" s="65">
        <v>42286</v>
      </c>
      <c r="G180" s="55">
        <v>2015</v>
      </c>
      <c r="H180" s="69">
        <f t="shared" si="2"/>
        <v>2016</v>
      </c>
    </row>
    <row r="181" spans="1:8" x14ac:dyDescent="0.25">
      <c r="A181" s="55">
        <v>49</v>
      </c>
      <c r="B181" s="55">
        <v>13</v>
      </c>
      <c r="C181" s="55">
        <v>42287</v>
      </c>
      <c r="D181" s="55" t="s">
        <v>39</v>
      </c>
      <c r="E181" s="12">
        <v>0.26</v>
      </c>
      <c r="F181" s="65">
        <v>42287</v>
      </c>
      <c r="G181" s="55">
        <v>2015</v>
      </c>
      <c r="H181" s="69">
        <f t="shared" si="2"/>
        <v>2016</v>
      </c>
    </row>
    <row r="182" spans="1:8" x14ac:dyDescent="0.25">
      <c r="A182" s="55">
        <v>50</v>
      </c>
      <c r="B182" s="55">
        <v>13</v>
      </c>
      <c r="C182" s="55">
        <v>42288</v>
      </c>
      <c r="D182" s="55" t="s">
        <v>39</v>
      </c>
      <c r="E182" s="12">
        <v>0.26</v>
      </c>
      <c r="F182" s="65">
        <v>42288</v>
      </c>
      <c r="G182" s="55">
        <v>2015</v>
      </c>
      <c r="H182" s="69">
        <f t="shared" si="2"/>
        <v>2016</v>
      </c>
    </row>
    <row r="183" spans="1:8" x14ac:dyDescent="0.25">
      <c r="A183" s="55">
        <v>51</v>
      </c>
      <c r="B183" s="55">
        <v>13</v>
      </c>
      <c r="C183" s="55">
        <v>42289</v>
      </c>
      <c r="D183" s="55" t="s">
        <v>39</v>
      </c>
      <c r="E183" s="12">
        <v>0.26</v>
      </c>
      <c r="F183" s="65">
        <v>42289</v>
      </c>
      <c r="G183" s="55">
        <v>2015</v>
      </c>
      <c r="H183" s="69">
        <f t="shared" si="2"/>
        <v>2016</v>
      </c>
    </row>
    <row r="184" spans="1:8" x14ac:dyDescent="0.25">
      <c r="A184" s="55">
        <v>52</v>
      </c>
      <c r="B184" s="55">
        <v>13</v>
      </c>
      <c r="C184" s="55">
        <v>42290</v>
      </c>
      <c r="D184" s="55" t="s">
        <v>39</v>
      </c>
      <c r="E184" s="12">
        <v>0.26</v>
      </c>
      <c r="F184" s="65">
        <v>42290</v>
      </c>
      <c r="G184" s="55">
        <v>2015</v>
      </c>
      <c r="H184" s="69">
        <f t="shared" si="2"/>
        <v>2016</v>
      </c>
    </row>
    <row r="185" spans="1:8" x14ac:dyDescent="0.25">
      <c r="A185" s="55">
        <v>53</v>
      </c>
      <c r="B185" s="55">
        <v>14</v>
      </c>
      <c r="C185" s="55">
        <v>42291</v>
      </c>
      <c r="D185" s="55" t="s">
        <v>39</v>
      </c>
      <c r="E185" s="12">
        <v>0.28000000000000003</v>
      </c>
      <c r="F185" s="65">
        <v>42291</v>
      </c>
      <c r="G185" s="55">
        <v>2015</v>
      </c>
      <c r="H185" s="69">
        <f t="shared" si="2"/>
        <v>2016</v>
      </c>
    </row>
    <row r="186" spans="1:8" x14ac:dyDescent="0.25">
      <c r="A186" s="55">
        <v>54</v>
      </c>
      <c r="B186" s="55">
        <v>17</v>
      </c>
      <c r="C186" s="55">
        <v>42292</v>
      </c>
      <c r="D186" s="55" t="s">
        <v>39</v>
      </c>
      <c r="E186" s="12">
        <v>0.34</v>
      </c>
      <c r="F186" s="65">
        <v>42292</v>
      </c>
      <c r="G186" s="55">
        <v>2015</v>
      </c>
      <c r="H186" s="69">
        <f t="shared" si="2"/>
        <v>2016</v>
      </c>
    </row>
    <row r="187" spans="1:8" x14ac:dyDescent="0.25">
      <c r="A187" s="55">
        <v>55</v>
      </c>
      <c r="B187" s="55">
        <v>18</v>
      </c>
      <c r="C187" s="55">
        <v>42293</v>
      </c>
      <c r="D187" s="55" t="s">
        <v>39</v>
      </c>
      <c r="E187" s="12">
        <v>0.36</v>
      </c>
      <c r="F187" s="65">
        <v>42293</v>
      </c>
      <c r="G187" s="55">
        <v>2015</v>
      </c>
      <c r="H187" s="69">
        <f t="shared" si="2"/>
        <v>2016</v>
      </c>
    </row>
    <row r="188" spans="1:8" x14ac:dyDescent="0.25">
      <c r="A188" s="55">
        <v>56</v>
      </c>
      <c r="B188" s="55">
        <v>18</v>
      </c>
      <c r="C188" s="55">
        <v>42294</v>
      </c>
      <c r="D188" s="55" t="s">
        <v>39</v>
      </c>
      <c r="E188" s="12">
        <v>0.36</v>
      </c>
      <c r="F188" s="65">
        <v>42294</v>
      </c>
      <c r="G188" s="55">
        <v>2015</v>
      </c>
      <c r="H188" s="69">
        <f t="shared" si="2"/>
        <v>2016</v>
      </c>
    </row>
    <row r="189" spans="1:8" x14ac:dyDescent="0.25">
      <c r="A189" s="55">
        <v>57</v>
      </c>
      <c r="B189" s="55">
        <v>18</v>
      </c>
      <c r="C189" s="55">
        <v>42295</v>
      </c>
      <c r="D189" s="55" t="s">
        <v>39</v>
      </c>
      <c r="E189" s="12">
        <v>0.36</v>
      </c>
      <c r="F189" s="65">
        <v>42295</v>
      </c>
      <c r="G189" s="55">
        <v>2015</v>
      </c>
      <c r="H189" s="69">
        <f t="shared" si="2"/>
        <v>2016</v>
      </c>
    </row>
    <row r="190" spans="1:8" x14ac:dyDescent="0.25">
      <c r="A190" s="55">
        <v>58</v>
      </c>
      <c r="B190" s="55">
        <v>29</v>
      </c>
      <c r="C190" s="55">
        <v>42296</v>
      </c>
      <c r="D190" s="55" t="s">
        <v>39</v>
      </c>
      <c r="E190" s="12">
        <v>0.57999999999999996</v>
      </c>
      <c r="F190" s="65">
        <v>42296</v>
      </c>
      <c r="G190" s="55">
        <v>2015</v>
      </c>
      <c r="H190" s="69">
        <f t="shared" si="2"/>
        <v>2016</v>
      </c>
    </row>
    <row r="191" spans="1:8" x14ac:dyDescent="0.25">
      <c r="A191" s="55">
        <v>59</v>
      </c>
      <c r="B191" s="55">
        <v>29</v>
      </c>
      <c r="C191" s="55">
        <v>42297</v>
      </c>
      <c r="D191" s="55" t="s">
        <v>39</v>
      </c>
      <c r="E191" s="12">
        <v>0.57999999999999996</v>
      </c>
      <c r="F191" s="65">
        <v>42297</v>
      </c>
      <c r="G191" s="55">
        <v>2015</v>
      </c>
      <c r="H191" s="69">
        <f t="shared" si="2"/>
        <v>2016</v>
      </c>
    </row>
    <row r="192" spans="1:8" x14ac:dyDescent="0.25">
      <c r="A192" s="55">
        <v>60</v>
      </c>
      <c r="B192" s="55">
        <v>30</v>
      </c>
      <c r="C192" s="55">
        <v>42298</v>
      </c>
      <c r="D192" s="55" t="s">
        <v>39</v>
      </c>
      <c r="E192" s="12">
        <v>0.6</v>
      </c>
      <c r="F192" s="65">
        <v>42298</v>
      </c>
      <c r="G192" s="55">
        <v>2015</v>
      </c>
      <c r="H192" s="69">
        <f t="shared" si="2"/>
        <v>2016</v>
      </c>
    </row>
    <row r="193" spans="1:8" x14ac:dyDescent="0.25">
      <c r="A193" s="55">
        <v>61</v>
      </c>
      <c r="B193" s="55">
        <v>31</v>
      </c>
      <c r="C193" s="55">
        <v>42299</v>
      </c>
      <c r="D193" s="55" t="s">
        <v>39</v>
      </c>
      <c r="E193" s="12">
        <v>0.62</v>
      </c>
      <c r="F193" s="65">
        <v>42299</v>
      </c>
      <c r="G193" s="55">
        <v>2015</v>
      </c>
      <c r="H193" s="69">
        <f t="shared" si="2"/>
        <v>2016</v>
      </c>
    </row>
    <row r="194" spans="1:8" x14ac:dyDescent="0.25">
      <c r="A194" s="55">
        <v>62</v>
      </c>
      <c r="B194" s="55">
        <v>32</v>
      </c>
      <c r="C194" s="55">
        <v>42300</v>
      </c>
      <c r="D194" s="55" t="s">
        <v>39</v>
      </c>
      <c r="E194" s="12">
        <v>0.64</v>
      </c>
      <c r="F194" s="65">
        <v>42300</v>
      </c>
      <c r="G194" s="55">
        <v>2015</v>
      </c>
      <c r="H194" s="69">
        <f t="shared" si="2"/>
        <v>2016</v>
      </c>
    </row>
    <row r="195" spans="1:8" x14ac:dyDescent="0.25">
      <c r="A195" s="55">
        <v>63</v>
      </c>
      <c r="B195" s="55">
        <v>34</v>
      </c>
      <c r="C195" s="55">
        <v>42301</v>
      </c>
      <c r="D195" s="55" t="s">
        <v>39</v>
      </c>
      <c r="E195" s="12">
        <v>0.68</v>
      </c>
      <c r="F195" s="65">
        <v>42301</v>
      </c>
      <c r="G195" s="55">
        <v>2015</v>
      </c>
      <c r="H195" s="69">
        <f t="shared" ref="H195:H258" si="3">G195+1</f>
        <v>2016</v>
      </c>
    </row>
    <row r="196" spans="1:8" x14ac:dyDescent="0.25">
      <c r="A196" s="55">
        <v>64</v>
      </c>
      <c r="B196" s="55">
        <v>35</v>
      </c>
      <c r="C196" s="55">
        <v>42302</v>
      </c>
      <c r="D196" s="55" t="s">
        <v>39</v>
      </c>
      <c r="E196" s="12">
        <v>0.7</v>
      </c>
      <c r="F196" s="65">
        <v>42302</v>
      </c>
      <c r="G196" s="55">
        <v>2015</v>
      </c>
      <c r="H196" s="69">
        <f t="shared" si="3"/>
        <v>2016</v>
      </c>
    </row>
    <row r="197" spans="1:8" x14ac:dyDescent="0.25">
      <c r="A197" s="55">
        <v>65</v>
      </c>
      <c r="B197" s="55">
        <v>35</v>
      </c>
      <c r="C197" s="55">
        <v>42303</v>
      </c>
      <c r="D197" s="55" t="s">
        <v>39</v>
      </c>
      <c r="E197" s="12">
        <v>0.7</v>
      </c>
      <c r="F197" s="65">
        <v>42303</v>
      </c>
      <c r="G197" s="55">
        <v>2015</v>
      </c>
      <c r="H197" s="69">
        <f t="shared" si="3"/>
        <v>2016</v>
      </c>
    </row>
    <row r="198" spans="1:8" x14ac:dyDescent="0.25">
      <c r="A198" s="55">
        <v>66</v>
      </c>
      <c r="B198" s="55">
        <v>36</v>
      </c>
      <c r="C198" s="55">
        <v>42304</v>
      </c>
      <c r="D198" s="55" t="s">
        <v>39</v>
      </c>
      <c r="E198" s="12">
        <v>0.72</v>
      </c>
      <c r="F198" s="65">
        <v>42304</v>
      </c>
      <c r="G198" s="55">
        <v>2015</v>
      </c>
      <c r="H198" s="69">
        <f t="shared" si="3"/>
        <v>2016</v>
      </c>
    </row>
    <row r="199" spans="1:8" x14ac:dyDescent="0.25">
      <c r="A199" s="55">
        <v>67</v>
      </c>
      <c r="B199" s="55">
        <v>39</v>
      </c>
      <c r="C199" s="55">
        <v>42305</v>
      </c>
      <c r="D199" s="55" t="s">
        <v>39</v>
      </c>
      <c r="E199" s="12">
        <v>0.78</v>
      </c>
      <c r="F199" s="65">
        <v>42305</v>
      </c>
      <c r="G199" s="55">
        <v>2015</v>
      </c>
      <c r="H199" s="69">
        <f t="shared" si="3"/>
        <v>2016</v>
      </c>
    </row>
    <row r="200" spans="1:8" x14ac:dyDescent="0.25">
      <c r="A200" s="55">
        <v>68</v>
      </c>
      <c r="B200" s="55">
        <v>40</v>
      </c>
      <c r="C200" s="55">
        <v>42306</v>
      </c>
      <c r="D200" s="55" t="s">
        <v>39</v>
      </c>
      <c r="E200" s="12">
        <v>0.8</v>
      </c>
      <c r="F200" s="65">
        <v>42306</v>
      </c>
      <c r="G200" s="55">
        <v>2015</v>
      </c>
      <c r="H200" s="69">
        <f t="shared" si="3"/>
        <v>2016</v>
      </c>
    </row>
    <row r="201" spans="1:8" x14ac:dyDescent="0.25">
      <c r="A201" s="55">
        <v>69</v>
      </c>
      <c r="B201" s="55">
        <v>40</v>
      </c>
      <c r="C201" s="55">
        <v>42307</v>
      </c>
      <c r="D201" s="55" t="s">
        <v>39</v>
      </c>
      <c r="E201" s="12">
        <v>0.8</v>
      </c>
      <c r="F201" s="65">
        <v>42307</v>
      </c>
      <c r="G201" s="55">
        <v>2015</v>
      </c>
      <c r="H201" s="69">
        <f t="shared" si="3"/>
        <v>2016</v>
      </c>
    </row>
    <row r="202" spans="1:8" x14ac:dyDescent="0.25">
      <c r="A202" s="55">
        <v>70</v>
      </c>
      <c r="B202" s="55">
        <v>41</v>
      </c>
      <c r="C202" s="55">
        <v>42308</v>
      </c>
      <c r="D202" s="55" t="s">
        <v>39</v>
      </c>
      <c r="E202" s="12">
        <v>0.82</v>
      </c>
      <c r="F202" s="65">
        <v>42308</v>
      </c>
      <c r="G202" s="55">
        <v>2015</v>
      </c>
      <c r="H202" s="69">
        <f t="shared" si="3"/>
        <v>2016</v>
      </c>
    </row>
    <row r="203" spans="1:8" x14ac:dyDescent="0.25">
      <c r="A203" s="55">
        <v>71</v>
      </c>
      <c r="B203" s="55">
        <v>42</v>
      </c>
      <c r="C203" s="55">
        <v>42309</v>
      </c>
      <c r="D203" s="55" t="s">
        <v>39</v>
      </c>
      <c r="E203" s="12">
        <v>0.84</v>
      </c>
      <c r="F203" s="65">
        <v>42309</v>
      </c>
      <c r="G203" s="55">
        <v>2015</v>
      </c>
      <c r="H203" s="69">
        <f t="shared" si="3"/>
        <v>2016</v>
      </c>
    </row>
    <row r="204" spans="1:8" x14ac:dyDescent="0.25">
      <c r="A204" s="55">
        <v>72</v>
      </c>
      <c r="B204" s="55">
        <v>44</v>
      </c>
      <c r="C204" s="55">
        <v>42310</v>
      </c>
      <c r="D204" s="55" t="s">
        <v>39</v>
      </c>
      <c r="E204" s="12">
        <v>0.88</v>
      </c>
      <c r="F204" s="65">
        <v>42310</v>
      </c>
      <c r="G204" s="55">
        <v>2015</v>
      </c>
      <c r="H204" s="69">
        <f t="shared" si="3"/>
        <v>2016</v>
      </c>
    </row>
    <row r="205" spans="1:8" x14ac:dyDescent="0.25">
      <c r="A205" s="55">
        <v>73</v>
      </c>
      <c r="B205" s="55">
        <v>44</v>
      </c>
      <c r="C205" s="55">
        <v>42311</v>
      </c>
      <c r="D205" s="55" t="s">
        <v>39</v>
      </c>
      <c r="E205" s="12">
        <v>0.88</v>
      </c>
      <c r="F205" s="65">
        <v>42311</v>
      </c>
      <c r="G205" s="55">
        <v>2015</v>
      </c>
      <c r="H205" s="69">
        <f t="shared" si="3"/>
        <v>2016</v>
      </c>
    </row>
    <row r="206" spans="1:8" x14ac:dyDescent="0.25">
      <c r="A206" s="55">
        <v>74</v>
      </c>
      <c r="B206" s="55">
        <v>46.5</v>
      </c>
      <c r="C206" s="55">
        <v>42312</v>
      </c>
      <c r="D206" s="55" t="s">
        <v>39</v>
      </c>
      <c r="E206" s="12">
        <v>0.93</v>
      </c>
      <c r="F206" s="65">
        <v>42312</v>
      </c>
      <c r="G206" s="55">
        <v>2015</v>
      </c>
      <c r="H206" s="69">
        <f t="shared" si="3"/>
        <v>2016</v>
      </c>
    </row>
    <row r="207" spans="1:8" x14ac:dyDescent="0.25">
      <c r="A207" s="55">
        <v>75</v>
      </c>
      <c r="B207" s="55">
        <v>46.5</v>
      </c>
      <c r="C207" s="55">
        <v>42313</v>
      </c>
      <c r="D207" s="55" t="s">
        <v>39</v>
      </c>
      <c r="E207" s="12">
        <v>0.93</v>
      </c>
      <c r="F207" s="65">
        <v>42313</v>
      </c>
      <c r="G207" s="55">
        <v>2015</v>
      </c>
      <c r="H207" s="69">
        <f t="shared" si="3"/>
        <v>2016</v>
      </c>
    </row>
    <row r="208" spans="1:8" x14ac:dyDescent="0.25">
      <c r="A208" s="55">
        <v>76</v>
      </c>
      <c r="B208" s="55">
        <v>46.5</v>
      </c>
      <c r="C208" s="55">
        <v>42314</v>
      </c>
      <c r="D208" s="55" t="s">
        <v>39</v>
      </c>
      <c r="E208" s="12">
        <v>0.93</v>
      </c>
      <c r="F208" s="65">
        <v>42314</v>
      </c>
      <c r="G208" s="55">
        <v>2015</v>
      </c>
      <c r="H208" s="69">
        <f t="shared" si="3"/>
        <v>2016</v>
      </c>
    </row>
    <row r="209" spans="1:8" x14ac:dyDescent="0.25">
      <c r="A209" s="55">
        <v>77</v>
      </c>
      <c r="B209" s="55">
        <v>46.5</v>
      </c>
      <c r="C209" s="55">
        <v>42315</v>
      </c>
      <c r="D209" s="55" t="s">
        <v>39</v>
      </c>
      <c r="E209" s="12">
        <v>0.93</v>
      </c>
      <c r="F209" s="65">
        <v>42315</v>
      </c>
      <c r="G209" s="55">
        <v>2015</v>
      </c>
      <c r="H209" s="69">
        <f t="shared" si="3"/>
        <v>2016</v>
      </c>
    </row>
    <row r="210" spans="1:8" x14ac:dyDescent="0.25">
      <c r="A210" s="55">
        <v>78</v>
      </c>
      <c r="B210" s="55">
        <v>46.5</v>
      </c>
      <c r="C210" s="55">
        <v>42316</v>
      </c>
      <c r="D210" s="55" t="s">
        <v>39</v>
      </c>
      <c r="E210" s="12">
        <v>0.93</v>
      </c>
      <c r="F210" s="65">
        <v>42316</v>
      </c>
      <c r="G210" s="55">
        <v>2015</v>
      </c>
      <c r="H210" s="69">
        <f t="shared" si="3"/>
        <v>2016</v>
      </c>
    </row>
    <row r="211" spans="1:8" x14ac:dyDescent="0.25">
      <c r="A211" s="55">
        <v>79</v>
      </c>
      <c r="B211" s="55">
        <v>46.5</v>
      </c>
      <c r="C211" s="55">
        <v>42317</v>
      </c>
      <c r="D211" s="55" t="s">
        <v>39</v>
      </c>
      <c r="E211" s="12">
        <v>0.93</v>
      </c>
      <c r="F211" s="65">
        <v>42317</v>
      </c>
      <c r="G211" s="55">
        <v>2015</v>
      </c>
      <c r="H211" s="69">
        <f t="shared" si="3"/>
        <v>2016</v>
      </c>
    </row>
    <row r="212" spans="1:8" x14ac:dyDescent="0.25">
      <c r="A212" s="55">
        <v>80</v>
      </c>
      <c r="B212" s="55">
        <v>47</v>
      </c>
      <c r="C212" s="55">
        <v>42318</v>
      </c>
      <c r="D212" s="55" t="s">
        <v>39</v>
      </c>
      <c r="E212" s="12">
        <v>0.94</v>
      </c>
      <c r="F212" s="65">
        <v>42318</v>
      </c>
      <c r="G212" s="55">
        <v>2015</v>
      </c>
      <c r="H212" s="69">
        <f t="shared" si="3"/>
        <v>2016</v>
      </c>
    </row>
    <row r="213" spans="1:8" x14ac:dyDescent="0.25">
      <c r="A213" s="55">
        <v>81</v>
      </c>
      <c r="B213" s="55">
        <v>47</v>
      </c>
      <c r="C213" s="55">
        <v>42319</v>
      </c>
      <c r="D213" s="55" t="s">
        <v>39</v>
      </c>
      <c r="E213" s="12">
        <v>0.94</v>
      </c>
      <c r="F213" s="65">
        <v>42319</v>
      </c>
      <c r="G213" s="55">
        <v>2015</v>
      </c>
      <c r="H213" s="69">
        <f t="shared" si="3"/>
        <v>2016</v>
      </c>
    </row>
    <row r="214" spans="1:8" x14ac:dyDescent="0.25">
      <c r="A214" s="55">
        <v>82</v>
      </c>
      <c r="B214" s="55">
        <v>47</v>
      </c>
      <c r="C214" s="55">
        <v>42320</v>
      </c>
      <c r="D214" s="55" t="s">
        <v>39</v>
      </c>
      <c r="E214" s="12">
        <v>0.94</v>
      </c>
      <c r="F214" s="65">
        <v>42320</v>
      </c>
      <c r="G214" s="55">
        <v>2015</v>
      </c>
      <c r="H214" s="69">
        <f t="shared" si="3"/>
        <v>2016</v>
      </c>
    </row>
    <row r="215" spans="1:8" x14ac:dyDescent="0.25">
      <c r="A215" s="55">
        <v>83</v>
      </c>
      <c r="B215" s="55">
        <v>47</v>
      </c>
      <c r="C215" s="55">
        <v>42321</v>
      </c>
      <c r="D215" s="55" t="s">
        <v>39</v>
      </c>
      <c r="E215" s="12">
        <v>0.94</v>
      </c>
      <c r="F215" s="65">
        <v>42321</v>
      </c>
      <c r="G215" s="55">
        <v>2015</v>
      </c>
      <c r="H215" s="69">
        <f t="shared" si="3"/>
        <v>2016</v>
      </c>
    </row>
    <row r="216" spans="1:8" x14ac:dyDescent="0.25">
      <c r="A216" s="55">
        <v>84</v>
      </c>
      <c r="B216" s="55">
        <v>47</v>
      </c>
      <c r="C216" s="55">
        <v>42322</v>
      </c>
      <c r="D216" s="55" t="s">
        <v>39</v>
      </c>
      <c r="E216" s="12">
        <v>0.94</v>
      </c>
      <c r="F216" s="65">
        <v>42322</v>
      </c>
      <c r="G216" s="55">
        <v>2015</v>
      </c>
      <c r="H216" s="69">
        <f t="shared" si="3"/>
        <v>2016</v>
      </c>
    </row>
    <row r="217" spans="1:8" x14ac:dyDescent="0.25">
      <c r="A217" s="55">
        <v>85</v>
      </c>
      <c r="B217" s="55">
        <v>47</v>
      </c>
      <c r="C217" s="55">
        <v>42323</v>
      </c>
      <c r="D217" s="55" t="s">
        <v>39</v>
      </c>
      <c r="E217" s="12">
        <v>0.94</v>
      </c>
      <c r="F217" s="65">
        <v>42323</v>
      </c>
      <c r="G217" s="55">
        <v>2015</v>
      </c>
      <c r="H217" s="69">
        <f t="shared" si="3"/>
        <v>2016</v>
      </c>
    </row>
    <row r="218" spans="1:8" x14ac:dyDescent="0.25">
      <c r="A218" s="55">
        <v>86</v>
      </c>
      <c r="B218" s="55">
        <v>47</v>
      </c>
      <c r="C218" s="55">
        <v>42324</v>
      </c>
      <c r="D218" s="55" t="s">
        <v>39</v>
      </c>
      <c r="E218" s="12">
        <v>0.94</v>
      </c>
      <c r="F218" s="65">
        <v>42324</v>
      </c>
      <c r="G218" s="55">
        <v>2015</v>
      </c>
      <c r="H218" s="69">
        <f t="shared" si="3"/>
        <v>2016</v>
      </c>
    </row>
    <row r="219" spans="1:8" x14ac:dyDescent="0.25">
      <c r="A219" s="55">
        <v>87</v>
      </c>
      <c r="B219" s="55">
        <v>47</v>
      </c>
      <c r="C219" s="55">
        <v>42325</v>
      </c>
      <c r="D219" s="55" t="s">
        <v>39</v>
      </c>
      <c r="E219" s="12">
        <v>0.94</v>
      </c>
      <c r="F219" s="65">
        <v>42325</v>
      </c>
      <c r="G219" s="55">
        <v>2015</v>
      </c>
      <c r="H219" s="69">
        <f t="shared" si="3"/>
        <v>2016</v>
      </c>
    </row>
    <row r="220" spans="1:8" x14ac:dyDescent="0.25">
      <c r="A220" s="55">
        <v>88</v>
      </c>
      <c r="B220" s="55">
        <v>47</v>
      </c>
      <c r="C220" s="55">
        <v>42326</v>
      </c>
      <c r="D220" s="55" t="s">
        <v>39</v>
      </c>
      <c r="E220" s="12">
        <v>0.94</v>
      </c>
      <c r="F220" s="65">
        <v>42326</v>
      </c>
      <c r="G220" s="55">
        <v>2015</v>
      </c>
      <c r="H220" s="69">
        <f t="shared" si="3"/>
        <v>2016</v>
      </c>
    </row>
    <row r="221" spans="1:8" x14ac:dyDescent="0.25">
      <c r="A221" s="55">
        <v>89</v>
      </c>
      <c r="B221" s="55">
        <v>47</v>
      </c>
      <c r="C221" s="55">
        <v>42327</v>
      </c>
      <c r="D221" s="55" t="s">
        <v>39</v>
      </c>
      <c r="E221" s="12">
        <v>0.94</v>
      </c>
      <c r="F221" s="65">
        <v>42327</v>
      </c>
      <c r="G221" s="55">
        <v>2015</v>
      </c>
      <c r="H221" s="69">
        <f t="shared" si="3"/>
        <v>2016</v>
      </c>
    </row>
    <row r="222" spans="1:8" x14ac:dyDescent="0.25">
      <c r="A222" s="55">
        <v>90</v>
      </c>
      <c r="B222" s="55">
        <v>47</v>
      </c>
      <c r="C222" s="55">
        <v>42328</v>
      </c>
      <c r="D222" s="55" t="s">
        <v>39</v>
      </c>
      <c r="E222" s="12">
        <v>0.94</v>
      </c>
      <c r="F222" s="65">
        <v>42328</v>
      </c>
      <c r="G222" s="55">
        <v>2015</v>
      </c>
      <c r="H222" s="69">
        <f t="shared" si="3"/>
        <v>2016</v>
      </c>
    </row>
    <row r="223" spans="1:8" x14ac:dyDescent="0.25">
      <c r="A223" s="55">
        <v>91</v>
      </c>
      <c r="B223" s="55">
        <v>47</v>
      </c>
      <c r="C223" s="55">
        <v>42329</v>
      </c>
      <c r="D223" s="55" t="s">
        <v>39</v>
      </c>
      <c r="E223" s="12">
        <v>0.94</v>
      </c>
      <c r="F223" s="65">
        <v>42329</v>
      </c>
      <c r="G223" s="55">
        <v>2015</v>
      </c>
      <c r="H223" s="69">
        <f t="shared" si="3"/>
        <v>2016</v>
      </c>
    </row>
    <row r="224" spans="1:8" x14ac:dyDescent="0.25">
      <c r="A224" s="55">
        <v>92</v>
      </c>
      <c r="B224" s="55">
        <v>47</v>
      </c>
      <c r="C224" s="55">
        <v>42330</v>
      </c>
      <c r="D224" s="55" t="s">
        <v>39</v>
      </c>
      <c r="E224" s="12">
        <v>0.94</v>
      </c>
      <c r="F224" s="65">
        <v>42330</v>
      </c>
      <c r="G224" s="55">
        <v>2015</v>
      </c>
      <c r="H224" s="69">
        <f t="shared" si="3"/>
        <v>2016</v>
      </c>
    </row>
    <row r="225" spans="1:8" x14ac:dyDescent="0.25">
      <c r="A225" s="55">
        <v>93</v>
      </c>
      <c r="B225" s="55">
        <v>47</v>
      </c>
      <c r="C225" s="55">
        <v>42331</v>
      </c>
      <c r="D225" s="55" t="s">
        <v>39</v>
      </c>
      <c r="E225" s="12">
        <v>0.94</v>
      </c>
      <c r="F225" s="65">
        <v>42331</v>
      </c>
      <c r="G225" s="55">
        <v>2015</v>
      </c>
      <c r="H225" s="69">
        <f t="shared" si="3"/>
        <v>2016</v>
      </c>
    </row>
    <row r="226" spans="1:8" x14ac:dyDescent="0.25">
      <c r="A226" s="55">
        <v>94</v>
      </c>
      <c r="B226" s="55">
        <v>47</v>
      </c>
      <c r="C226" s="55">
        <v>42332</v>
      </c>
      <c r="D226" s="55" t="s">
        <v>39</v>
      </c>
      <c r="E226" s="12">
        <v>0.94</v>
      </c>
      <c r="F226" s="65">
        <v>42332</v>
      </c>
      <c r="G226" s="55">
        <v>2015</v>
      </c>
      <c r="H226" s="69">
        <f t="shared" si="3"/>
        <v>2016</v>
      </c>
    </row>
    <row r="227" spans="1:8" x14ac:dyDescent="0.25">
      <c r="A227" s="55">
        <v>95</v>
      </c>
      <c r="B227" s="55">
        <v>47</v>
      </c>
      <c r="C227" s="55">
        <v>42333</v>
      </c>
      <c r="D227" s="55" t="s">
        <v>39</v>
      </c>
      <c r="E227" s="12">
        <v>0.94</v>
      </c>
      <c r="F227" s="65">
        <v>42333</v>
      </c>
      <c r="G227" s="55">
        <v>2015</v>
      </c>
      <c r="H227" s="69">
        <f t="shared" si="3"/>
        <v>2016</v>
      </c>
    </row>
    <row r="228" spans="1:8" x14ac:dyDescent="0.25">
      <c r="A228" s="55">
        <v>96</v>
      </c>
      <c r="B228" s="55">
        <v>47</v>
      </c>
      <c r="C228" s="55">
        <v>42334</v>
      </c>
      <c r="D228" s="55" t="s">
        <v>39</v>
      </c>
      <c r="E228" s="12">
        <v>0.94</v>
      </c>
      <c r="F228" s="65">
        <v>42334</v>
      </c>
      <c r="G228" s="55">
        <v>2015</v>
      </c>
      <c r="H228" s="69">
        <f t="shared" si="3"/>
        <v>2016</v>
      </c>
    </row>
    <row r="229" spans="1:8" x14ac:dyDescent="0.25">
      <c r="A229" s="55">
        <v>97</v>
      </c>
      <c r="B229" s="55">
        <v>47</v>
      </c>
      <c r="C229" s="55">
        <v>42335</v>
      </c>
      <c r="D229" s="55" t="s">
        <v>39</v>
      </c>
      <c r="E229" s="12">
        <v>0.94</v>
      </c>
      <c r="F229" s="65">
        <v>42335</v>
      </c>
      <c r="G229" s="55">
        <v>2015</v>
      </c>
      <c r="H229" s="69">
        <f t="shared" si="3"/>
        <v>2016</v>
      </c>
    </row>
    <row r="230" spans="1:8" x14ac:dyDescent="0.25">
      <c r="A230" s="55">
        <v>98</v>
      </c>
      <c r="B230" s="55">
        <v>47</v>
      </c>
      <c r="C230" s="55">
        <v>42336</v>
      </c>
      <c r="D230" s="55" t="s">
        <v>39</v>
      </c>
      <c r="E230" s="12">
        <v>0.94</v>
      </c>
      <c r="F230" s="65">
        <v>42336</v>
      </c>
      <c r="G230" s="55">
        <v>2015</v>
      </c>
      <c r="H230" s="69">
        <f t="shared" si="3"/>
        <v>2016</v>
      </c>
    </row>
    <row r="231" spans="1:8" x14ac:dyDescent="0.25">
      <c r="A231" s="55">
        <v>99</v>
      </c>
      <c r="B231" s="55">
        <v>47</v>
      </c>
      <c r="C231" s="55">
        <v>42337</v>
      </c>
      <c r="D231" s="55" t="s">
        <v>39</v>
      </c>
      <c r="E231" s="12">
        <v>0.94</v>
      </c>
      <c r="F231" s="65">
        <v>42337</v>
      </c>
      <c r="G231" s="55">
        <v>2015</v>
      </c>
      <c r="H231" s="69">
        <f t="shared" si="3"/>
        <v>2016</v>
      </c>
    </row>
    <row r="232" spans="1:8" x14ac:dyDescent="0.25">
      <c r="A232" s="55">
        <v>100</v>
      </c>
      <c r="B232" s="55">
        <v>47</v>
      </c>
      <c r="C232" s="55">
        <v>42338</v>
      </c>
      <c r="D232" s="55" t="s">
        <v>39</v>
      </c>
      <c r="E232" s="12">
        <v>0.94</v>
      </c>
      <c r="F232" s="65">
        <v>42338</v>
      </c>
      <c r="G232" s="55">
        <v>2015</v>
      </c>
      <c r="H232" s="69">
        <f t="shared" si="3"/>
        <v>2016</v>
      </c>
    </row>
    <row r="233" spans="1:8" x14ac:dyDescent="0.25">
      <c r="A233" s="55">
        <v>101</v>
      </c>
      <c r="B233" s="55">
        <v>47</v>
      </c>
      <c r="C233" s="55">
        <v>42339</v>
      </c>
      <c r="D233" s="55" t="s">
        <v>39</v>
      </c>
      <c r="E233" s="12">
        <v>0.94</v>
      </c>
      <c r="F233" s="65">
        <v>42339</v>
      </c>
      <c r="G233" s="55">
        <v>2015</v>
      </c>
      <c r="H233" s="69">
        <f t="shared" si="3"/>
        <v>2016</v>
      </c>
    </row>
    <row r="234" spans="1:8" x14ac:dyDescent="0.25">
      <c r="A234" s="55">
        <v>102</v>
      </c>
      <c r="B234" s="55">
        <v>47</v>
      </c>
      <c r="C234" s="55">
        <v>42340</v>
      </c>
      <c r="D234" s="55" t="s">
        <v>39</v>
      </c>
      <c r="E234" s="12">
        <v>0.94</v>
      </c>
      <c r="F234" s="65">
        <v>42340</v>
      </c>
      <c r="G234" s="55">
        <v>2015</v>
      </c>
      <c r="H234" s="69">
        <f t="shared" si="3"/>
        <v>2016</v>
      </c>
    </row>
    <row r="235" spans="1:8" x14ac:dyDescent="0.25">
      <c r="A235" s="55">
        <v>103</v>
      </c>
      <c r="B235" s="55">
        <v>47</v>
      </c>
      <c r="C235" s="55">
        <v>42341</v>
      </c>
      <c r="D235" s="55" t="s">
        <v>39</v>
      </c>
      <c r="E235" s="12">
        <v>0.94</v>
      </c>
      <c r="F235" s="65">
        <v>42341</v>
      </c>
      <c r="G235" s="55">
        <v>2015</v>
      </c>
      <c r="H235" s="69">
        <f t="shared" si="3"/>
        <v>2016</v>
      </c>
    </row>
    <row r="236" spans="1:8" x14ac:dyDescent="0.25">
      <c r="A236" s="55">
        <v>104</v>
      </c>
      <c r="B236" s="55">
        <v>47</v>
      </c>
      <c r="C236" s="55">
        <v>42342</v>
      </c>
      <c r="D236" s="55" t="s">
        <v>39</v>
      </c>
      <c r="E236" s="12">
        <v>0.94</v>
      </c>
      <c r="F236" s="65">
        <v>42342</v>
      </c>
      <c r="G236" s="55">
        <v>2015</v>
      </c>
      <c r="H236" s="69">
        <f t="shared" si="3"/>
        <v>2016</v>
      </c>
    </row>
    <row r="237" spans="1:8" x14ac:dyDescent="0.25">
      <c r="A237" s="55">
        <v>105</v>
      </c>
      <c r="B237" s="55">
        <v>47</v>
      </c>
      <c r="C237" s="55">
        <v>42343</v>
      </c>
      <c r="D237" s="55" t="s">
        <v>39</v>
      </c>
      <c r="E237" s="12">
        <v>0.94</v>
      </c>
      <c r="F237" s="65">
        <v>42343</v>
      </c>
      <c r="G237" s="55">
        <v>2015</v>
      </c>
      <c r="H237" s="69">
        <f t="shared" si="3"/>
        <v>2016</v>
      </c>
    </row>
    <row r="238" spans="1:8" x14ac:dyDescent="0.25">
      <c r="A238" s="55">
        <v>106</v>
      </c>
      <c r="B238" s="55">
        <v>47</v>
      </c>
      <c r="C238" s="55">
        <v>42344</v>
      </c>
      <c r="D238" s="55" t="s">
        <v>39</v>
      </c>
      <c r="E238" s="12">
        <v>0.94</v>
      </c>
      <c r="F238" s="65">
        <v>42344</v>
      </c>
      <c r="G238" s="55">
        <v>2015</v>
      </c>
      <c r="H238" s="69">
        <f t="shared" si="3"/>
        <v>2016</v>
      </c>
    </row>
    <row r="239" spans="1:8" x14ac:dyDescent="0.25">
      <c r="A239" s="55">
        <v>107</v>
      </c>
      <c r="B239" s="55">
        <v>47</v>
      </c>
      <c r="C239" s="55">
        <v>42345</v>
      </c>
      <c r="D239" s="55" t="s">
        <v>39</v>
      </c>
      <c r="E239" s="12">
        <v>0.94</v>
      </c>
      <c r="F239" s="65">
        <v>42345</v>
      </c>
      <c r="G239" s="55">
        <v>2015</v>
      </c>
      <c r="H239" s="69">
        <f t="shared" si="3"/>
        <v>2016</v>
      </c>
    </row>
    <row r="240" spans="1:8" x14ac:dyDescent="0.25">
      <c r="A240" s="55">
        <v>108</v>
      </c>
      <c r="B240" s="55">
        <v>47</v>
      </c>
      <c r="C240" s="55">
        <v>42346</v>
      </c>
      <c r="D240" s="55" t="s">
        <v>39</v>
      </c>
      <c r="E240" s="12">
        <v>0.94</v>
      </c>
      <c r="F240" s="65">
        <v>42346</v>
      </c>
      <c r="G240" s="55">
        <v>2015</v>
      </c>
      <c r="H240" s="69">
        <f t="shared" si="3"/>
        <v>2016</v>
      </c>
    </row>
    <row r="241" spans="1:8" x14ac:dyDescent="0.25">
      <c r="A241" s="55">
        <v>109</v>
      </c>
      <c r="B241" s="55">
        <v>47</v>
      </c>
      <c r="C241" s="55">
        <v>42347</v>
      </c>
      <c r="D241" s="55" t="s">
        <v>39</v>
      </c>
      <c r="E241" s="12">
        <v>0.94</v>
      </c>
      <c r="F241" s="65">
        <v>42347</v>
      </c>
      <c r="G241" s="55">
        <v>2015</v>
      </c>
      <c r="H241" s="69">
        <f t="shared" si="3"/>
        <v>2016</v>
      </c>
    </row>
    <row r="242" spans="1:8" x14ac:dyDescent="0.25">
      <c r="A242" s="55">
        <v>110</v>
      </c>
      <c r="B242" s="55">
        <v>47</v>
      </c>
      <c r="C242" s="55">
        <v>42348</v>
      </c>
      <c r="D242" s="55" t="s">
        <v>39</v>
      </c>
      <c r="E242" s="12">
        <v>0.94</v>
      </c>
      <c r="F242" s="65">
        <v>42348</v>
      </c>
      <c r="G242" s="55">
        <v>2015</v>
      </c>
      <c r="H242" s="69">
        <f t="shared" si="3"/>
        <v>2016</v>
      </c>
    </row>
    <row r="243" spans="1:8" x14ac:dyDescent="0.25">
      <c r="A243" s="55">
        <v>111</v>
      </c>
      <c r="B243" s="55">
        <v>47</v>
      </c>
      <c r="C243" s="55">
        <v>42349</v>
      </c>
      <c r="D243" s="55" t="s">
        <v>39</v>
      </c>
      <c r="E243" s="12">
        <v>0.94</v>
      </c>
      <c r="F243" s="65">
        <v>42349</v>
      </c>
      <c r="G243" s="55">
        <v>2015</v>
      </c>
      <c r="H243" s="69">
        <f t="shared" si="3"/>
        <v>2016</v>
      </c>
    </row>
    <row r="244" spans="1:8" x14ac:dyDescent="0.25">
      <c r="A244" s="55">
        <v>112</v>
      </c>
      <c r="B244" s="55">
        <v>47</v>
      </c>
      <c r="C244" s="55">
        <v>42350</v>
      </c>
      <c r="D244" s="55" t="s">
        <v>39</v>
      </c>
      <c r="E244" s="12">
        <v>0.94</v>
      </c>
      <c r="F244" s="65">
        <v>42350</v>
      </c>
      <c r="G244" s="55">
        <v>2015</v>
      </c>
      <c r="H244" s="69">
        <f t="shared" si="3"/>
        <v>2016</v>
      </c>
    </row>
    <row r="245" spans="1:8" x14ac:dyDescent="0.25">
      <c r="A245" s="55">
        <v>113</v>
      </c>
      <c r="B245" s="55">
        <v>47</v>
      </c>
      <c r="C245" s="55">
        <v>42351</v>
      </c>
      <c r="D245" s="55" t="s">
        <v>39</v>
      </c>
      <c r="E245" s="12">
        <v>0.94</v>
      </c>
      <c r="F245" s="65">
        <v>42351</v>
      </c>
      <c r="G245" s="55">
        <v>2015</v>
      </c>
      <c r="H245" s="69">
        <f t="shared" si="3"/>
        <v>2016</v>
      </c>
    </row>
    <row r="246" spans="1:8" x14ac:dyDescent="0.25">
      <c r="A246" s="55">
        <v>114</v>
      </c>
      <c r="B246" s="55">
        <v>47</v>
      </c>
      <c r="C246" s="55">
        <v>42352</v>
      </c>
      <c r="D246" s="55" t="s">
        <v>39</v>
      </c>
      <c r="E246" s="12">
        <v>0.94</v>
      </c>
      <c r="F246" s="65">
        <v>42352</v>
      </c>
      <c r="G246" s="55">
        <v>2015</v>
      </c>
      <c r="H246" s="69">
        <f t="shared" si="3"/>
        <v>2016</v>
      </c>
    </row>
    <row r="247" spans="1:8" x14ac:dyDescent="0.25">
      <c r="A247" s="55">
        <v>115</v>
      </c>
      <c r="B247" s="55">
        <v>47</v>
      </c>
      <c r="C247" s="55">
        <v>42353</v>
      </c>
      <c r="D247" s="55" t="s">
        <v>39</v>
      </c>
      <c r="E247" s="12">
        <v>0.94</v>
      </c>
      <c r="F247" s="65">
        <v>42353</v>
      </c>
      <c r="G247" s="55">
        <v>2015</v>
      </c>
      <c r="H247" s="69">
        <f t="shared" si="3"/>
        <v>2016</v>
      </c>
    </row>
    <row r="248" spans="1:8" x14ac:dyDescent="0.25">
      <c r="A248" s="55">
        <v>116</v>
      </c>
      <c r="B248" s="55">
        <v>47</v>
      </c>
      <c r="C248" s="55">
        <v>42354</v>
      </c>
      <c r="D248" s="55" t="s">
        <v>39</v>
      </c>
      <c r="E248" s="12">
        <v>0.94</v>
      </c>
      <c r="F248" s="65">
        <v>42354</v>
      </c>
      <c r="G248" s="55">
        <v>2015</v>
      </c>
      <c r="H248" s="69">
        <f t="shared" si="3"/>
        <v>2016</v>
      </c>
    </row>
    <row r="249" spans="1:8" x14ac:dyDescent="0.25">
      <c r="A249" s="55">
        <v>117</v>
      </c>
      <c r="B249" s="55">
        <v>47</v>
      </c>
      <c r="C249" s="55">
        <v>42355</v>
      </c>
      <c r="D249" s="55" t="s">
        <v>39</v>
      </c>
      <c r="E249" s="12">
        <v>0.94</v>
      </c>
      <c r="F249" s="65">
        <v>42355</v>
      </c>
      <c r="G249" s="55">
        <v>2015</v>
      </c>
      <c r="H249" s="69">
        <f t="shared" si="3"/>
        <v>2016</v>
      </c>
    </row>
    <row r="250" spans="1:8" x14ac:dyDescent="0.25">
      <c r="A250" s="55">
        <v>118</v>
      </c>
      <c r="B250" s="55">
        <v>47</v>
      </c>
      <c r="C250" s="55">
        <v>42356</v>
      </c>
      <c r="D250" s="55" t="s">
        <v>39</v>
      </c>
      <c r="E250" s="12">
        <v>0.94</v>
      </c>
      <c r="F250" s="65">
        <v>42356</v>
      </c>
      <c r="G250" s="55">
        <v>2015</v>
      </c>
      <c r="H250" s="69">
        <f t="shared" si="3"/>
        <v>2016</v>
      </c>
    </row>
    <row r="251" spans="1:8" x14ac:dyDescent="0.25">
      <c r="A251" s="55">
        <v>119</v>
      </c>
      <c r="B251" s="55">
        <v>47</v>
      </c>
      <c r="C251" s="55">
        <v>42357</v>
      </c>
      <c r="D251" s="55" t="s">
        <v>39</v>
      </c>
      <c r="E251" s="12">
        <v>0.94</v>
      </c>
      <c r="F251" s="65">
        <v>42357</v>
      </c>
      <c r="G251" s="55">
        <v>2015</v>
      </c>
      <c r="H251" s="69">
        <f t="shared" si="3"/>
        <v>2016</v>
      </c>
    </row>
    <row r="252" spans="1:8" x14ac:dyDescent="0.25">
      <c r="A252" s="55">
        <v>120</v>
      </c>
      <c r="B252" s="55">
        <v>47</v>
      </c>
      <c r="C252" s="55">
        <v>42358</v>
      </c>
      <c r="D252" s="55" t="s">
        <v>39</v>
      </c>
      <c r="E252" s="12">
        <v>0.94</v>
      </c>
      <c r="F252" s="65">
        <v>42358</v>
      </c>
      <c r="G252" s="55">
        <v>2015</v>
      </c>
      <c r="H252" s="69">
        <f t="shared" si="3"/>
        <v>2016</v>
      </c>
    </row>
    <row r="253" spans="1:8" x14ac:dyDescent="0.25">
      <c r="A253" s="55">
        <v>121</v>
      </c>
      <c r="B253" s="55">
        <v>47</v>
      </c>
      <c r="C253" s="55">
        <v>42359</v>
      </c>
      <c r="D253" s="55" t="s">
        <v>39</v>
      </c>
      <c r="E253" s="12">
        <v>0.94</v>
      </c>
      <c r="F253" s="65">
        <v>42359</v>
      </c>
      <c r="G253" s="55">
        <v>2015</v>
      </c>
      <c r="H253" s="69">
        <f t="shared" si="3"/>
        <v>2016</v>
      </c>
    </row>
    <row r="254" spans="1:8" x14ac:dyDescent="0.25">
      <c r="A254" s="55">
        <v>122</v>
      </c>
      <c r="B254" s="55">
        <v>47</v>
      </c>
      <c r="C254" s="55">
        <v>42360</v>
      </c>
      <c r="D254" s="55" t="s">
        <v>39</v>
      </c>
      <c r="E254" s="12">
        <v>0.94</v>
      </c>
      <c r="F254" s="65">
        <v>42360</v>
      </c>
      <c r="G254" s="55">
        <v>2015</v>
      </c>
      <c r="H254" s="69">
        <f t="shared" si="3"/>
        <v>2016</v>
      </c>
    </row>
    <row r="255" spans="1:8" x14ac:dyDescent="0.25">
      <c r="A255" s="55">
        <v>123</v>
      </c>
      <c r="B255" s="55">
        <v>47</v>
      </c>
      <c r="C255" s="55">
        <v>42361</v>
      </c>
      <c r="D255" s="55" t="s">
        <v>39</v>
      </c>
      <c r="E255" s="12">
        <v>0.94</v>
      </c>
      <c r="F255" s="65">
        <v>42361</v>
      </c>
      <c r="G255" s="55">
        <v>2015</v>
      </c>
      <c r="H255" s="69">
        <f t="shared" si="3"/>
        <v>2016</v>
      </c>
    </row>
    <row r="256" spans="1:8" x14ac:dyDescent="0.25">
      <c r="A256" s="55">
        <v>124</v>
      </c>
      <c r="B256" s="55">
        <v>47</v>
      </c>
      <c r="C256" s="55">
        <v>42362</v>
      </c>
      <c r="D256" s="55" t="s">
        <v>39</v>
      </c>
      <c r="E256" s="12">
        <v>0.94</v>
      </c>
      <c r="F256" s="65">
        <v>42362</v>
      </c>
      <c r="G256" s="55">
        <v>2015</v>
      </c>
      <c r="H256" s="69">
        <f t="shared" si="3"/>
        <v>2016</v>
      </c>
    </row>
    <row r="257" spans="1:8" x14ac:dyDescent="0.25">
      <c r="A257" s="55">
        <v>125</v>
      </c>
      <c r="B257" s="55">
        <v>47</v>
      </c>
      <c r="C257" s="55">
        <v>42363</v>
      </c>
      <c r="D257" s="55" t="s">
        <v>39</v>
      </c>
      <c r="E257" s="12">
        <v>0.94</v>
      </c>
      <c r="F257" s="65">
        <v>42363</v>
      </c>
      <c r="G257" s="55">
        <v>2015</v>
      </c>
      <c r="H257" s="69">
        <f t="shared" si="3"/>
        <v>2016</v>
      </c>
    </row>
    <row r="258" spans="1:8" x14ac:dyDescent="0.25">
      <c r="A258" s="55">
        <v>126</v>
      </c>
      <c r="B258" s="55">
        <v>47</v>
      </c>
      <c r="C258" s="55">
        <v>42364</v>
      </c>
      <c r="D258" s="55" t="s">
        <v>39</v>
      </c>
      <c r="E258" s="12">
        <v>0.94</v>
      </c>
      <c r="F258" s="65">
        <v>42364</v>
      </c>
      <c r="G258" s="55">
        <v>2015</v>
      </c>
      <c r="H258" s="69">
        <f t="shared" si="3"/>
        <v>2016</v>
      </c>
    </row>
    <row r="259" spans="1:8" x14ac:dyDescent="0.25">
      <c r="A259" s="55">
        <v>127</v>
      </c>
      <c r="B259" s="55">
        <v>47</v>
      </c>
      <c r="C259" s="55">
        <v>42365</v>
      </c>
      <c r="D259" s="55" t="s">
        <v>39</v>
      </c>
      <c r="E259" s="12">
        <v>0.94</v>
      </c>
      <c r="F259" s="65">
        <v>42365</v>
      </c>
      <c r="G259" s="55">
        <v>2015</v>
      </c>
      <c r="H259" s="69">
        <f t="shared" ref="H259:H322" si="4">G259+1</f>
        <v>2016</v>
      </c>
    </row>
    <row r="260" spans="1:8" x14ac:dyDescent="0.25">
      <c r="A260" s="55">
        <v>128</v>
      </c>
      <c r="B260" s="55">
        <v>49</v>
      </c>
      <c r="C260" s="55">
        <v>42366</v>
      </c>
      <c r="D260" s="55" t="s">
        <v>39</v>
      </c>
      <c r="E260" s="12">
        <v>0.98</v>
      </c>
      <c r="F260" s="65">
        <v>42366</v>
      </c>
      <c r="G260" s="55">
        <v>2015</v>
      </c>
      <c r="H260" s="69">
        <f t="shared" si="4"/>
        <v>2016</v>
      </c>
    </row>
    <row r="261" spans="1:8" x14ac:dyDescent="0.25">
      <c r="A261" s="55">
        <v>129</v>
      </c>
      <c r="B261" s="55">
        <v>49</v>
      </c>
      <c r="C261" s="55">
        <v>42367</v>
      </c>
      <c r="D261" s="55" t="s">
        <v>39</v>
      </c>
      <c r="E261" s="12">
        <v>0.98</v>
      </c>
      <c r="F261" s="65">
        <v>42367</v>
      </c>
      <c r="G261" s="55">
        <v>2015</v>
      </c>
      <c r="H261" s="69">
        <f t="shared" si="4"/>
        <v>2016</v>
      </c>
    </row>
    <row r="262" spans="1:8" x14ac:dyDescent="0.25">
      <c r="A262" s="55">
        <v>130</v>
      </c>
      <c r="B262" s="55">
        <v>50</v>
      </c>
      <c r="C262" s="55">
        <v>42368</v>
      </c>
      <c r="D262" s="55" t="s">
        <v>39</v>
      </c>
      <c r="E262" s="12">
        <v>1</v>
      </c>
      <c r="F262" s="65">
        <v>42368</v>
      </c>
      <c r="G262" s="55">
        <v>2015</v>
      </c>
      <c r="H262" s="69">
        <f t="shared" si="4"/>
        <v>2016</v>
      </c>
    </row>
    <row r="263" spans="1:8" x14ac:dyDescent="0.25">
      <c r="A263" s="55">
        <v>131</v>
      </c>
      <c r="B263" s="55">
        <v>50</v>
      </c>
      <c r="C263" s="55">
        <v>42369</v>
      </c>
      <c r="D263" s="55" t="s">
        <v>39</v>
      </c>
      <c r="E263" s="12">
        <v>1</v>
      </c>
      <c r="F263" s="65">
        <v>42369</v>
      </c>
      <c r="G263" s="55">
        <v>2015</v>
      </c>
      <c r="H263" s="69">
        <f t="shared" si="4"/>
        <v>2016</v>
      </c>
    </row>
    <row r="264" spans="1:8" x14ac:dyDescent="0.25">
      <c r="A264" s="55">
        <v>1</v>
      </c>
      <c r="B264" s="55">
        <v>0</v>
      </c>
      <c r="C264" s="55">
        <v>42605</v>
      </c>
      <c r="D264" s="55" t="s">
        <v>33</v>
      </c>
      <c r="E264" s="12">
        <v>0</v>
      </c>
      <c r="F264" s="65">
        <v>42605</v>
      </c>
      <c r="G264" s="55">
        <v>2016</v>
      </c>
      <c r="H264" s="69">
        <f t="shared" si="4"/>
        <v>2017</v>
      </c>
    </row>
    <row r="265" spans="1:8" x14ac:dyDescent="0.25">
      <c r="A265" s="55">
        <v>2</v>
      </c>
      <c r="B265" s="55">
        <v>0</v>
      </c>
      <c r="C265" s="55">
        <v>42606</v>
      </c>
      <c r="D265" s="55" t="s">
        <v>33</v>
      </c>
      <c r="E265" s="12">
        <v>0</v>
      </c>
      <c r="F265" s="65">
        <v>42606</v>
      </c>
      <c r="G265" s="55">
        <v>2016</v>
      </c>
      <c r="H265" s="69">
        <f t="shared" si="4"/>
        <v>2017</v>
      </c>
    </row>
    <row r="266" spans="1:8" x14ac:dyDescent="0.25">
      <c r="A266" s="55">
        <v>3</v>
      </c>
      <c r="B266" s="55">
        <v>0</v>
      </c>
      <c r="C266" s="55">
        <v>42607</v>
      </c>
      <c r="D266" s="55" t="s">
        <v>33</v>
      </c>
      <c r="E266" s="12">
        <v>0</v>
      </c>
      <c r="F266" s="65">
        <v>42607</v>
      </c>
      <c r="G266" s="55">
        <v>2016</v>
      </c>
      <c r="H266" s="69">
        <f t="shared" si="4"/>
        <v>2017</v>
      </c>
    </row>
    <row r="267" spans="1:8" x14ac:dyDescent="0.25">
      <c r="A267" s="55">
        <v>4</v>
      </c>
      <c r="B267" s="55">
        <v>0</v>
      </c>
      <c r="C267" s="55">
        <v>42608</v>
      </c>
      <c r="D267" s="55" t="s">
        <v>33</v>
      </c>
      <c r="E267" s="12">
        <v>0</v>
      </c>
      <c r="F267" s="65">
        <v>42608</v>
      </c>
      <c r="G267" s="55">
        <v>2016</v>
      </c>
      <c r="H267" s="69">
        <f t="shared" si="4"/>
        <v>2017</v>
      </c>
    </row>
    <row r="268" spans="1:8" x14ac:dyDescent="0.25">
      <c r="A268" s="55">
        <v>5</v>
      </c>
      <c r="B268" s="55">
        <v>0</v>
      </c>
      <c r="C268" s="55">
        <v>42609</v>
      </c>
      <c r="D268" s="55" t="s">
        <v>33</v>
      </c>
      <c r="E268" s="12">
        <v>0</v>
      </c>
      <c r="F268" s="65">
        <v>42609</v>
      </c>
      <c r="G268" s="55">
        <v>2016</v>
      </c>
      <c r="H268" s="69">
        <f t="shared" si="4"/>
        <v>2017</v>
      </c>
    </row>
    <row r="269" spans="1:8" x14ac:dyDescent="0.25">
      <c r="A269" s="55">
        <v>6</v>
      </c>
      <c r="B269" s="55">
        <v>0</v>
      </c>
      <c r="C269" s="55">
        <v>42610</v>
      </c>
      <c r="D269" s="55" t="s">
        <v>33</v>
      </c>
      <c r="E269" s="12">
        <v>0</v>
      </c>
      <c r="F269" s="65">
        <v>42610</v>
      </c>
      <c r="G269" s="55">
        <v>2016</v>
      </c>
      <c r="H269" s="69">
        <f t="shared" si="4"/>
        <v>2017</v>
      </c>
    </row>
    <row r="270" spans="1:8" x14ac:dyDescent="0.25">
      <c r="A270" s="55">
        <v>7</v>
      </c>
      <c r="B270" s="55">
        <v>0</v>
      </c>
      <c r="C270" s="55">
        <v>42611</v>
      </c>
      <c r="D270" s="55" t="s">
        <v>33</v>
      </c>
      <c r="E270" s="12">
        <v>0</v>
      </c>
      <c r="F270" s="65">
        <v>42611</v>
      </c>
      <c r="G270" s="55">
        <v>2016</v>
      </c>
      <c r="H270" s="69">
        <f t="shared" si="4"/>
        <v>2017</v>
      </c>
    </row>
    <row r="271" spans="1:8" x14ac:dyDescent="0.25">
      <c r="A271" s="55">
        <v>8</v>
      </c>
      <c r="B271" s="55">
        <v>0</v>
      </c>
      <c r="C271" s="55">
        <v>42612</v>
      </c>
      <c r="D271" s="55" t="s">
        <v>33</v>
      </c>
      <c r="E271" s="12">
        <v>0</v>
      </c>
      <c r="F271" s="65">
        <v>42612</v>
      </c>
      <c r="G271" s="55">
        <v>2016</v>
      </c>
      <c r="H271" s="69">
        <f t="shared" si="4"/>
        <v>2017</v>
      </c>
    </row>
    <row r="272" spans="1:8" x14ac:dyDescent="0.25">
      <c r="A272" s="55">
        <v>9</v>
      </c>
      <c r="B272" s="55">
        <v>0</v>
      </c>
      <c r="C272" s="55">
        <v>42613</v>
      </c>
      <c r="D272" s="55" t="s">
        <v>33</v>
      </c>
      <c r="E272" s="12">
        <v>0</v>
      </c>
      <c r="F272" s="65">
        <v>42613</v>
      </c>
      <c r="G272" s="55">
        <v>2016</v>
      </c>
      <c r="H272" s="69">
        <f t="shared" si="4"/>
        <v>2017</v>
      </c>
    </row>
    <row r="273" spans="1:8" x14ac:dyDescent="0.25">
      <c r="A273" s="55">
        <v>10</v>
      </c>
      <c r="B273" s="55">
        <v>0</v>
      </c>
      <c r="C273" s="55">
        <v>42614</v>
      </c>
      <c r="D273" s="55" t="s">
        <v>33</v>
      </c>
      <c r="E273" s="12">
        <v>0</v>
      </c>
      <c r="F273" s="65">
        <v>42614</v>
      </c>
      <c r="G273" s="55">
        <v>2016</v>
      </c>
      <c r="H273" s="69">
        <f t="shared" si="4"/>
        <v>2017</v>
      </c>
    </row>
    <row r="274" spans="1:8" x14ac:dyDescent="0.25">
      <c r="A274" s="55">
        <v>11</v>
      </c>
      <c r="B274" s="55">
        <v>1</v>
      </c>
      <c r="C274" s="55">
        <v>42615</v>
      </c>
      <c r="D274" s="55" t="s">
        <v>33</v>
      </c>
      <c r="E274" s="12">
        <v>1.5873015873015872E-2</v>
      </c>
      <c r="F274" s="65">
        <v>42615</v>
      </c>
      <c r="G274" s="55">
        <v>2016</v>
      </c>
      <c r="H274" s="69">
        <f t="shared" si="4"/>
        <v>2017</v>
      </c>
    </row>
    <row r="275" spans="1:8" x14ac:dyDescent="0.25">
      <c r="A275" s="55">
        <v>12</v>
      </c>
      <c r="B275" s="55">
        <v>1</v>
      </c>
      <c r="C275" s="55">
        <v>42616</v>
      </c>
      <c r="D275" s="55" t="s">
        <v>33</v>
      </c>
      <c r="E275" s="12">
        <v>1.5873015873015872E-2</v>
      </c>
      <c r="F275" s="65">
        <v>42616</v>
      </c>
      <c r="G275" s="55">
        <v>2016</v>
      </c>
      <c r="H275" s="69">
        <f t="shared" si="4"/>
        <v>2017</v>
      </c>
    </row>
    <row r="276" spans="1:8" x14ac:dyDescent="0.25">
      <c r="A276" s="55">
        <v>13</v>
      </c>
      <c r="B276" s="55">
        <v>1</v>
      </c>
      <c r="C276" s="55">
        <v>42617</v>
      </c>
      <c r="D276" s="55" t="s">
        <v>33</v>
      </c>
      <c r="E276" s="12">
        <v>1.5873015873015872E-2</v>
      </c>
      <c r="F276" s="65">
        <v>42617</v>
      </c>
      <c r="G276" s="55">
        <v>2016</v>
      </c>
      <c r="H276" s="69">
        <f t="shared" si="4"/>
        <v>2017</v>
      </c>
    </row>
    <row r="277" spans="1:8" x14ac:dyDescent="0.25">
      <c r="A277" s="55">
        <v>14</v>
      </c>
      <c r="B277" s="55">
        <v>1</v>
      </c>
      <c r="C277" s="55">
        <v>42618</v>
      </c>
      <c r="D277" s="55" t="s">
        <v>33</v>
      </c>
      <c r="E277" s="12">
        <v>1.5873015873015872E-2</v>
      </c>
      <c r="F277" s="65">
        <v>42618</v>
      </c>
      <c r="G277" s="55">
        <v>2016</v>
      </c>
      <c r="H277" s="69">
        <f t="shared" si="4"/>
        <v>2017</v>
      </c>
    </row>
    <row r="278" spans="1:8" x14ac:dyDescent="0.25">
      <c r="A278" s="55">
        <v>15</v>
      </c>
      <c r="B278" s="55">
        <v>1</v>
      </c>
      <c r="C278" s="55">
        <v>42619</v>
      </c>
      <c r="D278" s="55" t="s">
        <v>33</v>
      </c>
      <c r="E278" s="12">
        <v>1.5873015873015872E-2</v>
      </c>
      <c r="F278" s="65">
        <v>42619</v>
      </c>
      <c r="G278" s="55">
        <v>2016</v>
      </c>
      <c r="H278" s="69">
        <f t="shared" si="4"/>
        <v>2017</v>
      </c>
    </row>
    <row r="279" spans="1:8" x14ac:dyDescent="0.25">
      <c r="A279" s="55">
        <v>16</v>
      </c>
      <c r="B279" s="55">
        <v>1</v>
      </c>
      <c r="C279" s="55">
        <v>42620</v>
      </c>
      <c r="D279" s="55" t="s">
        <v>33</v>
      </c>
      <c r="E279" s="12">
        <v>1.5873015873015872E-2</v>
      </c>
      <c r="F279" s="65">
        <v>42620</v>
      </c>
      <c r="G279" s="55">
        <v>2016</v>
      </c>
      <c r="H279" s="69">
        <f t="shared" si="4"/>
        <v>2017</v>
      </c>
    </row>
    <row r="280" spans="1:8" x14ac:dyDescent="0.25">
      <c r="A280" s="55">
        <v>17</v>
      </c>
      <c r="B280" s="55">
        <v>1</v>
      </c>
      <c r="C280" s="55">
        <v>42621</v>
      </c>
      <c r="D280" s="55" t="s">
        <v>33</v>
      </c>
      <c r="E280" s="12">
        <v>1.5873015873015872E-2</v>
      </c>
      <c r="F280" s="65">
        <v>42621</v>
      </c>
      <c r="G280" s="55">
        <v>2016</v>
      </c>
      <c r="H280" s="69">
        <f t="shared" si="4"/>
        <v>2017</v>
      </c>
    </row>
    <row r="281" spans="1:8" x14ac:dyDescent="0.25">
      <c r="A281" s="55">
        <v>18</v>
      </c>
      <c r="B281" s="55">
        <v>1</v>
      </c>
      <c r="C281" s="55">
        <v>42622</v>
      </c>
      <c r="D281" s="55" t="s">
        <v>33</v>
      </c>
      <c r="E281" s="12">
        <v>1.5873015873015872E-2</v>
      </c>
      <c r="F281" s="65">
        <v>42622</v>
      </c>
      <c r="G281" s="55">
        <v>2016</v>
      </c>
      <c r="H281" s="69">
        <f t="shared" si="4"/>
        <v>2017</v>
      </c>
    </row>
    <row r="282" spans="1:8" x14ac:dyDescent="0.25">
      <c r="A282" s="55">
        <v>19</v>
      </c>
      <c r="B282" s="55">
        <v>2</v>
      </c>
      <c r="C282" s="55">
        <v>42623</v>
      </c>
      <c r="D282" s="55" t="s">
        <v>33</v>
      </c>
      <c r="E282" s="12">
        <v>3.1746031746031744E-2</v>
      </c>
      <c r="F282" s="65">
        <v>42623</v>
      </c>
      <c r="G282" s="55">
        <v>2016</v>
      </c>
      <c r="H282" s="69">
        <f t="shared" si="4"/>
        <v>2017</v>
      </c>
    </row>
    <row r="283" spans="1:8" x14ac:dyDescent="0.25">
      <c r="A283" s="55">
        <v>20</v>
      </c>
      <c r="B283" s="55">
        <v>2</v>
      </c>
      <c r="C283" s="55">
        <v>42624</v>
      </c>
      <c r="D283" s="55" t="s">
        <v>33</v>
      </c>
      <c r="E283" s="12">
        <v>3.1746031746031744E-2</v>
      </c>
      <c r="F283" s="65">
        <v>42624</v>
      </c>
      <c r="G283" s="55">
        <v>2016</v>
      </c>
      <c r="H283" s="69">
        <f t="shared" si="4"/>
        <v>2017</v>
      </c>
    </row>
    <row r="284" spans="1:8" x14ac:dyDescent="0.25">
      <c r="A284" s="55">
        <v>21</v>
      </c>
      <c r="B284" s="55">
        <v>2</v>
      </c>
      <c r="C284" s="55">
        <v>42625</v>
      </c>
      <c r="D284" s="55" t="s">
        <v>33</v>
      </c>
      <c r="E284" s="12">
        <v>3.1746031746031744E-2</v>
      </c>
      <c r="F284" s="65">
        <v>42625</v>
      </c>
      <c r="G284" s="55">
        <v>2016</v>
      </c>
      <c r="H284" s="69">
        <f t="shared" si="4"/>
        <v>2017</v>
      </c>
    </row>
    <row r="285" spans="1:8" x14ac:dyDescent="0.25">
      <c r="A285" s="55">
        <v>22</v>
      </c>
      <c r="B285" s="55">
        <v>2</v>
      </c>
      <c r="C285" s="55">
        <v>42626</v>
      </c>
      <c r="D285" s="55" t="s">
        <v>33</v>
      </c>
      <c r="E285" s="12">
        <v>3.1746031746031744E-2</v>
      </c>
      <c r="F285" s="65">
        <v>42626</v>
      </c>
      <c r="G285" s="55">
        <v>2016</v>
      </c>
      <c r="H285" s="69">
        <f t="shared" si="4"/>
        <v>2017</v>
      </c>
    </row>
    <row r="286" spans="1:8" x14ac:dyDescent="0.25">
      <c r="A286" s="55">
        <v>23</v>
      </c>
      <c r="B286" s="55">
        <v>2</v>
      </c>
      <c r="C286" s="55">
        <v>42627</v>
      </c>
      <c r="D286" s="55" t="s">
        <v>33</v>
      </c>
      <c r="E286" s="12">
        <v>3.1746031746031744E-2</v>
      </c>
      <c r="F286" s="65">
        <v>42627</v>
      </c>
      <c r="G286" s="55">
        <v>2016</v>
      </c>
      <c r="H286" s="69">
        <f t="shared" si="4"/>
        <v>2017</v>
      </c>
    </row>
    <row r="287" spans="1:8" x14ac:dyDescent="0.25">
      <c r="A287" s="55">
        <v>24</v>
      </c>
      <c r="B287" s="55">
        <v>3</v>
      </c>
      <c r="C287" s="55">
        <v>42628</v>
      </c>
      <c r="D287" s="55" t="s">
        <v>33</v>
      </c>
      <c r="E287" s="12">
        <v>4.7619047619047616E-2</v>
      </c>
      <c r="F287" s="65">
        <v>42628</v>
      </c>
      <c r="G287" s="55">
        <v>2016</v>
      </c>
      <c r="H287" s="69">
        <f t="shared" si="4"/>
        <v>2017</v>
      </c>
    </row>
    <row r="288" spans="1:8" x14ac:dyDescent="0.25">
      <c r="A288" s="55">
        <v>25</v>
      </c>
      <c r="B288" s="55">
        <v>3</v>
      </c>
      <c r="C288" s="55">
        <v>42629</v>
      </c>
      <c r="D288" s="55" t="s">
        <v>33</v>
      </c>
      <c r="E288" s="12">
        <v>4.7619047619047616E-2</v>
      </c>
      <c r="F288" s="65">
        <v>42629</v>
      </c>
      <c r="G288" s="55">
        <v>2016</v>
      </c>
      <c r="H288" s="69">
        <f t="shared" si="4"/>
        <v>2017</v>
      </c>
    </row>
    <row r="289" spans="1:8" x14ac:dyDescent="0.25">
      <c r="A289" s="55">
        <v>26</v>
      </c>
      <c r="B289" s="55">
        <v>3</v>
      </c>
      <c r="C289" s="55">
        <v>42630</v>
      </c>
      <c r="D289" s="55" t="s">
        <v>33</v>
      </c>
      <c r="E289" s="12">
        <v>4.7619047619047616E-2</v>
      </c>
      <c r="F289" s="65">
        <v>42630</v>
      </c>
      <c r="G289" s="55">
        <v>2016</v>
      </c>
      <c r="H289" s="69">
        <f t="shared" si="4"/>
        <v>2017</v>
      </c>
    </row>
    <row r="290" spans="1:8" x14ac:dyDescent="0.25">
      <c r="A290" s="55">
        <v>27</v>
      </c>
      <c r="B290" s="55">
        <v>3</v>
      </c>
      <c r="C290" s="55">
        <v>42631</v>
      </c>
      <c r="D290" s="55" t="s">
        <v>33</v>
      </c>
      <c r="E290" s="12">
        <v>4.7619047619047616E-2</v>
      </c>
      <c r="F290" s="65">
        <v>42631</v>
      </c>
      <c r="G290" s="55">
        <v>2016</v>
      </c>
      <c r="H290" s="69">
        <f t="shared" si="4"/>
        <v>2017</v>
      </c>
    </row>
    <row r="291" spans="1:8" x14ac:dyDescent="0.25">
      <c r="A291" s="55">
        <v>28</v>
      </c>
      <c r="B291" s="55">
        <v>3</v>
      </c>
      <c r="C291" s="55">
        <v>42632</v>
      </c>
      <c r="D291" s="55" t="s">
        <v>33</v>
      </c>
      <c r="E291" s="12">
        <v>4.7619047619047616E-2</v>
      </c>
      <c r="F291" s="65">
        <v>42632</v>
      </c>
      <c r="G291" s="55">
        <v>2016</v>
      </c>
      <c r="H291" s="69">
        <f t="shared" si="4"/>
        <v>2017</v>
      </c>
    </row>
    <row r="292" spans="1:8" x14ac:dyDescent="0.25">
      <c r="A292" s="55">
        <v>29</v>
      </c>
      <c r="B292" s="55">
        <v>3</v>
      </c>
      <c r="C292" s="55">
        <v>42633</v>
      </c>
      <c r="D292" s="55" t="s">
        <v>33</v>
      </c>
      <c r="E292" s="12">
        <v>4.7619047619047616E-2</v>
      </c>
      <c r="F292" s="65">
        <v>42633</v>
      </c>
      <c r="G292" s="55">
        <v>2016</v>
      </c>
      <c r="H292" s="69">
        <f t="shared" si="4"/>
        <v>2017</v>
      </c>
    </row>
    <row r="293" spans="1:8" x14ac:dyDescent="0.25">
      <c r="A293" s="55">
        <v>30</v>
      </c>
      <c r="B293" s="55">
        <v>3</v>
      </c>
      <c r="C293" s="55">
        <v>42634</v>
      </c>
      <c r="D293" s="55" t="s">
        <v>33</v>
      </c>
      <c r="E293" s="12">
        <v>4.7619047619047616E-2</v>
      </c>
      <c r="F293" s="65">
        <v>42634</v>
      </c>
      <c r="G293" s="55">
        <v>2016</v>
      </c>
      <c r="H293" s="69">
        <f t="shared" si="4"/>
        <v>2017</v>
      </c>
    </row>
    <row r="294" spans="1:8" x14ac:dyDescent="0.25">
      <c r="A294" s="55">
        <v>31</v>
      </c>
      <c r="B294" s="55">
        <v>4</v>
      </c>
      <c r="C294" s="55">
        <v>42635</v>
      </c>
      <c r="D294" s="55" t="s">
        <v>33</v>
      </c>
      <c r="E294" s="12">
        <v>6.3492063492063489E-2</v>
      </c>
      <c r="F294" s="65">
        <v>42635</v>
      </c>
      <c r="G294" s="55">
        <v>2016</v>
      </c>
      <c r="H294" s="69">
        <f t="shared" si="4"/>
        <v>2017</v>
      </c>
    </row>
    <row r="295" spans="1:8" x14ac:dyDescent="0.25">
      <c r="A295" s="55">
        <v>32</v>
      </c>
      <c r="B295" s="55">
        <v>7</v>
      </c>
      <c r="C295" s="55">
        <v>42636</v>
      </c>
      <c r="D295" s="55" t="s">
        <v>33</v>
      </c>
      <c r="E295" s="12">
        <v>0.1111111111111111</v>
      </c>
      <c r="F295" s="65">
        <v>42636</v>
      </c>
      <c r="G295" s="55">
        <v>2016</v>
      </c>
      <c r="H295" s="69">
        <f t="shared" si="4"/>
        <v>2017</v>
      </c>
    </row>
    <row r="296" spans="1:8" x14ac:dyDescent="0.25">
      <c r="A296" s="55">
        <v>33</v>
      </c>
      <c r="B296" s="55">
        <v>7</v>
      </c>
      <c r="C296" s="55">
        <v>42637</v>
      </c>
      <c r="D296" s="55" t="s">
        <v>33</v>
      </c>
      <c r="E296" s="12">
        <v>0.1111111111111111</v>
      </c>
      <c r="F296" s="65">
        <v>42637</v>
      </c>
      <c r="G296" s="55">
        <v>2016</v>
      </c>
      <c r="H296" s="69">
        <f t="shared" si="4"/>
        <v>2017</v>
      </c>
    </row>
    <row r="297" spans="1:8" x14ac:dyDescent="0.25">
      <c r="A297" s="55">
        <v>34</v>
      </c>
      <c r="B297" s="55">
        <v>7</v>
      </c>
      <c r="C297" s="55">
        <v>42638</v>
      </c>
      <c r="D297" s="55" t="s">
        <v>33</v>
      </c>
      <c r="E297" s="12">
        <v>0.1111111111111111</v>
      </c>
      <c r="F297" s="65">
        <v>42638</v>
      </c>
      <c r="G297" s="55">
        <v>2016</v>
      </c>
      <c r="H297" s="69">
        <f t="shared" si="4"/>
        <v>2017</v>
      </c>
    </row>
    <row r="298" spans="1:8" x14ac:dyDescent="0.25">
      <c r="A298" s="55">
        <v>35</v>
      </c>
      <c r="B298" s="55">
        <v>7</v>
      </c>
      <c r="C298" s="55">
        <v>42639</v>
      </c>
      <c r="D298" s="55" t="s">
        <v>33</v>
      </c>
      <c r="E298" s="12">
        <v>0.1111111111111111</v>
      </c>
      <c r="F298" s="65">
        <v>42639</v>
      </c>
      <c r="G298" s="55">
        <v>2016</v>
      </c>
      <c r="H298" s="69">
        <f t="shared" si="4"/>
        <v>2017</v>
      </c>
    </row>
    <row r="299" spans="1:8" x14ac:dyDescent="0.25">
      <c r="A299" s="55">
        <v>36</v>
      </c>
      <c r="B299" s="55">
        <v>7</v>
      </c>
      <c r="C299" s="55">
        <v>42640</v>
      </c>
      <c r="D299" s="55" t="s">
        <v>33</v>
      </c>
      <c r="E299" s="12">
        <v>0.1111111111111111</v>
      </c>
      <c r="F299" s="65">
        <v>42640</v>
      </c>
      <c r="G299" s="55">
        <v>2016</v>
      </c>
      <c r="H299" s="69">
        <f t="shared" si="4"/>
        <v>2017</v>
      </c>
    </row>
    <row r="300" spans="1:8" x14ac:dyDescent="0.25">
      <c r="A300" s="55">
        <v>37</v>
      </c>
      <c r="B300" s="55">
        <v>12</v>
      </c>
      <c r="C300" s="55">
        <v>42641</v>
      </c>
      <c r="D300" s="55" t="s">
        <v>33</v>
      </c>
      <c r="E300" s="12">
        <v>0.19047619047619047</v>
      </c>
      <c r="F300" s="65">
        <v>42641</v>
      </c>
      <c r="G300" s="55">
        <v>2016</v>
      </c>
      <c r="H300" s="69">
        <f t="shared" si="4"/>
        <v>2017</v>
      </c>
    </row>
    <row r="301" spans="1:8" x14ac:dyDescent="0.25">
      <c r="A301" s="55">
        <v>38</v>
      </c>
      <c r="B301" s="55">
        <v>13</v>
      </c>
      <c r="C301" s="55">
        <v>42642</v>
      </c>
      <c r="D301" s="55" t="s">
        <v>33</v>
      </c>
      <c r="E301" s="12">
        <v>0.20634920634920634</v>
      </c>
      <c r="F301" s="65">
        <v>42642</v>
      </c>
      <c r="G301" s="55">
        <v>2016</v>
      </c>
      <c r="H301" s="69">
        <f t="shared" si="4"/>
        <v>2017</v>
      </c>
    </row>
    <row r="302" spans="1:8" x14ac:dyDescent="0.25">
      <c r="A302" s="55">
        <v>39</v>
      </c>
      <c r="B302" s="55">
        <v>15</v>
      </c>
      <c r="C302" s="55">
        <v>42643</v>
      </c>
      <c r="D302" s="55" t="s">
        <v>33</v>
      </c>
      <c r="E302" s="12">
        <v>0.23809523809523808</v>
      </c>
      <c r="F302" s="65">
        <v>42643</v>
      </c>
      <c r="G302" s="55">
        <v>2016</v>
      </c>
      <c r="H302" s="69">
        <f t="shared" si="4"/>
        <v>2017</v>
      </c>
    </row>
    <row r="303" spans="1:8" x14ac:dyDescent="0.25">
      <c r="A303" s="55">
        <v>40</v>
      </c>
      <c r="B303" s="55">
        <v>17</v>
      </c>
      <c r="C303" s="55">
        <v>42644</v>
      </c>
      <c r="D303" s="55" t="s">
        <v>33</v>
      </c>
      <c r="E303" s="12">
        <v>0.26984126984126983</v>
      </c>
      <c r="F303" s="65">
        <v>42644</v>
      </c>
      <c r="G303" s="55">
        <v>2016</v>
      </c>
      <c r="H303" s="69">
        <f t="shared" si="4"/>
        <v>2017</v>
      </c>
    </row>
    <row r="304" spans="1:8" x14ac:dyDescent="0.25">
      <c r="A304" s="55">
        <v>41</v>
      </c>
      <c r="B304" s="55">
        <v>17</v>
      </c>
      <c r="C304" s="55">
        <v>42645</v>
      </c>
      <c r="D304" s="55" t="s">
        <v>33</v>
      </c>
      <c r="E304" s="12">
        <v>0.26984126984126983</v>
      </c>
      <c r="F304" s="65">
        <v>42645</v>
      </c>
      <c r="G304" s="55">
        <v>2016</v>
      </c>
      <c r="H304" s="69">
        <f t="shared" si="4"/>
        <v>2017</v>
      </c>
    </row>
    <row r="305" spans="1:8" x14ac:dyDescent="0.25">
      <c r="A305" s="55">
        <v>42</v>
      </c>
      <c r="B305" s="55">
        <v>17</v>
      </c>
      <c r="C305" s="55">
        <v>42646</v>
      </c>
      <c r="D305" s="55" t="s">
        <v>33</v>
      </c>
      <c r="E305" s="12">
        <v>0.26984126984126983</v>
      </c>
      <c r="F305" s="65">
        <v>42646</v>
      </c>
      <c r="G305" s="55">
        <v>2016</v>
      </c>
      <c r="H305" s="69">
        <f t="shared" si="4"/>
        <v>2017</v>
      </c>
    </row>
    <row r="306" spans="1:8" x14ac:dyDescent="0.25">
      <c r="A306" s="55">
        <v>43</v>
      </c>
      <c r="B306" s="55">
        <v>17</v>
      </c>
      <c r="C306" s="55">
        <v>42647</v>
      </c>
      <c r="D306" s="55" t="s">
        <v>33</v>
      </c>
      <c r="E306" s="12">
        <v>0.26984126984126983</v>
      </c>
      <c r="F306" s="65">
        <v>42647</v>
      </c>
      <c r="G306" s="55">
        <v>2016</v>
      </c>
      <c r="H306" s="69">
        <f t="shared" si="4"/>
        <v>2017</v>
      </c>
    </row>
    <row r="307" spans="1:8" x14ac:dyDescent="0.25">
      <c r="A307" s="55">
        <v>44</v>
      </c>
      <c r="B307" s="55">
        <v>20</v>
      </c>
      <c r="C307" s="55">
        <v>42648</v>
      </c>
      <c r="D307" s="55" t="s">
        <v>33</v>
      </c>
      <c r="E307" s="12">
        <v>0.31746031746031744</v>
      </c>
      <c r="F307" s="65">
        <v>42648</v>
      </c>
      <c r="G307" s="55">
        <v>2016</v>
      </c>
      <c r="H307" s="69">
        <f t="shared" si="4"/>
        <v>2017</v>
      </c>
    </row>
    <row r="308" spans="1:8" x14ac:dyDescent="0.25">
      <c r="A308" s="55">
        <v>45</v>
      </c>
      <c r="B308" s="55">
        <v>23</v>
      </c>
      <c r="C308" s="55">
        <v>42649</v>
      </c>
      <c r="D308" s="55" t="s">
        <v>33</v>
      </c>
      <c r="E308" s="12">
        <v>0.36507936507936506</v>
      </c>
      <c r="F308" s="65">
        <v>42649</v>
      </c>
      <c r="G308" s="55">
        <v>2016</v>
      </c>
      <c r="H308" s="69">
        <f t="shared" si="4"/>
        <v>2017</v>
      </c>
    </row>
    <row r="309" spans="1:8" x14ac:dyDescent="0.25">
      <c r="A309" s="55">
        <v>46</v>
      </c>
      <c r="B309" s="55">
        <v>32</v>
      </c>
      <c r="C309" s="55">
        <v>42650</v>
      </c>
      <c r="D309" s="55" t="s">
        <v>33</v>
      </c>
      <c r="E309" s="12">
        <v>0.50793650793650791</v>
      </c>
      <c r="F309" s="65">
        <v>42650</v>
      </c>
      <c r="G309" s="55">
        <v>2016</v>
      </c>
      <c r="H309" s="69">
        <f t="shared" si="4"/>
        <v>2017</v>
      </c>
    </row>
    <row r="310" spans="1:8" x14ac:dyDescent="0.25">
      <c r="A310" s="55">
        <v>47</v>
      </c>
      <c r="B310" s="55">
        <v>33</v>
      </c>
      <c r="C310" s="55">
        <v>42651</v>
      </c>
      <c r="D310" s="55" t="s">
        <v>33</v>
      </c>
      <c r="E310" s="12">
        <v>0.52380952380952384</v>
      </c>
      <c r="F310" s="65">
        <v>42651</v>
      </c>
      <c r="G310" s="55">
        <v>2016</v>
      </c>
      <c r="H310" s="69">
        <f t="shared" si="4"/>
        <v>2017</v>
      </c>
    </row>
    <row r="311" spans="1:8" x14ac:dyDescent="0.25">
      <c r="A311" s="55">
        <v>48</v>
      </c>
      <c r="B311" s="55">
        <v>33</v>
      </c>
      <c r="C311" s="55">
        <v>42652</v>
      </c>
      <c r="D311" s="55" t="s">
        <v>33</v>
      </c>
      <c r="E311" s="12">
        <v>0.52380952380952384</v>
      </c>
      <c r="F311" s="65">
        <v>42652</v>
      </c>
      <c r="G311" s="55">
        <v>2016</v>
      </c>
      <c r="H311" s="69">
        <f t="shared" si="4"/>
        <v>2017</v>
      </c>
    </row>
    <row r="312" spans="1:8" x14ac:dyDescent="0.25">
      <c r="A312" s="55">
        <v>49</v>
      </c>
      <c r="B312" s="55">
        <v>33</v>
      </c>
      <c r="C312" s="55">
        <v>42653</v>
      </c>
      <c r="D312" s="55" t="s">
        <v>33</v>
      </c>
      <c r="E312" s="12">
        <v>0.52380952380952384</v>
      </c>
      <c r="F312" s="65">
        <v>42653</v>
      </c>
      <c r="G312" s="55">
        <v>2016</v>
      </c>
      <c r="H312" s="69">
        <f t="shared" si="4"/>
        <v>2017</v>
      </c>
    </row>
    <row r="313" spans="1:8" x14ac:dyDescent="0.25">
      <c r="A313" s="55">
        <v>50</v>
      </c>
      <c r="B313" s="55">
        <v>38</v>
      </c>
      <c r="C313" s="55">
        <v>42654</v>
      </c>
      <c r="D313" s="55" t="s">
        <v>33</v>
      </c>
      <c r="E313" s="12">
        <v>0.60317460317460314</v>
      </c>
      <c r="F313" s="65">
        <v>42654</v>
      </c>
      <c r="G313" s="55">
        <v>2016</v>
      </c>
      <c r="H313" s="69">
        <f t="shared" si="4"/>
        <v>2017</v>
      </c>
    </row>
    <row r="314" spans="1:8" x14ac:dyDescent="0.25">
      <c r="A314" s="55">
        <v>51</v>
      </c>
      <c r="B314" s="55">
        <v>41</v>
      </c>
      <c r="C314" s="55">
        <v>42655</v>
      </c>
      <c r="D314" s="55" t="s">
        <v>33</v>
      </c>
      <c r="E314" s="12">
        <v>0.65079365079365081</v>
      </c>
      <c r="F314" s="65">
        <v>42655</v>
      </c>
      <c r="G314" s="55">
        <v>2016</v>
      </c>
      <c r="H314" s="69">
        <f t="shared" si="4"/>
        <v>2017</v>
      </c>
    </row>
    <row r="315" spans="1:8" x14ac:dyDescent="0.25">
      <c r="A315" s="55">
        <v>52</v>
      </c>
      <c r="B315" s="55">
        <v>44</v>
      </c>
      <c r="C315" s="55">
        <v>42656</v>
      </c>
      <c r="D315" s="55" t="s">
        <v>33</v>
      </c>
      <c r="E315" s="12">
        <v>0.69841269841269837</v>
      </c>
      <c r="F315" s="65">
        <v>42656</v>
      </c>
      <c r="G315" s="55">
        <v>2016</v>
      </c>
      <c r="H315" s="69">
        <f t="shared" si="4"/>
        <v>2017</v>
      </c>
    </row>
    <row r="316" spans="1:8" x14ac:dyDescent="0.25">
      <c r="A316" s="55">
        <v>53</v>
      </c>
      <c r="B316" s="55">
        <v>46</v>
      </c>
      <c r="C316" s="55">
        <v>42657</v>
      </c>
      <c r="D316" s="55" t="s">
        <v>33</v>
      </c>
      <c r="E316" s="12">
        <v>0.73015873015873012</v>
      </c>
      <c r="F316" s="65">
        <v>42657</v>
      </c>
      <c r="G316" s="55">
        <v>2016</v>
      </c>
      <c r="H316" s="69">
        <f t="shared" si="4"/>
        <v>2017</v>
      </c>
    </row>
    <row r="317" spans="1:8" x14ac:dyDescent="0.25">
      <c r="A317" s="55">
        <v>54</v>
      </c>
      <c r="B317" s="55">
        <v>46</v>
      </c>
      <c r="C317" s="55">
        <v>42658</v>
      </c>
      <c r="D317" s="55" t="s">
        <v>33</v>
      </c>
      <c r="E317" s="12">
        <v>0.73015873015873012</v>
      </c>
      <c r="F317" s="65">
        <v>42658</v>
      </c>
      <c r="G317" s="55">
        <v>2016</v>
      </c>
      <c r="H317" s="69">
        <f t="shared" si="4"/>
        <v>2017</v>
      </c>
    </row>
    <row r="318" spans="1:8" x14ac:dyDescent="0.25">
      <c r="A318" s="55">
        <v>55</v>
      </c>
      <c r="B318" s="55">
        <v>47</v>
      </c>
      <c r="C318" s="55">
        <v>42659</v>
      </c>
      <c r="D318" s="55" t="s">
        <v>33</v>
      </c>
      <c r="E318" s="12">
        <v>0.74603174603174605</v>
      </c>
      <c r="F318" s="65">
        <v>42659</v>
      </c>
      <c r="G318" s="55">
        <v>2016</v>
      </c>
      <c r="H318" s="69">
        <f t="shared" si="4"/>
        <v>2017</v>
      </c>
    </row>
    <row r="319" spans="1:8" x14ac:dyDescent="0.25">
      <c r="A319" s="55">
        <v>56</v>
      </c>
      <c r="B319" s="55">
        <v>47</v>
      </c>
      <c r="C319" s="55">
        <v>42660</v>
      </c>
      <c r="D319" s="55" t="s">
        <v>33</v>
      </c>
      <c r="E319" s="12">
        <v>0.74603174603174605</v>
      </c>
      <c r="F319" s="65">
        <v>42660</v>
      </c>
      <c r="G319" s="55">
        <v>2016</v>
      </c>
      <c r="H319" s="69">
        <f t="shared" si="4"/>
        <v>2017</v>
      </c>
    </row>
    <row r="320" spans="1:8" x14ac:dyDescent="0.25">
      <c r="A320" s="55">
        <v>57</v>
      </c>
      <c r="B320" s="55">
        <v>47</v>
      </c>
      <c r="C320" s="55">
        <v>42661</v>
      </c>
      <c r="D320" s="55" t="s">
        <v>33</v>
      </c>
      <c r="E320" s="12">
        <v>0.74603174603174605</v>
      </c>
      <c r="F320" s="65">
        <v>42661</v>
      </c>
      <c r="G320" s="55">
        <v>2016</v>
      </c>
      <c r="H320" s="69">
        <f t="shared" si="4"/>
        <v>2017</v>
      </c>
    </row>
    <row r="321" spans="1:8" x14ac:dyDescent="0.25">
      <c r="A321" s="55">
        <v>58</v>
      </c>
      <c r="B321" s="55">
        <v>48</v>
      </c>
      <c r="C321" s="55">
        <v>42662</v>
      </c>
      <c r="D321" s="55" t="s">
        <v>33</v>
      </c>
      <c r="E321" s="12">
        <v>0.76190476190476186</v>
      </c>
      <c r="F321" s="65">
        <v>42662</v>
      </c>
      <c r="G321" s="55">
        <v>2016</v>
      </c>
      <c r="H321" s="69">
        <f t="shared" si="4"/>
        <v>2017</v>
      </c>
    </row>
    <row r="322" spans="1:8" x14ac:dyDescent="0.25">
      <c r="A322" s="55">
        <v>59</v>
      </c>
      <c r="B322" s="55">
        <v>50</v>
      </c>
      <c r="C322" s="55">
        <v>42663</v>
      </c>
      <c r="D322" s="55" t="s">
        <v>33</v>
      </c>
      <c r="E322" s="12">
        <v>0.79365079365079361</v>
      </c>
      <c r="F322" s="65">
        <v>42663</v>
      </c>
      <c r="G322" s="55">
        <v>2016</v>
      </c>
      <c r="H322" s="69">
        <f t="shared" si="4"/>
        <v>2017</v>
      </c>
    </row>
    <row r="323" spans="1:8" x14ac:dyDescent="0.25">
      <c r="A323" s="55">
        <v>60</v>
      </c>
      <c r="B323" s="55">
        <v>51</v>
      </c>
      <c r="C323" s="55">
        <v>42664</v>
      </c>
      <c r="D323" s="55" t="s">
        <v>33</v>
      </c>
      <c r="E323" s="12">
        <v>0.80952380952380953</v>
      </c>
      <c r="F323" s="65">
        <v>42664</v>
      </c>
      <c r="G323" s="55">
        <v>2016</v>
      </c>
      <c r="H323" s="69">
        <f t="shared" ref="H323:H386" si="5">G323+1</f>
        <v>2017</v>
      </c>
    </row>
    <row r="324" spans="1:8" x14ac:dyDescent="0.25">
      <c r="A324" s="55">
        <v>61</v>
      </c>
      <c r="B324" s="55">
        <v>51</v>
      </c>
      <c r="C324" s="55">
        <v>42665</v>
      </c>
      <c r="D324" s="55" t="s">
        <v>33</v>
      </c>
      <c r="E324" s="12">
        <v>0.80952380952380953</v>
      </c>
      <c r="F324" s="65">
        <v>42665</v>
      </c>
      <c r="G324" s="55">
        <v>2016</v>
      </c>
      <c r="H324" s="69">
        <f t="shared" si="5"/>
        <v>2017</v>
      </c>
    </row>
    <row r="325" spans="1:8" x14ac:dyDescent="0.25">
      <c r="A325" s="55">
        <v>62</v>
      </c>
      <c r="B325" s="55">
        <v>57</v>
      </c>
      <c r="C325" s="55">
        <v>42666</v>
      </c>
      <c r="D325" s="55" t="s">
        <v>33</v>
      </c>
      <c r="E325" s="12">
        <v>0.90476190476190477</v>
      </c>
      <c r="F325" s="65">
        <v>42666</v>
      </c>
      <c r="G325" s="55">
        <v>2016</v>
      </c>
      <c r="H325" s="69">
        <f t="shared" si="5"/>
        <v>2017</v>
      </c>
    </row>
    <row r="326" spans="1:8" x14ac:dyDescent="0.25">
      <c r="A326" s="55">
        <v>63</v>
      </c>
      <c r="B326" s="55">
        <v>57</v>
      </c>
      <c r="C326" s="55">
        <v>42667</v>
      </c>
      <c r="D326" s="55" t="s">
        <v>33</v>
      </c>
      <c r="E326" s="12">
        <v>0.90476190476190477</v>
      </c>
      <c r="F326" s="65">
        <v>42667</v>
      </c>
      <c r="G326" s="55">
        <v>2016</v>
      </c>
      <c r="H326" s="69">
        <f t="shared" si="5"/>
        <v>2017</v>
      </c>
    </row>
    <row r="327" spans="1:8" x14ac:dyDescent="0.25">
      <c r="A327" s="55">
        <v>64</v>
      </c>
      <c r="B327" s="55">
        <v>57</v>
      </c>
      <c r="C327" s="55">
        <v>42668</v>
      </c>
      <c r="D327" s="55" t="s">
        <v>33</v>
      </c>
      <c r="E327" s="12">
        <v>0.90476190476190477</v>
      </c>
      <c r="F327" s="65">
        <v>42668</v>
      </c>
      <c r="G327" s="55">
        <v>2016</v>
      </c>
      <c r="H327" s="69">
        <f t="shared" si="5"/>
        <v>2017</v>
      </c>
    </row>
    <row r="328" spans="1:8" x14ac:dyDescent="0.25">
      <c r="A328" s="55">
        <v>65</v>
      </c>
      <c r="B328" s="55">
        <v>57</v>
      </c>
      <c r="C328" s="55">
        <v>42669</v>
      </c>
      <c r="D328" s="55" t="s">
        <v>33</v>
      </c>
      <c r="E328" s="12">
        <v>0.90476190476190477</v>
      </c>
      <c r="F328" s="65">
        <v>42669</v>
      </c>
      <c r="G328" s="55">
        <v>2016</v>
      </c>
      <c r="H328" s="69">
        <f t="shared" si="5"/>
        <v>2017</v>
      </c>
    </row>
    <row r="329" spans="1:8" x14ac:dyDescent="0.25">
      <c r="A329" s="55">
        <v>66</v>
      </c>
      <c r="B329" s="55">
        <v>58</v>
      </c>
      <c r="C329" s="55">
        <v>42670</v>
      </c>
      <c r="D329" s="55" t="s">
        <v>33</v>
      </c>
      <c r="E329" s="12">
        <v>0.92063492063492058</v>
      </c>
      <c r="F329" s="65">
        <v>42670</v>
      </c>
      <c r="G329" s="55">
        <v>2016</v>
      </c>
      <c r="H329" s="69">
        <f t="shared" si="5"/>
        <v>2017</v>
      </c>
    </row>
    <row r="330" spans="1:8" x14ac:dyDescent="0.25">
      <c r="A330" s="55">
        <v>67</v>
      </c>
      <c r="B330" s="55">
        <v>59</v>
      </c>
      <c r="C330" s="55">
        <v>42671</v>
      </c>
      <c r="D330" s="55" t="s">
        <v>33</v>
      </c>
      <c r="E330" s="12">
        <v>0.93650793650793651</v>
      </c>
      <c r="F330" s="65">
        <v>42671</v>
      </c>
      <c r="G330" s="55">
        <v>2016</v>
      </c>
      <c r="H330" s="69">
        <f t="shared" si="5"/>
        <v>2017</v>
      </c>
    </row>
    <row r="331" spans="1:8" x14ac:dyDescent="0.25">
      <c r="A331" s="55">
        <v>68</v>
      </c>
      <c r="B331" s="55">
        <v>59</v>
      </c>
      <c r="C331" s="55">
        <v>42672</v>
      </c>
      <c r="D331" s="55" t="s">
        <v>33</v>
      </c>
      <c r="E331" s="12">
        <v>0.93650793650793651</v>
      </c>
      <c r="F331" s="65">
        <v>42672</v>
      </c>
      <c r="G331" s="55">
        <v>2016</v>
      </c>
      <c r="H331" s="69">
        <f t="shared" si="5"/>
        <v>2017</v>
      </c>
    </row>
    <row r="332" spans="1:8" x14ac:dyDescent="0.25">
      <c r="A332" s="55">
        <v>69</v>
      </c>
      <c r="B332" s="55">
        <v>59</v>
      </c>
      <c r="C332" s="55">
        <v>42673</v>
      </c>
      <c r="D332" s="55" t="s">
        <v>33</v>
      </c>
      <c r="E332" s="12">
        <v>0.93650793650793651</v>
      </c>
      <c r="F332" s="65">
        <v>42673</v>
      </c>
      <c r="G332" s="55">
        <v>2016</v>
      </c>
      <c r="H332" s="69">
        <f t="shared" si="5"/>
        <v>2017</v>
      </c>
    </row>
    <row r="333" spans="1:8" x14ac:dyDescent="0.25">
      <c r="A333" s="55">
        <v>70</v>
      </c>
      <c r="B333" s="55">
        <v>60</v>
      </c>
      <c r="C333" s="55">
        <v>42674</v>
      </c>
      <c r="D333" s="55" t="s">
        <v>33</v>
      </c>
      <c r="E333" s="12">
        <v>0.95238095238095233</v>
      </c>
      <c r="F333" s="65">
        <v>42674</v>
      </c>
      <c r="G333" s="55">
        <v>2016</v>
      </c>
      <c r="H333" s="69">
        <f t="shared" si="5"/>
        <v>2017</v>
      </c>
    </row>
    <row r="334" spans="1:8" x14ac:dyDescent="0.25">
      <c r="A334" s="55">
        <v>71</v>
      </c>
      <c r="B334" s="55">
        <v>60</v>
      </c>
      <c r="C334" s="55">
        <v>42675</v>
      </c>
      <c r="D334" s="55" t="s">
        <v>33</v>
      </c>
      <c r="E334" s="12">
        <v>0.95238095238095233</v>
      </c>
      <c r="F334" s="65">
        <v>42675</v>
      </c>
      <c r="G334" s="55">
        <v>2016</v>
      </c>
      <c r="H334" s="69">
        <f t="shared" si="5"/>
        <v>2017</v>
      </c>
    </row>
    <row r="335" spans="1:8" x14ac:dyDescent="0.25">
      <c r="A335" s="55">
        <v>72</v>
      </c>
      <c r="B335" s="55">
        <v>60</v>
      </c>
      <c r="C335" s="55">
        <v>42676</v>
      </c>
      <c r="D335" s="55" t="s">
        <v>33</v>
      </c>
      <c r="E335" s="12">
        <v>0.95238095238095233</v>
      </c>
      <c r="F335" s="65">
        <v>42676</v>
      </c>
      <c r="G335" s="55">
        <v>2016</v>
      </c>
      <c r="H335" s="69">
        <f t="shared" si="5"/>
        <v>2017</v>
      </c>
    </row>
    <row r="336" spans="1:8" x14ac:dyDescent="0.25">
      <c r="A336" s="55">
        <v>73</v>
      </c>
      <c r="B336" s="55">
        <v>60</v>
      </c>
      <c r="C336" s="55">
        <v>42677</v>
      </c>
      <c r="D336" s="55" t="s">
        <v>33</v>
      </c>
      <c r="E336" s="12">
        <v>0.95238095238095233</v>
      </c>
      <c r="F336" s="65">
        <v>42677</v>
      </c>
      <c r="G336" s="55">
        <v>2016</v>
      </c>
      <c r="H336" s="69">
        <f t="shared" si="5"/>
        <v>2017</v>
      </c>
    </row>
    <row r="337" spans="1:8" x14ac:dyDescent="0.25">
      <c r="A337" s="55">
        <v>74</v>
      </c>
      <c r="B337" s="55">
        <v>60</v>
      </c>
      <c r="C337" s="55">
        <v>42678</v>
      </c>
      <c r="D337" s="55" t="s">
        <v>33</v>
      </c>
      <c r="E337" s="12">
        <v>0.95238095238095233</v>
      </c>
      <c r="F337" s="65">
        <v>42678</v>
      </c>
      <c r="G337" s="55">
        <v>2016</v>
      </c>
      <c r="H337" s="69">
        <f t="shared" si="5"/>
        <v>2017</v>
      </c>
    </row>
    <row r="338" spans="1:8" x14ac:dyDescent="0.25">
      <c r="A338" s="55">
        <v>75</v>
      </c>
      <c r="B338" s="55">
        <v>60</v>
      </c>
      <c r="C338" s="55">
        <v>42679</v>
      </c>
      <c r="D338" s="55" t="s">
        <v>33</v>
      </c>
      <c r="E338" s="12">
        <v>0.95238095238095233</v>
      </c>
      <c r="F338" s="65">
        <v>42679</v>
      </c>
      <c r="G338" s="55">
        <v>2016</v>
      </c>
      <c r="H338" s="69">
        <f t="shared" si="5"/>
        <v>2017</v>
      </c>
    </row>
    <row r="339" spans="1:8" x14ac:dyDescent="0.25">
      <c r="A339" s="55">
        <v>76</v>
      </c>
      <c r="B339" s="55">
        <v>60</v>
      </c>
      <c r="C339" s="55">
        <v>42680</v>
      </c>
      <c r="D339" s="55" t="s">
        <v>33</v>
      </c>
      <c r="E339" s="12">
        <v>0.95238095238095233</v>
      </c>
      <c r="F339" s="65">
        <v>42680</v>
      </c>
      <c r="G339" s="55">
        <v>2016</v>
      </c>
      <c r="H339" s="69">
        <f t="shared" si="5"/>
        <v>2017</v>
      </c>
    </row>
    <row r="340" spans="1:8" x14ac:dyDescent="0.25">
      <c r="A340" s="55">
        <v>77</v>
      </c>
      <c r="B340" s="55">
        <v>60</v>
      </c>
      <c r="C340" s="55">
        <v>42681</v>
      </c>
      <c r="D340" s="55" t="s">
        <v>33</v>
      </c>
      <c r="E340" s="12">
        <v>0.95238095238095233</v>
      </c>
      <c r="F340" s="65">
        <v>42681</v>
      </c>
      <c r="G340" s="55">
        <v>2016</v>
      </c>
      <c r="H340" s="69">
        <f t="shared" si="5"/>
        <v>2017</v>
      </c>
    </row>
    <row r="341" spans="1:8" x14ac:dyDescent="0.25">
      <c r="A341" s="55">
        <v>78</v>
      </c>
      <c r="B341" s="55">
        <v>60</v>
      </c>
      <c r="C341" s="55">
        <v>42682</v>
      </c>
      <c r="D341" s="55" t="s">
        <v>33</v>
      </c>
      <c r="E341" s="12">
        <v>0.95238095238095233</v>
      </c>
      <c r="F341" s="65">
        <v>42682</v>
      </c>
      <c r="G341" s="55">
        <v>2016</v>
      </c>
      <c r="H341" s="69">
        <f t="shared" si="5"/>
        <v>2017</v>
      </c>
    </row>
    <row r="342" spans="1:8" x14ac:dyDescent="0.25">
      <c r="A342" s="55">
        <v>79</v>
      </c>
      <c r="B342" s="55">
        <v>60</v>
      </c>
      <c r="C342" s="55">
        <v>42683</v>
      </c>
      <c r="D342" s="55" t="s">
        <v>33</v>
      </c>
      <c r="E342" s="12">
        <v>0.95238095238095233</v>
      </c>
      <c r="F342" s="65">
        <v>42683</v>
      </c>
      <c r="G342" s="55">
        <v>2016</v>
      </c>
      <c r="H342" s="69">
        <f t="shared" si="5"/>
        <v>2017</v>
      </c>
    </row>
    <row r="343" spans="1:8" x14ac:dyDescent="0.25">
      <c r="A343" s="55">
        <v>80</v>
      </c>
      <c r="B343" s="55">
        <v>60</v>
      </c>
      <c r="C343" s="55">
        <v>42684</v>
      </c>
      <c r="D343" s="55" t="s">
        <v>33</v>
      </c>
      <c r="E343" s="12">
        <v>0.95238095238095233</v>
      </c>
      <c r="F343" s="65">
        <v>42684</v>
      </c>
      <c r="G343" s="55">
        <v>2016</v>
      </c>
      <c r="H343" s="69">
        <f t="shared" si="5"/>
        <v>2017</v>
      </c>
    </row>
    <row r="344" spans="1:8" x14ac:dyDescent="0.25">
      <c r="A344" s="55">
        <v>81</v>
      </c>
      <c r="B344" s="55">
        <v>60</v>
      </c>
      <c r="C344" s="55">
        <v>42685</v>
      </c>
      <c r="D344" s="55" t="s">
        <v>33</v>
      </c>
      <c r="E344" s="12">
        <v>0.95238095238095233</v>
      </c>
      <c r="F344" s="65">
        <v>42685</v>
      </c>
      <c r="G344" s="55">
        <v>2016</v>
      </c>
      <c r="H344" s="69">
        <f t="shared" si="5"/>
        <v>2017</v>
      </c>
    </row>
    <row r="345" spans="1:8" x14ac:dyDescent="0.25">
      <c r="A345" s="55">
        <v>82</v>
      </c>
      <c r="B345" s="55">
        <v>60</v>
      </c>
      <c r="C345" s="55">
        <v>42686</v>
      </c>
      <c r="D345" s="55" t="s">
        <v>33</v>
      </c>
      <c r="E345" s="12">
        <v>0.95238095238095233</v>
      </c>
      <c r="F345" s="65">
        <v>42686</v>
      </c>
      <c r="G345" s="55">
        <v>2016</v>
      </c>
      <c r="H345" s="69">
        <f t="shared" si="5"/>
        <v>2017</v>
      </c>
    </row>
    <row r="346" spans="1:8" x14ac:dyDescent="0.25">
      <c r="A346" s="55">
        <v>83</v>
      </c>
      <c r="B346" s="55">
        <v>60</v>
      </c>
      <c r="C346" s="55">
        <v>42687</v>
      </c>
      <c r="D346" s="55" t="s">
        <v>33</v>
      </c>
      <c r="E346" s="12">
        <v>0.95238095238095233</v>
      </c>
      <c r="F346" s="65">
        <v>42687</v>
      </c>
      <c r="G346" s="55">
        <v>2016</v>
      </c>
      <c r="H346" s="69">
        <f t="shared" si="5"/>
        <v>2017</v>
      </c>
    </row>
    <row r="347" spans="1:8" x14ac:dyDescent="0.25">
      <c r="A347" s="55">
        <v>84</v>
      </c>
      <c r="B347" s="55">
        <v>60</v>
      </c>
      <c r="C347" s="55">
        <v>42688</v>
      </c>
      <c r="D347" s="55" t="s">
        <v>33</v>
      </c>
      <c r="E347" s="12">
        <v>0.95238095238095233</v>
      </c>
      <c r="F347" s="65">
        <v>42688</v>
      </c>
      <c r="G347" s="55">
        <v>2016</v>
      </c>
      <c r="H347" s="69">
        <f t="shared" si="5"/>
        <v>2017</v>
      </c>
    </row>
    <row r="348" spans="1:8" x14ac:dyDescent="0.25">
      <c r="A348" s="55">
        <v>85</v>
      </c>
      <c r="B348" s="55">
        <v>60</v>
      </c>
      <c r="C348" s="55">
        <v>42689</v>
      </c>
      <c r="D348" s="55" t="s">
        <v>33</v>
      </c>
      <c r="E348" s="12">
        <v>0.95238095238095233</v>
      </c>
      <c r="F348" s="65">
        <v>42689</v>
      </c>
      <c r="G348" s="55">
        <v>2016</v>
      </c>
      <c r="H348" s="69">
        <f t="shared" si="5"/>
        <v>2017</v>
      </c>
    </row>
    <row r="349" spans="1:8" x14ac:dyDescent="0.25">
      <c r="A349" s="55">
        <v>86</v>
      </c>
      <c r="B349" s="55">
        <v>60</v>
      </c>
      <c r="C349" s="55">
        <v>42690</v>
      </c>
      <c r="D349" s="55" t="s">
        <v>33</v>
      </c>
      <c r="E349" s="12">
        <v>0.95238095238095233</v>
      </c>
      <c r="F349" s="65">
        <v>42690</v>
      </c>
      <c r="G349" s="55">
        <v>2016</v>
      </c>
      <c r="H349" s="69">
        <f t="shared" si="5"/>
        <v>2017</v>
      </c>
    </row>
    <row r="350" spans="1:8" x14ac:dyDescent="0.25">
      <c r="A350" s="55">
        <v>87</v>
      </c>
      <c r="B350" s="55">
        <v>60</v>
      </c>
      <c r="C350" s="55">
        <v>42691</v>
      </c>
      <c r="D350" s="55" t="s">
        <v>33</v>
      </c>
      <c r="E350" s="12">
        <v>0.95238095238095233</v>
      </c>
      <c r="F350" s="65">
        <v>42691</v>
      </c>
      <c r="G350" s="55">
        <v>2016</v>
      </c>
      <c r="H350" s="69">
        <f t="shared" si="5"/>
        <v>2017</v>
      </c>
    </row>
    <row r="351" spans="1:8" x14ac:dyDescent="0.25">
      <c r="A351" s="55">
        <v>88</v>
      </c>
      <c r="B351" s="55">
        <v>62</v>
      </c>
      <c r="C351" s="55">
        <v>42692</v>
      </c>
      <c r="D351" s="55" t="s">
        <v>33</v>
      </c>
      <c r="E351" s="12">
        <v>0.98412698412698407</v>
      </c>
      <c r="F351" s="65">
        <v>42692</v>
      </c>
      <c r="G351" s="55">
        <v>2016</v>
      </c>
      <c r="H351" s="69">
        <f t="shared" si="5"/>
        <v>2017</v>
      </c>
    </row>
    <row r="352" spans="1:8" x14ac:dyDescent="0.25">
      <c r="A352" s="55">
        <v>89</v>
      </c>
      <c r="B352" s="55">
        <v>62</v>
      </c>
      <c r="C352" s="55">
        <v>42693</v>
      </c>
      <c r="D352" s="55" t="s">
        <v>33</v>
      </c>
      <c r="E352" s="12">
        <v>0.98412698412698407</v>
      </c>
      <c r="F352" s="65">
        <v>42693</v>
      </c>
      <c r="G352" s="55">
        <v>2016</v>
      </c>
      <c r="H352" s="69">
        <f t="shared" si="5"/>
        <v>2017</v>
      </c>
    </row>
    <row r="353" spans="1:8" x14ac:dyDescent="0.25">
      <c r="A353" s="55">
        <v>90</v>
      </c>
      <c r="B353" s="55">
        <v>62.5</v>
      </c>
      <c r="C353" s="55">
        <v>42694</v>
      </c>
      <c r="D353" s="55" t="s">
        <v>33</v>
      </c>
      <c r="E353" s="12">
        <v>0.99206349206349209</v>
      </c>
      <c r="F353" s="65">
        <v>42694</v>
      </c>
      <c r="G353" s="55">
        <v>2016</v>
      </c>
      <c r="H353" s="69">
        <f t="shared" si="5"/>
        <v>2017</v>
      </c>
    </row>
    <row r="354" spans="1:8" x14ac:dyDescent="0.25">
      <c r="A354" s="55">
        <v>91</v>
      </c>
      <c r="B354" s="55">
        <v>62.5</v>
      </c>
      <c r="C354" s="55">
        <v>42695</v>
      </c>
      <c r="D354" s="55" t="s">
        <v>33</v>
      </c>
      <c r="E354" s="12">
        <v>0.99206349206349209</v>
      </c>
      <c r="F354" s="65">
        <v>42695</v>
      </c>
      <c r="G354" s="55">
        <v>2016</v>
      </c>
      <c r="H354" s="69">
        <f t="shared" si="5"/>
        <v>2017</v>
      </c>
    </row>
    <row r="355" spans="1:8" x14ac:dyDescent="0.25">
      <c r="A355" s="55">
        <v>92</v>
      </c>
      <c r="B355" s="55">
        <v>62.5</v>
      </c>
      <c r="C355" s="55">
        <v>42696</v>
      </c>
      <c r="D355" s="55" t="s">
        <v>33</v>
      </c>
      <c r="E355" s="12">
        <v>0.99206349206349209</v>
      </c>
      <c r="F355" s="65">
        <v>42696</v>
      </c>
      <c r="G355" s="55">
        <v>2016</v>
      </c>
      <c r="H355" s="69">
        <f t="shared" si="5"/>
        <v>2017</v>
      </c>
    </row>
    <row r="356" spans="1:8" x14ac:dyDescent="0.25">
      <c r="A356" s="55">
        <v>93</v>
      </c>
      <c r="B356" s="55">
        <v>62.5</v>
      </c>
      <c r="C356" s="55">
        <v>42697</v>
      </c>
      <c r="D356" s="55" t="s">
        <v>33</v>
      </c>
      <c r="E356" s="12">
        <v>0.99206349206349209</v>
      </c>
      <c r="F356" s="65">
        <v>42697</v>
      </c>
      <c r="G356" s="55">
        <v>2016</v>
      </c>
      <c r="H356" s="69">
        <f t="shared" si="5"/>
        <v>2017</v>
      </c>
    </row>
    <row r="357" spans="1:8" x14ac:dyDescent="0.25">
      <c r="A357" s="55">
        <v>94</v>
      </c>
      <c r="B357" s="55">
        <v>62.5</v>
      </c>
      <c r="C357" s="55">
        <v>42698</v>
      </c>
      <c r="D357" s="55" t="s">
        <v>33</v>
      </c>
      <c r="E357" s="12">
        <v>0.99206349206349209</v>
      </c>
      <c r="F357" s="65">
        <v>42698</v>
      </c>
      <c r="G357" s="55">
        <v>2016</v>
      </c>
      <c r="H357" s="69">
        <f t="shared" si="5"/>
        <v>2017</v>
      </c>
    </row>
    <row r="358" spans="1:8" x14ac:dyDescent="0.25">
      <c r="A358" s="55">
        <v>95</v>
      </c>
      <c r="B358" s="55">
        <v>62.5</v>
      </c>
      <c r="C358" s="55">
        <v>42699</v>
      </c>
      <c r="D358" s="55" t="s">
        <v>33</v>
      </c>
      <c r="E358" s="12">
        <v>0.99206349206349209</v>
      </c>
      <c r="F358" s="65">
        <v>42699</v>
      </c>
      <c r="G358" s="55">
        <v>2016</v>
      </c>
      <c r="H358" s="69">
        <f t="shared" si="5"/>
        <v>2017</v>
      </c>
    </row>
    <row r="359" spans="1:8" x14ac:dyDescent="0.25">
      <c r="A359" s="55">
        <v>96</v>
      </c>
      <c r="B359" s="55">
        <v>62.5</v>
      </c>
      <c r="C359" s="55">
        <v>42700</v>
      </c>
      <c r="D359" s="55" t="s">
        <v>33</v>
      </c>
      <c r="E359" s="12">
        <v>0.99206349206349209</v>
      </c>
      <c r="F359" s="65">
        <v>42700</v>
      </c>
      <c r="G359" s="55">
        <v>2016</v>
      </c>
      <c r="H359" s="69">
        <f t="shared" si="5"/>
        <v>2017</v>
      </c>
    </row>
    <row r="360" spans="1:8" x14ac:dyDescent="0.25">
      <c r="A360" s="55">
        <v>97</v>
      </c>
      <c r="B360" s="55">
        <v>62.5</v>
      </c>
      <c r="C360" s="55">
        <v>42701</v>
      </c>
      <c r="D360" s="55" t="s">
        <v>33</v>
      </c>
      <c r="E360" s="12">
        <v>0.99206349206349209</v>
      </c>
      <c r="F360" s="65">
        <v>42701</v>
      </c>
      <c r="G360" s="55">
        <v>2016</v>
      </c>
      <c r="H360" s="69">
        <f t="shared" si="5"/>
        <v>2017</v>
      </c>
    </row>
    <row r="361" spans="1:8" x14ac:dyDescent="0.25">
      <c r="A361" s="55">
        <v>98</v>
      </c>
      <c r="B361" s="55">
        <v>62.5</v>
      </c>
      <c r="C361" s="55">
        <v>42702</v>
      </c>
      <c r="D361" s="55" t="s">
        <v>33</v>
      </c>
      <c r="E361" s="12">
        <v>0.99206349206349209</v>
      </c>
      <c r="F361" s="65">
        <v>42702</v>
      </c>
      <c r="G361" s="55">
        <v>2016</v>
      </c>
      <c r="H361" s="69">
        <f t="shared" si="5"/>
        <v>2017</v>
      </c>
    </row>
    <row r="362" spans="1:8" x14ac:dyDescent="0.25">
      <c r="A362" s="55">
        <v>99</v>
      </c>
      <c r="B362" s="55">
        <v>62.5</v>
      </c>
      <c r="C362" s="55">
        <v>42703</v>
      </c>
      <c r="D362" s="55" t="s">
        <v>33</v>
      </c>
      <c r="E362" s="12">
        <v>0.99206349206349209</v>
      </c>
      <c r="F362" s="65">
        <v>42703</v>
      </c>
      <c r="G362" s="55">
        <v>2016</v>
      </c>
      <c r="H362" s="69">
        <f t="shared" si="5"/>
        <v>2017</v>
      </c>
    </row>
    <row r="363" spans="1:8" x14ac:dyDescent="0.25">
      <c r="A363" s="55">
        <v>100</v>
      </c>
      <c r="B363" s="55">
        <v>62.5</v>
      </c>
      <c r="C363" s="55">
        <v>42704</v>
      </c>
      <c r="D363" s="55" t="s">
        <v>33</v>
      </c>
      <c r="E363" s="12">
        <v>0.99206349206349209</v>
      </c>
      <c r="F363" s="65">
        <v>42704</v>
      </c>
      <c r="G363" s="55">
        <v>2016</v>
      </c>
      <c r="H363" s="69">
        <f t="shared" si="5"/>
        <v>2017</v>
      </c>
    </row>
    <row r="364" spans="1:8" x14ac:dyDescent="0.25">
      <c r="A364" s="55">
        <v>101</v>
      </c>
      <c r="B364" s="55">
        <v>62.5</v>
      </c>
      <c r="C364" s="55">
        <v>42705</v>
      </c>
      <c r="D364" s="55" t="s">
        <v>33</v>
      </c>
      <c r="E364" s="12">
        <v>0.99206349206349209</v>
      </c>
      <c r="F364" s="65">
        <v>42705</v>
      </c>
      <c r="G364" s="55">
        <v>2016</v>
      </c>
      <c r="H364" s="69">
        <f t="shared" si="5"/>
        <v>2017</v>
      </c>
    </row>
    <row r="365" spans="1:8" x14ac:dyDescent="0.25">
      <c r="A365" s="55">
        <v>102</v>
      </c>
      <c r="B365" s="55">
        <v>62.5</v>
      </c>
      <c r="C365" s="55">
        <v>42706</v>
      </c>
      <c r="D365" s="55" t="s">
        <v>33</v>
      </c>
      <c r="E365" s="12">
        <v>0.99206349206349209</v>
      </c>
      <c r="F365" s="65">
        <v>42706</v>
      </c>
      <c r="G365" s="55">
        <v>2016</v>
      </c>
      <c r="H365" s="69">
        <f t="shared" si="5"/>
        <v>2017</v>
      </c>
    </row>
    <row r="366" spans="1:8" x14ac:dyDescent="0.25">
      <c r="A366" s="55">
        <v>103</v>
      </c>
      <c r="B366" s="55">
        <v>62.5</v>
      </c>
      <c r="C366" s="55">
        <v>42707</v>
      </c>
      <c r="D366" s="55" t="s">
        <v>33</v>
      </c>
      <c r="E366" s="12">
        <v>0.99206349206349209</v>
      </c>
      <c r="F366" s="65">
        <v>42707</v>
      </c>
      <c r="G366" s="55">
        <v>2016</v>
      </c>
      <c r="H366" s="69">
        <f t="shared" si="5"/>
        <v>2017</v>
      </c>
    </row>
    <row r="367" spans="1:8" x14ac:dyDescent="0.25">
      <c r="A367" s="55">
        <v>104</v>
      </c>
      <c r="B367" s="55">
        <v>62.5</v>
      </c>
      <c r="C367" s="55">
        <v>42708</v>
      </c>
      <c r="D367" s="55" t="s">
        <v>33</v>
      </c>
      <c r="E367" s="12">
        <v>0.99206349206349209</v>
      </c>
      <c r="F367" s="65">
        <v>42708</v>
      </c>
      <c r="G367" s="55">
        <v>2016</v>
      </c>
      <c r="H367" s="69">
        <f t="shared" si="5"/>
        <v>2017</v>
      </c>
    </row>
    <row r="368" spans="1:8" x14ac:dyDescent="0.25">
      <c r="A368" s="55">
        <v>105</v>
      </c>
      <c r="B368" s="55">
        <v>62.5</v>
      </c>
      <c r="C368" s="55">
        <v>42709</v>
      </c>
      <c r="D368" s="55" t="s">
        <v>33</v>
      </c>
      <c r="E368" s="12">
        <v>0.99206349206349209</v>
      </c>
      <c r="F368" s="65">
        <v>42709</v>
      </c>
      <c r="G368" s="55">
        <v>2016</v>
      </c>
      <c r="H368" s="69">
        <f t="shared" si="5"/>
        <v>2017</v>
      </c>
    </row>
    <row r="369" spans="1:8" x14ac:dyDescent="0.25">
      <c r="A369" s="55">
        <v>106</v>
      </c>
      <c r="B369" s="55">
        <v>62.5</v>
      </c>
      <c r="C369" s="55">
        <v>42710</v>
      </c>
      <c r="D369" s="55" t="s">
        <v>33</v>
      </c>
      <c r="E369" s="12">
        <v>0.99206349206349209</v>
      </c>
      <c r="F369" s="65">
        <v>42710</v>
      </c>
      <c r="G369" s="55">
        <v>2016</v>
      </c>
      <c r="H369" s="69">
        <f t="shared" si="5"/>
        <v>2017</v>
      </c>
    </row>
    <row r="370" spans="1:8" x14ac:dyDescent="0.25">
      <c r="A370" s="55">
        <v>107</v>
      </c>
      <c r="B370" s="55">
        <v>62.5</v>
      </c>
      <c r="C370" s="55">
        <v>42711</v>
      </c>
      <c r="D370" s="55" t="s">
        <v>33</v>
      </c>
      <c r="E370" s="12">
        <v>0.99206349206349209</v>
      </c>
      <c r="F370" s="65">
        <v>42711</v>
      </c>
      <c r="G370" s="55">
        <v>2016</v>
      </c>
      <c r="H370" s="69">
        <f t="shared" si="5"/>
        <v>2017</v>
      </c>
    </row>
    <row r="371" spans="1:8" x14ac:dyDescent="0.25">
      <c r="A371" s="55">
        <v>108</v>
      </c>
      <c r="B371" s="55">
        <v>62.5</v>
      </c>
      <c r="C371" s="55">
        <v>42712</v>
      </c>
      <c r="D371" s="55" t="s">
        <v>33</v>
      </c>
      <c r="E371" s="12">
        <v>0.99206349206349209</v>
      </c>
      <c r="F371" s="65">
        <v>42712</v>
      </c>
      <c r="G371" s="55">
        <v>2016</v>
      </c>
      <c r="H371" s="69">
        <f t="shared" si="5"/>
        <v>2017</v>
      </c>
    </row>
    <row r="372" spans="1:8" x14ac:dyDescent="0.25">
      <c r="A372" s="55">
        <v>109</v>
      </c>
      <c r="B372" s="55">
        <v>62.5</v>
      </c>
      <c r="C372" s="55">
        <v>42713</v>
      </c>
      <c r="D372" s="55" t="s">
        <v>33</v>
      </c>
      <c r="E372" s="12">
        <v>0.99206349206349209</v>
      </c>
      <c r="F372" s="65">
        <v>42713</v>
      </c>
      <c r="G372" s="55">
        <v>2016</v>
      </c>
      <c r="H372" s="69">
        <f t="shared" si="5"/>
        <v>2017</v>
      </c>
    </row>
    <row r="373" spans="1:8" x14ac:dyDescent="0.25">
      <c r="A373" s="55">
        <v>110</v>
      </c>
      <c r="B373" s="55">
        <v>62.5</v>
      </c>
      <c r="C373" s="55">
        <v>42714</v>
      </c>
      <c r="D373" s="55" t="s">
        <v>33</v>
      </c>
      <c r="E373" s="12">
        <v>0.99206349206349209</v>
      </c>
      <c r="F373" s="65">
        <v>42714</v>
      </c>
      <c r="G373" s="55">
        <v>2016</v>
      </c>
      <c r="H373" s="69">
        <f t="shared" si="5"/>
        <v>2017</v>
      </c>
    </row>
    <row r="374" spans="1:8" x14ac:dyDescent="0.25">
      <c r="A374" s="55">
        <v>111</v>
      </c>
      <c r="B374" s="55">
        <v>62.5</v>
      </c>
      <c r="C374" s="55">
        <v>42715</v>
      </c>
      <c r="D374" s="55" t="s">
        <v>33</v>
      </c>
      <c r="E374" s="12">
        <v>0.99206349206349209</v>
      </c>
      <c r="F374" s="65">
        <v>42715</v>
      </c>
      <c r="G374" s="55">
        <v>2016</v>
      </c>
      <c r="H374" s="69">
        <f t="shared" si="5"/>
        <v>2017</v>
      </c>
    </row>
    <row r="375" spans="1:8" x14ac:dyDescent="0.25">
      <c r="A375" s="55">
        <v>112</v>
      </c>
      <c r="B375" s="55">
        <v>62.5</v>
      </c>
      <c r="C375" s="55">
        <v>42716</v>
      </c>
      <c r="D375" s="55" t="s">
        <v>33</v>
      </c>
      <c r="E375" s="12">
        <v>0.99206349206349209</v>
      </c>
      <c r="F375" s="65">
        <v>42716</v>
      </c>
      <c r="G375" s="55">
        <v>2016</v>
      </c>
      <c r="H375" s="69">
        <f t="shared" si="5"/>
        <v>2017</v>
      </c>
    </row>
    <row r="376" spans="1:8" x14ac:dyDescent="0.25">
      <c r="A376" s="55">
        <v>113</v>
      </c>
      <c r="B376" s="55">
        <v>62.5</v>
      </c>
      <c r="C376" s="55">
        <v>42717</v>
      </c>
      <c r="D376" s="55" t="s">
        <v>33</v>
      </c>
      <c r="E376" s="12">
        <v>0.99206349206349209</v>
      </c>
      <c r="F376" s="65">
        <v>42717</v>
      </c>
      <c r="G376" s="55">
        <v>2016</v>
      </c>
      <c r="H376" s="69">
        <f t="shared" si="5"/>
        <v>2017</v>
      </c>
    </row>
    <row r="377" spans="1:8" x14ac:dyDescent="0.25">
      <c r="A377" s="55">
        <v>114</v>
      </c>
      <c r="B377" s="55">
        <v>62.5</v>
      </c>
      <c r="C377" s="55">
        <v>42718</v>
      </c>
      <c r="D377" s="55" t="s">
        <v>33</v>
      </c>
      <c r="E377" s="12">
        <v>0.99206349206349209</v>
      </c>
      <c r="F377" s="65">
        <v>42718</v>
      </c>
      <c r="G377" s="55">
        <v>2016</v>
      </c>
      <c r="H377" s="69">
        <f t="shared" si="5"/>
        <v>2017</v>
      </c>
    </row>
    <row r="378" spans="1:8" x14ac:dyDescent="0.25">
      <c r="A378" s="55">
        <v>115</v>
      </c>
      <c r="B378" s="55">
        <v>62.5</v>
      </c>
      <c r="C378" s="55">
        <v>42719</v>
      </c>
      <c r="D378" s="55" t="s">
        <v>33</v>
      </c>
      <c r="E378" s="12">
        <v>0.99206349206349209</v>
      </c>
      <c r="F378" s="65">
        <v>42719</v>
      </c>
      <c r="G378" s="55">
        <v>2016</v>
      </c>
      <c r="H378" s="69">
        <f t="shared" si="5"/>
        <v>2017</v>
      </c>
    </row>
    <row r="379" spans="1:8" x14ac:dyDescent="0.25">
      <c r="A379" s="55">
        <v>116</v>
      </c>
      <c r="B379" s="55">
        <v>62.5</v>
      </c>
      <c r="C379" s="55">
        <v>42720</v>
      </c>
      <c r="D379" s="55" t="s">
        <v>33</v>
      </c>
      <c r="E379" s="12">
        <v>0.99206349206349209</v>
      </c>
      <c r="F379" s="65">
        <v>42720</v>
      </c>
      <c r="G379" s="55">
        <v>2016</v>
      </c>
      <c r="H379" s="69">
        <f t="shared" si="5"/>
        <v>2017</v>
      </c>
    </row>
    <row r="380" spans="1:8" x14ac:dyDescent="0.25">
      <c r="A380" s="55">
        <v>117</v>
      </c>
      <c r="B380" s="55">
        <v>62.5</v>
      </c>
      <c r="C380" s="55">
        <v>42721</v>
      </c>
      <c r="D380" s="55" t="s">
        <v>33</v>
      </c>
      <c r="E380" s="12">
        <v>0.99206349206349209</v>
      </c>
      <c r="F380" s="65">
        <v>42721</v>
      </c>
      <c r="G380" s="55">
        <v>2016</v>
      </c>
      <c r="H380" s="69">
        <f t="shared" si="5"/>
        <v>2017</v>
      </c>
    </row>
    <row r="381" spans="1:8" x14ac:dyDescent="0.25">
      <c r="A381" s="55">
        <v>118</v>
      </c>
      <c r="B381" s="55">
        <v>62.5</v>
      </c>
      <c r="C381" s="55">
        <v>42722</v>
      </c>
      <c r="D381" s="55" t="s">
        <v>33</v>
      </c>
      <c r="E381" s="12">
        <v>0.99206349206349209</v>
      </c>
      <c r="F381" s="65">
        <v>42722</v>
      </c>
      <c r="G381" s="55">
        <v>2016</v>
      </c>
      <c r="H381" s="69">
        <f t="shared" si="5"/>
        <v>2017</v>
      </c>
    </row>
    <row r="382" spans="1:8" x14ac:dyDescent="0.25">
      <c r="A382" s="55">
        <v>119</v>
      </c>
      <c r="B382" s="55">
        <v>62.5</v>
      </c>
      <c r="C382" s="55">
        <v>42723</v>
      </c>
      <c r="D382" s="55" t="s">
        <v>33</v>
      </c>
      <c r="E382" s="12">
        <v>0.99206349206349209</v>
      </c>
      <c r="F382" s="65">
        <v>42723</v>
      </c>
      <c r="G382" s="55">
        <v>2016</v>
      </c>
      <c r="H382" s="69">
        <f t="shared" si="5"/>
        <v>2017</v>
      </c>
    </row>
    <row r="383" spans="1:8" x14ac:dyDescent="0.25">
      <c r="A383" s="55">
        <v>120</v>
      </c>
      <c r="B383" s="55">
        <v>62.5</v>
      </c>
      <c r="C383" s="55">
        <v>42724</v>
      </c>
      <c r="D383" s="55" t="s">
        <v>33</v>
      </c>
      <c r="E383" s="12">
        <v>0.99206349206349209</v>
      </c>
      <c r="F383" s="65">
        <v>42724</v>
      </c>
      <c r="G383" s="55">
        <v>2016</v>
      </c>
      <c r="H383" s="69">
        <f t="shared" si="5"/>
        <v>2017</v>
      </c>
    </row>
    <row r="384" spans="1:8" x14ac:dyDescent="0.25">
      <c r="A384" s="55">
        <v>121</v>
      </c>
      <c r="B384" s="55">
        <v>62.5</v>
      </c>
      <c r="C384" s="55">
        <v>42725</v>
      </c>
      <c r="D384" s="55" t="s">
        <v>33</v>
      </c>
      <c r="E384" s="12">
        <v>0.99206349206349209</v>
      </c>
      <c r="F384" s="65">
        <v>42725</v>
      </c>
      <c r="G384" s="55">
        <v>2016</v>
      </c>
      <c r="H384" s="69">
        <f t="shared" si="5"/>
        <v>2017</v>
      </c>
    </row>
    <row r="385" spans="1:8" x14ac:dyDescent="0.25">
      <c r="A385" s="55">
        <v>122</v>
      </c>
      <c r="B385" s="55">
        <v>62.5</v>
      </c>
      <c r="C385" s="55">
        <v>42726</v>
      </c>
      <c r="D385" s="55" t="s">
        <v>33</v>
      </c>
      <c r="E385" s="12">
        <v>0.99206349206349209</v>
      </c>
      <c r="F385" s="65">
        <v>42726</v>
      </c>
      <c r="G385" s="55">
        <v>2016</v>
      </c>
      <c r="H385" s="69">
        <f t="shared" si="5"/>
        <v>2017</v>
      </c>
    </row>
    <row r="386" spans="1:8" x14ac:dyDescent="0.25">
      <c r="A386" s="55">
        <v>123</v>
      </c>
      <c r="B386" s="55">
        <v>62.5</v>
      </c>
      <c r="C386" s="55">
        <v>42727</v>
      </c>
      <c r="D386" s="55" t="s">
        <v>33</v>
      </c>
      <c r="E386" s="12">
        <v>0.99206349206349209</v>
      </c>
      <c r="F386" s="65">
        <v>42727</v>
      </c>
      <c r="G386" s="55">
        <v>2016</v>
      </c>
      <c r="H386" s="69">
        <f t="shared" si="5"/>
        <v>2017</v>
      </c>
    </row>
    <row r="387" spans="1:8" x14ac:dyDescent="0.25">
      <c r="A387" s="55">
        <v>124</v>
      </c>
      <c r="B387" s="55">
        <v>62.5</v>
      </c>
      <c r="C387" s="55">
        <v>42728</v>
      </c>
      <c r="D387" s="55" t="s">
        <v>33</v>
      </c>
      <c r="E387" s="12">
        <v>0.99206349206349209</v>
      </c>
      <c r="F387" s="65">
        <v>42728</v>
      </c>
      <c r="G387" s="55">
        <v>2016</v>
      </c>
      <c r="H387" s="69">
        <f t="shared" ref="H387:H450" si="6">G387+1</f>
        <v>2017</v>
      </c>
    </row>
    <row r="388" spans="1:8" x14ac:dyDescent="0.25">
      <c r="A388" s="55">
        <v>125</v>
      </c>
      <c r="B388" s="55">
        <v>62.5</v>
      </c>
      <c r="C388" s="55">
        <v>42729</v>
      </c>
      <c r="D388" s="55" t="s">
        <v>33</v>
      </c>
      <c r="E388" s="12">
        <v>0.99206349206349209</v>
      </c>
      <c r="F388" s="65">
        <v>42729</v>
      </c>
      <c r="G388" s="55">
        <v>2016</v>
      </c>
      <c r="H388" s="69">
        <f t="shared" si="6"/>
        <v>2017</v>
      </c>
    </row>
    <row r="389" spans="1:8" x14ac:dyDescent="0.25">
      <c r="A389" s="55">
        <v>126</v>
      </c>
      <c r="B389" s="55">
        <v>62.5</v>
      </c>
      <c r="C389" s="55">
        <v>42730</v>
      </c>
      <c r="D389" s="55" t="s">
        <v>33</v>
      </c>
      <c r="E389" s="12">
        <v>0.99206349206349209</v>
      </c>
      <c r="F389" s="65">
        <v>42730</v>
      </c>
      <c r="G389" s="55">
        <v>2016</v>
      </c>
      <c r="H389" s="69">
        <f t="shared" si="6"/>
        <v>2017</v>
      </c>
    </row>
    <row r="390" spans="1:8" x14ac:dyDescent="0.25">
      <c r="A390" s="55">
        <v>127</v>
      </c>
      <c r="B390" s="55">
        <v>62.5</v>
      </c>
      <c r="C390" s="55">
        <v>42731</v>
      </c>
      <c r="D390" s="55" t="s">
        <v>33</v>
      </c>
      <c r="E390" s="12">
        <v>0.99206349206349209</v>
      </c>
      <c r="F390" s="65">
        <v>42731</v>
      </c>
      <c r="G390" s="55">
        <v>2016</v>
      </c>
      <c r="H390" s="69">
        <f t="shared" si="6"/>
        <v>2017</v>
      </c>
    </row>
    <row r="391" spans="1:8" x14ac:dyDescent="0.25">
      <c r="A391" s="55">
        <v>128</v>
      </c>
      <c r="B391" s="55">
        <v>62.5</v>
      </c>
      <c r="C391" s="55">
        <v>42732</v>
      </c>
      <c r="D391" s="55" t="s">
        <v>33</v>
      </c>
      <c r="E391" s="12">
        <v>0.99206349206349209</v>
      </c>
      <c r="F391" s="65">
        <v>42732</v>
      </c>
      <c r="G391" s="55">
        <v>2016</v>
      </c>
      <c r="H391" s="69">
        <f t="shared" si="6"/>
        <v>2017</v>
      </c>
    </row>
    <row r="392" spans="1:8" x14ac:dyDescent="0.25">
      <c r="A392" s="55">
        <v>129</v>
      </c>
      <c r="B392" s="55">
        <v>62.5</v>
      </c>
      <c r="C392" s="55">
        <v>42733</v>
      </c>
      <c r="D392" s="55" t="s">
        <v>33</v>
      </c>
      <c r="E392" s="12">
        <v>0.99206349206349209</v>
      </c>
      <c r="F392" s="65">
        <v>42733</v>
      </c>
      <c r="G392" s="55">
        <v>2016</v>
      </c>
      <c r="H392" s="69">
        <f t="shared" si="6"/>
        <v>2017</v>
      </c>
    </row>
    <row r="393" spans="1:8" x14ac:dyDescent="0.25">
      <c r="A393" s="55">
        <v>130</v>
      </c>
      <c r="B393" s="55">
        <v>62.5</v>
      </c>
      <c r="C393" s="55">
        <v>42734</v>
      </c>
      <c r="D393" s="55" t="s">
        <v>33</v>
      </c>
      <c r="E393" s="12">
        <v>0.99206349206349209</v>
      </c>
      <c r="F393" s="65">
        <v>42734</v>
      </c>
      <c r="G393" s="55">
        <v>2016</v>
      </c>
      <c r="H393" s="69">
        <f t="shared" si="6"/>
        <v>2017</v>
      </c>
    </row>
    <row r="394" spans="1:8" x14ac:dyDescent="0.25">
      <c r="A394" s="55">
        <v>131</v>
      </c>
      <c r="B394" s="55">
        <v>62.5</v>
      </c>
      <c r="C394" s="55">
        <v>42735</v>
      </c>
      <c r="D394" s="55" t="s">
        <v>33</v>
      </c>
      <c r="E394" s="12">
        <v>0.99206349206349209</v>
      </c>
      <c r="F394" s="65">
        <v>42735</v>
      </c>
      <c r="G394" s="55">
        <v>2016</v>
      </c>
      <c r="H394" s="69">
        <f t="shared" si="6"/>
        <v>2017</v>
      </c>
    </row>
    <row r="395" spans="1:8" x14ac:dyDescent="0.25">
      <c r="A395" s="55">
        <v>1</v>
      </c>
      <c r="B395" s="55">
        <v>0</v>
      </c>
      <c r="C395" s="55">
        <v>42970</v>
      </c>
      <c r="D395" s="55" t="s">
        <v>34</v>
      </c>
      <c r="E395" s="12">
        <v>0</v>
      </c>
      <c r="F395" s="65">
        <v>42970</v>
      </c>
      <c r="G395" s="55">
        <v>2017</v>
      </c>
      <c r="H395" s="69">
        <f t="shared" si="6"/>
        <v>2018</v>
      </c>
    </row>
    <row r="396" spans="1:8" x14ac:dyDescent="0.25">
      <c r="A396" s="55">
        <v>2</v>
      </c>
      <c r="B396" s="55">
        <v>0</v>
      </c>
      <c r="C396" s="55">
        <v>42971</v>
      </c>
      <c r="D396" s="55" t="s">
        <v>34</v>
      </c>
      <c r="E396" s="12">
        <v>0</v>
      </c>
      <c r="F396" s="65">
        <v>42971</v>
      </c>
      <c r="G396" s="55">
        <v>2017</v>
      </c>
      <c r="H396" s="69">
        <f t="shared" si="6"/>
        <v>2018</v>
      </c>
    </row>
    <row r="397" spans="1:8" x14ac:dyDescent="0.25">
      <c r="A397" s="55">
        <v>3</v>
      </c>
      <c r="B397" s="55">
        <v>0</v>
      </c>
      <c r="C397" s="55">
        <v>42972</v>
      </c>
      <c r="D397" s="55" t="s">
        <v>34</v>
      </c>
      <c r="E397" s="12">
        <v>0</v>
      </c>
      <c r="F397" s="65">
        <v>42972</v>
      </c>
      <c r="G397" s="55">
        <v>2017</v>
      </c>
      <c r="H397" s="69">
        <f t="shared" si="6"/>
        <v>2018</v>
      </c>
    </row>
    <row r="398" spans="1:8" x14ac:dyDescent="0.25">
      <c r="A398" s="55">
        <v>4</v>
      </c>
      <c r="B398" s="55">
        <v>0</v>
      </c>
      <c r="C398" s="55">
        <v>42973</v>
      </c>
      <c r="D398" s="55" t="s">
        <v>34</v>
      </c>
      <c r="E398" s="12">
        <v>0</v>
      </c>
      <c r="F398" s="65">
        <v>42973</v>
      </c>
      <c r="G398" s="55">
        <v>2017</v>
      </c>
      <c r="H398" s="69">
        <f t="shared" si="6"/>
        <v>2018</v>
      </c>
    </row>
    <row r="399" spans="1:8" x14ac:dyDescent="0.25">
      <c r="A399" s="55">
        <v>5</v>
      </c>
      <c r="B399" s="55">
        <v>0</v>
      </c>
      <c r="C399" s="55">
        <v>42974</v>
      </c>
      <c r="D399" s="55" t="s">
        <v>34</v>
      </c>
      <c r="E399" s="12">
        <v>0</v>
      </c>
      <c r="F399" s="65">
        <v>42974</v>
      </c>
      <c r="G399" s="55">
        <v>2017</v>
      </c>
      <c r="H399" s="69">
        <f t="shared" si="6"/>
        <v>2018</v>
      </c>
    </row>
    <row r="400" spans="1:8" x14ac:dyDescent="0.25">
      <c r="A400" s="55">
        <v>6</v>
      </c>
      <c r="B400" s="55">
        <v>0</v>
      </c>
      <c r="C400" s="55">
        <v>42975</v>
      </c>
      <c r="D400" s="55" t="s">
        <v>34</v>
      </c>
      <c r="E400" s="12">
        <v>0</v>
      </c>
      <c r="F400" s="65">
        <v>42975</v>
      </c>
      <c r="G400" s="55">
        <v>2017</v>
      </c>
      <c r="H400" s="69">
        <f t="shared" si="6"/>
        <v>2018</v>
      </c>
    </row>
    <row r="401" spans="1:8" x14ac:dyDescent="0.25">
      <c r="A401" s="55">
        <v>7</v>
      </c>
      <c r="B401" s="55">
        <v>0</v>
      </c>
      <c r="C401" s="55">
        <v>42976</v>
      </c>
      <c r="D401" s="55" t="s">
        <v>34</v>
      </c>
      <c r="E401" s="12">
        <v>0</v>
      </c>
      <c r="F401" s="65">
        <v>42976</v>
      </c>
      <c r="G401" s="55">
        <v>2017</v>
      </c>
      <c r="H401" s="69">
        <f t="shared" si="6"/>
        <v>2018</v>
      </c>
    </row>
    <row r="402" spans="1:8" x14ac:dyDescent="0.25">
      <c r="A402" s="55">
        <v>8</v>
      </c>
      <c r="B402" s="55">
        <v>0</v>
      </c>
      <c r="C402" s="55">
        <v>42977</v>
      </c>
      <c r="D402" s="55" t="s">
        <v>34</v>
      </c>
      <c r="E402" s="12">
        <v>0</v>
      </c>
      <c r="F402" s="65">
        <v>42977</v>
      </c>
      <c r="G402" s="55">
        <v>2017</v>
      </c>
      <c r="H402" s="69">
        <f t="shared" si="6"/>
        <v>2018</v>
      </c>
    </row>
    <row r="403" spans="1:8" x14ac:dyDescent="0.25">
      <c r="A403" s="55">
        <v>9</v>
      </c>
      <c r="B403" s="55">
        <v>0</v>
      </c>
      <c r="C403" s="55">
        <v>42978</v>
      </c>
      <c r="D403" s="55" t="s">
        <v>34</v>
      </c>
      <c r="E403" s="12">
        <v>0</v>
      </c>
      <c r="F403" s="65">
        <v>42978</v>
      </c>
      <c r="G403" s="55">
        <v>2017</v>
      </c>
      <c r="H403" s="69">
        <f t="shared" si="6"/>
        <v>2018</v>
      </c>
    </row>
    <row r="404" spans="1:8" x14ac:dyDescent="0.25">
      <c r="A404" s="55">
        <v>10</v>
      </c>
      <c r="B404" s="55">
        <v>0</v>
      </c>
      <c r="C404" s="55">
        <v>42979</v>
      </c>
      <c r="D404" s="55" t="s">
        <v>34</v>
      </c>
      <c r="E404" s="12">
        <v>0</v>
      </c>
      <c r="F404" s="65">
        <v>42979</v>
      </c>
      <c r="G404" s="55">
        <v>2017</v>
      </c>
      <c r="H404" s="69">
        <f t="shared" si="6"/>
        <v>2018</v>
      </c>
    </row>
    <row r="405" spans="1:8" x14ac:dyDescent="0.25">
      <c r="A405" s="55">
        <v>11</v>
      </c>
      <c r="B405" s="55">
        <v>0</v>
      </c>
      <c r="C405" s="55">
        <v>42980</v>
      </c>
      <c r="D405" s="55" t="s">
        <v>34</v>
      </c>
      <c r="E405" s="12">
        <v>0</v>
      </c>
      <c r="F405" s="65">
        <v>42980</v>
      </c>
      <c r="G405" s="55">
        <v>2017</v>
      </c>
      <c r="H405" s="69">
        <f t="shared" si="6"/>
        <v>2018</v>
      </c>
    </row>
    <row r="406" spans="1:8" x14ac:dyDescent="0.25">
      <c r="A406" s="55">
        <v>12</v>
      </c>
      <c r="B406" s="55">
        <v>0</v>
      </c>
      <c r="C406" s="55">
        <v>42981</v>
      </c>
      <c r="D406" s="55" t="s">
        <v>34</v>
      </c>
      <c r="E406" s="12">
        <v>0</v>
      </c>
      <c r="F406" s="65">
        <v>42981</v>
      </c>
      <c r="G406" s="55">
        <v>2017</v>
      </c>
      <c r="H406" s="69">
        <f t="shared" si="6"/>
        <v>2018</v>
      </c>
    </row>
    <row r="407" spans="1:8" x14ac:dyDescent="0.25">
      <c r="A407" s="55">
        <v>13</v>
      </c>
      <c r="B407" s="55">
        <v>0</v>
      </c>
      <c r="C407" s="55">
        <v>42982</v>
      </c>
      <c r="D407" s="55" t="s">
        <v>34</v>
      </c>
      <c r="E407" s="12">
        <v>0</v>
      </c>
      <c r="F407" s="65">
        <v>42982</v>
      </c>
      <c r="G407" s="55">
        <v>2017</v>
      </c>
      <c r="H407" s="69">
        <f t="shared" si="6"/>
        <v>2018</v>
      </c>
    </row>
    <row r="408" spans="1:8" x14ac:dyDescent="0.25">
      <c r="A408" s="55">
        <v>14</v>
      </c>
      <c r="B408" s="55">
        <v>0</v>
      </c>
      <c r="C408" s="55">
        <v>42983</v>
      </c>
      <c r="D408" s="55" t="s">
        <v>34</v>
      </c>
      <c r="E408" s="12">
        <v>0</v>
      </c>
      <c r="F408" s="65">
        <v>42983</v>
      </c>
      <c r="G408" s="55">
        <v>2017</v>
      </c>
      <c r="H408" s="69">
        <f t="shared" si="6"/>
        <v>2018</v>
      </c>
    </row>
    <row r="409" spans="1:8" x14ac:dyDescent="0.25">
      <c r="A409" s="55">
        <v>15</v>
      </c>
      <c r="B409" s="55">
        <v>0</v>
      </c>
      <c r="C409" s="55">
        <v>42984</v>
      </c>
      <c r="D409" s="55" t="s">
        <v>34</v>
      </c>
      <c r="E409" s="12">
        <v>0</v>
      </c>
      <c r="F409" s="65">
        <v>42984</v>
      </c>
      <c r="G409" s="55">
        <v>2017</v>
      </c>
      <c r="H409" s="69">
        <f t="shared" si="6"/>
        <v>2018</v>
      </c>
    </row>
    <row r="410" spans="1:8" x14ac:dyDescent="0.25">
      <c r="A410" s="55">
        <v>16</v>
      </c>
      <c r="B410" s="55">
        <v>0</v>
      </c>
      <c r="C410" s="55">
        <v>42985</v>
      </c>
      <c r="D410" s="55" t="s">
        <v>34</v>
      </c>
      <c r="E410" s="12">
        <v>0</v>
      </c>
      <c r="F410" s="65">
        <v>42985</v>
      </c>
      <c r="G410" s="55">
        <v>2017</v>
      </c>
      <c r="H410" s="69">
        <f t="shared" si="6"/>
        <v>2018</v>
      </c>
    </row>
    <row r="411" spans="1:8" x14ac:dyDescent="0.25">
      <c r="A411" s="55">
        <v>17</v>
      </c>
      <c r="B411" s="55">
        <v>0</v>
      </c>
      <c r="C411" s="55">
        <v>42986</v>
      </c>
      <c r="D411" s="55" t="s">
        <v>34</v>
      </c>
      <c r="E411" s="12">
        <v>0</v>
      </c>
      <c r="F411" s="65">
        <v>42986</v>
      </c>
      <c r="G411" s="55">
        <v>2017</v>
      </c>
      <c r="H411" s="69">
        <f t="shared" si="6"/>
        <v>2018</v>
      </c>
    </row>
    <row r="412" spans="1:8" x14ac:dyDescent="0.25">
      <c r="A412" s="55">
        <v>18</v>
      </c>
      <c r="B412" s="55">
        <v>0</v>
      </c>
      <c r="C412" s="55">
        <v>42987</v>
      </c>
      <c r="D412" s="55" t="s">
        <v>34</v>
      </c>
      <c r="E412" s="12">
        <v>0</v>
      </c>
      <c r="F412" s="65">
        <v>42987</v>
      </c>
      <c r="G412" s="55">
        <v>2017</v>
      </c>
      <c r="H412" s="69">
        <f t="shared" si="6"/>
        <v>2018</v>
      </c>
    </row>
    <row r="413" spans="1:8" x14ac:dyDescent="0.25">
      <c r="A413" s="55">
        <v>19</v>
      </c>
      <c r="B413" s="55">
        <v>3</v>
      </c>
      <c r="C413" s="55">
        <v>42988</v>
      </c>
      <c r="D413" s="55" t="s">
        <v>34</v>
      </c>
      <c r="E413" s="12">
        <v>4.6153846153846156E-2</v>
      </c>
      <c r="F413" s="65">
        <v>42988</v>
      </c>
      <c r="G413" s="55">
        <v>2017</v>
      </c>
      <c r="H413" s="69">
        <f t="shared" si="6"/>
        <v>2018</v>
      </c>
    </row>
    <row r="414" spans="1:8" x14ac:dyDescent="0.25">
      <c r="A414" s="55">
        <v>20</v>
      </c>
      <c r="B414" s="55">
        <v>3</v>
      </c>
      <c r="C414" s="55">
        <v>42989</v>
      </c>
      <c r="D414" s="55" t="s">
        <v>34</v>
      </c>
      <c r="E414" s="12">
        <v>4.6153846153846156E-2</v>
      </c>
      <c r="F414" s="65">
        <v>42989</v>
      </c>
      <c r="G414" s="55">
        <v>2017</v>
      </c>
      <c r="H414" s="69">
        <f t="shared" si="6"/>
        <v>2018</v>
      </c>
    </row>
    <row r="415" spans="1:8" x14ac:dyDescent="0.25">
      <c r="A415" s="55">
        <v>21</v>
      </c>
      <c r="B415" s="55">
        <v>3</v>
      </c>
      <c r="C415" s="55">
        <v>42990</v>
      </c>
      <c r="D415" s="55" t="s">
        <v>34</v>
      </c>
      <c r="E415" s="12">
        <v>4.6153846153846156E-2</v>
      </c>
      <c r="F415" s="65">
        <v>42990</v>
      </c>
      <c r="G415" s="55">
        <v>2017</v>
      </c>
      <c r="H415" s="69">
        <f t="shared" si="6"/>
        <v>2018</v>
      </c>
    </row>
    <row r="416" spans="1:8" x14ac:dyDescent="0.25">
      <c r="A416" s="55">
        <v>22</v>
      </c>
      <c r="B416" s="55">
        <v>3</v>
      </c>
      <c r="C416" s="55">
        <v>42991</v>
      </c>
      <c r="D416" s="55" t="s">
        <v>34</v>
      </c>
      <c r="E416" s="12">
        <v>4.6153846153846156E-2</v>
      </c>
      <c r="F416" s="65">
        <v>42991</v>
      </c>
      <c r="G416" s="55">
        <v>2017</v>
      </c>
      <c r="H416" s="69">
        <f t="shared" si="6"/>
        <v>2018</v>
      </c>
    </row>
    <row r="417" spans="1:8" x14ac:dyDescent="0.25">
      <c r="A417" s="55">
        <v>23</v>
      </c>
      <c r="B417" s="55">
        <v>4</v>
      </c>
      <c r="C417" s="55">
        <v>42992</v>
      </c>
      <c r="D417" s="55" t="s">
        <v>34</v>
      </c>
      <c r="E417" s="12">
        <v>6.1538461538461542E-2</v>
      </c>
      <c r="F417" s="65">
        <v>42992</v>
      </c>
      <c r="G417" s="55">
        <v>2017</v>
      </c>
      <c r="H417" s="69">
        <f t="shared" si="6"/>
        <v>2018</v>
      </c>
    </row>
    <row r="418" spans="1:8" x14ac:dyDescent="0.25">
      <c r="A418" s="55">
        <v>24</v>
      </c>
      <c r="B418" s="55">
        <v>4</v>
      </c>
      <c r="C418" s="55">
        <v>42993</v>
      </c>
      <c r="D418" s="55" t="s">
        <v>34</v>
      </c>
      <c r="E418" s="12">
        <v>6.1538461538461542E-2</v>
      </c>
      <c r="F418" s="65">
        <v>42993</v>
      </c>
      <c r="G418" s="55">
        <v>2017</v>
      </c>
      <c r="H418" s="69">
        <f t="shared" si="6"/>
        <v>2018</v>
      </c>
    </row>
    <row r="419" spans="1:8" x14ac:dyDescent="0.25">
      <c r="A419" s="55">
        <v>25</v>
      </c>
      <c r="B419" s="55">
        <v>4</v>
      </c>
      <c r="C419" s="55">
        <v>42994</v>
      </c>
      <c r="D419" s="55" t="s">
        <v>34</v>
      </c>
      <c r="E419" s="12">
        <v>6.1538461538461542E-2</v>
      </c>
      <c r="F419" s="65">
        <v>42994</v>
      </c>
      <c r="G419" s="55">
        <v>2017</v>
      </c>
      <c r="H419" s="69">
        <f t="shared" si="6"/>
        <v>2018</v>
      </c>
    </row>
    <row r="420" spans="1:8" x14ac:dyDescent="0.25">
      <c r="A420" s="55">
        <v>26</v>
      </c>
      <c r="B420" s="55">
        <v>4</v>
      </c>
      <c r="C420" s="55">
        <v>42995</v>
      </c>
      <c r="D420" s="55" t="s">
        <v>34</v>
      </c>
      <c r="E420" s="12">
        <v>6.1538461538461542E-2</v>
      </c>
      <c r="F420" s="65">
        <v>42995</v>
      </c>
      <c r="G420" s="55">
        <v>2017</v>
      </c>
      <c r="H420" s="69">
        <f t="shared" si="6"/>
        <v>2018</v>
      </c>
    </row>
    <row r="421" spans="1:8" x14ac:dyDescent="0.25">
      <c r="A421" s="55">
        <v>27</v>
      </c>
      <c r="B421" s="55">
        <v>4</v>
      </c>
      <c r="C421" s="55">
        <v>42996</v>
      </c>
      <c r="D421" s="55" t="s">
        <v>34</v>
      </c>
      <c r="E421" s="12">
        <v>6.1538461538461542E-2</v>
      </c>
      <c r="F421" s="65">
        <v>42996</v>
      </c>
      <c r="G421" s="55">
        <v>2017</v>
      </c>
      <c r="H421" s="69">
        <f t="shared" si="6"/>
        <v>2018</v>
      </c>
    </row>
    <row r="422" spans="1:8" x14ac:dyDescent="0.25">
      <c r="A422" s="55">
        <v>28</v>
      </c>
      <c r="B422" s="55">
        <v>4</v>
      </c>
      <c r="C422" s="55">
        <v>42997</v>
      </c>
      <c r="D422" s="55" t="s">
        <v>34</v>
      </c>
      <c r="E422" s="12">
        <v>6.1538461538461542E-2</v>
      </c>
      <c r="F422" s="65">
        <v>42997</v>
      </c>
      <c r="G422" s="55">
        <v>2017</v>
      </c>
      <c r="H422" s="69">
        <f t="shared" si="6"/>
        <v>2018</v>
      </c>
    </row>
    <row r="423" spans="1:8" x14ac:dyDescent="0.25">
      <c r="A423" s="55">
        <v>29</v>
      </c>
      <c r="B423" s="55">
        <v>7</v>
      </c>
      <c r="C423" s="55">
        <v>42998</v>
      </c>
      <c r="D423" s="55" t="s">
        <v>34</v>
      </c>
      <c r="E423" s="12">
        <v>0.1076923076923077</v>
      </c>
      <c r="F423" s="65">
        <v>42998</v>
      </c>
      <c r="G423" s="55">
        <v>2017</v>
      </c>
      <c r="H423" s="69">
        <f t="shared" si="6"/>
        <v>2018</v>
      </c>
    </row>
    <row r="424" spans="1:8" x14ac:dyDescent="0.25">
      <c r="A424" s="55">
        <v>30</v>
      </c>
      <c r="B424" s="55">
        <v>8</v>
      </c>
      <c r="C424" s="55">
        <v>42999</v>
      </c>
      <c r="D424" s="55" t="s">
        <v>34</v>
      </c>
      <c r="E424" s="12">
        <v>0.12307692307692308</v>
      </c>
      <c r="F424" s="65">
        <v>42999</v>
      </c>
      <c r="G424" s="55">
        <v>2017</v>
      </c>
      <c r="H424" s="69">
        <f t="shared" si="6"/>
        <v>2018</v>
      </c>
    </row>
    <row r="425" spans="1:8" x14ac:dyDescent="0.25">
      <c r="A425" s="55">
        <v>31</v>
      </c>
      <c r="B425" s="55">
        <v>10</v>
      </c>
      <c r="C425" s="55">
        <v>43000</v>
      </c>
      <c r="D425" s="55" t="s">
        <v>34</v>
      </c>
      <c r="E425" s="12">
        <v>0.15384615384615385</v>
      </c>
      <c r="F425" s="65">
        <v>43000</v>
      </c>
      <c r="G425" s="55">
        <v>2017</v>
      </c>
      <c r="H425" s="69">
        <f t="shared" si="6"/>
        <v>2018</v>
      </c>
    </row>
    <row r="426" spans="1:8" x14ac:dyDescent="0.25">
      <c r="A426" s="55">
        <v>32</v>
      </c>
      <c r="B426" s="55">
        <v>10</v>
      </c>
      <c r="C426" s="55">
        <v>43001</v>
      </c>
      <c r="D426" s="55" t="s">
        <v>34</v>
      </c>
      <c r="E426" s="12">
        <v>0.15384615384615385</v>
      </c>
      <c r="F426" s="65">
        <v>43001</v>
      </c>
      <c r="G426" s="55">
        <v>2017</v>
      </c>
      <c r="H426" s="69">
        <f t="shared" si="6"/>
        <v>2018</v>
      </c>
    </row>
    <row r="427" spans="1:8" x14ac:dyDescent="0.25">
      <c r="A427" s="55">
        <v>33</v>
      </c>
      <c r="B427" s="55">
        <v>10</v>
      </c>
      <c r="C427" s="55">
        <v>43002</v>
      </c>
      <c r="D427" s="55" t="s">
        <v>34</v>
      </c>
      <c r="E427" s="12">
        <v>0.15384615384615385</v>
      </c>
      <c r="F427" s="65">
        <v>43002</v>
      </c>
      <c r="G427" s="55">
        <v>2017</v>
      </c>
      <c r="H427" s="69">
        <f t="shared" si="6"/>
        <v>2018</v>
      </c>
    </row>
    <row r="428" spans="1:8" x14ac:dyDescent="0.25">
      <c r="A428" s="55">
        <v>34</v>
      </c>
      <c r="B428" s="55">
        <v>10</v>
      </c>
      <c r="C428" s="55">
        <v>43003</v>
      </c>
      <c r="D428" s="55" t="s">
        <v>34</v>
      </c>
      <c r="E428" s="12">
        <v>0.15384615384615385</v>
      </c>
      <c r="F428" s="65">
        <v>43003</v>
      </c>
      <c r="G428" s="55">
        <v>2017</v>
      </c>
      <c r="H428" s="69">
        <f t="shared" si="6"/>
        <v>2018</v>
      </c>
    </row>
    <row r="429" spans="1:8" x14ac:dyDescent="0.25">
      <c r="A429" s="55">
        <v>35</v>
      </c>
      <c r="B429" s="55">
        <v>10</v>
      </c>
      <c r="C429" s="55">
        <v>43004</v>
      </c>
      <c r="D429" s="55" t="s">
        <v>34</v>
      </c>
      <c r="E429" s="12">
        <v>0.15384615384615385</v>
      </c>
      <c r="F429" s="65">
        <v>43004</v>
      </c>
      <c r="G429" s="55">
        <v>2017</v>
      </c>
      <c r="H429" s="69">
        <f t="shared" si="6"/>
        <v>2018</v>
      </c>
    </row>
    <row r="430" spans="1:8" x14ac:dyDescent="0.25">
      <c r="A430" s="55">
        <v>36</v>
      </c>
      <c r="B430" s="55">
        <v>12</v>
      </c>
      <c r="C430" s="55">
        <v>43005</v>
      </c>
      <c r="D430" s="55" t="s">
        <v>34</v>
      </c>
      <c r="E430" s="12">
        <v>0.18461538461538463</v>
      </c>
      <c r="F430" s="65">
        <v>43005</v>
      </c>
      <c r="G430" s="55">
        <v>2017</v>
      </c>
      <c r="H430" s="69">
        <f t="shared" si="6"/>
        <v>2018</v>
      </c>
    </row>
    <row r="431" spans="1:8" x14ac:dyDescent="0.25">
      <c r="A431" s="55">
        <v>37</v>
      </c>
      <c r="B431" s="55">
        <v>12</v>
      </c>
      <c r="C431" s="55">
        <v>43006</v>
      </c>
      <c r="D431" s="55" t="s">
        <v>34</v>
      </c>
      <c r="E431" s="12">
        <v>0.18461538461538463</v>
      </c>
      <c r="F431" s="65">
        <v>43006</v>
      </c>
      <c r="G431" s="55">
        <v>2017</v>
      </c>
      <c r="H431" s="69">
        <f t="shared" si="6"/>
        <v>2018</v>
      </c>
    </row>
    <row r="432" spans="1:8" x14ac:dyDescent="0.25">
      <c r="A432" s="55">
        <v>38</v>
      </c>
      <c r="B432" s="55">
        <v>13</v>
      </c>
      <c r="C432" s="55">
        <v>43007</v>
      </c>
      <c r="D432" s="55" t="s">
        <v>34</v>
      </c>
      <c r="E432" s="12">
        <v>0.2</v>
      </c>
      <c r="F432" s="65">
        <v>43007</v>
      </c>
      <c r="G432" s="55">
        <v>2017</v>
      </c>
      <c r="H432" s="69">
        <f t="shared" si="6"/>
        <v>2018</v>
      </c>
    </row>
    <row r="433" spans="1:8" x14ac:dyDescent="0.25">
      <c r="A433" s="55">
        <v>39</v>
      </c>
      <c r="B433" s="55">
        <v>13</v>
      </c>
      <c r="C433" s="55">
        <v>43008</v>
      </c>
      <c r="D433" s="55" t="s">
        <v>34</v>
      </c>
      <c r="E433" s="12">
        <v>0.2</v>
      </c>
      <c r="F433" s="65">
        <v>43008</v>
      </c>
      <c r="G433" s="55">
        <v>2017</v>
      </c>
      <c r="H433" s="69">
        <f t="shared" si="6"/>
        <v>2018</v>
      </c>
    </row>
    <row r="434" spans="1:8" x14ac:dyDescent="0.25">
      <c r="A434" s="55">
        <v>40</v>
      </c>
      <c r="B434" s="55">
        <v>15</v>
      </c>
      <c r="C434" s="55">
        <v>43009</v>
      </c>
      <c r="D434" s="55" t="s">
        <v>34</v>
      </c>
      <c r="E434" s="12">
        <v>0.23076923076923078</v>
      </c>
      <c r="F434" s="65">
        <v>43009</v>
      </c>
      <c r="G434" s="55">
        <v>2017</v>
      </c>
      <c r="H434" s="69">
        <f t="shared" si="6"/>
        <v>2018</v>
      </c>
    </row>
    <row r="435" spans="1:8" x14ac:dyDescent="0.25">
      <c r="A435" s="55">
        <v>41</v>
      </c>
      <c r="B435" s="55">
        <v>15</v>
      </c>
      <c r="C435" s="55">
        <v>43010</v>
      </c>
      <c r="D435" s="55" t="s">
        <v>34</v>
      </c>
      <c r="E435" s="12">
        <v>0.23076923076923078</v>
      </c>
      <c r="F435" s="65">
        <v>43010</v>
      </c>
      <c r="G435" s="55">
        <v>2017</v>
      </c>
      <c r="H435" s="69">
        <f t="shared" si="6"/>
        <v>2018</v>
      </c>
    </row>
    <row r="436" spans="1:8" x14ac:dyDescent="0.25">
      <c r="A436" s="55">
        <v>42</v>
      </c>
      <c r="B436" s="55">
        <v>17</v>
      </c>
      <c r="C436" s="55">
        <v>43011</v>
      </c>
      <c r="D436" s="55" t="s">
        <v>34</v>
      </c>
      <c r="E436" s="12">
        <v>0.26153846153846155</v>
      </c>
      <c r="F436" s="65">
        <v>43011</v>
      </c>
      <c r="G436" s="55">
        <v>2017</v>
      </c>
      <c r="H436" s="69">
        <f t="shared" si="6"/>
        <v>2018</v>
      </c>
    </row>
    <row r="437" spans="1:8" x14ac:dyDescent="0.25">
      <c r="A437" s="55">
        <v>43</v>
      </c>
      <c r="B437" s="55">
        <v>19</v>
      </c>
      <c r="C437" s="55">
        <v>43012</v>
      </c>
      <c r="D437" s="55" t="s">
        <v>34</v>
      </c>
      <c r="E437" s="12">
        <v>0.29230769230769232</v>
      </c>
      <c r="F437" s="65">
        <v>43012</v>
      </c>
      <c r="G437" s="55">
        <v>2017</v>
      </c>
      <c r="H437" s="69">
        <f t="shared" si="6"/>
        <v>2018</v>
      </c>
    </row>
    <row r="438" spans="1:8" x14ac:dyDescent="0.25">
      <c r="A438" s="55">
        <v>44</v>
      </c>
      <c r="B438" s="55">
        <v>24</v>
      </c>
      <c r="C438" s="55">
        <v>43013</v>
      </c>
      <c r="D438" s="55" t="s">
        <v>34</v>
      </c>
      <c r="E438" s="12">
        <v>0.36923076923076925</v>
      </c>
      <c r="F438" s="65">
        <v>43013</v>
      </c>
      <c r="G438" s="55">
        <v>2017</v>
      </c>
      <c r="H438" s="69">
        <f t="shared" si="6"/>
        <v>2018</v>
      </c>
    </row>
    <row r="439" spans="1:8" x14ac:dyDescent="0.25">
      <c r="A439" s="55">
        <v>45</v>
      </c>
      <c r="B439" s="55">
        <v>28</v>
      </c>
      <c r="C439" s="55">
        <v>43014</v>
      </c>
      <c r="D439" s="55" t="s">
        <v>34</v>
      </c>
      <c r="E439" s="12">
        <v>0.43076923076923079</v>
      </c>
      <c r="F439" s="65">
        <v>43014</v>
      </c>
      <c r="G439" s="55">
        <v>2017</v>
      </c>
      <c r="H439" s="69">
        <f t="shared" si="6"/>
        <v>2018</v>
      </c>
    </row>
    <row r="440" spans="1:8" x14ac:dyDescent="0.25">
      <c r="A440" s="55">
        <v>46</v>
      </c>
      <c r="B440" s="55">
        <v>29</v>
      </c>
      <c r="C440" s="55">
        <v>43015</v>
      </c>
      <c r="D440" s="55" t="s">
        <v>34</v>
      </c>
      <c r="E440" s="12">
        <v>0.44615384615384618</v>
      </c>
      <c r="F440" s="65">
        <v>43015</v>
      </c>
      <c r="G440" s="55">
        <v>2017</v>
      </c>
      <c r="H440" s="69">
        <f t="shared" si="6"/>
        <v>2018</v>
      </c>
    </row>
    <row r="441" spans="1:8" x14ac:dyDescent="0.25">
      <c r="A441" s="55">
        <v>47</v>
      </c>
      <c r="B441" s="55">
        <v>30</v>
      </c>
      <c r="C441" s="55">
        <v>43016</v>
      </c>
      <c r="D441" s="55" t="s">
        <v>34</v>
      </c>
      <c r="E441" s="12">
        <v>0.46153846153846156</v>
      </c>
      <c r="F441" s="65">
        <v>43016</v>
      </c>
      <c r="G441" s="55">
        <v>2017</v>
      </c>
      <c r="H441" s="69">
        <f t="shared" si="6"/>
        <v>2018</v>
      </c>
    </row>
    <row r="442" spans="1:8" x14ac:dyDescent="0.25">
      <c r="A442" s="55">
        <v>48</v>
      </c>
      <c r="B442" s="55">
        <v>30</v>
      </c>
      <c r="C442" s="55">
        <v>43017</v>
      </c>
      <c r="D442" s="55" t="s">
        <v>34</v>
      </c>
      <c r="E442" s="12">
        <v>0.46153846153846156</v>
      </c>
      <c r="F442" s="65">
        <v>43017</v>
      </c>
      <c r="G442" s="55">
        <v>2017</v>
      </c>
      <c r="H442" s="69">
        <f t="shared" si="6"/>
        <v>2018</v>
      </c>
    </row>
    <row r="443" spans="1:8" x14ac:dyDescent="0.25">
      <c r="A443" s="55">
        <v>49</v>
      </c>
      <c r="B443" s="55">
        <v>32</v>
      </c>
      <c r="C443" s="55">
        <v>43018</v>
      </c>
      <c r="D443" s="55" t="s">
        <v>34</v>
      </c>
      <c r="E443" s="12">
        <v>0.49230769230769234</v>
      </c>
      <c r="F443" s="65">
        <v>43018</v>
      </c>
      <c r="G443" s="55">
        <v>2017</v>
      </c>
      <c r="H443" s="69">
        <f t="shared" si="6"/>
        <v>2018</v>
      </c>
    </row>
    <row r="444" spans="1:8" x14ac:dyDescent="0.25">
      <c r="A444" s="55">
        <v>50</v>
      </c>
      <c r="B444" s="55">
        <v>35</v>
      </c>
      <c r="C444" s="55">
        <v>43019</v>
      </c>
      <c r="D444" s="55" t="s">
        <v>34</v>
      </c>
      <c r="E444" s="12">
        <v>0.53846153846153844</v>
      </c>
      <c r="F444" s="65">
        <v>43019</v>
      </c>
      <c r="G444" s="55">
        <v>2017</v>
      </c>
      <c r="H444" s="69">
        <f t="shared" si="6"/>
        <v>2018</v>
      </c>
    </row>
    <row r="445" spans="1:8" x14ac:dyDescent="0.25">
      <c r="A445" s="55">
        <v>51</v>
      </c>
      <c r="B445" s="55">
        <v>38</v>
      </c>
      <c r="C445" s="55">
        <v>43020</v>
      </c>
      <c r="D445" s="55" t="s">
        <v>34</v>
      </c>
      <c r="E445" s="12">
        <v>0.58461538461538465</v>
      </c>
      <c r="F445" s="65">
        <v>43020</v>
      </c>
      <c r="G445" s="55">
        <v>2017</v>
      </c>
      <c r="H445" s="69">
        <f t="shared" si="6"/>
        <v>2018</v>
      </c>
    </row>
    <row r="446" spans="1:8" x14ac:dyDescent="0.25">
      <c r="A446" s="55">
        <v>52</v>
      </c>
      <c r="B446" s="55">
        <v>41</v>
      </c>
      <c r="C446" s="55">
        <v>43021</v>
      </c>
      <c r="D446" s="55" t="s">
        <v>34</v>
      </c>
      <c r="E446" s="12">
        <v>0.63076923076923075</v>
      </c>
      <c r="F446" s="65">
        <v>43021</v>
      </c>
      <c r="G446" s="55">
        <v>2017</v>
      </c>
      <c r="H446" s="69">
        <f t="shared" si="6"/>
        <v>2018</v>
      </c>
    </row>
    <row r="447" spans="1:8" x14ac:dyDescent="0.25">
      <c r="A447" s="55">
        <v>53</v>
      </c>
      <c r="B447" s="55">
        <v>41</v>
      </c>
      <c r="C447" s="55">
        <v>43022</v>
      </c>
      <c r="D447" s="55" t="s">
        <v>34</v>
      </c>
      <c r="E447" s="12">
        <v>0.63076923076923075</v>
      </c>
      <c r="F447" s="65">
        <v>43022</v>
      </c>
      <c r="G447" s="55">
        <v>2017</v>
      </c>
      <c r="H447" s="69">
        <f t="shared" si="6"/>
        <v>2018</v>
      </c>
    </row>
    <row r="448" spans="1:8" x14ac:dyDescent="0.25">
      <c r="A448" s="55">
        <v>54</v>
      </c>
      <c r="B448" s="55">
        <v>41</v>
      </c>
      <c r="C448" s="55">
        <v>43023</v>
      </c>
      <c r="D448" s="55" t="s">
        <v>34</v>
      </c>
      <c r="E448" s="12">
        <v>0.63076923076923075</v>
      </c>
      <c r="F448" s="65">
        <v>43023</v>
      </c>
      <c r="G448" s="55">
        <v>2017</v>
      </c>
      <c r="H448" s="69">
        <f t="shared" si="6"/>
        <v>2018</v>
      </c>
    </row>
    <row r="449" spans="1:8" x14ac:dyDescent="0.25">
      <c r="A449" s="55">
        <v>55</v>
      </c>
      <c r="B449" s="55">
        <v>41</v>
      </c>
      <c r="C449" s="55">
        <v>43024</v>
      </c>
      <c r="D449" s="55" t="s">
        <v>34</v>
      </c>
      <c r="E449" s="12">
        <v>0.63076923076923075</v>
      </c>
      <c r="F449" s="65">
        <v>43024</v>
      </c>
      <c r="G449" s="55">
        <v>2017</v>
      </c>
      <c r="H449" s="69">
        <f t="shared" si="6"/>
        <v>2018</v>
      </c>
    </row>
    <row r="450" spans="1:8" x14ac:dyDescent="0.25">
      <c r="A450" s="55">
        <v>56</v>
      </c>
      <c r="B450" s="55">
        <v>42</v>
      </c>
      <c r="C450" s="55">
        <v>43025</v>
      </c>
      <c r="D450" s="55" t="s">
        <v>34</v>
      </c>
      <c r="E450" s="12">
        <v>0.64615384615384619</v>
      </c>
      <c r="F450" s="65">
        <v>43025</v>
      </c>
      <c r="G450" s="55">
        <v>2017</v>
      </c>
      <c r="H450" s="69">
        <f t="shared" si="6"/>
        <v>2018</v>
      </c>
    </row>
    <row r="451" spans="1:8" x14ac:dyDescent="0.25">
      <c r="A451" s="55">
        <v>57</v>
      </c>
      <c r="B451" s="55">
        <v>42</v>
      </c>
      <c r="C451" s="55">
        <v>43026</v>
      </c>
      <c r="D451" s="55" t="s">
        <v>34</v>
      </c>
      <c r="E451" s="12">
        <v>0.64615384615384619</v>
      </c>
      <c r="F451" s="65">
        <v>43026</v>
      </c>
      <c r="G451" s="55">
        <v>2017</v>
      </c>
      <c r="H451" s="69">
        <f t="shared" ref="H451:H514" si="7">G451+1</f>
        <v>2018</v>
      </c>
    </row>
    <row r="452" spans="1:8" x14ac:dyDescent="0.25">
      <c r="A452" s="55">
        <v>58</v>
      </c>
      <c r="B452" s="55">
        <v>42</v>
      </c>
      <c r="C452" s="55">
        <v>43027</v>
      </c>
      <c r="D452" s="55" t="s">
        <v>34</v>
      </c>
      <c r="E452" s="12">
        <v>0.64615384615384619</v>
      </c>
      <c r="F452" s="65">
        <v>43027</v>
      </c>
      <c r="G452" s="55">
        <v>2017</v>
      </c>
      <c r="H452" s="69">
        <f t="shared" si="7"/>
        <v>2018</v>
      </c>
    </row>
    <row r="453" spans="1:8" x14ac:dyDescent="0.25">
      <c r="A453" s="55">
        <v>59</v>
      </c>
      <c r="B453" s="55">
        <v>47</v>
      </c>
      <c r="C453" s="55">
        <v>43028</v>
      </c>
      <c r="D453" s="55" t="s">
        <v>34</v>
      </c>
      <c r="E453" s="12">
        <v>0.72307692307692306</v>
      </c>
      <c r="F453" s="65">
        <v>43028</v>
      </c>
      <c r="G453" s="55">
        <v>2017</v>
      </c>
      <c r="H453" s="69">
        <f t="shared" si="7"/>
        <v>2018</v>
      </c>
    </row>
    <row r="454" spans="1:8" x14ac:dyDescent="0.25">
      <c r="A454" s="55">
        <v>60</v>
      </c>
      <c r="B454" s="55">
        <v>47</v>
      </c>
      <c r="C454" s="55">
        <v>43029</v>
      </c>
      <c r="D454" s="55" t="s">
        <v>34</v>
      </c>
      <c r="E454" s="12">
        <v>0.72307692307692306</v>
      </c>
      <c r="F454" s="65">
        <v>43029</v>
      </c>
      <c r="G454" s="55">
        <v>2017</v>
      </c>
      <c r="H454" s="69">
        <f t="shared" si="7"/>
        <v>2018</v>
      </c>
    </row>
    <row r="455" spans="1:8" x14ac:dyDescent="0.25">
      <c r="A455" s="55">
        <v>61</v>
      </c>
      <c r="B455" s="55">
        <v>47</v>
      </c>
      <c r="C455" s="55">
        <v>43030</v>
      </c>
      <c r="D455" s="55" t="s">
        <v>34</v>
      </c>
      <c r="E455" s="12">
        <v>0.72307692307692306</v>
      </c>
      <c r="F455" s="65">
        <v>43030</v>
      </c>
      <c r="G455" s="55">
        <v>2017</v>
      </c>
      <c r="H455" s="69">
        <f t="shared" si="7"/>
        <v>2018</v>
      </c>
    </row>
    <row r="456" spans="1:8" x14ac:dyDescent="0.25">
      <c r="A456" s="55">
        <v>62</v>
      </c>
      <c r="B456" s="55">
        <v>49</v>
      </c>
      <c r="C456" s="55">
        <v>43031</v>
      </c>
      <c r="D456" s="55" t="s">
        <v>34</v>
      </c>
      <c r="E456" s="12">
        <v>0.75384615384615383</v>
      </c>
      <c r="F456" s="65">
        <v>43031</v>
      </c>
      <c r="G456" s="55">
        <v>2017</v>
      </c>
      <c r="H456" s="69">
        <f t="shared" si="7"/>
        <v>2018</v>
      </c>
    </row>
    <row r="457" spans="1:8" x14ac:dyDescent="0.25">
      <c r="A457" s="55">
        <v>63</v>
      </c>
      <c r="B457" s="55">
        <v>49</v>
      </c>
      <c r="C457" s="55">
        <v>43032</v>
      </c>
      <c r="D457" s="55" t="s">
        <v>34</v>
      </c>
      <c r="E457" s="12">
        <v>0.75384615384615383</v>
      </c>
      <c r="F457" s="65">
        <v>43032</v>
      </c>
      <c r="G457" s="55">
        <v>2017</v>
      </c>
      <c r="H457" s="69">
        <f t="shared" si="7"/>
        <v>2018</v>
      </c>
    </row>
    <row r="458" spans="1:8" x14ac:dyDescent="0.25">
      <c r="A458" s="55">
        <v>64</v>
      </c>
      <c r="B458" s="55">
        <v>49</v>
      </c>
      <c r="C458" s="55">
        <v>43033</v>
      </c>
      <c r="D458" s="55" t="s">
        <v>34</v>
      </c>
      <c r="E458" s="12">
        <v>0.75384615384615383</v>
      </c>
      <c r="F458" s="65">
        <v>43033</v>
      </c>
      <c r="G458" s="55">
        <v>2017</v>
      </c>
      <c r="H458" s="69">
        <f t="shared" si="7"/>
        <v>2018</v>
      </c>
    </row>
    <row r="459" spans="1:8" x14ac:dyDescent="0.25">
      <c r="A459" s="55">
        <v>65</v>
      </c>
      <c r="B459" s="55">
        <v>49</v>
      </c>
      <c r="C459" s="55">
        <v>43034</v>
      </c>
      <c r="D459" s="55" t="s">
        <v>34</v>
      </c>
      <c r="E459" s="12">
        <v>0.75384615384615383</v>
      </c>
      <c r="F459" s="65">
        <v>43034</v>
      </c>
      <c r="G459" s="55">
        <v>2017</v>
      </c>
      <c r="H459" s="69">
        <f t="shared" si="7"/>
        <v>2018</v>
      </c>
    </row>
    <row r="460" spans="1:8" x14ac:dyDescent="0.25">
      <c r="A460" s="55">
        <v>66</v>
      </c>
      <c r="B460" s="55">
        <v>50</v>
      </c>
      <c r="C460" s="55">
        <v>43035</v>
      </c>
      <c r="D460" s="55" t="s">
        <v>34</v>
      </c>
      <c r="E460" s="12">
        <v>0.76923076923076927</v>
      </c>
      <c r="F460" s="65">
        <v>43035</v>
      </c>
      <c r="G460" s="55">
        <v>2017</v>
      </c>
      <c r="H460" s="69">
        <f t="shared" si="7"/>
        <v>2018</v>
      </c>
    </row>
    <row r="461" spans="1:8" x14ac:dyDescent="0.25">
      <c r="A461" s="55">
        <v>67</v>
      </c>
      <c r="B461" s="55">
        <v>56</v>
      </c>
      <c r="C461" s="55">
        <v>43036</v>
      </c>
      <c r="D461" s="55" t="s">
        <v>34</v>
      </c>
      <c r="E461" s="12">
        <v>0.86153846153846159</v>
      </c>
      <c r="F461" s="65">
        <v>43036</v>
      </c>
      <c r="G461" s="55">
        <v>2017</v>
      </c>
      <c r="H461" s="69">
        <f t="shared" si="7"/>
        <v>2018</v>
      </c>
    </row>
    <row r="462" spans="1:8" x14ac:dyDescent="0.25">
      <c r="A462" s="55">
        <v>68</v>
      </c>
      <c r="B462" s="55">
        <v>61</v>
      </c>
      <c r="C462" s="55">
        <v>43037</v>
      </c>
      <c r="D462" s="55" t="s">
        <v>34</v>
      </c>
      <c r="E462" s="12">
        <v>0.93846153846153846</v>
      </c>
      <c r="F462" s="65">
        <v>43037</v>
      </c>
      <c r="G462" s="55">
        <v>2017</v>
      </c>
      <c r="H462" s="69">
        <f t="shared" si="7"/>
        <v>2018</v>
      </c>
    </row>
    <row r="463" spans="1:8" x14ac:dyDescent="0.25">
      <c r="A463" s="55">
        <v>69</v>
      </c>
      <c r="B463" s="55">
        <v>61</v>
      </c>
      <c r="C463" s="55">
        <v>43038</v>
      </c>
      <c r="D463" s="55" t="s">
        <v>34</v>
      </c>
      <c r="E463" s="12">
        <v>0.93846153846153846</v>
      </c>
      <c r="F463" s="65">
        <v>43038</v>
      </c>
      <c r="G463" s="55">
        <v>2017</v>
      </c>
      <c r="H463" s="69">
        <f t="shared" si="7"/>
        <v>2018</v>
      </c>
    </row>
    <row r="464" spans="1:8" x14ac:dyDescent="0.25">
      <c r="A464" s="55">
        <v>70</v>
      </c>
      <c r="B464" s="55">
        <v>62</v>
      </c>
      <c r="C464" s="55">
        <v>43039</v>
      </c>
      <c r="D464" s="55" t="s">
        <v>34</v>
      </c>
      <c r="E464" s="12">
        <v>0.9538461538461539</v>
      </c>
      <c r="F464" s="65">
        <v>43039</v>
      </c>
      <c r="G464" s="55">
        <v>2017</v>
      </c>
      <c r="H464" s="69">
        <f t="shared" si="7"/>
        <v>2018</v>
      </c>
    </row>
    <row r="465" spans="1:8" x14ac:dyDescent="0.25">
      <c r="A465" s="55">
        <v>71</v>
      </c>
      <c r="B465" s="55">
        <v>62</v>
      </c>
      <c r="C465" s="55">
        <v>43040</v>
      </c>
      <c r="D465" s="55" t="s">
        <v>34</v>
      </c>
      <c r="E465" s="12">
        <v>0.9538461538461539</v>
      </c>
      <c r="F465" s="65">
        <v>43040</v>
      </c>
      <c r="G465" s="55">
        <v>2017</v>
      </c>
      <c r="H465" s="69">
        <f t="shared" si="7"/>
        <v>2018</v>
      </c>
    </row>
    <row r="466" spans="1:8" x14ac:dyDescent="0.25">
      <c r="A466" s="55">
        <v>72</v>
      </c>
      <c r="B466" s="55">
        <v>62</v>
      </c>
      <c r="C466" s="55">
        <v>43041</v>
      </c>
      <c r="D466" s="55" t="s">
        <v>34</v>
      </c>
      <c r="E466" s="12">
        <v>0.9538461538461539</v>
      </c>
      <c r="F466" s="65">
        <v>43041</v>
      </c>
      <c r="G466" s="55">
        <v>2017</v>
      </c>
      <c r="H466" s="69">
        <f t="shared" si="7"/>
        <v>2018</v>
      </c>
    </row>
    <row r="467" spans="1:8" x14ac:dyDescent="0.25">
      <c r="A467" s="55">
        <v>73</v>
      </c>
      <c r="B467" s="55">
        <v>62</v>
      </c>
      <c r="C467" s="55">
        <v>43042</v>
      </c>
      <c r="D467" s="55" t="s">
        <v>34</v>
      </c>
      <c r="E467" s="12">
        <v>0.9538461538461539</v>
      </c>
      <c r="F467" s="65">
        <v>43042</v>
      </c>
      <c r="G467" s="55">
        <v>2017</v>
      </c>
      <c r="H467" s="69">
        <f t="shared" si="7"/>
        <v>2018</v>
      </c>
    </row>
    <row r="468" spans="1:8" x14ac:dyDescent="0.25">
      <c r="A468" s="55">
        <v>74</v>
      </c>
      <c r="B468" s="55">
        <v>63</v>
      </c>
      <c r="C468" s="55">
        <v>43043</v>
      </c>
      <c r="D468" s="55" t="s">
        <v>34</v>
      </c>
      <c r="E468" s="12">
        <v>0.96923076923076923</v>
      </c>
      <c r="F468" s="65">
        <v>43043</v>
      </c>
      <c r="G468" s="55">
        <v>2017</v>
      </c>
      <c r="H468" s="69">
        <f t="shared" si="7"/>
        <v>2018</v>
      </c>
    </row>
    <row r="469" spans="1:8" x14ac:dyDescent="0.25">
      <c r="A469" s="55">
        <v>75</v>
      </c>
      <c r="B469" s="55">
        <v>63</v>
      </c>
      <c r="C469" s="55">
        <v>43044</v>
      </c>
      <c r="D469" s="55" t="s">
        <v>34</v>
      </c>
      <c r="E469" s="12">
        <v>0.96923076923076923</v>
      </c>
      <c r="F469" s="65">
        <v>43044</v>
      </c>
      <c r="G469" s="55">
        <v>2017</v>
      </c>
      <c r="H469" s="69">
        <f t="shared" si="7"/>
        <v>2018</v>
      </c>
    </row>
    <row r="470" spans="1:8" x14ac:dyDescent="0.25">
      <c r="A470" s="55">
        <v>76</v>
      </c>
      <c r="B470" s="55">
        <v>63</v>
      </c>
      <c r="C470" s="55">
        <v>43045</v>
      </c>
      <c r="D470" s="55" t="s">
        <v>34</v>
      </c>
      <c r="E470" s="12">
        <v>0.96923076923076923</v>
      </c>
      <c r="F470" s="65">
        <v>43045</v>
      </c>
      <c r="G470" s="55">
        <v>2017</v>
      </c>
      <c r="H470" s="69">
        <f t="shared" si="7"/>
        <v>2018</v>
      </c>
    </row>
    <row r="471" spans="1:8" x14ac:dyDescent="0.25">
      <c r="A471" s="55">
        <v>77</v>
      </c>
      <c r="B471" s="55">
        <v>63</v>
      </c>
      <c r="C471" s="55">
        <v>43046</v>
      </c>
      <c r="D471" s="55" t="s">
        <v>34</v>
      </c>
      <c r="E471" s="12">
        <v>0.96923076923076923</v>
      </c>
      <c r="F471" s="65">
        <v>43046</v>
      </c>
      <c r="G471" s="55">
        <v>2017</v>
      </c>
      <c r="H471" s="69">
        <f t="shared" si="7"/>
        <v>2018</v>
      </c>
    </row>
    <row r="472" spans="1:8" x14ac:dyDescent="0.25">
      <c r="A472" s="55">
        <v>78</v>
      </c>
      <c r="B472" s="55">
        <v>63</v>
      </c>
      <c r="C472" s="55">
        <v>43047</v>
      </c>
      <c r="D472" s="55" t="s">
        <v>34</v>
      </c>
      <c r="E472" s="12">
        <v>0.96923076923076923</v>
      </c>
      <c r="F472" s="65">
        <v>43047</v>
      </c>
      <c r="G472" s="55">
        <v>2017</v>
      </c>
      <c r="H472" s="69">
        <f t="shared" si="7"/>
        <v>2018</v>
      </c>
    </row>
    <row r="473" spans="1:8" x14ac:dyDescent="0.25">
      <c r="A473" s="55">
        <v>79</v>
      </c>
      <c r="B473" s="55">
        <v>63</v>
      </c>
      <c r="C473" s="55">
        <v>43048</v>
      </c>
      <c r="D473" s="55" t="s">
        <v>34</v>
      </c>
      <c r="E473" s="12">
        <v>0.96923076923076923</v>
      </c>
      <c r="F473" s="65">
        <v>43048</v>
      </c>
      <c r="G473" s="55">
        <v>2017</v>
      </c>
      <c r="H473" s="69">
        <f t="shared" si="7"/>
        <v>2018</v>
      </c>
    </row>
    <row r="474" spans="1:8" x14ac:dyDescent="0.25">
      <c r="A474" s="55">
        <v>80</v>
      </c>
      <c r="B474" s="55">
        <v>63</v>
      </c>
      <c r="C474" s="55">
        <v>43049</v>
      </c>
      <c r="D474" s="55" t="s">
        <v>34</v>
      </c>
      <c r="E474" s="12">
        <v>0.96923076923076923</v>
      </c>
      <c r="F474" s="65">
        <v>43049</v>
      </c>
      <c r="G474" s="55">
        <v>2017</v>
      </c>
      <c r="H474" s="69">
        <f t="shared" si="7"/>
        <v>2018</v>
      </c>
    </row>
    <row r="475" spans="1:8" x14ac:dyDescent="0.25">
      <c r="A475" s="55">
        <v>81</v>
      </c>
      <c r="B475" s="55">
        <v>63</v>
      </c>
      <c r="C475" s="55">
        <v>43050</v>
      </c>
      <c r="D475" s="55" t="s">
        <v>34</v>
      </c>
      <c r="E475" s="12">
        <v>0.96923076923076923</v>
      </c>
      <c r="F475" s="65">
        <v>43050</v>
      </c>
      <c r="G475" s="55">
        <v>2017</v>
      </c>
      <c r="H475" s="69">
        <f t="shared" si="7"/>
        <v>2018</v>
      </c>
    </row>
    <row r="476" spans="1:8" x14ac:dyDescent="0.25">
      <c r="A476" s="55">
        <v>82</v>
      </c>
      <c r="B476" s="55">
        <v>63</v>
      </c>
      <c r="C476" s="55">
        <v>43051</v>
      </c>
      <c r="D476" s="55" t="s">
        <v>34</v>
      </c>
      <c r="E476" s="12">
        <v>0.96923076923076923</v>
      </c>
      <c r="F476" s="65">
        <v>43051</v>
      </c>
      <c r="G476" s="55">
        <v>2017</v>
      </c>
      <c r="H476" s="69">
        <f t="shared" si="7"/>
        <v>2018</v>
      </c>
    </row>
    <row r="477" spans="1:8" x14ac:dyDescent="0.25">
      <c r="A477" s="55">
        <v>83</v>
      </c>
      <c r="B477" s="55">
        <v>63</v>
      </c>
      <c r="C477" s="55">
        <v>43052</v>
      </c>
      <c r="D477" s="55" t="s">
        <v>34</v>
      </c>
      <c r="E477" s="12">
        <v>0.96923076923076923</v>
      </c>
      <c r="F477" s="65">
        <v>43052</v>
      </c>
      <c r="G477" s="55">
        <v>2017</v>
      </c>
      <c r="H477" s="69">
        <f t="shared" si="7"/>
        <v>2018</v>
      </c>
    </row>
    <row r="478" spans="1:8" x14ac:dyDescent="0.25">
      <c r="A478" s="55">
        <v>84</v>
      </c>
      <c r="B478" s="55">
        <v>63</v>
      </c>
      <c r="C478" s="55">
        <v>43053</v>
      </c>
      <c r="D478" s="55" t="s">
        <v>34</v>
      </c>
      <c r="E478" s="12">
        <v>0.96923076923076923</v>
      </c>
      <c r="F478" s="65">
        <v>43053</v>
      </c>
      <c r="G478" s="55">
        <v>2017</v>
      </c>
      <c r="H478" s="69">
        <f t="shared" si="7"/>
        <v>2018</v>
      </c>
    </row>
    <row r="479" spans="1:8" x14ac:dyDescent="0.25">
      <c r="A479" s="55">
        <v>85</v>
      </c>
      <c r="B479" s="55">
        <v>63</v>
      </c>
      <c r="C479" s="55">
        <v>43054</v>
      </c>
      <c r="D479" s="55" t="s">
        <v>34</v>
      </c>
      <c r="E479" s="12">
        <v>0.96923076923076923</v>
      </c>
      <c r="F479" s="65">
        <v>43054</v>
      </c>
      <c r="G479" s="55">
        <v>2017</v>
      </c>
      <c r="H479" s="69">
        <f t="shared" si="7"/>
        <v>2018</v>
      </c>
    </row>
    <row r="480" spans="1:8" x14ac:dyDescent="0.25">
      <c r="A480" s="55">
        <v>86</v>
      </c>
      <c r="B480" s="55">
        <v>63</v>
      </c>
      <c r="C480" s="55">
        <v>43055</v>
      </c>
      <c r="D480" s="55" t="s">
        <v>34</v>
      </c>
      <c r="E480" s="12">
        <v>0.96923076923076923</v>
      </c>
      <c r="F480" s="65">
        <v>43055</v>
      </c>
      <c r="G480" s="55">
        <v>2017</v>
      </c>
      <c r="H480" s="69">
        <f t="shared" si="7"/>
        <v>2018</v>
      </c>
    </row>
    <row r="481" spans="1:8" x14ac:dyDescent="0.25">
      <c r="A481" s="55">
        <v>87</v>
      </c>
      <c r="B481" s="55">
        <v>63</v>
      </c>
      <c r="C481" s="55">
        <v>43056</v>
      </c>
      <c r="D481" s="55" t="s">
        <v>34</v>
      </c>
      <c r="E481" s="12">
        <v>0.96923076923076923</v>
      </c>
      <c r="F481" s="65">
        <v>43056</v>
      </c>
      <c r="G481" s="55">
        <v>2017</v>
      </c>
      <c r="H481" s="69">
        <f t="shared" si="7"/>
        <v>2018</v>
      </c>
    </row>
    <row r="482" spans="1:8" x14ac:dyDescent="0.25">
      <c r="A482" s="55">
        <v>88</v>
      </c>
      <c r="B482" s="55">
        <v>63</v>
      </c>
      <c r="C482" s="55">
        <v>43057</v>
      </c>
      <c r="D482" s="55" t="s">
        <v>34</v>
      </c>
      <c r="E482" s="12">
        <v>0.96923076923076923</v>
      </c>
      <c r="F482" s="65">
        <v>43057</v>
      </c>
      <c r="G482" s="55">
        <v>2017</v>
      </c>
      <c r="H482" s="69">
        <f t="shared" si="7"/>
        <v>2018</v>
      </c>
    </row>
    <row r="483" spans="1:8" x14ac:dyDescent="0.25">
      <c r="A483" s="55">
        <v>89</v>
      </c>
      <c r="B483" s="55">
        <v>63</v>
      </c>
      <c r="C483" s="55">
        <v>43058</v>
      </c>
      <c r="D483" s="55" t="s">
        <v>34</v>
      </c>
      <c r="E483" s="12">
        <v>0.96923076923076923</v>
      </c>
      <c r="F483" s="65">
        <v>43058</v>
      </c>
      <c r="G483" s="55">
        <v>2017</v>
      </c>
      <c r="H483" s="69">
        <f t="shared" si="7"/>
        <v>2018</v>
      </c>
    </row>
    <row r="484" spans="1:8" x14ac:dyDescent="0.25">
      <c r="A484" s="55">
        <v>90</v>
      </c>
      <c r="B484" s="55">
        <v>63</v>
      </c>
      <c r="C484" s="55">
        <v>43059</v>
      </c>
      <c r="D484" s="55" t="s">
        <v>34</v>
      </c>
      <c r="E484" s="12">
        <v>0.96923076923076923</v>
      </c>
      <c r="F484" s="65">
        <v>43059</v>
      </c>
      <c r="G484" s="55">
        <v>2017</v>
      </c>
      <c r="H484" s="69">
        <f t="shared" si="7"/>
        <v>2018</v>
      </c>
    </row>
    <row r="485" spans="1:8" x14ac:dyDescent="0.25">
      <c r="A485" s="55">
        <v>91</v>
      </c>
      <c r="B485" s="55">
        <v>63</v>
      </c>
      <c r="C485" s="55">
        <v>43060</v>
      </c>
      <c r="D485" s="55" t="s">
        <v>34</v>
      </c>
      <c r="E485" s="12">
        <v>0.96923076923076923</v>
      </c>
      <c r="F485" s="65">
        <v>43060</v>
      </c>
      <c r="G485" s="55">
        <v>2017</v>
      </c>
      <c r="H485" s="69">
        <f t="shared" si="7"/>
        <v>2018</v>
      </c>
    </row>
    <row r="486" spans="1:8" x14ac:dyDescent="0.25">
      <c r="A486" s="55">
        <v>92</v>
      </c>
      <c r="B486" s="55">
        <v>63</v>
      </c>
      <c r="C486" s="55">
        <v>43061</v>
      </c>
      <c r="D486" s="55" t="s">
        <v>34</v>
      </c>
      <c r="E486" s="12">
        <v>0.96923076923076923</v>
      </c>
      <c r="F486" s="65">
        <v>43061</v>
      </c>
      <c r="G486" s="55">
        <v>2017</v>
      </c>
      <c r="H486" s="69">
        <f t="shared" si="7"/>
        <v>2018</v>
      </c>
    </row>
    <row r="487" spans="1:8" x14ac:dyDescent="0.25">
      <c r="A487" s="55">
        <v>93</v>
      </c>
      <c r="B487" s="55">
        <v>63</v>
      </c>
      <c r="C487" s="55">
        <v>43062</v>
      </c>
      <c r="D487" s="55" t="s">
        <v>34</v>
      </c>
      <c r="E487" s="12">
        <v>0.96923076923076923</v>
      </c>
      <c r="F487" s="65">
        <v>43062</v>
      </c>
      <c r="G487" s="55">
        <v>2017</v>
      </c>
      <c r="H487" s="69">
        <f t="shared" si="7"/>
        <v>2018</v>
      </c>
    </row>
    <row r="488" spans="1:8" x14ac:dyDescent="0.25">
      <c r="A488" s="55">
        <v>94</v>
      </c>
      <c r="B488" s="55">
        <v>63</v>
      </c>
      <c r="C488" s="55">
        <v>43063</v>
      </c>
      <c r="D488" s="55" t="s">
        <v>34</v>
      </c>
      <c r="E488" s="12">
        <v>0.96923076923076923</v>
      </c>
      <c r="F488" s="65">
        <v>43063</v>
      </c>
      <c r="G488" s="55">
        <v>2017</v>
      </c>
      <c r="H488" s="69">
        <f t="shared" si="7"/>
        <v>2018</v>
      </c>
    </row>
    <row r="489" spans="1:8" x14ac:dyDescent="0.25">
      <c r="A489" s="55">
        <v>95</v>
      </c>
      <c r="B489" s="55">
        <v>63</v>
      </c>
      <c r="C489" s="55">
        <v>43064</v>
      </c>
      <c r="D489" s="55" t="s">
        <v>34</v>
      </c>
      <c r="E489" s="12">
        <v>0.96923076923076923</v>
      </c>
      <c r="F489" s="65">
        <v>43064</v>
      </c>
      <c r="G489" s="55">
        <v>2017</v>
      </c>
      <c r="H489" s="69">
        <f t="shared" si="7"/>
        <v>2018</v>
      </c>
    </row>
    <row r="490" spans="1:8" x14ac:dyDescent="0.25">
      <c r="A490" s="55">
        <v>96</v>
      </c>
      <c r="B490" s="55">
        <v>63</v>
      </c>
      <c r="C490" s="55">
        <v>43065</v>
      </c>
      <c r="D490" s="55" t="s">
        <v>34</v>
      </c>
      <c r="E490" s="12">
        <v>0.96923076923076923</v>
      </c>
      <c r="F490" s="65">
        <v>43065</v>
      </c>
      <c r="G490" s="55">
        <v>2017</v>
      </c>
      <c r="H490" s="69">
        <f t="shared" si="7"/>
        <v>2018</v>
      </c>
    </row>
    <row r="491" spans="1:8" x14ac:dyDescent="0.25">
      <c r="A491" s="55">
        <v>97</v>
      </c>
      <c r="B491" s="55">
        <v>63</v>
      </c>
      <c r="C491" s="55">
        <v>43066</v>
      </c>
      <c r="D491" s="55" t="s">
        <v>34</v>
      </c>
      <c r="E491" s="12">
        <v>0.96923076923076923</v>
      </c>
      <c r="F491" s="65">
        <v>43066</v>
      </c>
      <c r="G491" s="55">
        <v>2017</v>
      </c>
      <c r="H491" s="69">
        <f t="shared" si="7"/>
        <v>2018</v>
      </c>
    </row>
    <row r="492" spans="1:8" x14ac:dyDescent="0.25">
      <c r="A492" s="55">
        <v>98</v>
      </c>
      <c r="B492" s="55">
        <v>63</v>
      </c>
      <c r="C492" s="55">
        <v>43067</v>
      </c>
      <c r="D492" s="55" t="s">
        <v>34</v>
      </c>
      <c r="E492" s="12">
        <v>0.96923076923076923</v>
      </c>
      <c r="F492" s="65">
        <v>43067</v>
      </c>
      <c r="G492" s="55">
        <v>2017</v>
      </c>
      <c r="H492" s="69">
        <f t="shared" si="7"/>
        <v>2018</v>
      </c>
    </row>
    <row r="493" spans="1:8" x14ac:dyDescent="0.25">
      <c r="A493" s="55">
        <v>99</v>
      </c>
      <c r="B493" s="55">
        <v>63</v>
      </c>
      <c r="C493" s="55">
        <v>43068</v>
      </c>
      <c r="D493" s="55" t="s">
        <v>34</v>
      </c>
      <c r="E493" s="12">
        <v>0.96923076923076923</v>
      </c>
      <c r="F493" s="65">
        <v>43068</v>
      </c>
      <c r="G493" s="55">
        <v>2017</v>
      </c>
      <c r="H493" s="69">
        <f t="shared" si="7"/>
        <v>2018</v>
      </c>
    </row>
    <row r="494" spans="1:8" x14ac:dyDescent="0.25">
      <c r="A494" s="55">
        <v>100</v>
      </c>
      <c r="B494" s="55">
        <v>63</v>
      </c>
      <c r="C494" s="55">
        <v>43069</v>
      </c>
      <c r="D494" s="55" t="s">
        <v>34</v>
      </c>
      <c r="E494" s="12">
        <v>0.96923076923076923</v>
      </c>
      <c r="F494" s="65">
        <v>43069</v>
      </c>
      <c r="G494" s="55">
        <v>2017</v>
      </c>
      <c r="H494" s="69">
        <f t="shared" si="7"/>
        <v>2018</v>
      </c>
    </row>
    <row r="495" spans="1:8" x14ac:dyDescent="0.25">
      <c r="A495" s="55">
        <v>101</v>
      </c>
      <c r="B495" s="55">
        <v>63</v>
      </c>
      <c r="C495" s="55">
        <v>43070</v>
      </c>
      <c r="D495" s="55" t="s">
        <v>34</v>
      </c>
      <c r="E495" s="12">
        <v>0.96923076923076923</v>
      </c>
      <c r="F495" s="65">
        <v>43070</v>
      </c>
      <c r="G495" s="55">
        <v>2017</v>
      </c>
      <c r="H495" s="69">
        <f t="shared" si="7"/>
        <v>2018</v>
      </c>
    </row>
    <row r="496" spans="1:8" x14ac:dyDescent="0.25">
      <c r="A496" s="55">
        <v>102</v>
      </c>
      <c r="B496" s="55">
        <v>63</v>
      </c>
      <c r="C496" s="55">
        <v>43071</v>
      </c>
      <c r="D496" s="55" t="s">
        <v>34</v>
      </c>
      <c r="E496" s="12">
        <v>0.96923076923076923</v>
      </c>
      <c r="F496" s="65">
        <v>43071</v>
      </c>
      <c r="G496" s="55">
        <v>2017</v>
      </c>
      <c r="H496" s="69">
        <f t="shared" si="7"/>
        <v>2018</v>
      </c>
    </row>
    <row r="497" spans="1:8" x14ac:dyDescent="0.25">
      <c r="A497" s="55">
        <v>103</v>
      </c>
      <c r="B497" s="55">
        <v>63</v>
      </c>
      <c r="C497" s="55">
        <v>43072</v>
      </c>
      <c r="D497" s="55" t="s">
        <v>34</v>
      </c>
      <c r="E497" s="12">
        <v>0.96923076923076923</v>
      </c>
      <c r="F497" s="65">
        <v>43072</v>
      </c>
      <c r="G497" s="55">
        <v>2017</v>
      </c>
      <c r="H497" s="69">
        <f t="shared" si="7"/>
        <v>2018</v>
      </c>
    </row>
    <row r="498" spans="1:8" x14ac:dyDescent="0.25">
      <c r="A498" s="55">
        <v>104</v>
      </c>
      <c r="B498" s="55">
        <v>63</v>
      </c>
      <c r="C498" s="55">
        <v>43073</v>
      </c>
      <c r="D498" s="55" t="s">
        <v>34</v>
      </c>
      <c r="E498" s="12">
        <v>0.96923076923076923</v>
      </c>
      <c r="F498" s="65">
        <v>43073</v>
      </c>
      <c r="G498" s="55">
        <v>2017</v>
      </c>
      <c r="H498" s="69">
        <f t="shared" si="7"/>
        <v>2018</v>
      </c>
    </row>
    <row r="499" spans="1:8" x14ac:dyDescent="0.25">
      <c r="A499" s="55">
        <v>105</v>
      </c>
      <c r="B499" s="55">
        <v>63</v>
      </c>
      <c r="C499" s="55">
        <v>43074</v>
      </c>
      <c r="D499" s="55" t="s">
        <v>34</v>
      </c>
      <c r="E499" s="12">
        <v>0.96923076923076923</v>
      </c>
      <c r="F499" s="65">
        <v>43074</v>
      </c>
      <c r="G499" s="55">
        <v>2017</v>
      </c>
      <c r="H499" s="69">
        <f t="shared" si="7"/>
        <v>2018</v>
      </c>
    </row>
    <row r="500" spans="1:8" x14ac:dyDescent="0.25">
      <c r="A500" s="55">
        <v>106</v>
      </c>
      <c r="B500" s="55">
        <v>63</v>
      </c>
      <c r="C500" s="55">
        <v>43075</v>
      </c>
      <c r="D500" s="55" t="s">
        <v>34</v>
      </c>
      <c r="E500" s="12">
        <v>0.96923076923076923</v>
      </c>
      <c r="F500" s="65">
        <v>43075</v>
      </c>
      <c r="G500" s="55">
        <v>2017</v>
      </c>
      <c r="H500" s="69">
        <f t="shared" si="7"/>
        <v>2018</v>
      </c>
    </row>
    <row r="501" spans="1:8" x14ac:dyDescent="0.25">
      <c r="A501" s="55">
        <v>107</v>
      </c>
      <c r="B501" s="55">
        <v>63</v>
      </c>
      <c r="C501" s="55">
        <v>43076</v>
      </c>
      <c r="D501" s="55" t="s">
        <v>34</v>
      </c>
      <c r="E501" s="12">
        <v>0.96923076923076923</v>
      </c>
      <c r="F501" s="65">
        <v>43076</v>
      </c>
      <c r="G501" s="55">
        <v>2017</v>
      </c>
      <c r="H501" s="69">
        <f t="shared" si="7"/>
        <v>2018</v>
      </c>
    </row>
    <row r="502" spans="1:8" x14ac:dyDescent="0.25">
      <c r="A502" s="55">
        <v>108</v>
      </c>
      <c r="B502" s="55">
        <v>63</v>
      </c>
      <c r="C502" s="55">
        <v>43077</v>
      </c>
      <c r="D502" s="55" t="s">
        <v>34</v>
      </c>
      <c r="E502" s="12">
        <v>0.96923076923076923</v>
      </c>
      <c r="F502" s="65">
        <v>43077</v>
      </c>
      <c r="G502" s="55">
        <v>2017</v>
      </c>
      <c r="H502" s="69">
        <f t="shared" si="7"/>
        <v>2018</v>
      </c>
    </row>
    <row r="503" spans="1:8" x14ac:dyDescent="0.25">
      <c r="A503" s="55">
        <v>109</v>
      </c>
      <c r="B503" s="55">
        <v>63</v>
      </c>
      <c r="C503" s="55">
        <v>43078</v>
      </c>
      <c r="D503" s="55" t="s">
        <v>34</v>
      </c>
      <c r="E503" s="12">
        <v>0.96923076923076923</v>
      </c>
      <c r="F503" s="65">
        <v>43078</v>
      </c>
      <c r="G503" s="55">
        <v>2017</v>
      </c>
      <c r="H503" s="69">
        <f t="shared" si="7"/>
        <v>2018</v>
      </c>
    </row>
    <row r="504" spans="1:8" x14ac:dyDescent="0.25">
      <c r="A504" s="55">
        <v>110</v>
      </c>
      <c r="B504" s="55">
        <v>63</v>
      </c>
      <c r="C504" s="55">
        <v>43079</v>
      </c>
      <c r="D504" s="55" t="s">
        <v>34</v>
      </c>
      <c r="E504" s="12">
        <v>0.96923076923076923</v>
      </c>
      <c r="F504" s="65">
        <v>43079</v>
      </c>
      <c r="G504" s="55">
        <v>2017</v>
      </c>
      <c r="H504" s="69">
        <f t="shared" si="7"/>
        <v>2018</v>
      </c>
    </row>
    <row r="505" spans="1:8" x14ac:dyDescent="0.25">
      <c r="A505" s="55">
        <v>111</v>
      </c>
      <c r="B505" s="55">
        <v>63</v>
      </c>
      <c r="C505" s="55">
        <v>43080</v>
      </c>
      <c r="D505" s="55" t="s">
        <v>34</v>
      </c>
      <c r="E505" s="12">
        <v>0.96923076923076923</v>
      </c>
      <c r="F505" s="65">
        <v>43080</v>
      </c>
      <c r="G505" s="55">
        <v>2017</v>
      </c>
      <c r="H505" s="69">
        <f t="shared" si="7"/>
        <v>2018</v>
      </c>
    </row>
    <row r="506" spans="1:8" x14ac:dyDescent="0.25">
      <c r="A506" s="55">
        <v>112</v>
      </c>
      <c r="B506" s="55">
        <v>63</v>
      </c>
      <c r="C506" s="55">
        <v>43081</v>
      </c>
      <c r="D506" s="55" t="s">
        <v>34</v>
      </c>
      <c r="E506" s="12">
        <v>0.96923076923076923</v>
      </c>
      <c r="F506" s="65">
        <v>43081</v>
      </c>
      <c r="G506" s="55">
        <v>2017</v>
      </c>
      <c r="H506" s="69">
        <f t="shared" si="7"/>
        <v>2018</v>
      </c>
    </row>
    <row r="507" spans="1:8" x14ac:dyDescent="0.25">
      <c r="A507" s="55">
        <v>113</v>
      </c>
      <c r="B507" s="55">
        <v>63</v>
      </c>
      <c r="C507" s="55">
        <v>43082</v>
      </c>
      <c r="D507" s="55" t="s">
        <v>34</v>
      </c>
      <c r="E507" s="12">
        <v>0.96923076923076923</v>
      </c>
      <c r="F507" s="65">
        <v>43082</v>
      </c>
      <c r="G507" s="55">
        <v>2017</v>
      </c>
      <c r="H507" s="69">
        <f t="shared" si="7"/>
        <v>2018</v>
      </c>
    </row>
    <row r="508" spans="1:8" x14ac:dyDescent="0.25">
      <c r="A508" s="55">
        <v>114</v>
      </c>
      <c r="B508" s="55">
        <v>63</v>
      </c>
      <c r="C508" s="55">
        <v>43083</v>
      </c>
      <c r="D508" s="55" t="s">
        <v>34</v>
      </c>
      <c r="E508" s="12">
        <v>0.96923076923076923</v>
      </c>
      <c r="F508" s="65">
        <v>43083</v>
      </c>
      <c r="G508" s="55">
        <v>2017</v>
      </c>
      <c r="H508" s="69">
        <f t="shared" si="7"/>
        <v>2018</v>
      </c>
    </row>
    <row r="509" spans="1:8" x14ac:dyDescent="0.25">
      <c r="A509" s="55">
        <v>115</v>
      </c>
      <c r="B509" s="55">
        <v>63</v>
      </c>
      <c r="C509" s="55">
        <v>43084</v>
      </c>
      <c r="D509" s="55" t="s">
        <v>34</v>
      </c>
      <c r="E509" s="12">
        <v>0.96923076923076923</v>
      </c>
      <c r="F509" s="65">
        <v>43084</v>
      </c>
      <c r="G509" s="55">
        <v>2017</v>
      </c>
      <c r="H509" s="69">
        <f t="shared" si="7"/>
        <v>2018</v>
      </c>
    </row>
    <row r="510" spans="1:8" x14ac:dyDescent="0.25">
      <c r="A510" s="55">
        <v>116</v>
      </c>
      <c r="B510" s="55">
        <v>63</v>
      </c>
      <c r="C510" s="55">
        <v>43085</v>
      </c>
      <c r="D510" s="55" t="s">
        <v>34</v>
      </c>
      <c r="E510" s="12">
        <v>0.96923076923076923</v>
      </c>
      <c r="F510" s="65">
        <v>43085</v>
      </c>
      <c r="G510" s="55">
        <v>2017</v>
      </c>
      <c r="H510" s="69">
        <f t="shared" si="7"/>
        <v>2018</v>
      </c>
    </row>
    <row r="511" spans="1:8" x14ac:dyDescent="0.25">
      <c r="A511" s="55">
        <v>117</v>
      </c>
      <c r="B511" s="55">
        <v>63</v>
      </c>
      <c r="C511" s="55">
        <v>43086</v>
      </c>
      <c r="D511" s="55" t="s">
        <v>34</v>
      </c>
      <c r="E511" s="12">
        <v>0.96923076923076923</v>
      </c>
      <c r="F511" s="65">
        <v>43086</v>
      </c>
      <c r="G511" s="55">
        <v>2017</v>
      </c>
      <c r="H511" s="69">
        <f t="shared" si="7"/>
        <v>2018</v>
      </c>
    </row>
    <row r="512" spans="1:8" x14ac:dyDescent="0.25">
      <c r="A512" s="55">
        <v>118</v>
      </c>
      <c r="B512" s="55">
        <v>63</v>
      </c>
      <c r="C512" s="55">
        <v>43087</v>
      </c>
      <c r="D512" s="55" t="s">
        <v>34</v>
      </c>
      <c r="E512" s="12">
        <v>0.96923076923076923</v>
      </c>
      <c r="F512" s="65">
        <v>43087</v>
      </c>
      <c r="G512" s="55">
        <v>2017</v>
      </c>
      <c r="H512" s="69">
        <f t="shared" si="7"/>
        <v>2018</v>
      </c>
    </row>
    <row r="513" spans="1:8" x14ac:dyDescent="0.25">
      <c r="A513" s="55">
        <v>119</v>
      </c>
      <c r="B513" s="55">
        <v>63</v>
      </c>
      <c r="C513" s="55">
        <v>43088</v>
      </c>
      <c r="D513" s="55" t="s">
        <v>34</v>
      </c>
      <c r="E513" s="12">
        <v>0.96923076923076923</v>
      </c>
      <c r="F513" s="65">
        <v>43088</v>
      </c>
      <c r="G513" s="55">
        <v>2017</v>
      </c>
      <c r="H513" s="69">
        <f t="shared" si="7"/>
        <v>2018</v>
      </c>
    </row>
    <row r="514" spans="1:8" x14ac:dyDescent="0.25">
      <c r="A514" s="55">
        <v>120</v>
      </c>
      <c r="B514" s="55">
        <v>63</v>
      </c>
      <c r="C514" s="55">
        <v>43089</v>
      </c>
      <c r="D514" s="55" t="s">
        <v>34</v>
      </c>
      <c r="E514" s="12">
        <v>0.96923076923076923</v>
      </c>
      <c r="F514" s="65">
        <v>43089</v>
      </c>
      <c r="G514" s="55">
        <v>2017</v>
      </c>
      <c r="H514" s="69">
        <f t="shared" si="7"/>
        <v>2018</v>
      </c>
    </row>
    <row r="515" spans="1:8" x14ac:dyDescent="0.25">
      <c r="A515" s="55">
        <v>121</v>
      </c>
      <c r="B515" s="55">
        <v>63</v>
      </c>
      <c r="C515" s="55">
        <v>43090</v>
      </c>
      <c r="D515" s="55" t="s">
        <v>34</v>
      </c>
      <c r="E515" s="12">
        <v>0.96923076923076923</v>
      </c>
      <c r="F515" s="65">
        <v>43090</v>
      </c>
      <c r="G515" s="55">
        <v>2017</v>
      </c>
      <c r="H515" s="69">
        <f t="shared" ref="H515:H578" si="8">G515+1</f>
        <v>2018</v>
      </c>
    </row>
    <row r="516" spans="1:8" x14ac:dyDescent="0.25">
      <c r="A516" s="55">
        <v>122</v>
      </c>
      <c r="B516" s="55">
        <v>63</v>
      </c>
      <c r="C516" s="55">
        <v>43091</v>
      </c>
      <c r="D516" s="55" t="s">
        <v>34</v>
      </c>
      <c r="E516" s="12">
        <v>0.96923076923076923</v>
      </c>
      <c r="F516" s="65">
        <v>43091</v>
      </c>
      <c r="G516" s="55">
        <v>2017</v>
      </c>
      <c r="H516" s="69">
        <f t="shared" si="8"/>
        <v>2018</v>
      </c>
    </row>
    <row r="517" spans="1:8" x14ac:dyDescent="0.25">
      <c r="A517" s="55">
        <v>123</v>
      </c>
      <c r="B517" s="55">
        <v>63</v>
      </c>
      <c r="C517" s="55">
        <v>43092</v>
      </c>
      <c r="D517" s="55" t="s">
        <v>34</v>
      </c>
      <c r="E517" s="12">
        <v>0.96923076923076923</v>
      </c>
      <c r="F517" s="65">
        <v>43092</v>
      </c>
      <c r="G517" s="55">
        <v>2017</v>
      </c>
      <c r="H517" s="69">
        <f t="shared" si="8"/>
        <v>2018</v>
      </c>
    </row>
    <row r="518" spans="1:8" x14ac:dyDescent="0.25">
      <c r="A518" s="55">
        <v>124</v>
      </c>
      <c r="B518" s="55">
        <v>63</v>
      </c>
      <c r="C518" s="55">
        <v>43093</v>
      </c>
      <c r="D518" s="55" t="s">
        <v>34</v>
      </c>
      <c r="E518" s="12">
        <v>0.96923076923076923</v>
      </c>
      <c r="F518" s="65">
        <v>43093</v>
      </c>
      <c r="G518" s="55">
        <v>2017</v>
      </c>
      <c r="H518" s="69">
        <f t="shared" si="8"/>
        <v>2018</v>
      </c>
    </row>
    <row r="519" spans="1:8" x14ac:dyDescent="0.25">
      <c r="A519" s="55">
        <v>125</v>
      </c>
      <c r="B519" s="55">
        <v>63</v>
      </c>
      <c r="C519" s="55">
        <v>43094</v>
      </c>
      <c r="D519" s="55" t="s">
        <v>34</v>
      </c>
      <c r="E519" s="12">
        <v>0.96923076923076923</v>
      </c>
      <c r="F519" s="65">
        <v>43094</v>
      </c>
      <c r="G519" s="55">
        <v>2017</v>
      </c>
      <c r="H519" s="69">
        <f t="shared" si="8"/>
        <v>2018</v>
      </c>
    </row>
    <row r="520" spans="1:8" x14ac:dyDescent="0.25">
      <c r="A520" s="55">
        <v>126</v>
      </c>
      <c r="B520" s="55">
        <v>63</v>
      </c>
      <c r="C520" s="55">
        <v>43095</v>
      </c>
      <c r="D520" s="55" t="s">
        <v>34</v>
      </c>
      <c r="E520" s="12">
        <v>0.96923076923076923</v>
      </c>
      <c r="F520" s="65">
        <v>43095</v>
      </c>
      <c r="G520" s="55">
        <v>2017</v>
      </c>
      <c r="H520" s="69">
        <f t="shared" si="8"/>
        <v>2018</v>
      </c>
    </row>
    <row r="521" spans="1:8" x14ac:dyDescent="0.25">
      <c r="A521" s="55">
        <v>127</v>
      </c>
      <c r="B521" s="55">
        <v>63</v>
      </c>
      <c r="C521" s="55">
        <v>43096</v>
      </c>
      <c r="D521" s="55" t="s">
        <v>34</v>
      </c>
      <c r="E521" s="12">
        <v>0.96923076923076923</v>
      </c>
      <c r="F521" s="65">
        <v>43096</v>
      </c>
      <c r="G521" s="55">
        <v>2017</v>
      </c>
      <c r="H521" s="69">
        <f t="shared" si="8"/>
        <v>2018</v>
      </c>
    </row>
    <row r="522" spans="1:8" x14ac:dyDescent="0.25">
      <c r="A522" s="55">
        <v>128</v>
      </c>
      <c r="B522" s="55">
        <v>63</v>
      </c>
      <c r="C522" s="55">
        <v>43097</v>
      </c>
      <c r="D522" s="55" t="s">
        <v>34</v>
      </c>
      <c r="E522" s="12">
        <v>0.96923076923076923</v>
      </c>
      <c r="F522" s="65">
        <v>43097</v>
      </c>
      <c r="G522" s="55">
        <v>2017</v>
      </c>
      <c r="H522" s="69">
        <f t="shared" si="8"/>
        <v>2018</v>
      </c>
    </row>
    <row r="523" spans="1:8" x14ac:dyDescent="0.25">
      <c r="A523" s="55">
        <v>129</v>
      </c>
      <c r="B523" s="55">
        <v>63</v>
      </c>
      <c r="C523" s="55">
        <v>43098</v>
      </c>
      <c r="D523" s="55" t="s">
        <v>34</v>
      </c>
      <c r="E523" s="12">
        <v>0.96923076923076923</v>
      </c>
      <c r="F523" s="65">
        <v>43098</v>
      </c>
      <c r="G523" s="55">
        <v>2017</v>
      </c>
      <c r="H523" s="69">
        <f t="shared" si="8"/>
        <v>2018</v>
      </c>
    </row>
    <row r="524" spans="1:8" x14ac:dyDescent="0.25">
      <c r="A524" s="55">
        <v>130</v>
      </c>
      <c r="B524" s="55">
        <v>65</v>
      </c>
      <c r="C524" s="55">
        <v>43099</v>
      </c>
      <c r="D524" s="55" t="s">
        <v>34</v>
      </c>
      <c r="E524" s="12">
        <v>1</v>
      </c>
      <c r="F524" s="65">
        <v>43099</v>
      </c>
      <c r="G524" s="55">
        <v>2017</v>
      </c>
      <c r="H524" s="69">
        <f t="shared" si="8"/>
        <v>2018</v>
      </c>
    </row>
    <row r="525" spans="1:8" x14ac:dyDescent="0.25">
      <c r="A525" s="55">
        <v>131</v>
      </c>
      <c r="B525" s="55">
        <v>65</v>
      </c>
      <c r="C525" s="55">
        <v>43100</v>
      </c>
      <c r="D525" s="55" t="s">
        <v>34</v>
      </c>
      <c r="E525" s="12">
        <v>1</v>
      </c>
      <c r="F525" s="65">
        <v>43100</v>
      </c>
      <c r="G525" s="55">
        <v>2017</v>
      </c>
      <c r="H525" s="69">
        <f t="shared" si="8"/>
        <v>2018</v>
      </c>
    </row>
    <row r="526" spans="1:8" x14ac:dyDescent="0.25">
      <c r="A526" s="55">
        <v>1</v>
      </c>
      <c r="B526" s="55">
        <v>0</v>
      </c>
      <c r="C526" s="55">
        <v>43335</v>
      </c>
      <c r="D526" s="55" t="s">
        <v>35</v>
      </c>
      <c r="E526" s="12">
        <v>0</v>
      </c>
      <c r="F526" s="65">
        <v>43335</v>
      </c>
      <c r="G526" s="55">
        <v>2018</v>
      </c>
      <c r="H526" s="69">
        <f t="shared" si="8"/>
        <v>2019</v>
      </c>
    </row>
    <row r="527" spans="1:8" x14ac:dyDescent="0.25">
      <c r="A527" s="55">
        <v>2</v>
      </c>
      <c r="B527" s="55">
        <v>0</v>
      </c>
      <c r="C527" s="55">
        <v>43336</v>
      </c>
      <c r="D527" s="55" t="s">
        <v>35</v>
      </c>
      <c r="E527" s="12">
        <v>0</v>
      </c>
      <c r="F527" s="65">
        <v>43336</v>
      </c>
      <c r="G527" s="55">
        <v>2018</v>
      </c>
      <c r="H527" s="69">
        <f t="shared" si="8"/>
        <v>2019</v>
      </c>
    </row>
    <row r="528" spans="1:8" x14ac:dyDescent="0.25">
      <c r="A528" s="55">
        <v>3</v>
      </c>
      <c r="B528" s="55">
        <v>0</v>
      </c>
      <c r="C528" s="55">
        <v>43337</v>
      </c>
      <c r="D528" s="55" t="s">
        <v>35</v>
      </c>
      <c r="E528" s="12">
        <v>0</v>
      </c>
      <c r="F528" s="65">
        <v>43337</v>
      </c>
      <c r="G528" s="55">
        <v>2018</v>
      </c>
      <c r="H528" s="69">
        <f t="shared" si="8"/>
        <v>2019</v>
      </c>
    </row>
    <row r="529" spans="1:8" x14ac:dyDescent="0.25">
      <c r="A529" s="55">
        <v>4</v>
      </c>
      <c r="B529" s="55">
        <v>0</v>
      </c>
      <c r="C529" s="55">
        <v>43338</v>
      </c>
      <c r="D529" s="55" t="s">
        <v>35</v>
      </c>
      <c r="E529" s="12">
        <v>0</v>
      </c>
      <c r="F529" s="65">
        <v>43338</v>
      </c>
      <c r="G529" s="55">
        <v>2018</v>
      </c>
      <c r="H529" s="69">
        <f t="shared" si="8"/>
        <v>2019</v>
      </c>
    </row>
    <row r="530" spans="1:8" x14ac:dyDescent="0.25">
      <c r="A530" s="55">
        <v>5</v>
      </c>
      <c r="B530" s="55">
        <v>0</v>
      </c>
      <c r="C530" s="55">
        <v>43339</v>
      </c>
      <c r="D530" s="55" t="s">
        <v>35</v>
      </c>
      <c r="E530" s="12">
        <v>0</v>
      </c>
      <c r="F530" s="65">
        <v>43339</v>
      </c>
      <c r="G530" s="55">
        <v>2018</v>
      </c>
      <c r="H530" s="69">
        <f t="shared" si="8"/>
        <v>2019</v>
      </c>
    </row>
    <row r="531" spans="1:8" x14ac:dyDescent="0.25">
      <c r="A531" s="55">
        <v>6</v>
      </c>
      <c r="B531" s="55">
        <v>0</v>
      </c>
      <c r="C531" s="55">
        <v>43340</v>
      </c>
      <c r="D531" s="55" t="s">
        <v>35</v>
      </c>
      <c r="E531" s="12">
        <v>0</v>
      </c>
      <c r="F531" s="65">
        <v>43340</v>
      </c>
      <c r="G531" s="55">
        <v>2018</v>
      </c>
      <c r="H531" s="69">
        <f t="shared" si="8"/>
        <v>2019</v>
      </c>
    </row>
    <row r="532" spans="1:8" x14ac:dyDescent="0.25">
      <c r="A532" s="55">
        <v>7</v>
      </c>
      <c r="B532" s="55">
        <v>0</v>
      </c>
      <c r="C532" s="55">
        <v>43341</v>
      </c>
      <c r="D532" s="55" t="s">
        <v>35</v>
      </c>
      <c r="E532" s="12">
        <v>0</v>
      </c>
      <c r="F532" s="65">
        <v>43341</v>
      </c>
      <c r="G532" s="55">
        <v>2018</v>
      </c>
      <c r="H532" s="69">
        <f t="shared" si="8"/>
        <v>2019</v>
      </c>
    </row>
    <row r="533" spans="1:8" x14ac:dyDescent="0.25">
      <c r="A533" s="55">
        <v>8</v>
      </c>
      <c r="B533" s="55">
        <v>0</v>
      </c>
      <c r="C533" s="55">
        <v>43342</v>
      </c>
      <c r="D533" s="55" t="s">
        <v>35</v>
      </c>
      <c r="E533" s="12">
        <v>0</v>
      </c>
      <c r="F533" s="65">
        <v>43342</v>
      </c>
      <c r="G533" s="55">
        <v>2018</v>
      </c>
      <c r="H533" s="69">
        <f t="shared" si="8"/>
        <v>2019</v>
      </c>
    </row>
    <row r="534" spans="1:8" x14ac:dyDescent="0.25">
      <c r="A534" s="55">
        <v>9</v>
      </c>
      <c r="B534" s="55">
        <v>0</v>
      </c>
      <c r="C534" s="55">
        <v>43343</v>
      </c>
      <c r="D534" s="55" t="s">
        <v>35</v>
      </c>
      <c r="E534" s="12">
        <v>0</v>
      </c>
      <c r="F534" s="65">
        <v>43343</v>
      </c>
      <c r="G534" s="55">
        <v>2018</v>
      </c>
      <c r="H534" s="69">
        <f t="shared" si="8"/>
        <v>2019</v>
      </c>
    </row>
    <row r="535" spans="1:8" x14ac:dyDescent="0.25">
      <c r="A535" s="55">
        <v>10</v>
      </c>
      <c r="B535" s="55">
        <v>0</v>
      </c>
      <c r="C535" s="55">
        <v>43344</v>
      </c>
      <c r="D535" s="55" t="s">
        <v>35</v>
      </c>
      <c r="E535" s="12">
        <v>0</v>
      </c>
      <c r="F535" s="65">
        <v>43344</v>
      </c>
      <c r="G535" s="55">
        <v>2018</v>
      </c>
      <c r="H535" s="69">
        <f t="shared" si="8"/>
        <v>2019</v>
      </c>
    </row>
    <row r="536" spans="1:8" x14ac:dyDescent="0.25">
      <c r="A536" s="55">
        <v>11</v>
      </c>
      <c r="B536" s="55">
        <v>0</v>
      </c>
      <c r="C536" s="55">
        <v>43345</v>
      </c>
      <c r="D536" s="55" t="s">
        <v>35</v>
      </c>
      <c r="E536" s="12">
        <v>0</v>
      </c>
      <c r="F536" s="65">
        <v>43345</v>
      </c>
      <c r="G536" s="55">
        <v>2018</v>
      </c>
      <c r="H536" s="69">
        <f t="shared" si="8"/>
        <v>2019</v>
      </c>
    </row>
    <row r="537" spans="1:8" x14ac:dyDescent="0.25">
      <c r="A537" s="55">
        <v>12</v>
      </c>
      <c r="B537" s="55">
        <v>0</v>
      </c>
      <c r="C537" s="55">
        <v>43346</v>
      </c>
      <c r="D537" s="55" t="s">
        <v>35</v>
      </c>
      <c r="E537" s="12">
        <v>0</v>
      </c>
      <c r="F537" s="65">
        <v>43346</v>
      </c>
      <c r="G537" s="55">
        <v>2018</v>
      </c>
      <c r="H537" s="69">
        <f t="shared" si="8"/>
        <v>2019</v>
      </c>
    </row>
    <row r="538" spans="1:8" x14ac:dyDescent="0.25">
      <c r="A538" s="55">
        <v>13</v>
      </c>
      <c r="B538" s="55">
        <v>3</v>
      </c>
      <c r="C538" s="55">
        <v>43347</v>
      </c>
      <c r="D538" s="55" t="s">
        <v>35</v>
      </c>
      <c r="E538" s="12">
        <v>3.896103896103896E-2</v>
      </c>
      <c r="F538" s="65">
        <v>43347</v>
      </c>
      <c r="G538" s="55">
        <v>2018</v>
      </c>
      <c r="H538" s="69">
        <f t="shared" si="8"/>
        <v>2019</v>
      </c>
    </row>
    <row r="539" spans="1:8" x14ac:dyDescent="0.25">
      <c r="A539" s="55">
        <v>14</v>
      </c>
      <c r="B539" s="55">
        <v>3</v>
      </c>
      <c r="C539" s="55">
        <v>43348</v>
      </c>
      <c r="D539" s="55" t="s">
        <v>35</v>
      </c>
      <c r="E539" s="12">
        <v>3.896103896103896E-2</v>
      </c>
      <c r="F539" s="65">
        <v>43348</v>
      </c>
      <c r="G539" s="55">
        <v>2018</v>
      </c>
      <c r="H539" s="69">
        <f t="shared" si="8"/>
        <v>2019</v>
      </c>
    </row>
    <row r="540" spans="1:8" x14ac:dyDescent="0.25">
      <c r="A540" s="55">
        <v>15</v>
      </c>
      <c r="B540" s="55">
        <v>3</v>
      </c>
      <c r="C540" s="55">
        <v>43349</v>
      </c>
      <c r="D540" s="55" t="s">
        <v>35</v>
      </c>
      <c r="E540" s="12">
        <v>3.896103896103896E-2</v>
      </c>
      <c r="F540" s="65">
        <v>43349</v>
      </c>
      <c r="G540" s="55">
        <v>2018</v>
      </c>
      <c r="H540" s="69">
        <f t="shared" si="8"/>
        <v>2019</v>
      </c>
    </row>
    <row r="541" spans="1:8" x14ac:dyDescent="0.25">
      <c r="A541" s="55">
        <v>16</v>
      </c>
      <c r="B541" s="55">
        <v>3</v>
      </c>
      <c r="C541" s="55">
        <v>43350</v>
      </c>
      <c r="D541" s="55" t="s">
        <v>35</v>
      </c>
      <c r="E541" s="12">
        <v>3.896103896103896E-2</v>
      </c>
      <c r="F541" s="65">
        <v>43350</v>
      </c>
      <c r="G541" s="55">
        <v>2018</v>
      </c>
      <c r="H541" s="69">
        <f t="shared" si="8"/>
        <v>2019</v>
      </c>
    </row>
    <row r="542" spans="1:8" x14ac:dyDescent="0.25">
      <c r="A542" s="55">
        <v>17</v>
      </c>
      <c r="B542" s="55">
        <v>3</v>
      </c>
      <c r="C542" s="55">
        <v>43351</v>
      </c>
      <c r="D542" s="55" t="s">
        <v>35</v>
      </c>
      <c r="E542" s="12">
        <v>3.896103896103896E-2</v>
      </c>
      <c r="F542" s="65">
        <v>43351</v>
      </c>
      <c r="G542" s="55">
        <v>2018</v>
      </c>
      <c r="H542" s="69">
        <f t="shared" si="8"/>
        <v>2019</v>
      </c>
    </row>
    <row r="543" spans="1:8" x14ac:dyDescent="0.25">
      <c r="A543" s="55">
        <v>18</v>
      </c>
      <c r="B543" s="55">
        <v>3</v>
      </c>
      <c r="C543" s="55">
        <v>43352</v>
      </c>
      <c r="D543" s="55" t="s">
        <v>35</v>
      </c>
      <c r="E543" s="12">
        <v>3.896103896103896E-2</v>
      </c>
      <c r="F543" s="65">
        <v>43352</v>
      </c>
      <c r="G543" s="55">
        <v>2018</v>
      </c>
      <c r="H543" s="69">
        <f t="shared" si="8"/>
        <v>2019</v>
      </c>
    </row>
    <row r="544" spans="1:8" x14ac:dyDescent="0.25">
      <c r="A544" s="55">
        <v>19</v>
      </c>
      <c r="B544" s="55">
        <v>3</v>
      </c>
      <c r="C544" s="55">
        <v>43353</v>
      </c>
      <c r="D544" s="55" t="s">
        <v>35</v>
      </c>
      <c r="E544" s="12">
        <v>3.896103896103896E-2</v>
      </c>
      <c r="F544" s="65">
        <v>43353</v>
      </c>
      <c r="G544" s="55">
        <v>2018</v>
      </c>
      <c r="H544" s="69">
        <f t="shared" si="8"/>
        <v>2019</v>
      </c>
    </row>
    <row r="545" spans="1:8" x14ac:dyDescent="0.25">
      <c r="A545" s="55">
        <v>20</v>
      </c>
      <c r="B545" s="55">
        <v>3</v>
      </c>
      <c r="C545" s="55">
        <v>43354</v>
      </c>
      <c r="D545" s="55" t="s">
        <v>35</v>
      </c>
      <c r="E545" s="12">
        <v>3.896103896103896E-2</v>
      </c>
      <c r="F545" s="65">
        <v>43354</v>
      </c>
      <c r="G545" s="55">
        <v>2018</v>
      </c>
      <c r="H545" s="69">
        <f t="shared" si="8"/>
        <v>2019</v>
      </c>
    </row>
    <row r="546" spans="1:8" x14ac:dyDescent="0.25">
      <c r="A546" s="55">
        <v>21</v>
      </c>
      <c r="B546" s="55">
        <v>3</v>
      </c>
      <c r="C546" s="55">
        <v>43355</v>
      </c>
      <c r="D546" s="55" t="s">
        <v>35</v>
      </c>
      <c r="E546" s="12">
        <v>3.896103896103896E-2</v>
      </c>
      <c r="F546" s="65">
        <v>43355</v>
      </c>
      <c r="G546" s="55">
        <v>2018</v>
      </c>
      <c r="H546" s="69">
        <f t="shared" si="8"/>
        <v>2019</v>
      </c>
    </row>
    <row r="547" spans="1:8" x14ac:dyDescent="0.25">
      <c r="A547" s="55">
        <v>22</v>
      </c>
      <c r="B547" s="55">
        <v>10</v>
      </c>
      <c r="C547" s="55">
        <v>43356</v>
      </c>
      <c r="D547" s="55" t="s">
        <v>35</v>
      </c>
      <c r="E547" s="12">
        <v>0.12987012987012986</v>
      </c>
      <c r="F547" s="65">
        <v>43356</v>
      </c>
      <c r="G547" s="55">
        <v>2018</v>
      </c>
      <c r="H547" s="69">
        <f t="shared" si="8"/>
        <v>2019</v>
      </c>
    </row>
    <row r="548" spans="1:8" x14ac:dyDescent="0.25">
      <c r="A548" s="55">
        <v>23</v>
      </c>
      <c r="B548" s="55">
        <v>10</v>
      </c>
      <c r="C548" s="55">
        <v>43357</v>
      </c>
      <c r="D548" s="55" t="s">
        <v>35</v>
      </c>
      <c r="E548" s="12">
        <v>0.12987012987012986</v>
      </c>
      <c r="F548" s="65">
        <v>43357</v>
      </c>
      <c r="G548" s="55">
        <v>2018</v>
      </c>
      <c r="H548" s="69">
        <f t="shared" si="8"/>
        <v>2019</v>
      </c>
    </row>
    <row r="549" spans="1:8" x14ac:dyDescent="0.25">
      <c r="A549" s="55">
        <v>24</v>
      </c>
      <c r="B549" s="55">
        <v>10</v>
      </c>
      <c r="C549" s="55">
        <v>43358</v>
      </c>
      <c r="D549" s="55" t="s">
        <v>35</v>
      </c>
      <c r="E549" s="12">
        <v>0.12987012987012986</v>
      </c>
      <c r="F549" s="65">
        <v>43358</v>
      </c>
      <c r="G549" s="55">
        <v>2018</v>
      </c>
      <c r="H549" s="69">
        <f t="shared" si="8"/>
        <v>2019</v>
      </c>
    </row>
    <row r="550" spans="1:8" x14ac:dyDescent="0.25">
      <c r="A550" s="55">
        <v>25</v>
      </c>
      <c r="B550" s="55">
        <v>13</v>
      </c>
      <c r="C550" s="55">
        <v>43359</v>
      </c>
      <c r="D550" s="55" t="s">
        <v>35</v>
      </c>
      <c r="E550" s="12">
        <v>0.16883116883116883</v>
      </c>
      <c r="F550" s="65">
        <v>43359</v>
      </c>
      <c r="G550" s="55">
        <v>2018</v>
      </c>
      <c r="H550" s="69">
        <f t="shared" si="8"/>
        <v>2019</v>
      </c>
    </row>
    <row r="551" spans="1:8" x14ac:dyDescent="0.25">
      <c r="A551" s="55">
        <v>26</v>
      </c>
      <c r="B551" s="55">
        <v>18</v>
      </c>
      <c r="C551" s="55">
        <v>43360</v>
      </c>
      <c r="D551" s="55" t="s">
        <v>35</v>
      </c>
      <c r="E551" s="12">
        <v>0.23376623376623376</v>
      </c>
      <c r="F551" s="65">
        <v>43360</v>
      </c>
      <c r="G551" s="55">
        <v>2018</v>
      </c>
      <c r="H551" s="69">
        <f t="shared" si="8"/>
        <v>2019</v>
      </c>
    </row>
    <row r="552" spans="1:8" x14ac:dyDescent="0.25">
      <c r="A552" s="55">
        <v>27</v>
      </c>
      <c r="B552" s="55">
        <v>19</v>
      </c>
      <c r="C552" s="55">
        <v>43361</v>
      </c>
      <c r="D552" s="55" t="s">
        <v>35</v>
      </c>
      <c r="E552" s="12">
        <v>0.24675324675324675</v>
      </c>
      <c r="F552" s="65">
        <v>43361</v>
      </c>
      <c r="G552" s="55">
        <v>2018</v>
      </c>
      <c r="H552" s="69">
        <f t="shared" si="8"/>
        <v>2019</v>
      </c>
    </row>
    <row r="553" spans="1:8" x14ac:dyDescent="0.25">
      <c r="A553" s="55">
        <v>28</v>
      </c>
      <c r="B553" s="55">
        <v>19</v>
      </c>
      <c r="C553" s="55">
        <v>43362</v>
      </c>
      <c r="D553" s="55" t="s">
        <v>35</v>
      </c>
      <c r="E553" s="12">
        <v>0.24675324675324675</v>
      </c>
      <c r="F553" s="65">
        <v>43362</v>
      </c>
      <c r="G553" s="55">
        <v>2018</v>
      </c>
      <c r="H553" s="69">
        <f t="shared" si="8"/>
        <v>2019</v>
      </c>
    </row>
    <row r="554" spans="1:8" x14ac:dyDescent="0.25">
      <c r="A554" s="55">
        <v>29</v>
      </c>
      <c r="B554" s="55">
        <v>31</v>
      </c>
      <c r="C554" s="55">
        <v>43363</v>
      </c>
      <c r="D554" s="55" t="s">
        <v>35</v>
      </c>
      <c r="E554" s="12">
        <v>0.40259740259740262</v>
      </c>
      <c r="F554" s="65">
        <v>43363</v>
      </c>
      <c r="G554" s="55">
        <v>2018</v>
      </c>
      <c r="H554" s="69">
        <f t="shared" si="8"/>
        <v>2019</v>
      </c>
    </row>
    <row r="555" spans="1:8" x14ac:dyDescent="0.25">
      <c r="A555" s="55">
        <v>30</v>
      </c>
      <c r="B555" s="55">
        <v>33</v>
      </c>
      <c r="C555" s="55">
        <v>43364</v>
      </c>
      <c r="D555" s="55" t="s">
        <v>35</v>
      </c>
      <c r="E555" s="12">
        <v>0.42857142857142855</v>
      </c>
      <c r="F555" s="65">
        <v>43364</v>
      </c>
      <c r="G555" s="55">
        <v>2018</v>
      </c>
      <c r="H555" s="69">
        <f t="shared" si="8"/>
        <v>2019</v>
      </c>
    </row>
    <row r="556" spans="1:8" x14ac:dyDescent="0.25">
      <c r="A556" s="55">
        <v>31</v>
      </c>
      <c r="B556" s="55">
        <v>34</v>
      </c>
      <c r="C556" s="55">
        <v>43365</v>
      </c>
      <c r="D556" s="55" t="s">
        <v>35</v>
      </c>
      <c r="E556" s="12">
        <v>0.44155844155844154</v>
      </c>
      <c r="F556" s="65">
        <v>43365</v>
      </c>
      <c r="G556" s="55">
        <v>2018</v>
      </c>
      <c r="H556" s="69">
        <f t="shared" si="8"/>
        <v>2019</v>
      </c>
    </row>
    <row r="557" spans="1:8" x14ac:dyDescent="0.25">
      <c r="A557" s="55">
        <v>32</v>
      </c>
      <c r="B557" s="55">
        <v>36</v>
      </c>
      <c r="C557" s="55">
        <v>43366</v>
      </c>
      <c r="D557" s="55" t="s">
        <v>35</v>
      </c>
      <c r="E557" s="12">
        <v>0.46753246753246752</v>
      </c>
      <c r="F557" s="65">
        <v>43366</v>
      </c>
      <c r="G557" s="55">
        <v>2018</v>
      </c>
      <c r="H557" s="69">
        <f t="shared" si="8"/>
        <v>2019</v>
      </c>
    </row>
    <row r="558" spans="1:8" x14ac:dyDescent="0.25">
      <c r="A558" s="55">
        <v>33</v>
      </c>
      <c r="B558" s="55">
        <v>42</v>
      </c>
      <c r="C558" s="55">
        <v>43367</v>
      </c>
      <c r="D558" s="55" t="s">
        <v>35</v>
      </c>
      <c r="E558" s="12">
        <v>0.54545454545454541</v>
      </c>
      <c r="F558" s="65">
        <v>43367</v>
      </c>
      <c r="G558" s="55">
        <v>2018</v>
      </c>
      <c r="H558" s="69">
        <f t="shared" si="8"/>
        <v>2019</v>
      </c>
    </row>
    <row r="559" spans="1:8" x14ac:dyDescent="0.25">
      <c r="A559" s="55">
        <v>34</v>
      </c>
      <c r="B559" s="55">
        <v>42</v>
      </c>
      <c r="C559" s="55">
        <v>43368</v>
      </c>
      <c r="D559" s="55" t="s">
        <v>35</v>
      </c>
      <c r="E559" s="12">
        <v>0.54545454545454541</v>
      </c>
      <c r="F559" s="65">
        <v>43368</v>
      </c>
      <c r="G559" s="55">
        <v>2018</v>
      </c>
      <c r="H559" s="69">
        <f t="shared" si="8"/>
        <v>2019</v>
      </c>
    </row>
    <row r="560" spans="1:8" x14ac:dyDescent="0.25">
      <c r="A560" s="55">
        <v>35</v>
      </c>
      <c r="B560" s="55">
        <v>42</v>
      </c>
      <c r="C560" s="55">
        <v>43369</v>
      </c>
      <c r="D560" s="55" t="s">
        <v>35</v>
      </c>
      <c r="E560" s="12">
        <v>0.54545454545454541</v>
      </c>
      <c r="F560" s="65">
        <v>43369</v>
      </c>
      <c r="G560" s="55">
        <v>2018</v>
      </c>
      <c r="H560" s="69">
        <f t="shared" si="8"/>
        <v>2019</v>
      </c>
    </row>
    <row r="561" spans="1:8" x14ac:dyDescent="0.25">
      <c r="A561" s="55">
        <v>36</v>
      </c>
      <c r="B561" s="55">
        <v>43</v>
      </c>
      <c r="C561" s="55">
        <v>43370</v>
      </c>
      <c r="D561" s="55" t="s">
        <v>35</v>
      </c>
      <c r="E561" s="12">
        <v>0.55844155844155841</v>
      </c>
      <c r="F561" s="65">
        <v>43370</v>
      </c>
      <c r="G561" s="55">
        <v>2018</v>
      </c>
      <c r="H561" s="69">
        <f t="shared" si="8"/>
        <v>2019</v>
      </c>
    </row>
    <row r="562" spans="1:8" x14ac:dyDescent="0.25">
      <c r="A562" s="55">
        <v>37</v>
      </c>
      <c r="B562" s="55">
        <v>43</v>
      </c>
      <c r="C562" s="55">
        <v>43371</v>
      </c>
      <c r="D562" s="55" t="s">
        <v>35</v>
      </c>
      <c r="E562" s="12">
        <v>0.55844155844155841</v>
      </c>
      <c r="F562" s="65">
        <v>43371</v>
      </c>
      <c r="G562" s="55">
        <v>2018</v>
      </c>
      <c r="H562" s="69">
        <f t="shared" si="8"/>
        <v>2019</v>
      </c>
    </row>
    <row r="563" spans="1:8" x14ac:dyDescent="0.25">
      <c r="A563" s="55">
        <v>38</v>
      </c>
      <c r="B563" s="55">
        <v>43</v>
      </c>
      <c r="C563" s="55">
        <v>43372</v>
      </c>
      <c r="D563" s="55" t="s">
        <v>35</v>
      </c>
      <c r="E563" s="12">
        <v>0.55844155844155841</v>
      </c>
      <c r="F563" s="65">
        <v>43372</v>
      </c>
      <c r="G563" s="55">
        <v>2018</v>
      </c>
      <c r="H563" s="69">
        <f t="shared" si="8"/>
        <v>2019</v>
      </c>
    </row>
    <row r="564" spans="1:8" x14ac:dyDescent="0.25">
      <c r="A564" s="55">
        <v>39</v>
      </c>
      <c r="B564" s="55">
        <v>44</v>
      </c>
      <c r="C564" s="55">
        <v>43373</v>
      </c>
      <c r="D564" s="55" t="s">
        <v>35</v>
      </c>
      <c r="E564" s="12">
        <v>0.5714285714285714</v>
      </c>
      <c r="F564" s="65">
        <v>43373</v>
      </c>
      <c r="G564" s="55">
        <v>2018</v>
      </c>
      <c r="H564" s="69">
        <f t="shared" si="8"/>
        <v>2019</v>
      </c>
    </row>
    <row r="565" spans="1:8" x14ac:dyDescent="0.25">
      <c r="A565" s="55">
        <v>40</v>
      </c>
      <c r="B565" s="55">
        <v>48</v>
      </c>
      <c r="C565" s="55">
        <v>43374</v>
      </c>
      <c r="D565" s="55" t="s">
        <v>35</v>
      </c>
      <c r="E565" s="12">
        <v>0.62337662337662336</v>
      </c>
      <c r="F565" s="65">
        <v>43374</v>
      </c>
      <c r="G565" s="55">
        <v>2018</v>
      </c>
      <c r="H565" s="69">
        <f t="shared" si="8"/>
        <v>2019</v>
      </c>
    </row>
    <row r="566" spans="1:8" x14ac:dyDescent="0.25">
      <c r="A566" s="55">
        <v>41</v>
      </c>
      <c r="B566" s="55">
        <v>49</v>
      </c>
      <c r="C566" s="55">
        <v>43375</v>
      </c>
      <c r="D566" s="55" t="s">
        <v>35</v>
      </c>
      <c r="E566" s="12">
        <v>0.63636363636363635</v>
      </c>
      <c r="F566" s="65">
        <v>43375</v>
      </c>
      <c r="G566" s="55">
        <v>2018</v>
      </c>
      <c r="H566" s="69">
        <f t="shared" si="8"/>
        <v>2019</v>
      </c>
    </row>
    <row r="567" spans="1:8" x14ac:dyDescent="0.25">
      <c r="A567" s="55">
        <v>42</v>
      </c>
      <c r="B567" s="55">
        <v>49</v>
      </c>
      <c r="C567" s="55">
        <v>43376</v>
      </c>
      <c r="D567" s="55" t="s">
        <v>35</v>
      </c>
      <c r="E567" s="12">
        <v>0.63636363636363635</v>
      </c>
      <c r="F567" s="65">
        <v>43376</v>
      </c>
      <c r="G567" s="55">
        <v>2018</v>
      </c>
      <c r="H567" s="69">
        <f t="shared" si="8"/>
        <v>2019</v>
      </c>
    </row>
    <row r="568" spans="1:8" x14ac:dyDescent="0.25">
      <c r="A568" s="55">
        <v>43</v>
      </c>
      <c r="B568" s="55">
        <v>50</v>
      </c>
      <c r="C568" s="55">
        <v>43377</v>
      </c>
      <c r="D568" s="55" t="s">
        <v>35</v>
      </c>
      <c r="E568" s="12">
        <v>0.64935064935064934</v>
      </c>
      <c r="F568" s="65">
        <v>43377</v>
      </c>
      <c r="G568" s="55">
        <v>2018</v>
      </c>
      <c r="H568" s="69">
        <f t="shared" si="8"/>
        <v>2019</v>
      </c>
    </row>
    <row r="569" spans="1:8" x14ac:dyDescent="0.25">
      <c r="A569" s="55">
        <v>44</v>
      </c>
      <c r="B569" s="55">
        <v>50</v>
      </c>
      <c r="C569" s="55">
        <v>43378</v>
      </c>
      <c r="D569" s="55" t="s">
        <v>35</v>
      </c>
      <c r="E569" s="12">
        <v>0.64935064935064934</v>
      </c>
      <c r="F569" s="65">
        <v>43378</v>
      </c>
      <c r="G569" s="55">
        <v>2018</v>
      </c>
      <c r="H569" s="69">
        <f t="shared" si="8"/>
        <v>2019</v>
      </c>
    </row>
    <row r="570" spans="1:8" x14ac:dyDescent="0.25">
      <c r="A570" s="55">
        <v>45</v>
      </c>
      <c r="B570" s="55">
        <v>54</v>
      </c>
      <c r="C570" s="55">
        <v>43379</v>
      </c>
      <c r="D570" s="55" t="s">
        <v>35</v>
      </c>
      <c r="E570" s="12">
        <v>0.70129870129870131</v>
      </c>
      <c r="F570" s="65">
        <v>43379</v>
      </c>
      <c r="G570" s="55">
        <v>2018</v>
      </c>
      <c r="H570" s="69">
        <f t="shared" si="8"/>
        <v>2019</v>
      </c>
    </row>
    <row r="571" spans="1:8" x14ac:dyDescent="0.25">
      <c r="A571" s="55">
        <v>46</v>
      </c>
      <c r="B571" s="55">
        <v>54</v>
      </c>
      <c r="C571" s="55">
        <v>43380</v>
      </c>
      <c r="D571" s="55" t="s">
        <v>35</v>
      </c>
      <c r="E571" s="12">
        <v>0.70129870129870131</v>
      </c>
      <c r="F571" s="65">
        <v>43380</v>
      </c>
      <c r="G571" s="55">
        <v>2018</v>
      </c>
      <c r="H571" s="69">
        <f t="shared" si="8"/>
        <v>2019</v>
      </c>
    </row>
    <row r="572" spans="1:8" x14ac:dyDescent="0.25">
      <c r="A572" s="55">
        <v>47</v>
      </c>
      <c r="B572" s="55">
        <v>54</v>
      </c>
      <c r="C572" s="55">
        <v>43381</v>
      </c>
      <c r="D572" s="55" t="s">
        <v>35</v>
      </c>
      <c r="E572" s="12">
        <v>0.70129870129870131</v>
      </c>
      <c r="F572" s="65">
        <v>43381</v>
      </c>
      <c r="G572" s="55">
        <v>2018</v>
      </c>
      <c r="H572" s="69">
        <f t="shared" si="8"/>
        <v>2019</v>
      </c>
    </row>
    <row r="573" spans="1:8" x14ac:dyDescent="0.25">
      <c r="A573" s="55">
        <v>48</v>
      </c>
      <c r="B573" s="55">
        <v>55</v>
      </c>
      <c r="C573" s="55">
        <v>43382</v>
      </c>
      <c r="D573" s="55" t="s">
        <v>35</v>
      </c>
      <c r="E573" s="12">
        <v>0.7142857142857143</v>
      </c>
      <c r="F573" s="65">
        <v>43382</v>
      </c>
      <c r="G573" s="55">
        <v>2018</v>
      </c>
      <c r="H573" s="69">
        <f t="shared" si="8"/>
        <v>2019</v>
      </c>
    </row>
    <row r="574" spans="1:8" x14ac:dyDescent="0.25">
      <c r="A574" s="55">
        <v>49</v>
      </c>
      <c r="B574" s="55">
        <v>56</v>
      </c>
      <c r="C574" s="55">
        <v>43383</v>
      </c>
      <c r="D574" s="55" t="s">
        <v>35</v>
      </c>
      <c r="E574" s="12">
        <v>0.72727272727272729</v>
      </c>
      <c r="F574" s="65">
        <v>43383</v>
      </c>
      <c r="G574" s="55">
        <v>2018</v>
      </c>
      <c r="H574" s="69">
        <f t="shared" si="8"/>
        <v>2019</v>
      </c>
    </row>
    <row r="575" spans="1:8" x14ac:dyDescent="0.25">
      <c r="A575" s="55">
        <v>50</v>
      </c>
      <c r="B575" s="55">
        <v>56</v>
      </c>
      <c r="C575" s="55">
        <v>43384</v>
      </c>
      <c r="D575" s="55" t="s">
        <v>35</v>
      </c>
      <c r="E575" s="12">
        <v>0.72727272727272729</v>
      </c>
      <c r="F575" s="65">
        <v>43384</v>
      </c>
      <c r="G575" s="55">
        <v>2018</v>
      </c>
      <c r="H575" s="69">
        <f t="shared" si="8"/>
        <v>2019</v>
      </c>
    </row>
    <row r="576" spans="1:8" x14ac:dyDescent="0.25">
      <c r="A576" s="55">
        <v>51</v>
      </c>
      <c r="B576" s="55">
        <v>58</v>
      </c>
      <c r="C576" s="55">
        <v>43385</v>
      </c>
      <c r="D576" s="55" t="s">
        <v>35</v>
      </c>
      <c r="E576" s="12">
        <v>0.75324675324675328</v>
      </c>
      <c r="F576" s="65">
        <v>43385</v>
      </c>
      <c r="G576" s="55">
        <v>2018</v>
      </c>
      <c r="H576" s="69">
        <f t="shared" si="8"/>
        <v>2019</v>
      </c>
    </row>
    <row r="577" spans="1:8" x14ac:dyDescent="0.25">
      <c r="A577" s="55">
        <v>52</v>
      </c>
      <c r="B577" s="55">
        <v>58</v>
      </c>
      <c r="C577" s="55">
        <v>43386</v>
      </c>
      <c r="D577" s="55" t="s">
        <v>35</v>
      </c>
      <c r="E577" s="12">
        <v>0.75324675324675328</v>
      </c>
      <c r="F577" s="65">
        <v>43386</v>
      </c>
      <c r="G577" s="55">
        <v>2018</v>
      </c>
      <c r="H577" s="69">
        <f t="shared" si="8"/>
        <v>2019</v>
      </c>
    </row>
    <row r="578" spans="1:8" x14ac:dyDescent="0.25">
      <c r="A578" s="55">
        <v>53</v>
      </c>
      <c r="B578" s="55">
        <v>58</v>
      </c>
      <c r="C578" s="55">
        <v>43387</v>
      </c>
      <c r="D578" s="55" t="s">
        <v>35</v>
      </c>
      <c r="E578" s="12">
        <v>0.75324675324675328</v>
      </c>
      <c r="F578" s="65">
        <v>43387</v>
      </c>
      <c r="G578" s="55">
        <v>2018</v>
      </c>
      <c r="H578" s="69">
        <f t="shared" si="8"/>
        <v>2019</v>
      </c>
    </row>
    <row r="579" spans="1:8" x14ac:dyDescent="0.25">
      <c r="A579" s="55">
        <v>54</v>
      </c>
      <c r="B579" s="55">
        <v>58</v>
      </c>
      <c r="C579" s="55">
        <v>43388</v>
      </c>
      <c r="D579" s="55" t="s">
        <v>35</v>
      </c>
      <c r="E579" s="12">
        <v>0.75324675324675328</v>
      </c>
      <c r="F579" s="65">
        <v>43388</v>
      </c>
      <c r="G579" s="55">
        <v>2018</v>
      </c>
      <c r="H579" s="69">
        <f t="shared" ref="H579:H642" si="9">G579+1</f>
        <v>2019</v>
      </c>
    </row>
    <row r="580" spans="1:8" x14ac:dyDescent="0.25">
      <c r="A580" s="55">
        <v>55</v>
      </c>
      <c r="B580" s="55">
        <v>58</v>
      </c>
      <c r="C580" s="55">
        <v>43389</v>
      </c>
      <c r="D580" s="55" t="s">
        <v>35</v>
      </c>
      <c r="E580" s="12">
        <v>0.75324675324675328</v>
      </c>
      <c r="F580" s="65">
        <v>43389</v>
      </c>
      <c r="G580" s="55">
        <v>2018</v>
      </c>
      <c r="H580" s="69">
        <f t="shared" si="9"/>
        <v>2019</v>
      </c>
    </row>
    <row r="581" spans="1:8" x14ac:dyDescent="0.25">
      <c r="A581" s="55">
        <v>56</v>
      </c>
      <c r="B581" s="55">
        <v>62</v>
      </c>
      <c r="C581" s="55">
        <v>43390</v>
      </c>
      <c r="D581" s="55" t="s">
        <v>35</v>
      </c>
      <c r="E581" s="12">
        <v>0.80519480519480524</v>
      </c>
      <c r="F581" s="65">
        <v>43390</v>
      </c>
      <c r="G581" s="55">
        <v>2018</v>
      </c>
      <c r="H581" s="69">
        <f t="shared" si="9"/>
        <v>2019</v>
      </c>
    </row>
    <row r="582" spans="1:8" x14ac:dyDescent="0.25">
      <c r="A582" s="55">
        <v>57</v>
      </c>
      <c r="B582" s="55">
        <v>62</v>
      </c>
      <c r="C582" s="55">
        <v>43391</v>
      </c>
      <c r="D582" s="55" t="s">
        <v>35</v>
      </c>
      <c r="E582" s="12">
        <v>0.80519480519480524</v>
      </c>
      <c r="F582" s="65">
        <v>43391</v>
      </c>
      <c r="G582" s="55">
        <v>2018</v>
      </c>
      <c r="H582" s="69">
        <f t="shared" si="9"/>
        <v>2019</v>
      </c>
    </row>
    <row r="583" spans="1:8" x14ac:dyDescent="0.25">
      <c r="A583" s="55">
        <v>58</v>
      </c>
      <c r="B583" s="55">
        <v>62</v>
      </c>
      <c r="C583" s="55">
        <v>43392</v>
      </c>
      <c r="D583" s="55" t="s">
        <v>35</v>
      </c>
      <c r="E583" s="12">
        <v>0.80519480519480524</v>
      </c>
      <c r="F583" s="65">
        <v>43392</v>
      </c>
      <c r="G583" s="55">
        <v>2018</v>
      </c>
      <c r="H583" s="69">
        <f t="shared" si="9"/>
        <v>2019</v>
      </c>
    </row>
    <row r="584" spans="1:8" x14ac:dyDescent="0.25">
      <c r="A584" s="55">
        <v>59</v>
      </c>
      <c r="B584" s="55">
        <v>63</v>
      </c>
      <c r="C584" s="55">
        <v>43393</v>
      </c>
      <c r="D584" s="55" t="s">
        <v>35</v>
      </c>
      <c r="E584" s="12">
        <v>0.81818181818181823</v>
      </c>
      <c r="F584" s="65">
        <v>43393</v>
      </c>
      <c r="G584" s="55">
        <v>2018</v>
      </c>
      <c r="H584" s="69">
        <f t="shared" si="9"/>
        <v>2019</v>
      </c>
    </row>
    <row r="585" spans="1:8" x14ac:dyDescent="0.25">
      <c r="A585" s="55">
        <v>60</v>
      </c>
      <c r="B585" s="55">
        <v>63</v>
      </c>
      <c r="C585" s="55">
        <v>43394</v>
      </c>
      <c r="D585" s="55" t="s">
        <v>35</v>
      </c>
      <c r="E585" s="12">
        <v>0.81818181818181823</v>
      </c>
      <c r="F585" s="65">
        <v>43394</v>
      </c>
      <c r="G585" s="55">
        <v>2018</v>
      </c>
      <c r="H585" s="69">
        <f t="shared" si="9"/>
        <v>2019</v>
      </c>
    </row>
    <row r="586" spans="1:8" x14ac:dyDescent="0.25">
      <c r="A586" s="55">
        <v>61</v>
      </c>
      <c r="B586" s="55">
        <v>63</v>
      </c>
      <c r="C586" s="55">
        <v>43395</v>
      </c>
      <c r="D586" s="55" t="s">
        <v>35</v>
      </c>
      <c r="E586" s="12">
        <v>0.81818181818181823</v>
      </c>
      <c r="F586" s="65">
        <v>43395</v>
      </c>
      <c r="G586" s="55">
        <v>2018</v>
      </c>
      <c r="H586" s="69">
        <f t="shared" si="9"/>
        <v>2019</v>
      </c>
    </row>
    <row r="587" spans="1:8" x14ac:dyDescent="0.25">
      <c r="A587" s="55">
        <v>62</v>
      </c>
      <c r="B587" s="55">
        <v>63</v>
      </c>
      <c r="C587" s="55">
        <v>43396</v>
      </c>
      <c r="D587" s="55" t="s">
        <v>35</v>
      </c>
      <c r="E587" s="12">
        <v>0.81818181818181823</v>
      </c>
      <c r="F587" s="65">
        <v>43396</v>
      </c>
      <c r="G587" s="55">
        <v>2018</v>
      </c>
      <c r="H587" s="69">
        <f t="shared" si="9"/>
        <v>2019</v>
      </c>
    </row>
    <row r="588" spans="1:8" x14ac:dyDescent="0.25">
      <c r="A588" s="55">
        <v>63</v>
      </c>
      <c r="B588" s="55">
        <v>63</v>
      </c>
      <c r="C588" s="55">
        <v>43397</v>
      </c>
      <c r="D588" s="55" t="s">
        <v>35</v>
      </c>
      <c r="E588" s="12">
        <v>0.81818181818181823</v>
      </c>
      <c r="F588" s="65">
        <v>43397</v>
      </c>
      <c r="G588" s="55">
        <v>2018</v>
      </c>
      <c r="H588" s="69">
        <f t="shared" si="9"/>
        <v>2019</v>
      </c>
    </row>
    <row r="589" spans="1:8" x14ac:dyDescent="0.25">
      <c r="A589" s="55">
        <v>64</v>
      </c>
      <c r="B589" s="55">
        <v>63</v>
      </c>
      <c r="C589" s="55">
        <v>43398</v>
      </c>
      <c r="D589" s="55" t="s">
        <v>35</v>
      </c>
      <c r="E589" s="12">
        <v>0.81818181818181823</v>
      </c>
      <c r="F589" s="65">
        <v>43398</v>
      </c>
      <c r="G589" s="55">
        <v>2018</v>
      </c>
      <c r="H589" s="69">
        <f t="shared" si="9"/>
        <v>2019</v>
      </c>
    </row>
    <row r="590" spans="1:8" x14ac:dyDescent="0.25">
      <c r="A590" s="55">
        <v>65</v>
      </c>
      <c r="B590" s="55">
        <v>63</v>
      </c>
      <c r="C590" s="55">
        <v>43399</v>
      </c>
      <c r="D590" s="55" t="s">
        <v>35</v>
      </c>
      <c r="E590" s="12">
        <v>0.81818181818181823</v>
      </c>
      <c r="F590" s="65">
        <v>43399</v>
      </c>
      <c r="G590" s="55">
        <v>2018</v>
      </c>
      <c r="H590" s="69">
        <f t="shared" si="9"/>
        <v>2019</v>
      </c>
    </row>
    <row r="591" spans="1:8" x14ac:dyDescent="0.25">
      <c r="A591" s="55">
        <v>66</v>
      </c>
      <c r="B591" s="55">
        <v>63</v>
      </c>
      <c r="C591" s="55">
        <v>43400</v>
      </c>
      <c r="D591" s="55" t="s">
        <v>35</v>
      </c>
      <c r="E591" s="12">
        <v>0.81818181818181823</v>
      </c>
      <c r="F591" s="65">
        <v>43400</v>
      </c>
      <c r="G591" s="55">
        <v>2018</v>
      </c>
      <c r="H591" s="69">
        <f t="shared" si="9"/>
        <v>2019</v>
      </c>
    </row>
    <row r="592" spans="1:8" x14ac:dyDescent="0.25">
      <c r="A592" s="55">
        <v>67</v>
      </c>
      <c r="B592" s="55">
        <v>63</v>
      </c>
      <c r="C592" s="55">
        <v>43401</v>
      </c>
      <c r="D592" s="55" t="s">
        <v>35</v>
      </c>
      <c r="E592" s="12">
        <v>0.81818181818181823</v>
      </c>
      <c r="F592" s="65">
        <v>43401</v>
      </c>
      <c r="G592" s="55">
        <v>2018</v>
      </c>
      <c r="H592" s="69">
        <f t="shared" si="9"/>
        <v>2019</v>
      </c>
    </row>
    <row r="593" spans="1:8" x14ac:dyDescent="0.25">
      <c r="A593" s="55">
        <v>68</v>
      </c>
      <c r="B593" s="55">
        <v>63</v>
      </c>
      <c r="C593" s="55">
        <v>43402</v>
      </c>
      <c r="D593" s="55" t="s">
        <v>35</v>
      </c>
      <c r="E593" s="12">
        <v>0.81818181818181823</v>
      </c>
      <c r="F593" s="65">
        <v>43402</v>
      </c>
      <c r="G593" s="55">
        <v>2018</v>
      </c>
      <c r="H593" s="69">
        <f t="shared" si="9"/>
        <v>2019</v>
      </c>
    </row>
    <row r="594" spans="1:8" x14ac:dyDescent="0.25">
      <c r="A594" s="55">
        <v>69</v>
      </c>
      <c r="B594" s="55">
        <v>65</v>
      </c>
      <c r="C594" s="55">
        <v>43403</v>
      </c>
      <c r="D594" s="55" t="s">
        <v>35</v>
      </c>
      <c r="E594" s="12">
        <v>0.8441558441558441</v>
      </c>
      <c r="F594" s="65">
        <v>43403</v>
      </c>
      <c r="G594" s="55">
        <v>2018</v>
      </c>
      <c r="H594" s="69">
        <f t="shared" si="9"/>
        <v>2019</v>
      </c>
    </row>
    <row r="595" spans="1:8" x14ac:dyDescent="0.25">
      <c r="A595" s="55">
        <v>70</v>
      </c>
      <c r="B595" s="55">
        <v>65</v>
      </c>
      <c r="C595" s="55">
        <v>43404</v>
      </c>
      <c r="D595" s="55" t="s">
        <v>35</v>
      </c>
      <c r="E595" s="12">
        <v>0.8441558441558441</v>
      </c>
      <c r="F595" s="65">
        <v>43404</v>
      </c>
      <c r="G595" s="55">
        <v>2018</v>
      </c>
      <c r="H595" s="69">
        <f t="shared" si="9"/>
        <v>2019</v>
      </c>
    </row>
    <row r="596" spans="1:8" x14ac:dyDescent="0.25">
      <c r="A596" s="55">
        <v>71</v>
      </c>
      <c r="B596" s="55">
        <v>69</v>
      </c>
      <c r="C596" s="55">
        <v>43405</v>
      </c>
      <c r="D596" s="55" t="s">
        <v>35</v>
      </c>
      <c r="E596" s="12">
        <v>0.89610389610389607</v>
      </c>
      <c r="F596" s="65">
        <v>43405</v>
      </c>
      <c r="G596" s="55">
        <v>2018</v>
      </c>
      <c r="H596" s="69">
        <f t="shared" si="9"/>
        <v>2019</v>
      </c>
    </row>
    <row r="597" spans="1:8" x14ac:dyDescent="0.25">
      <c r="A597" s="55">
        <v>72</v>
      </c>
      <c r="B597" s="55">
        <v>69</v>
      </c>
      <c r="C597" s="55">
        <v>43406</v>
      </c>
      <c r="D597" s="55" t="s">
        <v>35</v>
      </c>
      <c r="E597" s="12">
        <v>0.89610389610389607</v>
      </c>
      <c r="F597" s="65">
        <v>43406</v>
      </c>
      <c r="G597" s="55">
        <v>2018</v>
      </c>
      <c r="H597" s="69">
        <f t="shared" si="9"/>
        <v>2019</v>
      </c>
    </row>
    <row r="598" spans="1:8" x14ac:dyDescent="0.25">
      <c r="A598" s="55">
        <v>73</v>
      </c>
      <c r="B598" s="55">
        <v>69</v>
      </c>
      <c r="C598" s="55">
        <v>43407</v>
      </c>
      <c r="D598" s="55" t="s">
        <v>35</v>
      </c>
      <c r="E598" s="12">
        <v>0.89610389610389607</v>
      </c>
      <c r="F598" s="65">
        <v>43407</v>
      </c>
      <c r="G598" s="55">
        <v>2018</v>
      </c>
      <c r="H598" s="69">
        <f t="shared" si="9"/>
        <v>2019</v>
      </c>
    </row>
    <row r="599" spans="1:8" x14ac:dyDescent="0.25">
      <c r="A599" s="55">
        <v>74</v>
      </c>
      <c r="B599" s="55">
        <v>69</v>
      </c>
      <c r="C599" s="55">
        <v>43408</v>
      </c>
      <c r="D599" s="55" t="s">
        <v>35</v>
      </c>
      <c r="E599" s="12">
        <v>0.89610389610389607</v>
      </c>
      <c r="F599" s="65">
        <v>43408</v>
      </c>
      <c r="G599" s="55">
        <v>2018</v>
      </c>
      <c r="H599" s="69">
        <f t="shared" si="9"/>
        <v>2019</v>
      </c>
    </row>
    <row r="600" spans="1:8" x14ac:dyDescent="0.25">
      <c r="A600" s="55">
        <v>75</v>
      </c>
      <c r="B600" s="55">
        <v>69</v>
      </c>
      <c r="C600" s="55">
        <v>43409</v>
      </c>
      <c r="D600" s="55" t="s">
        <v>35</v>
      </c>
      <c r="E600" s="12">
        <v>0.89610389610389607</v>
      </c>
      <c r="F600" s="65">
        <v>43409</v>
      </c>
      <c r="G600" s="55">
        <v>2018</v>
      </c>
      <c r="H600" s="69">
        <f t="shared" si="9"/>
        <v>2019</v>
      </c>
    </row>
    <row r="601" spans="1:8" x14ac:dyDescent="0.25">
      <c r="A601" s="55">
        <v>76</v>
      </c>
      <c r="B601" s="55">
        <v>69</v>
      </c>
      <c r="C601" s="55">
        <v>43410</v>
      </c>
      <c r="D601" s="55" t="s">
        <v>35</v>
      </c>
      <c r="E601" s="12">
        <v>0.89610389610389607</v>
      </c>
      <c r="F601" s="65">
        <v>43410</v>
      </c>
      <c r="G601" s="55">
        <v>2018</v>
      </c>
      <c r="H601" s="69">
        <f t="shared" si="9"/>
        <v>2019</v>
      </c>
    </row>
    <row r="602" spans="1:8" x14ac:dyDescent="0.25">
      <c r="A602" s="55">
        <v>77</v>
      </c>
      <c r="B602" s="55">
        <v>69</v>
      </c>
      <c r="C602" s="55">
        <v>43411</v>
      </c>
      <c r="D602" s="55" t="s">
        <v>35</v>
      </c>
      <c r="E602" s="12">
        <v>0.89610389610389607</v>
      </c>
      <c r="F602" s="65">
        <v>43411</v>
      </c>
      <c r="G602" s="55">
        <v>2018</v>
      </c>
      <c r="H602" s="69">
        <f t="shared" si="9"/>
        <v>2019</v>
      </c>
    </row>
    <row r="603" spans="1:8" x14ac:dyDescent="0.25">
      <c r="A603" s="55">
        <v>78</v>
      </c>
      <c r="B603" s="55">
        <v>69</v>
      </c>
      <c r="C603" s="55">
        <v>43412</v>
      </c>
      <c r="D603" s="55" t="s">
        <v>35</v>
      </c>
      <c r="E603" s="12">
        <v>0.89610389610389607</v>
      </c>
      <c r="F603" s="65">
        <v>43412</v>
      </c>
      <c r="G603" s="55">
        <v>2018</v>
      </c>
      <c r="H603" s="69">
        <f t="shared" si="9"/>
        <v>2019</v>
      </c>
    </row>
    <row r="604" spans="1:8" x14ac:dyDescent="0.25">
      <c r="A604" s="55">
        <v>79</v>
      </c>
      <c r="B604" s="55">
        <v>69</v>
      </c>
      <c r="C604" s="55">
        <v>43413</v>
      </c>
      <c r="D604" s="55" t="s">
        <v>35</v>
      </c>
      <c r="E604" s="12">
        <v>0.89610389610389607</v>
      </c>
      <c r="F604" s="65">
        <v>43413</v>
      </c>
      <c r="G604" s="55">
        <v>2018</v>
      </c>
      <c r="H604" s="69">
        <f t="shared" si="9"/>
        <v>2019</v>
      </c>
    </row>
    <row r="605" spans="1:8" x14ac:dyDescent="0.25">
      <c r="A605" s="55">
        <v>80</v>
      </c>
      <c r="B605" s="55">
        <v>69</v>
      </c>
      <c r="C605" s="55">
        <v>43414</v>
      </c>
      <c r="D605" s="55" t="s">
        <v>35</v>
      </c>
      <c r="E605" s="12">
        <v>0.89610389610389607</v>
      </c>
      <c r="F605" s="65">
        <v>43414</v>
      </c>
      <c r="G605" s="55">
        <v>2018</v>
      </c>
      <c r="H605" s="69">
        <f t="shared" si="9"/>
        <v>2019</v>
      </c>
    </row>
    <row r="606" spans="1:8" x14ac:dyDescent="0.25">
      <c r="A606" s="55">
        <v>81</v>
      </c>
      <c r="B606" s="55">
        <v>69</v>
      </c>
      <c r="C606" s="55">
        <v>43415</v>
      </c>
      <c r="D606" s="55" t="s">
        <v>35</v>
      </c>
      <c r="E606" s="12">
        <v>0.89610389610389607</v>
      </c>
      <c r="F606" s="65">
        <v>43415</v>
      </c>
      <c r="G606" s="55">
        <v>2018</v>
      </c>
      <c r="H606" s="69">
        <f t="shared" si="9"/>
        <v>2019</v>
      </c>
    </row>
    <row r="607" spans="1:8" x14ac:dyDescent="0.25">
      <c r="A607" s="55">
        <v>82</v>
      </c>
      <c r="B607" s="55">
        <v>69</v>
      </c>
      <c r="C607" s="55">
        <v>43416</v>
      </c>
      <c r="D607" s="55" t="s">
        <v>35</v>
      </c>
      <c r="E607" s="12">
        <v>0.89610389610389607</v>
      </c>
      <c r="F607" s="65">
        <v>43416</v>
      </c>
      <c r="G607" s="55">
        <v>2018</v>
      </c>
      <c r="H607" s="69">
        <f t="shared" si="9"/>
        <v>2019</v>
      </c>
    </row>
    <row r="608" spans="1:8" x14ac:dyDescent="0.25">
      <c r="A608" s="55">
        <v>83</v>
      </c>
      <c r="B608" s="55">
        <v>69</v>
      </c>
      <c r="C608" s="55">
        <v>43417</v>
      </c>
      <c r="D608" s="55" t="s">
        <v>35</v>
      </c>
      <c r="E608" s="12">
        <v>0.89610389610389607</v>
      </c>
      <c r="F608" s="65">
        <v>43417</v>
      </c>
      <c r="G608" s="55">
        <v>2018</v>
      </c>
      <c r="H608" s="69">
        <f t="shared" si="9"/>
        <v>2019</v>
      </c>
    </row>
    <row r="609" spans="1:8" x14ac:dyDescent="0.25">
      <c r="A609" s="55">
        <v>84</v>
      </c>
      <c r="B609" s="55">
        <v>69</v>
      </c>
      <c r="C609" s="55">
        <v>43418</v>
      </c>
      <c r="D609" s="55" t="s">
        <v>35</v>
      </c>
      <c r="E609" s="12">
        <v>0.89610389610389607</v>
      </c>
      <c r="F609" s="65">
        <v>43418</v>
      </c>
      <c r="G609" s="55">
        <v>2018</v>
      </c>
      <c r="H609" s="69">
        <f t="shared" si="9"/>
        <v>2019</v>
      </c>
    </row>
    <row r="610" spans="1:8" x14ac:dyDescent="0.25">
      <c r="A610" s="55">
        <v>85</v>
      </c>
      <c r="B610" s="55">
        <v>70</v>
      </c>
      <c r="C610" s="55">
        <v>43419</v>
      </c>
      <c r="D610" s="55" t="s">
        <v>35</v>
      </c>
      <c r="E610" s="12">
        <v>0.90909090909090906</v>
      </c>
      <c r="F610" s="65">
        <v>43419</v>
      </c>
      <c r="G610" s="55">
        <v>2018</v>
      </c>
      <c r="H610" s="69">
        <f t="shared" si="9"/>
        <v>2019</v>
      </c>
    </row>
    <row r="611" spans="1:8" x14ac:dyDescent="0.25">
      <c r="A611" s="55">
        <v>86</v>
      </c>
      <c r="B611" s="55">
        <v>70</v>
      </c>
      <c r="C611" s="55">
        <v>43420</v>
      </c>
      <c r="D611" s="55" t="s">
        <v>35</v>
      </c>
      <c r="E611" s="12">
        <v>0.90909090909090906</v>
      </c>
      <c r="F611" s="65">
        <v>43420</v>
      </c>
      <c r="G611" s="55">
        <v>2018</v>
      </c>
      <c r="H611" s="69">
        <f t="shared" si="9"/>
        <v>2019</v>
      </c>
    </row>
    <row r="612" spans="1:8" x14ac:dyDescent="0.25">
      <c r="A612" s="55">
        <v>87</v>
      </c>
      <c r="B612" s="55">
        <v>70</v>
      </c>
      <c r="C612" s="55">
        <v>43421</v>
      </c>
      <c r="D612" s="55" t="s">
        <v>35</v>
      </c>
      <c r="E612" s="12">
        <v>0.90909090909090906</v>
      </c>
      <c r="F612" s="65">
        <v>43421</v>
      </c>
      <c r="G612" s="55">
        <v>2018</v>
      </c>
      <c r="H612" s="69">
        <f t="shared" si="9"/>
        <v>2019</v>
      </c>
    </row>
    <row r="613" spans="1:8" x14ac:dyDescent="0.25">
      <c r="A613" s="55">
        <v>88</v>
      </c>
      <c r="B613" s="55">
        <v>71</v>
      </c>
      <c r="C613" s="55">
        <v>43422</v>
      </c>
      <c r="D613" s="55" t="s">
        <v>35</v>
      </c>
      <c r="E613" s="12">
        <v>0.92207792207792205</v>
      </c>
      <c r="F613" s="65">
        <v>43422</v>
      </c>
      <c r="G613" s="55">
        <v>2018</v>
      </c>
      <c r="H613" s="69">
        <f t="shared" si="9"/>
        <v>2019</v>
      </c>
    </row>
    <row r="614" spans="1:8" x14ac:dyDescent="0.25">
      <c r="A614" s="55">
        <v>89</v>
      </c>
      <c r="B614" s="55">
        <v>71</v>
      </c>
      <c r="C614" s="55">
        <v>43423</v>
      </c>
      <c r="D614" s="55" t="s">
        <v>35</v>
      </c>
      <c r="E614" s="12">
        <v>0.92207792207792205</v>
      </c>
      <c r="F614" s="65">
        <v>43423</v>
      </c>
      <c r="G614" s="55">
        <v>2018</v>
      </c>
      <c r="H614" s="69">
        <f t="shared" si="9"/>
        <v>2019</v>
      </c>
    </row>
    <row r="615" spans="1:8" x14ac:dyDescent="0.25">
      <c r="A615" s="55">
        <v>90</v>
      </c>
      <c r="B615" s="55">
        <v>75</v>
      </c>
      <c r="C615" s="55">
        <v>43424</v>
      </c>
      <c r="D615" s="55" t="s">
        <v>35</v>
      </c>
      <c r="E615" s="12">
        <v>0.97402597402597402</v>
      </c>
      <c r="F615" s="65">
        <v>43424</v>
      </c>
      <c r="G615" s="55">
        <v>2018</v>
      </c>
      <c r="H615" s="69">
        <f t="shared" si="9"/>
        <v>2019</v>
      </c>
    </row>
    <row r="616" spans="1:8" x14ac:dyDescent="0.25">
      <c r="A616" s="55">
        <v>91</v>
      </c>
      <c r="B616" s="55">
        <v>75</v>
      </c>
      <c r="C616" s="55">
        <v>43425</v>
      </c>
      <c r="D616" s="55" t="s">
        <v>35</v>
      </c>
      <c r="E616" s="12">
        <v>0.97402597402597402</v>
      </c>
      <c r="F616" s="65">
        <v>43425</v>
      </c>
      <c r="G616" s="55">
        <v>2018</v>
      </c>
      <c r="H616" s="69">
        <f t="shared" si="9"/>
        <v>2019</v>
      </c>
    </row>
    <row r="617" spans="1:8" x14ac:dyDescent="0.25">
      <c r="A617" s="55">
        <v>92</v>
      </c>
      <c r="B617" s="55">
        <v>75</v>
      </c>
      <c r="C617" s="55">
        <v>43426</v>
      </c>
      <c r="D617" s="55" t="s">
        <v>35</v>
      </c>
      <c r="E617" s="12">
        <v>0.97402597402597402</v>
      </c>
      <c r="F617" s="65">
        <v>43426</v>
      </c>
      <c r="G617" s="55">
        <v>2018</v>
      </c>
      <c r="H617" s="69">
        <f t="shared" si="9"/>
        <v>2019</v>
      </c>
    </row>
    <row r="618" spans="1:8" x14ac:dyDescent="0.25">
      <c r="A618" s="55">
        <v>93</v>
      </c>
      <c r="B618" s="55">
        <v>75</v>
      </c>
      <c r="C618" s="55">
        <v>43427</v>
      </c>
      <c r="D618" s="55" t="s">
        <v>35</v>
      </c>
      <c r="E618" s="12">
        <v>0.97402597402597402</v>
      </c>
      <c r="F618" s="65">
        <v>43427</v>
      </c>
      <c r="G618" s="55">
        <v>2018</v>
      </c>
      <c r="H618" s="69">
        <f t="shared" si="9"/>
        <v>2019</v>
      </c>
    </row>
    <row r="619" spans="1:8" x14ac:dyDescent="0.25">
      <c r="A619" s="55">
        <v>94</v>
      </c>
      <c r="B619" s="55">
        <v>75</v>
      </c>
      <c r="C619" s="55">
        <v>43428</v>
      </c>
      <c r="D619" s="55" t="s">
        <v>35</v>
      </c>
      <c r="E619" s="12">
        <v>0.97402597402597402</v>
      </c>
      <c r="F619" s="65">
        <v>43428</v>
      </c>
      <c r="G619" s="55">
        <v>2018</v>
      </c>
      <c r="H619" s="69">
        <f t="shared" si="9"/>
        <v>2019</v>
      </c>
    </row>
    <row r="620" spans="1:8" x14ac:dyDescent="0.25">
      <c r="A620" s="55">
        <v>95</v>
      </c>
      <c r="B620" s="55">
        <v>75</v>
      </c>
      <c r="C620" s="55">
        <v>43429</v>
      </c>
      <c r="D620" s="55" t="s">
        <v>35</v>
      </c>
      <c r="E620" s="12">
        <v>0.97402597402597402</v>
      </c>
      <c r="F620" s="65">
        <v>43429</v>
      </c>
      <c r="G620" s="55">
        <v>2018</v>
      </c>
      <c r="H620" s="69">
        <f t="shared" si="9"/>
        <v>2019</v>
      </c>
    </row>
    <row r="621" spans="1:8" x14ac:dyDescent="0.25">
      <c r="A621" s="55">
        <v>96</v>
      </c>
      <c r="B621" s="55">
        <v>75</v>
      </c>
      <c r="C621" s="55">
        <v>43430</v>
      </c>
      <c r="D621" s="55" t="s">
        <v>35</v>
      </c>
      <c r="E621" s="12">
        <v>0.97402597402597402</v>
      </c>
      <c r="F621" s="65">
        <v>43430</v>
      </c>
      <c r="G621" s="55">
        <v>2018</v>
      </c>
      <c r="H621" s="69">
        <f t="shared" si="9"/>
        <v>2019</v>
      </c>
    </row>
    <row r="622" spans="1:8" x14ac:dyDescent="0.25">
      <c r="A622" s="55">
        <v>97</v>
      </c>
      <c r="B622" s="55">
        <v>76</v>
      </c>
      <c r="C622" s="55">
        <v>43431</v>
      </c>
      <c r="D622" s="55" t="s">
        <v>35</v>
      </c>
      <c r="E622" s="12">
        <v>0.98701298701298701</v>
      </c>
      <c r="F622" s="65">
        <v>43431</v>
      </c>
      <c r="G622" s="55">
        <v>2018</v>
      </c>
      <c r="H622" s="69">
        <f t="shared" si="9"/>
        <v>2019</v>
      </c>
    </row>
    <row r="623" spans="1:8" x14ac:dyDescent="0.25">
      <c r="A623" s="55">
        <v>98</v>
      </c>
      <c r="B623" s="55">
        <v>76</v>
      </c>
      <c r="C623" s="55">
        <v>43432</v>
      </c>
      <c r="D623" s="55" t="s">
        <v>35</v>
      </c>
      <c r="E623" s="12">
        <v>0.98701298701298701</v>
      </c>
      <c r="F623" s="65">
        <v>43432</v>
      </c>
      <c r="G623" s="55">
        <v>2018</v>
      </c>
      <c r="H623" s="69">
        <f t="shared" si="9"/>
        <v>2019</v>
      </c>
    </row>
    <row r="624" spans="1:8" x14ac:dyDescent="0.25">
      <c r="A624" s="55">
        <v>99</v>
      </c>
      <c r="B624" s="55">
        <v>76</v>
      </c>
      <c r="C624" s="55">
        <v>43433</v>
      </c>
      <c r="D624" s="55" t="s">
        <v>35</v>
      </c>
      <c r="E624" s="12">
        <v>0.98701298701298701</v>
      </c>
      <c r="F624" s="65">
        <v>43433</v>
      </c>
      <c r="G624" s="55">
        <v>2018</v>
      </c>
      <c r="H624" s="69">
        <f t="shared" si="9"/>
        <v>2019</v>
      </c>
    </row>
    <row r="625" spans="1:8" x14ac:dyDescent="0.25">
      <c r="A625" s="55">
        <v>100</v>
      </c>
      <c r="B625" s="55">
        <v>76</v>
      </c>
      <c r="C625" s="55">
        <v>43434</v>
      </c>
      <c r="D625" s="55" t="s">
        <v>35</v>
      </c>
      <c r="E625" s="12">
        <v>0.98701298701298701</v>
      </c>
      <c r="F625" s="65">
        <v>43434</v>
      </c>
      <c r="G625" s="55">
        <v>2018</v>
      </c>
      <c r="H625" s="69">
        <f t="shared" si="9"/>
        <v>2019</v>
      </c>
    </row>
    <row r="626" spans="1:8" x14ac:dyDescent="0.25">
      <c r="A626" s="55">
        <v>101</v>
      </c>
      <c r="B626" s="55">
        <v>76</v>
      </c>
      <c r="C626" s="55">
        <v>43435</v>
      </c>
      <c r="D626" s="55" t="s">
        <v>35</v>
      </c>
      <c r="E626" s="12">
        <v>0.98701298701298701</v>
      </c>
      <c r="F626" s="65">
        <v>43435</v>
      </c>
      <c r="G626" s="55">
        <v>2018</v>
      </c>
      <c r="H626" s="69">
        <f t="shared" si="9"/>
        <v>2019</v>
      </c>
    </row>
    <row r="627" spans="1:8" x14ac:dyDescent="0.25">
      <c r="A627" s="55">
        <v>102</v>
      </c>
      <c r="B627" s="55">
        <v>76</v>
      </c>
      <c r="C627" s="55">
        <v>43436</v>
      </c>
      <c r="D627" s="55" t="s">
        <v>35</v>
      </c>
      <c r="E627" s="12">
        <v>0.98701298701298701</v>
      </c>
      <c r="F627" s="65">
        <v>43436</v>
      </c>
      <c r="G627" s="55">
        <v>2018</v>
      </c>
      <c r="H627" s="69">
        <f t="shared" si="9"/>
        <v>2019</v>
      </c>
    </row>
    <row r="628" spans="1:8" x14ac:dyDescent="0.25">
      <c r="A628" s="55">
        <v>103</v>
      </c>
      <c r="B628" s="55">
        <v>76</v>
      </c>
      <c r="C628" s="55">
        <v>43437</v>
      </c>
      <c r="D628" s="55" t="s">
        <v>35</v>
      </c>
      <c r="E628" s="12">
        <v>0.98701298701298701</v>
      </c>
      <c r="F628" s="65">
        <v>43437</v>
      </c>
      <c r="G628" s="55">
        <v>2018</v>
      </c>
      <c r="H628" s="69">
        <f t="shared" si="9"/>
        <v>2019</v>
      </c>
    </row>
    <row r="629" spans="1:8" x14ac:dyDescent="0.25">
      <c r="A629" s="55">
        <v>104</v>
      </c>
      <c r="B629" s="55">
        <v>76</v>
      </c>
      <c r="C629" s="55">
        <v>43438</v>
      </c>
      <c r="D629" s="55" t="s">
        <v>35</v>
      </c>
      <c r="E629" s="12">
        <v>0.98701298701298701</v>
      </c>
      <c r="F629" s="65">
        <v>43438</v>
      </c>
      <c r="G629" s="55">
        <v>2018</v>
      </c>
      <c r="H629" s="69">
        <f t="shared" si="9"/>
        <v>2019</v>
      </c>
    </row>
    <row r="630" spans="1:8" x14ac:dyDescent="0.25">
      <c r="A630" s="55">
        <v>105</v>
      </c>
      <c r="B630" s="55">
        <v>77</v>
      </c>
      <c r="C630" s="55">
        <v>43439</v>
      </c>
      <c r="D630" s="55" t="s">
        <v>35</v>
      </c>
      <c r="E630" s="12">
        <v>1</v>
      </c>
      <c r="F630" s="65">
        <v>43439</v>
      </c>
      <c r="G630" s="55">
        <v>2018</v>
      </c>
      <c r="H630" s="69">
        <f t="shared" si="9"/>
        <v>2019</v>
      </c>
    </row>
    <row r="631" spans="1:8" x14ac:dyDescent="0.25">
      <c r="A631" s="55">
        <v>106</v>
      </c>
      <c r="B631" s="55">
        <v>77</v>
      </c>
      <c r="C631" s="55">
        <v>43440</v>
      </c>
      <c r="D631" s="55" t="s">
        <v>35</v>
      </c>
      <c r="E631" s="12">
        <v>1</v>
      </c>
      <c r="F631" s="65">
        <v>43440</v>
      </c>
      <c r="G631" s="55">
        <v>2018</v>
      </c>
      <c r="H631" s="69">
        <f t="shared" si="9"/>
        <v>2019</v>
      </c>
    </row>
    <row r="632" spans="1:8" x14ac:dyDescent="0.25">
      <c r="A632" s="55">
        <v>107</v>
      </c>
      <c r="B632" s="55">
        <v>77</v>
      </c>
      <c r="C632" s="55">
        <v>43441</v>
      </c>
      <c r="D632" s="55" t="s">
        <v>35</v>
      </c>
      <c r="E632" s="12">
        <v>1</v>
      </c>
      <c r="F632" s="65">
        <v>43441</v>
      </c>
      <c r="G632" s="55">
        <v>2018</v>
      </c>
      <c r="H632" s="69">
        <f t="shared" si="9"/>
        <v>2019</v>
      </c>
    </row>
    <row r="633" spans="1:8" x14ac:dyDescent="0.25">
      <c r="A633" s="55">
        <v>108</v>
      </c>
      <c r="B633" s="55">
        <v>77</v>
      </c>
      <c r="C633" s="55">
        <v>43442</v>
      </c>
      <c r="D633" s="55" t="s">
        <v>35</v>
      </c>
      <c r="E633" s="12">
        <v>1</v>
      </c>
      <c r="F633" s="65">
        <v>43442</v>
      </c>
      <c r="G633" s="55">
        <v>2018</v>
      </c>
      <c r="H633" s="69">
        <f t="shared" si="9"/>
        <v>2019</v>
      </c>
    </row>
    <row r="634" spans="1:8" x14ac:dyDescent="0.25">
      <c r="A634" s="55">
        <v>109</v>
      </c>
      <c r="B634" s="55">
        <v>77</v>
      </c>
      <c r="C634" s="55">
        <v>43443</v>
      </c>
      <c r="D634" s="55" t="s">
        <v>35</v>
      </c>
      <c r="E634" s="12">
        <v>1</v>
      </c>
      <c r="F634" s="65">
        <v>43443</v>
      </c>
      <c r="G634" s="55">
        <v>2018</v>
      </c>
      <c r="H634" s="69">
        <f t="shared" si="9"/>
        <v>2019</v>
      </c>
    </row>
    <row r="635" spans="1:8" x14ac:dyDescent="0.25">
      <c r="A635" s="55">
        <v>110</v>
      </c>
      <c r="B635" s="55">
        <v>77</v>
      </c>
      <c r="C635" s="55">
        <v>43444</v>
      </c>
      <c r="D635" s="55" t="s">
        <v>35</v>
      </c>
      <c r="E635" s="12">
        <v>1</v>
      </c>
      <c r="F635" s="65">
        <v>43444</v>
      </c>
      <c r="G635" s="55">
        <v>2018</v>
      </c>
      <c r="H635" s="69">
        <f t="shared" si="9"/>
        <v>2019</v>
      </c>
    </row>
    <row r="636" spans="1:8" x14ac:dyDescent="0.25">
      <c r="A636" s="55">
        <v>111</v>
      </c>
      <c r="B636" s="55">
        <v>77</v>
      </c>
      <c r="C636" s="55">
        <v>43445</v>
      </c>
      <c r="D636" s="55" t="s">
        <v>35</v>
      </c>
      <c r="E636" s="12">
        <v>1</v>
      </c>
      <c r="F636" s="65">
        <v>43445</v>
      </c>
      <c r="G636" s="55">
        <v>2018</v>
      </c>
      <c r="H636" s="69">
        <f t="shared" si="9"/>
        <v>2019</v>
      </c>
    </row>
    <row r="637" spans="1:8" x14ac:dyDescent="0.25">
      <c r="A637" s="55">
        <v>112</v>
      </c>
      <c r="B637" s="55">
        <v>77</v>
      </c>
      <c r="C637" s="55">
        <v>43446</v>
      </c>
      <c r="D637" s="55" t="s">
        <v>35</v>
      </c>
      <c r="E637" s="12">
        <v>1</v>
      </c>
      <c r="F637" s="65">
        <v>43446</v>
      </c>
      <c r="G637" s="55">
        <v>2018</v>
      </c>
      <c r="H637" s="69">
        <f t="shared" si="9"/>
        <v>2019</v>
      </c>
    </row>
    <row r="638" spans="1:8" x14ac:dyDescent="0.25">
      <c r="A638" s="55">
        <v>113</v>
      </c>
      <c r="B638" s="55">
        <v>77</v>
      </c>
      <c r="C638" s="55">
        <v>43447</v>
      </c>
      <c r="D638" s="55" t="s">
        <v>35</v>
      </c>
      <c r="E638" s="12">
        <v>1</v>
      </c>
      <c r="F638" s="65">
        <v>43447</v>
      </c>
      <c r="G638" s="55">
        <v>2018</v>
      </c>
      <c r="H638" s="69">
        <f t="shared" si="9"/>
        <v>2019</v>
      </c>
    </row>
    <row r="639" spans="1:8" x14ac:dyDescent="0.25">
      <c r="A639" s="55">
        <v>114</v>
      </c>
      <c r="B639" s="55">
        <v>77</v>
      </c>
      <c r="C639" s="55">
        <v>43448</v>
      </c>
      <c r="D639" s="55" t="s">
        <v>35</v>
      </c>
      <c r="E639" s="12">
        <v>1</v>
      </c>
      <c r="F639" s="65">
        <v>43448</v>
      </c>
      <c r="G639" s="55">
        <v>2018</v>
      </c>
      <c r="H639" s="69">
        <f t="shared" si="9"/>
        <v>2019</v>
      </c>
    </row>
    <row r="640" spans="1:8" x14ac:dyDescent="0.25">
      <c r="A640" s="55">
        <v>115</v>
      </c>
      <c r="B640" s="55">
        <v>77</v>
      </c>
      <c r="C640" s="55">
        <v>43449</v>
      </c>
      <c r="D640" s="55" t="s">
        <v>35</v>
      </c>
      <c r="E640" s="12">
        <v>1</v>
      </c>
      <c r="F640" s="65">
        <v>43449</v>
      </c>
      <c r="G640" s="55">
        <v>2018</v>
      </c>
      <c r="H640" s="69">
        <f t="shared" si="9"/>
        <v>2019</v>
      </c>
    </row>
    <row r="641" spans="1:8" x14ac:dyDescent="0.25">
      <c r="A641" s="55">
        <v>116</v>
      </c>
      <c r="B641" s="55">
        <v>77</v>
      </c>
      <c r="C641" s="55">
        <v>43450</v>
      </c>
      <c r="D641" s="55" t="s">
        <v>35</v>
      </c>
      <c r="E641" s="12">
        <v>1</v>
      </c>
      <c r="F641" s="65">
        <v>43450</v>
      </c>
      <c r="G641" s="55">
        <v>2018</v>
      </c>
      <c r="H641" s="69">
        <f t="shared" si="9"/>
        <v>2019</v>
      </c>
    </row>
    <row r="642" spans="1:8" x14ac:dyDescent="0.25">
      <c r="A642" s="55">
        <v>117</v>
      </c>
      <c r="B642" s="55">
        <v>77</v>
      </c>
      <c r="C642" s="55">
        <v>43451</v>
      </c>
      <c r="D642" s="55" t="s">
        <v>35</v>
      </c>
      <c r="E642" s="12">
        <v>1</v>
      </c>
      <c r="F642" s="65">
        <v>43451</v>
      </c>
      <c r="G642" s="55">
        <v>2018</v>
      </c>
      <c r="H642" s="69">
        <f t="shared" si="9"/>
        <v>2019</v>
      </c>
    </row>
    <row r="643" spans="1:8" x14ac:dyDescent="0.25">
      <c r="A643" s="55">
        <v>118</v>
      </c>
      <c r="B643" s="55">
        <v>77</v>
      </c>
      <c r="C643" s="55">
        <v>43452</v>
      </c>
      <c r="D643" s="55" t="s">
        <v>35</v>
      </c>
      <c r="E643" s="12">
        <v>1</v>
      </c>
      <c r="F643" s="65">
        <v>43452</v>
      </c>
      <c r="G643" s="55">
        <v>2018</v>
      </c>
      <c r="H643" s="69">
        <f t="shared" ref="H643:H706" si="10">G643+1</f>
        <v>2019</v>
      </c>
    </row>
    <row r="644" spans="1:8" x14ac:dyDescent="0.25">
      <c r="A644" s="55">
        <v>119</v>
      </c>
      <c r="B644" s="55">
        <v>77</v>
      </c>
      <c r="C644" s="55">
        <v>43453</v>
      </c>
      <c r="D644" s="55" t="s">
        <v>35</v>
      </c>
      <c r="E644" s="12">
        <v>1</v>
      </c>
      <c r="F644" s="65">
        <v>43453</v>
      </c>
      <c r="G644" s="55">
        <v>2018</v>
      </c>
      <c r="H644" s="69">
        <f t="shared" si="10"/>
        <v>2019</v>
      </c>
    </row>
    <row r="645" spans="1:8" x14ac:dyDescent="0.25">
      <c r="A645" s="55">
        <v>120</v>
      </c>
      <c r="B645" s="55">
        <v>77</v>
      </c>
      <c r="C645" s="55">
        <v>43454</v>
      </c>
      <c r="D645" s="55" t="s">
        <v>35</v>
      </c>
      <c r="E645" s="12">
        <v>1</v>
      </c>
      <c r="F645" s="65">
        <v>43454</v>
      </c>
      <c r="G645" s="55">
        <v>2018</v>
      </c>
      <c r="H645" s="69">
        <f t="shared" si="10"/>
        <v>2019</v>
      </c>
    </row>
    <row r="646" spans="1:8" x14ac:dyDescent="0.25">
      <c r="A646" s="55">
        <v>121</v>
      </c>
      <c r="B646" s="55">
        <v>77</v>
      </c>
      <c r="C646" s="55">
        <v>43455</v>
      </c>
      <c r="D646" s="55" t="s">
        <v>35</v>
      </c>
      <c r="E646" s="12">
        <v>1</v>
      </c>
      <c r="F646" s="65">
        <v>43455</v>
      </c>
      <c r="G646" s="55">
        <v>2018</v>
      </c>
      <c r="H646" s="69">
        <f t="shared" si="10"/>
        <v>2019</v>
      </c>
    </row>
    <row r="647" spans="1:8" x14ac:dyDescent="0.25">
      <c r="A647" s="55">
        <v>122</v>
      </c>
      <c r="B647" s="55">
        <v>77</v>
      </c>
      <c r="C647" s="55">
        <v>43456</v>
      </c>
      <c r="D647" s="55" t="s">
        <v>35</v>
      </c>
      <c r="E647" s="12">
        <v>1</v>
      </c>
      <c r="F647" s="65">
        <v>43456</v>
      </c>
      <c r="G647" s="55">
        <v>2018</v>
      </c>
      <c r="H647" s="69">
        <f t="shared" si="10"/>
        <v>2019</v>
      </c>
    </row>
    <row r="648" spans="1:8" x14ac:dyDescent="0.25">
      <c r="A648" s="55">
        <v>123</v>
      </c>
      <c r="B648" s="55">
        <v>77</v>
      </c>
      <c r="C648" s="55">
        <v>43457</v>
      </c>
      <c r="D648" s="55" t="s">
        <v>35</v>
      </c>
      <c r="E648" s="12">
        <v>1</v>
      </c>
      <c r="F648" s="65">
        <v>43457</v>
      </c>
      <c r="G648" s="55">
        <v>2018</v>
      </c>
      <c r="H648" s="69">
        <f t="shared" si="10"/>
        <v>2019</v>
      </c>
    </row>
    <row r="649" spans="1:8" x14ac:dyDescent="0.25">
      <c r="A649" s="55">
        <v>124</v>
      </c>
      <c r="B649" s="55">
        <v>77</v>
      </c>
      <c r="C649" s="55">
        <v>43458</v>
      </c>
      <c r="D649" s="55" t="s">
        <v>35</v>
      </c>
      <c r="E649" s="12">
        <v>1</v>
      </c>
      <c r="F649" s="65">
        <v>43458</v>
      </c>
      <c r="G649" s="55">
        <v>2018</v>
      </c>
      <c r="H649" s="69">
        <f t="shared" si="10"/>
        <v>2019</v>
      </c>
    </row>
    <row r="650" spans="1:8" x14ac:dyDescent="0.25">
      <c r="A650" s="55">
        <v>125</v>
      </c>
      <c r="B650" s="55">
        <v>77</v>
      </c>
      <c r="C650" s="55">
        <v>43459</v>
      </c>
      <c r="D650" s="55" t="s">
        <v>35</v>
      </c>
      <c r="E650" s="12">
        <v>1</v>
      </c>
      <c r="F650" s="65">
        <v>43459</v>
      </c>
      <c r="G650" s="55">
        <v>2018</v>
      </c>
      <c r="H650" s="69">
        <f t="shared" si="10"/>
        <v>2019</v>
      </c>
    </row>
    <row r="651" spans="1:8" x14ac:dyDescent="0.25">
      <c r="A651" s="55">
        <v>126</v>
      </c>
      <c r="B651" s="55">
        <v>77</v>
      </c>
      <c r="C651" s="55">
        <v>43460</v>
      </c>
      <c r="D651" s="55" t="s">
        <v>35</v>
      </c>
      <c r="E651" s="12">
        <v>1</v>
      </c>
      <c r="F651" s="65">
        <v>43460</v>
      </c>
      <c r="G651" s="55">
        <v>2018</v>
      </c>
      <c r="H651" s="69">
        <f t="shared" si="10"/>
        <v>2019</v>
      </c>
    </row>
    <row r="652" spans="1:8" x14ac:dyDescent="0.25">
      <c r="A652" s="55">
        <v>127</v>
      </c>
      <c r="B652" s="55">
        <v>77</v>
      </c>
      <c r="C652" s="55">
        <v>43461</v>
      </c>
      <c r="D652" s="55" t="s">
        <v>35</v>
      </c>
      <c r="E652" s="12">
        <v>1</v>
      </c>
      <c r="F652" s="65">
        <v>43461</v>
      </c>
      <c r="G652" s="55">
        <v>2018</v>
      </c>
      <c r="H652" s="69">
        <f t="shared" si="10"/>
        <v>2019</v>
      </c>
    </row>
    <row r="653" spans="1:8" x14ac:dyDescent="0.25">
      <c r="A653" s="55">
        <v>128</v>
      </c>
      <c r="B653" s="55">
        <v>77</v>
      </c>
      <c r="C653" s="55">
        <v>43462</v>
      </c>
      <c r="D653" s="55" t="s">
        <v>35</v>
      </c>
      <c r="E653" s="12">
        <v>1</v>
      </c>
      <c r="F653" s="65">
        <v>43462</v>
      </c>
      <c r="G653" s="55">
        <v>2018</v>
      </c>
      <c r="H653" s="69">
        <f t="shared" si="10"/>
        <v>2019</v>
      </c>
    </row>
    <row r="654" spans="1:8" x14ac:dyDescent="0.25">
      <c r="A654" s="55">
        <v>129</v>
      </c>
      <c r="B654" s="55">
        <v>77</v>
      </c>
      <c r="C654" s="55">
        <v>43463</v>
      </c>
      <c r="D654" s="55" t="s">
        <v>35</v>
      </c>
      <c r="E654" s="12">
        <v>1</v>
      </c>
      <c r="F654" s="65">
        <v>43463</v>
      </c>
      <c r="G654" s="55">
        <v>2018</v>
      </c>
      <c r="H654" s="69">
        <f t="shared" si="10"/>
        <v>2019</v>
      </c>
    </row>
    <row r="655" spans="1:8" x14ac:dyDescent="0.25">
      <c r="A655" s="55">
        <v>130</v>
      </c>
      <c r="B655" s="55">
        <v>77</v>
      </c>
      <c r="C655" s="55">
        <v>43464</v>
      </c>
      <c r="D655" s="55" t="s">
        <v>35</v>
      </c>
      <c r="E655" s="12">
        <v>1</v>
      </c>
      <c r="F655" s="65">
        <v>43464</v>
      </c>
      <c r="G655" s="55">
        <v>2018</v>
      </c>
      <c r="H655" s="69">
        <f t="shared" si="10"/>
        <v>2019</v>
      </c>
    </row>
    <row r="656" spans="1:8" x14ac:dyDescent="0.25">
      <c r="A656" s="55">
        <v>131</v>
      </c>
      <c r="B656" s="55">
        <v>77</v>
      </c>
      <c r="C656" s="55">
        <v>43465</v>
      </c>
      <c r="D656" s="55" t="s">
        <v>35</v>
      </c>
      <c r="E656" s="12">
        <v>1</v>
      </c>
      <c r="F656" s="65">
        <v>43465</v>
      </c>
      <c r="G656" s="55">
        <v>2018</v>
      </c>
      <c r="H656" s="69">
        <f t="shared" si="10"/>
        <v>2019</v>
      </c>
    </row>
    <row r="657" spans="1:8" x14ac:dyDescent="0.25">
      <c r="A657" s="55">
        <v>1</v>
      </c>
      <c r="B657" s="55">
        <v>0</v>
      </c>
      <c r="C657" s="55">
        <v>43700</v>
      </c>
      <c r="D657" s="55" t="s">
        <v>36</v>
      </c>
      <c r="E657" s="12">
        <v>0</v>
      </c>
      <c r="F657" s="65">
        <v>43700</v>
      </c>
      <c r="G657" s="55">
        <v>2019</v>
      </c>
      <c r="H657" s="69">
        <f t="shared" si="10"/>
        <v>2020</v>
      </c>
    </row>
    <row r="658" spans="1:8" x14ac:dyDescent="0.25">
      <c r="A658" s="55">
        <v>2</v>
      </c>
      <c r="B658" s="55">
        <v>0</v>
      </c>
      <c r="C658" s="55">
        <v>43701</v>
      </c>
      <c r="D658" s="55" t="s">
        <v>36</v>
      </c>
      <c r="E658" s="12">
        <v>0</v>
      </c>
      <c r="F658" s="65">
        <v>43701</v>
      </c>
      <c r="G658" s="55">
        <v>2019</v>
      </c>
      <c r="H658" s="69">
        <f t="shared" si="10"/>
        <v>2020</v>
      </c>
    </row>
    <row r="659" spans="1:8" x14ac:dyDescent="0.25">
      <c r="A659" s="55">
        <v>3</v>
      </c>
      <c r="B659" s="55">
        <v>2</v>
      </c>
      <c r="C659" s="55">
        <v>43702</v>
      </c>
      <c r="D659" s="55" t="s">
        <v>36</v>
      </c>
      <c r="E659" s="12">
        <v>2.2988505747126436E-2</v>
      </c>
      <c r="F659" s="65">
        <v>43702</v>
      </c>
      <c r="G659" s="55">
        <v>2019</v>
      </c>
      <c r="H659" s="69">
        <f t="shared" si="10"/>
        <v>2020</v>
      </c>
    </row>
    <row r="660" spans="1:8" x14ac:dyDescent="0.25">
      <c r="A660" s="55">
        <v>4</v>
      </c>
      <c r="B660" s="55">
        <v>5</v>
      </c>
      <c r="C660" s="55">
        <v>43703</v>
      </c>
      <c r="D660" s="55" t="s">
        <v>36</v>
      </c>
      <c r="E660" s="12">
        <v>5.7471264367816091E-2</v>
      </c>
      <c r="F660" s="65">
        <v>43703</v>
      </c>
      <c r="G660" s="55">
        <v>2019</v>
      </c>
      <c r="H660" s="69">
        <f t="shared" si="10"/>
        <v>2020</v>
      </c>
    </row>
    <row r="661" spans="1:8" x14ac:dyDescent="0.25">
      <c r="A661" s="55">
        <v>5</v>
      </c>
      <c r="B661" s="55">
        <v>5</v>
      </c>
      <c r="C661" s="55">
        <v>43704</v>
      </c>
      <c r="D661" s="55" t="s">
        <v>36</v>
      </c>
      <c r="E661" s="12">
        <v>5.7471264367816091E-2</v>
      </c>
      <c r="F661" s="65">
        <v>43704</v>
      </c>
      <c r="G661" s="55">
        <v>2019</v>
      </c>
      <c r="H661" s="69">
        <f t="shared" si="10"/>
        <v>2020</v>
      </c>
    </row>
    <row r="662" spans="1:8" x14ac:dyDescent="0.25">
      <c r="A662" s="55">
        <v>6</v>
      </c>
      <c r="B662" s="55">
        <v>5</v>
      </c>
      <c r="C662" s="55">
        <v>43705</v>
      </c>
      <c r="D662" s="55" t="s">
        <v>36</v>
      </c>
      <c r="E662" s="12">
        <v>5.7471264367816091E-2</v>
      </c>
      <c r="F662" s="65">
        <v>43705</v>
      </c>
      <c r="G662" s="55">
        <v>2019</v>
      </c>
      <c r="H662" s="69">
        <f t="shared" si="10"/>
        <v>2020</v>
      </c>
    </row>
    <row r="663" spans="1:8" x14ac:dyDescent="0.25">
      <c r="A663" s="55">
        <v>7</v>
      </c>
      <c r="B663" s="55">
        <v>5</v>
      </c>
      <c r="C663" s="55">
        <v>43706</v>
      </c>
      <c r="D663" s="55" t="s">
        <v>36</v>
      </c>
      <c r="E663" s="12">
        <v>5.7471264367816091E-2</v>
      </c>
      <c r="F663" s="65">
        <v>43706</v>
      </c>
      <c r="G663" s="55">
        <v>2019</v>
      </c>
      <c r="H663" s="69">
        <f t="shared" si="10"/>
        <v>2020</v>
      </c>
    </row>
    <row r="664" spans="1:8" x14ac:dyDescent="0.25">
      <c r="A664" s="55">
        <v>8</v>
      </c>
      <c r="B664" s="55">
        <v>5</v>
      </c>
      <c r="C664" s="55">
        <v>43707</v>
      </c>
      <c r="D664" s="55" t="s">
        <v>36</v>
      </c>
      <c r="E664" s="12">
        <v>5.7471264367816091E-2</v>
      </c>
      <c r="F664" s="65">
        <v>43707</v>
      </c>
      <c r="G664" s="55">
        <v>2019</v>
      </c>
      <c r="H664" s="69">
        <f t="shared" si="10"/>
        <v>2020</v>
      </c>
    </row>
    <row r="665" spans="1:8" x14ac:dyDescent="0.25">
      <c r="A665" s="55">
        <v>9</v>
      </c>
      <c r="B665" s="55">
        <v>5</v>
      </c>
      <c r="C665" s="55">
        <v>43708</v>
      </c>
      <c r="D665" s="55" t="s">
        <v>36</v>
      </c>
      <c r="E665" s="12">
        <v>5.7471264367816091E-2</v>
      </c>
      <c r="F665" s="65">
        <v>43708</v>
      </c>
      <c r="G665" s="55">
        <v>2019</v>
      </c>
      <c r="H665" s="69">
        <f t="shared" si="10"/>
        <v>2020</v>
      </c>
    </row>
    <row r="666" spans="1:8" x14ac:dyDescent="0.25">
      <c r="A666" s="55">
        <v>10</v>
      </c>
      <c r="B666" s="55">
        <v>6</v>
      </c>
      <c r="C666" s="55">
        <v>43709</v>
      </c>
      <c r="D666" s="55" t="s">
        <v>36</v>
      </c>
      <c r="E666" s="12">
        <v>6.8965517241379309E-2</v>
      </c>
      <c r="F666" s="65">
        <v>43709</v>
      </c>
      <c r="G666" s="55">
        <v>2019</v>
      </c>
      <c r="H666" s="69">
        <f t="shared" si="10"/>
        <v>2020</v>
      </c>
    </row>
    <row r="667" spans="1:8" x14ac:dyDescent="0.25">
      <c r="A667" s="55">
        <v>11</v>
      </c>
      <c r="B667" s="55">
        <v>6</v>
      </c>
      <c r="C667" s="55">
        <v>43710</v>
      </c>
      <c r="D667" s="55" t="s">
        <v>36</v>
      </c>
      <c r="E667" s="12">
        <v>6.8965517241379309E-2</v>
      </c>
      <c r="F667" s="65">
        <v>43710</v>
      </c>
      <c r="G667" s="55">
        <v>2019</v>
      </c>
      <c r="H667" s="69">
        <f t="shared" si="10"/>
        <v>2020</v>
      </c>
    </row>
    <row r="668" spans="1:8" x14ac:dyDescent="0.25">
      <c r="A668" s="55">
        <v>12</v>
      </c>
      <c r="B668" s="55">
        <v>6</v>
      </c>
      <c r="C668" s="55">
        <v>43711</v>
      </c>
      <c r="D668" s="55" t="s">
        <v>36</v>
      </c>
      <c r="E668" s="12">
        <v>6.8965517241379309E-2</v>
      </c>
      <c r="F668" s="65">
        <v>43711</v>
      </c>
      <c r="G668" s="55">
        <v>2019</v>
      </c>
      <c r="H668" s="69">
        <f t="shared" si="10"/>
        <v>2020</v>
      </c>
    </row>
    <row r="669" spans="1:8" x14ac:dyDescent="0.25">
      <c r="A669" s="55">
        <v>13</v>
      </c>
      <c r="B669" s="55">
        <v>6</v>
      </c>
      <c r="C669" s="55">
        <v>43712</v>
      </c>
      <c r="D669" s="55" t="s">
        <v>36</v>
      </c>
      <c r="E669" s="12">
        <v>6.8965517241379309E-2</v>
      </c>
      <c r="F669" s="65">
        <v>43712</v>
      </c>
      <c r="G669" s="55">
        <v>2019</v>
      </c>
      <c r="H669" s="69">
        <f t="shared" si="10"/>
        <v>2020</v>
      </c>
    </row>
    <row r="670" spans="1:8" x14ac:dyDescent="0.25">
      <c r="A670" s="55">
        <v>14</v>
      </c>
      <c r="B670" s="55">
        <v>6</v>
      </c>
      <c r="C670" s="55">
        <v>43713</v>
      </c>
      <c r="D670" s="55" t="s">
        <v>36</v>
      </c>
      <c r="E670" s="12">
        <v>6.8965517241379309E-2</v>
      </c>
      <c r="F670" s="65">
        <v>43713</v>
      </c>
      <c r="G670" s="55">
        <v>2019</v>
      </c>
      <c r="H670" s="69">
        <f t="shared" si="10"/>
        <v>2020</v>
      </c>
    </row>
    <row r="671" spans="1:8" x14ac:dyDescent="0.25">
      <c r="A671" s="55">
        <v>15</v>
      </c>
      <c r="B671" s="55">
        <v>6</v>
      </c>
      <c r="C671" s="55">
        <v>43714</v>
      </c>
      <c r="D671" s="55" t="s">
        <v>36</v>
      </c>
      <c r="E671" s="12">
        <v>6.8965517241379309E-2</v>
      </c>
      <c r="F671" s="65">
        <v>43714</v>
      </c>
      <c r="G671" s="55">
        <v>2019</v>
      </c>
      <c r="H671" s="69">
        <f t="shared" si="10"/>
        <v>2020</v>
      </c>
    </row>
    <row r="672" spans="1:8" x14ac:dyDescent="0.25">
      <c r="A672" s="55">
        <v>16</v>
      </c>
      <c r="B672" s="55">
        <v>6</v>
      </c>
      <c r="C672" s="55">
        <v>43715</v>
      </c>
      <c r="D672" s="55" t="s">
        <v>36</v>
      </c>
      <c r="E672" s="12">
        <v>6.8965517241379309E-2</v>
      </c>
      <c r="F672" s="65">
        <v>43715</v>
      </c>
      <c r="G672" s="55">
        <v>2019</v>
      </c>
      <c r="H672" s="69">
        <f t="shared" si="10"/>
        <v>2020</v>
      </c>
    </row>
    <row r="673" spans="1:8" x14ac:dyDescent="0.25">
      <c r="A673" s="55">
        <v>17</v>
      </c>
      <c r="B673" s="55">
        <v>6</v>
      </c>
      <c r="C673" s="55">
        <v>43716</v>
      </c>
      <c r="D673" s="55" t="s">
        <v>36</v>
      </c>
      <c r="E673" s="12">
        <v>6.8965517241379309E-2</v>
      </c>
      <c r="F673" s="65">
        <v>43716</v>
      </c>
      <c r="G673" s="55">
        <v>2019</v>
      </c>
      <c r="H673" s="69">
        <f t="shared" si="10"/>
        <v>2020</v>
      </c>
    </row>
    <row r="674" spans="1:8" x14ac:dyDescent="0.25">
      <c r="A674" s="55">
        <v>18</v>
      </c>
      <c r="B674" s="55">
        <v>6</v>
      </c>
      <c r="C674" s="55">
        <v>43717</v>
      </c>
      <c r="D674" s="55" t="s">
        <v>36</v>
      </c>
      <c r="E674" s="12">
        <v>6.8965517241379309E-2</v>
      </c>
      <c r="F674" s="65">
        <v>43717</v>
      </c>
      <c r="G674" s="55">
        <v>2019</v>
      </c>
      <c r="H674" s="69">
        <f t="shared" si="10"/>
        <v>2020</v>
      </c>
    </row>
    <row r="675" spans="1:8" x14ac:dyDescent="0.25">
      <c r="A675" s="55">
        <v>19</v>
      </c>
      <c r="B675" s="55">
        <v>6</v>
      </c>
      <c r="C675" s="55">
        <v>43718</v>
      </c>
      <c r="D675" s="55" t="s">
        <v>36</v>
      </c>
      <c r="E675" s="12">
        <v>6.8965517241379309E-2</v>
      </c>
      <c r="F675" s="65">
        <v>43718</v>
      </c>
      <c r="G675" s="55">
        <v>2019</v>
      </c>
      <c r="H675" s="69">
        <f t="shared" si="10"/>
        <v>2020</v>
      </c>
    </row>
    <row r="676" spans="1:8" x14ac:dyDescent="0.25">
      <c r="A676" s="55">
        <v>20</v>
      </c>
      <c r="B676" s="55">
        <v>6</v>
      </c>
      <c r="C676" s="55">
        <v>43719</v>
      </c>
      <c r="D676" s="55" t="s">
        <v>36</v>
      </c>
      <c r="E676" s="12">
        <v>6.8965517241379309E-2</v>
      </c>
      <c r="F676" s="65">
        <v>43719</v>
      </c>
      <c r="G676" s="55">
        <v>2019</v>
      </c>
      <c r="H676" s="69">
        <f t="shared" si="10"/>
        <v>2020</v>
      </c>
    </row>
    <row r="677" spans="1:8" x14ac:dyDescent="0.25">
      <c r="A677" s="55">
        <v>21</v>
      </c>
      <c r="B677" s="55">
        <v>6</v>
      </c>
      <c r="C677" s="55">
        <v>43720</v>
      </c>
      <c r="D677" s="55" t="s">
        <v>36</v>
      </c>
      <c r="E677" s="12">
        <v>6.8965517241379309E-2</v>
      </c>
      <c r="F677" s="65">
        <v>43720</v>
      </c>
      <c r="G677" s="55">
        <v>2019</v>
      </c>
      <c r="H677" s="69">
        <f t="shared" si="10"/>
        <v>2020</v>
      </c>
    </row>
    <row r="678" spans="1:8" x14ac:dyDescent="0.25">
      <c r="A678" s="55">
        <v>22</v>
      </c>
      <c r="B678" s="55">
        <v>6</v>
      </c>
      <c r="C678" s="55">
        <v>43721</v>
      </c>
      <c r="D678" s="55" t="s">
        <v>36</v>
      </c>
      <c r="E678" s="12">
        <v>6.8965517241379309E-2</v>
      </c>
      <c r="F678" s="65">
        <v>43721</v>
      </c>
      <c r="G678" s="55">
        <v>2019</v>
      </c>
      <c r="H678" s="69">
        <f t="shared" si="10"/>
        <v>2020</v>
      </c>
    </row>
    <row r="679" spans="1:8" x14ac:dyDescent="0.25">
      <c r="A679" s="55">
        <v>23</v>
      </c>
      <c r="B679" s="55">
        <v>6</v>
      </c>
      <c r="C679" s="55">
        <v>43722</v>
      </c>
      <c r="D679" s="55" t="s">
        <v>36</v>
      </c>
      <c r="E679" s="12">
        <v>6.8965517241379309E-2</v>
      </c>
      <c r="F679" s="65">
        <v>43722</v>
      </c>
      <c r="G679" s="55">
        <v>2019</v>
      </c>
      <c r="H679" s="69">
        <f t="shared" si="10"/>
        <v>2020</v>
      </c>
    </row>
    <row r="680" spans="1:8" x14ac:dyDescent="0.25">
      <c r="A680" s="55">
        <v>24</v>
      </c>
      <c r="B680" s="55">
        <v>6</v>
      </c>
      <c r="C680" s="55">
        <v>43723</v>
      </c>
      <c r="D680" s="55" t="s">
        <v>36</v>
      </c>
      <c r="E680" s="12">
        <v>6.8965517241379309E-2</v>
      </c>
      <c r="F680" s="65">
        <v>43723</v>
      </c>
      <c r="G680" s="55">
        <v>2019</v>
      </c>
      <c r="H680" s="69">
        <f t="shared" si="10"/>
        <v>2020</v>
      </c>
    </row>
    <row r="681" spans="1:8" x14ac:dyDescent="0.25">
      <c r="A681" s="55">
        <v>25</v>
      </c>
      <c r="B681" s="55">
        <v>6</v>
      </c>
      <c r="C681" s="55">
        <v>43724</v>
      </c>
      <c r="D681" s="55" t="s">
        <v>36</v>
      </c>
      <c r="E681" s="12">
        <v>6.8965517241379309E-2</v>
      </c>
      <c r="F681" s="65">
        <v>43724</v>
      </c>
      <c r="G681" s="55">
        <v>2019</v>
      </c>
      <c r="H681" s="69">
        <f t="shared" si="10"/>
        <v>2020</v>
      </c>
    </row>
    <row r="682" spans="1:8" x14ac:dyDescent="0.25">
      <c r="A682" s="55">
        <v>26</v>
      </c>
      <c r="B682" s="55">
        <v>10</v>
      </c>
      <c r="C682" s="55">
        <v>43725</v>
      </c>
      <c r="D682" s="55" t="s">
        <v>36</v>
      </c>
      <c r="E682" s="12">
        <v>0.11494252873563218</v>
      </c>
      <c r="F682" s="65">
        <v>43725</v>
      </c>
      <c r="G682" s="55">
        <v>2019</v>
      </c>
      <c r="H682" s="69">
        <f t="shared" si="10"/>
        <v>2020</v>
      </c>
    </row>
    <row r="683" spans="1:8" x14ac:dyDescent="0.25">
      <c r="A683" s="55">
        <v>27</v>
      </c>
      <c r="B683" s="55">
        <v>10</v>
      </c>
      <c r="C683" s="55">
        <v>43726</v>
      </c>
      <c r="D683" s="55" t="s">
        <v>36</v>
      </c>
      <c r="E683" s="12">
        <v>0.11494252873563218</v>
      </c>
      <c r="F683" s="65">
        <v>43726</v>
      </c>
      <c r="G683" s="55">
        <v>2019</v>
      </c>
      <c r="H683" s="69">
        <f t="shared" si="10"/>
        <v>2020</v>
      </c>
    </row>
    <row r="684" spans="1:8" x14ac:dyDescent="0.25">
      <c r="A684" s="55">
        <v>28</v>
      </c>
      <c r="B684" s="55">
        <v>10</v>
      </c>
      <c r="C684" s="55">
        <v>43727</v>
      </c>
      <c r="D684" s="55" t="s">
        <v>36</v>
      </c>
      <c r="E684" s="12">
        <v>0.11494252873563218</v>
      </c>
      <c r="F684" s="65">
        <v>43727</v>
      </c>
      <c r="G684" s="55">
        <v>2019</v>
      </c>
      <c r="H684" s="69">
        <f t="shared" si="10"/>
        <v>2020</v>
      </c>
    </row>
    <row r="685" spans="1:8" x14ac:dyDescent="0.25">
      <c r="A685" s="55">
        <v>29</v>
      </c>
      <c r="B685" s="55">
        <v>13</v>
      </c>
      <c r="C685" s="55">
        <v>43728</v>
      </c>
      <c r="D685" s="55" t="s">
        <v>36</v>
      </c>
      <c r="E685" s="12">
        <v>0.14942528735632185</v>
      </c>
      <c r="F685" s="65">
        <v>43728</v>
      </c>
      <c r="G685" s="55">
        <v>2019</v>
      </c>
      <c r="H685" s="69">
        <f t="shared" si="10"/>
        <v>2020</v>
      </c>
    </row>
    <row r="686" spans="1:8" x14ac:dyDescent="0.25">
      <c r="A686" s="55">
        <v>30</v>
      </c>
      <c r="B686" s="55">
        <v>13</v>
      </c>
      <c r="C686" s="55">
        <v>43729</v>
      </c>
      <c r="D686" s="55" t="s">
        <v>36</v>
      </c>
      <c r="E686" s="12">
        <v>0.14942528735632185</v>
      </c>
      <c r="F686" s="65">
        <v>43729</v>
      </c>
      <c r="G686" s="55">
        <v>2019</v>
      </c>
      <c r="H686" s="69">
        <f t="shared" si="10"/>
        <v>2020</v>
      </c>
    </row>
    <row r="687" spans="1:8" x14ac:dyDescent="0.25">
      <c r="A687" s="55">
        <v>31</v>
      </c>
      <c r="B687" s="55">
        <v>13</v>
      </c>
      <c r="C687" s="55">
        <v>43730</v>
      </c>
      <c r="D687" s="55" t="s">
        <v>36</v>
      </c>
      <c r="E687" s="12">
        <v>0.14942528735632185</v>
      </c>
      <c r="F687" s="65">
        <v>43730</v>
      </c>
      <c r="G687" s="55">
        <v>2019</v>
      </c>
      <c r="H687" s="69">
        <f t="shared" si="10"/>
        <v>2020</v>
      </c>
    </row>
    <row r="688" spans="1:8" x14ac:dyDescent="0.25">
      <c r="A688" s="55">
        <v>32</v>
      </c>
      <c r="B688" s="55">
        <v>13</v>
      </c>
      <c r="C688" s="55">
        <v>43731</v>
      </c>
      <c r="D688" s="55" t="s">
        <v>36</v>
      </c>
      <c r="E688" s="12">
        <v>0.14942528735632185</v>
      </c>
      <c r="F688" s="65">
        <v>43731</v>
      </c>
      <c r="G688" s="55">
        <v>2019</v>
      </c>
      <c r="H688" s="69">
        <f t="shared" si="10"/>
        <v>2020</v>
      </c>
    </row>
    <row r="689" spans="1:8" x14ac:dyDescent="0.25">
      <c r="A689" s="55">
        <v>33</v>
      </c>
      <c r="B689" s="55">
        <v>21</v>
      </c>
      <c r="C689" s="55">
        <v>43732</v>
      </c>
      <c r="D689" s="55" t="s">
        <v>36</v>
      </c>
      <c r="E689" s="12">
        <v>0.2413793103448276</v>
      </c>
      <c r="F689" s="65">
        <v>43732</v>
      </c>
      <c r="G689" s="55">
        <v>2019</v>
      </c>
      <c r="H689" s="69">
        <f t="shared" si="10"/>
        <v>2020</v>
      </c>
    </row>
    <row r="690" spans="1:8" x14ac:dyDescent="0.25">
      <c r="A690" s="55">
        <v>34</v>
      </c>
      <c r="B690" s="55">
        <v>22</v>
      </c>
      <c r="C690" s="55">
        <v>43733</v>
      </c>
      <c r="D690" s="55" t="s">
        <v>36</v>
      </c>
      <c r="E690" s="12">
        <v>0.25287356321839083</v>
      </c>
      <c r="F690" s="65">
        <v>43733</v>
      </c>
      <c r="G690" s="55">
        <v>2019</v>
      </c>
      <c r="H690" s="69">
        <f t="shared" si="10"/>
        <v>2020</v>
      </c>
    </row>
    <row r="691" spans="1:8" x14ac:dyDescent="0.25">
      <c r="A691" s="55">
        <v>35</v>
      </c>
      <c r="B691" s="55">
        <v>22</v>
      </c>
      <c r="C691" s="55">
        <v>43734</v>
      </c>
      <c r="D691" s="55" t="s">
        <v>36</v>
      </c>
      <c r="E691" s="12">
        <v>0.25287356321839083</v>
      </c>
      <c r="F691" s="65">
        <v>43734</v>
      </c>
      <c r="G691" s="55">
        <v>2019</v>
      </c>
      <c r="H691" s="69">
        <f t="shared" si="10"/>
        <v>2020</v>
      </c>
    </row>
    <row r="692" spans="1:8" x14ac:dyDescent="0.25">
      <c r="A692" s="55">
        <v>36</v>
      </c>
      <c r="B692" s="55">
        <v>24</v>
      </c>
      <c r="C692" s="55">
        <v>43735</v>
      </c>
      <c r="D692" s="55" t="s">
        <v>36</v>
      </c>
      <c r="E692" s="12">
        <v>0.27586206896551724</v>
      </c>
      <c r="F692" s="65">
        <v>43735</v>
      </c>
      <c r="G692" s="55">
        <v>2019</v>
      </c>
      <c r="H692" s="69">
        <f t="shared" si="10"/>
        <v>2020</v>
      </c>
    </row>
    <row r="693" spans="1:8" x14ac:dyDescent="0.25">
      <c r="A693" s="55">
        <v>37</v>
      </c>
      <c r="B693" s="55">
        <v>24</v>
      </c>
      <c r="C693" s="55">
        <v>43736</v>
      </c>
      <c r="D693" s="55" t="s">
        <v>36</v>
      </c>
      <c r="E693" s="12">
        <v>0.27586206896551724</v>
      </c>
      <c r="F693" s="65">
        <v>43736</v>
      </c>
      <c r="G693" s="55">
        <v>2019</v>
      </c>
      <c r="H693" s="69">
        <f t="shared" si="10"/>
        <v>2020</v>
      </c>
    </row>
    <row r="694" spans="1:8" x14ac:dyDescent="0.25">
      <c r="A694" s="55">
        <v>38</v>
      </c>
      <c r="B694" s="55">
        <v>25</v>
      </c>
      <c r="C694" s="55">
        <v>43737</v>
      </c>
      <c r="D694" s="55" t="s">
        <v>36</v>
      </c>
      <c r="E694" s="12">
        <v>0.28735632183908044</v>
      </c>
      <c r="F694" s="65">
        <v>43737</v>
      </c>
      <c r="G694" s="55">
        <v>2019</v>
      </c>
      <c r="H694" s="69">
        <f t="shared" si="10"/>
        <v>2020</v>
      </c>
    </row>
    <row r="695" spans="1:8" x14ac:dyDescent="0.25">
      <c r="A695" s="55">
        <v>39</v>
      </c>
      <c r="B695" s="55">
        <v>25</v>
      </c>
      <c r="C695" s="55">
        <v>43738</v>
      </c>
      <c r="D695" s="55" t="s">
        <v>36</v>
      </c>
      <c r="E695" s="12">
        <v>0.28735632183908044</v>
      </c>
      <c r="F695" s="65">
        <v>43738</v>
      </c>
      <c r="G695" s="55">
        <v>2019</v>
      </c>
      <c r="H695" s="69">
        <f t="shared" si="10"/>
        <v>2020</v>
      </c>
    </row>
    <row r="696" spans="1:8" x14ac:dyDescent="0.25">
      <c r="A696" s="55">
        <v>40</v>
      </c>
      <c r="B696" s="55">
        <v>27</v>
      </c>
      <c r="C696" s="55">
        <v>43739</v>
      </c>
      <c r="D696" s="55" t="s">
        <v>36</v>
      </c>
      <c r="E696" s="12">
        <v>0.31034482758620691</v>
      </c>
      <c r="F696" s="65">
        <v>43739</v>
      </c>
      <c r="G696" s="55">
        <v>2019</v>
      </c>
      <c r="H696" s="69">
        <f t="shared" si="10"/>
        <v>2020</v>
      </c>
    </row>
    <row r="697" spans="1:8" x14ac:dyDescent="0.25">
      <c r="A697" s="55">
        <v>41</v>
      </c>
      <c r="B697" s="55">
        <v>30</v>
      </c>
      <c r="C697" s="55">
        <v>43740</v>
      </c>
      <c r="D697" s="55" t="s">
        <v>36</v>
      </c>
      <c r="E697" s="12">
        <v>0.34482758620689657</v>
      </c>
      <c r="F697" s="65">
        <v>43740</v>
      </c>
      <c r="G697" s="55">
        <v>2019</v>
      </c>
      <c r="H697" s="69">
        <f t="shared" si="10"/>
        <v>2020</v>
      </c>
    </row>
    <row r="698" spans="1:8" x14ac:dyDescent="0.25">
      <c r="A698" s="55">
        <v>42</v>
      </c>
      <c r="B698" s="55">
        <v>30</v>
      </c>
      <c r="C698" s="55">
        <v>43741</v>
      </c>
      <c r="D698" s="55" t="s">
        <v>36</v>
      </c>
      <c r="E698" s="12">
        <v>0.34482758620689657</v>
      </c>
      <c r="F698" s="65">
        <v>43741</v>
      </c>
      <c r="G698" s="55">
        <v>2019</v>
      </c>
      <c r="H698" s="69">
        <f t="shared" si="10"/>
        <v>2020</v>
      </c>
    </row>
    <row r="699" spans="1:8" x14ac:dyDescent="0.25">
      <c r="A699" s="55">
        <v>43</v>
      </c>
      <c r="B699" s="55">
        <v>30</v>
      </c>
      <c r="C699" s="55">
        <v>43742</v>
      </c>
      <c r="D699" s="55" t="s">
        <v>36</v>
      </c>
      <c r="E699" s="12">
        <v>0.34482758620689657</v>
      </c>
      <c r="F699" s="65">
        <v>43742</v>
      </c>
      <c r="G699" s="55">
        <v>2019</v>
      </c>
      <c r="H699" s="69">
        <f t="shared" si="10"/>
        <v>2020</v>
      </c>
    </row>
    <row r="700" spans="1:8" x14ac:dyDescent="0.25">
      <c r="A700" s="55">
        <v>44</v>
      </c>
      <c r="B700" s="55">
        <v>30</v>
      </c>
      <c r="C700" s="55">
        <v>43743</v>
      </c>
      <c r="D700" s="55" t="s">
        <v>36</v>
      </c>
      <c r="E700" s="12">
        <v>0.34482758620689657</v>
      </c>
      <c r="F700" s="65">
        <v>43743</v>
      </c>
      <c r="G700" s="55">
        <v>2019</v>
      </c>
      <c r="H700" s="69">
        <f t="shared" si="10"/>
        <v>2020</v>
      </c>
    </row>
    <row r="701" spans="1:8" x14ac:dyDescent="0.25">
      <c r="A701" s="55">
        <v>45</v>
      </c>
      <c r="B701" s="55">
        <v>33</v>
      </c>
      <c r="C701" s="55">
        <v>43744</v>
      </c>
      <c r="D701" s="55" t="s">
        <v>36</v>
      </c>
      <c r="E701" s="12">
        <v>0.37931034482758619</v>
      </c>
      <c r="F701" s="65">
        <v>43744</v>
      </c>
      <c r="G701" s="55">
        <v>2019</v>
      </c>
      <c r="H701" s="69">
        <f t="shared" si="10"/>
        <v>2020</v>
      </c>
    </row>
    <row r="702" spans="1:8" x14ac:dyDescent="0.25">
      <c r="A702" s="55">
        <v>46</v>
      </c>
      <c r="B702" s="55">
        <v>34</v>
      </c>
      <c r="C702" s="55">
        <v>43745</v>
      </c>
      <c r="D702" s="55" t="s">
        <v>36</v>
      </c>
      <c r="E702" s="12">
        <v>0.39080459770114945</v>
      </c>
      <c r="F702" s="65">
        <v>43745</v>
      </c>
      <c r="G702" s="55">
        <v>2019</v>
      </c>
      <c r="H702" s="69">
        <f t="shared" si="10"/>
        <v>2020</v>
      </c>
    </row>
    <row r="703" spans="1:8" x14ac:dyDescent="0.25">
      <c r="A703" s="55">
        <v>47</v>
      </c>
      <c r="B703" s="55">
        <v>39</v>
      </c>
      <c r="C703" s="55">
        <v>43746</v>
      </c>
      <c r="D703" s="55" t="s">
        <v>36</v>
      </c>
      <c r="E703" s="12">
        <v>0.44827586206896552</v>
      </c>
      <c r="F703" s="65">
        <v>43746</v>
      </c>
      <c r="G703" s="55">
        <v>2019</v>
      </c>
      <c r="H703" s="69">
        <f t="shared" si="10"/>
        <v>2020</v>
      </c>
    </row>
    <row r="704" spans="1:8" x14ac:dyDescent="0.25">
      <c r="A704" s="55">
        <v>48</v>
      </c>
      <c r="B704" s="55">
        <v>42</v>
      </c>
      <c r="C704" s="55">
        <v>43747</v>
      </c>
      <c r="D704" s="55" t="s">
        <v>36</v>
      </c>
      <c r="E704" s="12">
        <v>0.48275862068965519</v>
      </c>
      <c r="F704" s="65">
        <v>43747</v>
      </c>
      <c r="G704" s="55">
        <v>2019</v>
      </c>
      <c r="H704" s="69">
        <f t="shared" si="10"/>
        <v>2020</v>
      </c>
    </row>
    <row r="705" spans="1:8" x14ac:dyDescent="0.25">
      <c r="A705" s="55">
        <v>49</v>
      </c>
      <c r="B705" s="55">
        <v>47</v>
      </c>
      <c r="C705" s="55">
        <v>43748</v>
      </c>
      <c r="D705" s="55" t="s">
        <v>36</v>
      </c>
      <c r="E705" s="12">
        <v>0.54022988505747127</v>
      </c>
      <c r="F705" s="65">
        <v>43748</v>
      </c>
      <c r="G705" s="55">
        <v>2019</v>
      </c>
      <c r="H705" s="69">
        <f t="shared" si="10"/>
        <v>2020</v>
      </c>
    </row>
    <row r="706" spans="1:8" x14ac:dyDescent="0.25">
      <c r="A706" s="55">
        <v>50</v>
      </c>
      <c r="B706" s="55">
        <v>47</v>
      </c>
      <c r="C706" s="55">
        <v>43749</v>
      </c>
      <c r="D706" s="55" t="s">
        <v>36</v>
      </c>
      <c r="E706" s="12">
        <v>0.54022988505747127</v>
      </c>
      <c r="F706" s="65">
        <v>43749</v>
      </c>
      <c r="G706" s="55">
        <v>2019</v>
      </c>
      <c r="H706" s="69">
        <f t="shared" si="10"/>
        <v>2020</v>
      </c>
    </row>
    <row r="707" spans="1:8" x14ac:dyDescent="0.25">
      <c r="A707" s="55">
        <v>51</v>
      </c>
      <c r="B707" s="55">
        <v>47</v>
      </c>
      <c r="C707" s="55">
        <v>43750</v>
      </c>
      <c r="D707" s="55" t="s">
        <v>36</v>
      </c>
      <c r="E707" s="12">
        <v>0.54022988505747127</v>
      </c>
      <c r="F707" s="65">
        <v>43750</v>
      </c>
      <c r="G707" s="55">
        <v>2019</v>
      </c>
      <c r="H707" s="69">
        <f t="shared" ref="H707:H770" si="11">G707+1</f>
        <v>2020</v>
      </c>
    </row>
    <row r="708" spans="1:8" x14ac:dyDescent="0.25">
      <c r="A708" s="55">
        <v>52</v>
      </c>
      <c r="B708" s="55">
        <v>49</v>
      </c>
      <c r="C708" s="55">
        <v>43751</v>
      </c>
      <c r="D708" s="55" t="s">
        <v>36</v>
      </c>
      <c r="E708" s="12">
        <v>0.56321839080459768</v>
      </c>
      <c r="F708" s="65">
        <v>43751</v>
      </c>
      <c r="G708" s="55">
        <v>2019</v>
      </c>
      <c r="H708" s="69">
        <f t="shared" si="11"/>
        <v>2020</v>
      </c>
    </row>
    <row r="709" spans="1:8" x14ac:dyDescent="0.25">
      <c r="A709" s="55">
        <v>53</v>
      </c>
      <c r="B709" s="55">
        <v>49</v>
      </c>
      <c r="C709" s="55">
        <v>43752</v>
      </c>
      <c r="D709" s="55" t="s">
        <v>36</v>
      </c>
      <c r="E709" s="12">
        <v>0.56321839080459768</v>
      </c>
      <c r="F709" s="65">
        <v>43752</v>
      </c>
      <c r="G709" s="55">
        <v>2019</v>
      </c>
      <c r="H709" s="69">
        <f t="shared" si="11"/>
        <v>2020</v>
      </c>
    </row>
    <row r="710" spans="1:8" x14ac:dyDescent="0.25">
      <c r="A710" s="55">
        <v>54</v>
      </c>
      <c r="B710" s="55">
        <v>49</v>
      </c>
      <c r="C710" s="55">
        <v>43753</v>
      </c>
      <c r="D710" s="55" t="s">
        <v>36</v>
      </c>
      <c r="E710" s="12">
        <v>0.56321839080459768</v>
      </c>
      <c r="F710" s="65">
        <v>43753</v>
      </c>
      <c r="G710" s="55">
        <v>2019</v>
      </c>
      <c r="H710" s="69">
        <f t="shared" si="11"/>
        <v>2020</v>
      </c>
    </row>
    <row r="711" spans="1:8" x14ac:dyDescent="0.25">
      <c r="A711" s="55">
        <v>55</v>
      </c>
      <c r="B711" s="55">
        <v>50</v>
      </c>
      <c r="C711" s="55">
        <v>43754</v>
      </c>
      <c r="D711" s="55" t="s">
        <v>36</v>
      </c>
      <c r="E711" s="12">
        <v>0.57471264367816088</v>
      </c>
      <c r="F711" s="65">
        <v>43754</v>
      </c>
      <c r="G711" s="55">
        <v>2019</v>
      </c>
      <c r="H711" s="69">
        <f t="shared" si="11"/>
        <v>2020</v>
      </c>
    </row>
    <row r="712" spans="1:8" x14ac:dyDescent="0.25">
      <c r="A712" s="55">
        <v>56</v>
      </c>
      <c r="B712" s="55">
        <v>52</v>
      </c>
      <c r="C712" s="55">
        <v>43755</v>
      </c>
      <c r="D712" s="55" t="s">
        <v>36</v>
      </c>
      <c r="E712" s="12">
        <v>0.5977011494252874</v>
      </c>
      <c r="F712" s="65">
        <v>43755</v>
      </c>
      <c r="G712" s="55">
        <v>2019</v>
      </c>
      <c r="H712" s="69">
        <f t="shared" si="11"/>
        <v>2020</v>
      </c>
    </row>
    <row r="713" spans="1:8" x14ac:dyDescent="0.25">
      <c r="A713" s="55">
        <v>57</v>
      </c>
      <c r="B713" s="55">
        <v>52</v>
      </c>
      <c r="C713" s="55">
        <v>43756</v>
      </c>
      <c r="D713" s="55" t="s">
        <v>36</v>
      </c>
      <c r="E713" s="12">
        <v>0.5977011494252874</v>
      </c>
      <c r="F713" s="65">
        <v>43756</v>
      </c>
      <c r="G713" s="55">
        <v>2019</v>
      </c>
      <c r="H713" s="69">
        <f t="shared" si="11"/>
        <v>2020</v>
      </c>
    </row>
    <row r="714" spans="1:8" x14ac:dyDescent="0.25">
      <c r="A714" s="55">
        <v>58</v>
      </c>
      <c r="B714" s="55">
        <v>55</v>
      </c>
      <c r="C714" s="55">
        <v>43757</v>
      </c>
      <c r="D714" s="55" t="s">
        <v>36</v>
      </c>
      <c r="E714" s="12">
        <v>0.63218390804597702</v>
      </c>
      <c r="F714" s="65">
        <v>43757</v>
      </c>
      <c r="G714" s="55">
        <v>2019</v>
      </c>
      <c r="H714" s="69">
        <f t="shared" si="11"/>
        <v>2020</v>
      </c>
    </row>
    <row r="715" spans="1:8" x14ac:dyDescent="0.25">
      <c r="A715" s="55">
        <v>59</v>
      </c>
      <c r="B715" s="55">
        <v>57</v>
      </c>
      <c r="C715" s="55">
        <v>43758</v>
      </c>
      <c r="D715" s="55" t="s">
        <v>36</v>
      </c>
      <c r="E715" s="12">
        <v>0.65517241379310343</v>
      </c>
      <c r="F715" s="65">
        <v>43758</v>
      </c>
      <c r="G715" s="55">
        <v>2019</v>
      </c>
      <c r="H715" s="69">
        <f t="shared" si="11"/>
        <v>2020</v>
      </c>
    </row>
    <row r="716" spans="1:8" x14ac:dyDescent="0.25">
      <c r="A716" s="55">
        <v>60</v>
      </c>
      <c r="B716" s="55">
        <v>60</v>
      </c>
      <c r="C716" s="55">
        <v>43759</v>
      </c>
      <c r="D716" s="55" t="s">
        <v>36</v>
      </c>
      <c r="E716" s="12">
        <v>0.68965517241379315</v>
      </c>
      <c r="F716" s="65">
        <v>43759</v>
      </c>
      <c r="G716" s="55">
        <v>2019</v>
      </c>
      <c r="H716" s="69">
        <f t="shared" si="11"/>
        <v>2020</v>
      </c>
    </row>
    <row r="717" spans="1:8" x14ac:dyDescent="0.25">
      <c r="A717" s="55">
        <v>61</v>
      </c>
      <c r="B717" s="55">
        <v>61</v>
      </c>
      <c r="C717" s="55">
        <v>43760</v>
      </c>
      <c r="D717" s="55" t="s">
        <v>36</v>
      </c>
      <c r="E717" s="12">
        <v>0.70114942528735635</v>
      </c>
      <c r="F717" s="65">
        <v>43760</v>
      </c>
      <c r="G717" s="55">
        <v>2019</v>
      </c>
      <c r="H717" s="69">
        <f t="shared" si="11"/>
        <v>2020</v>
      </c>
    </row>
    <row r="718" spans="1:8" x14ac:dyDescent="0.25">
      <c r="A718" s="55">
        <v>62</v>
      </c>
      <c r="B718" s="55">
        <v>63</v>
      </c>
      <c r="C718" s="55">
        <v>43761</v>
      </c>
      <c r="D718" s="55" t="s">
        <v>36</v>
      </c>
      <c r="E718" s="12">
        <v>0.72413793103448276</v>
      </c>
      <c r="F718" s="65">
        <v>43761</v>
      </c>
      <c r="G718" s="55">
        <v>2019</v>
      </c>
      <c r="H718" s="69">
        <f t="shared" si="11"/>
        <v>2020</v>
      </c>
    </row>
    <row r="719" spans="1:8" x14ac:dyDescent="0.25">
      <c r="A719" s="55">
        <v>63</v>
      </c>
      <c r="B719" s="55">
        <v>68</v>
      </c>
      <c r="C719" s="55">
        <v>43762</v>
      </c>
      <c r="D719" s="55" t="s">
        <v>36</v>
      </c>
      <c r="E719" s="12">
        <v>0.7816091954022989</v>
      </c>
      <c r="F719" s="65">
        <v>43762</v>
      </c>
      <c r="G719" s="55">
        <v>2019</v>
      </c>
      <c r="H719" s="69">
        <f t="shared" si="11"/>
        <v>2020</v>
      </c>
    </row>
    <row r="720" spans="1:8" x14ac:dyDescent="0.25">
      <c r="A720" s="55">
        <v>64</v>
      </c>
      <c r="B720" s="55">
        <v>69</v>
      </c>
      <c r="C720" s="55">
        <v>43763</v>
      </c>
      <c r="D720" s="55" t="s">
        <v>36</v>
      </c>
      <c r="E720" s="12">
        <v>0.7931034482758621</v>
      </c>
      <c r="F720" s="65">
        <v>43763</v>
      </c>
      <c r="G720" s="55">
        <v>2019</v>
      </c>
      <c r="H720" s="69">
        <f t="shared" si="11"/>
        <v>2020</v>
      </c>
    </row>
    <row r="721" spans="1:11" x14ac:dyDescent="0.25">
      <c r="A721" s="55">
        <v>65</v>
      </c>
      <c r="B721" s="55">
        <v>71</v>
      </c>
      <c r="C721" s="55">
        <v>43764</v>
      </c>
      <c r="D721" s="55" t="s">
        <v>36</v>
      </c>
      <c r="E721" s="12">
        <v>0.81609195402298851</v>
      </c>
      <c r="F721" s="65">
        <v>43764</v>
      </c>
      <c r="G721" s="55">
        <v>2019</v>
      </c>
      <c r="H721" s="69">
        <f t="shared" si="11"/>
        <v>2020</v>
      </c>
    </row>
    <row r="722" spans="1:11" x14ac:dyDescent="0.25">
      <c r="A722" s="55">
        <v>66</v>
      </c>
      <c r="B722" s="55">
        <v>73</v>
      </c>
      <c r="C722" s="55">
        <v>43765</v>
      </c>
      <c r="D722" s="55" t="s">
        <v>36</v>
      </c>
      <c r="E722" s="12">
        <v>0.83908045977011492</v>
      </c>
      <c r="F722" s="65">
        <v>43765</v>
      </c>
      <c r="G722" s="55">
        <v>2019</v>
      </c>
      <c r="H722" s="69">
        <f t="shared" si="11"/>
        <v>2020</v>
      </c>
    </row>
    <row r="723" spans="1:11" x14ac:dyDescent="0.25">
      <c r="A723" s="55">
        <v>67</v>
      </c>
      <c r="B723" s="55">
        <v>76</v>
      </c>
      <c r="C723" s="55">
        <v>43766</v>
      </c>
      <c r="D723" s="55" t="s">
        <v>36</v>
      </c>
      <c r="E723" s="12">
        <v>0.87356321839080464</v>
      </c>
      <c r="F723" s="65">
        <v>43766</v>
      </c>
      <c r="G723" s="55">
        <v>2019</v>
      </c>
      <c r="H723" s="69">
        <f t="shared" si="11"/>
        <v>2020</v>
      </c>
    </row>
    <row r="724" spans="1:11" x14ac:dyDescent="0.25">
      <c r="A724" s="55">
        <v>68</v>
      </c>
      <c r="B724" s="55">
        <v>77</v>
      </c>
      <c r="C724" s="55">
        <v>43767</v>
      </c>
      <c r="D724" s="55" t="s">
        <v>36</v>
      </c>
      <c r="E724" s="12">
        <v>0.88505747126436785</v>
      </c>
      <c r="F724" s="65">
        <v>43767</v>
      </c>
      <c r="G724" s="55">
        <v>2019</v>
      </c>
      <c r="H724" s="69">
        <f t="shared" si="11"/>
        <v>2020</v>
      </c>
    </row>
    <row r="725" spans="1:11" x14ac:dyDescent="0.25">
      <c r="A725" s="55">
        <v>69</v>
      </c>
      <c r="B725" s="55">
        <v>77</v>
      </c>
      <c r="C725" s="55">
        <v>43768</v>
      </c>
      <c r="D725" s="55" t="s">
        <v>36</v>
      </c>
      <c r="E725" s="12">
        <v>0.88505747126436785</v>
      </c>
      <c r="F725" s="65">
        <v>43768</v>
      </c>
      <c r="G725" s="55">
        <v>2019</v>
      </c>
      <c r="H725" s="69">
        <f t="shared" si="11"/>
        <v>2020</v>
      </c>
    </row>
    <row r="726" spans="1:11" x14ac:dyDescent="0.25">
      <c r="A726" s="55">
        <v>70</v>
      </c>
      <c r="B726" s="55">
        <v>79</v>
      </c>
      <c r="C726" s="55">
        <v>43769</v>
      </c>
      <c r="D726" s="55" t="s">
        <v>36</v>
      </c>
      <c r="E726" s="12">
        <v>0.90804597701149425</v>
      </c>
      <c r="F726" s="65">
        <v>43769</v>
      </c>
      <c r="G726" s="55">
        <v>2019</v>
      </c>
      <c r="H726" s="69">
        <f t="shared" si="11"/>
        <v>2020</v>
      </c>
    </row>
    <row r="727" spans="1:11" x14ac:dyDescent="0.25">
      <c r="A727" s="55">
        <v>71</v>
      </c>
      <c r="B727" s="55">
        <v>79</v>
      </c>
      <c r="C727" s="55">
        <v>43770</v>
      </c>
      <c r="D727" s="55" t="s">
        <v>36</v>
      </c>
      <c r="E727" s="12">
        <v>0.90804597701149425</v>
      </c>
      <c r="F727" s="65">
        <v>43770</v>
      </c>
      <c r="G727" s="55">
        <v>2019</v>
      </c>
      <c r="H727" s="69">
        <f t="shared" si="11"/>
        <v>2020</v>
      </c>
    </row>
    <row r="728" spans="1:11" x14ac:dyDescent="0.25">
      <c r="A728" s="55">
        <v>72</v>
      </c>
      <c r="B728" s="55">
        <v>79</v>
      </c>
      <c r="C728" s="55">
        <v>43771</v>
      </c>
      <c r="D728" s="55" t="s">
        <v>36</v>
      </c>
      <c r="E728" s="12">
        <v>0.90804597701149425</v>
      </c>
      <c r="F728" s="65">
        <v>43771</v>
      </c>
      <c r="G728" s="55">
        <v>2019</v>
      </c>
      <c r="H728" s="69">
        <f t="shared" si="11"/>
        <v>2020</v>
      </c>
    </row>
    <row r="729" spans="1:11" x14ac:dyDescent="0.25">
      <c r="A729" s="55">
        <v>73</v>
      </c>
      <c r="B729" s="55">
        <v>80</v>
      </c>
      <c r="C729" s="55">
        <v>43772</v>
      </c>
      <c r="D729" s="55" t="s">
        <v>36</v>
      </c>
      <c r="E729" s="12">
        <v>0.91954022988505746</v>
      </c>
      <c r="F729" s="65">
        <v>43772</v>
      </c>
      <c r="G729" s="55">
        <v>2019</v>
      </c>
      <c r="H729" s="69">
        <f t="shared" si="11"/>
        <v>2020</v>
      </c>
    </row>
    <row r="730" spans="1:11" x14ac:dyDescent="0.25">
      <c r="A730" s="55">
        <v>74</v>
      </c>
      <c r="B730" s="55">
        <v>83</v>
      </c>
      <c r="C730" s="55">
        <v>43773</v>
      </c>
      <c r="D730" s="55" t="s">
        <v>36</v>
      </c>
      <c r="E730" s="12">
        <v>0.95402298850574707</v>
      </c>
      <c r="F730" s="65">
        <v>43773</v>
      </c>
      <c r="G730" s="55">
        <v>2019</v>
      </c>
      <c r="H730" s="69">
        <f t="shared" si="11"/>
        <v>2020</v>
      </c>
    </row>
    <row r="731" spans="1:11" x14ac:dyDescent="0.25">
      <c r="A731" s="55">
        <v>75</v>
      </c>
      <c r="B731" s="55">
        <v>84</v>
      </c>
      <c r="C731" s="55">
        <v>43774</v>
      </c>
      <c r="D731" s="55" t="s">
        <v>36</v>
      </c>
      <c r="E731" s="12">
        <v>0.96551724137931039</v>
      </c>
      <c r="F731" s="65">
        <v>43774</v>
      </c>
      <c r="G731" s="55">
        <v>2019</v>
      </c>
      <c r="H731" s="69">
        <f t="shared" si="11"/>
        <v>2020</v>
      </c>
    </row>
    <row r="732" spans="1:11" x14ac:dyDescent="0.25">
      <c r="A732" s="55">
        <v>76</v>
      </c>
      <c r="B732" s="55">
        <v>85</v>
      </c>
      <c r="C732" s="55">
        <v>43775</v>
      </c>
      <c r="D732" s="55" t="s">
        <v>36</v>
      </c>
      <c r="E732" s="12">
        <v>0.97701149425287359</v>
      </c>
      <c r="F732" s="65">
        <v>43775</v>
      </c>
      <c r="G732" s="55">
        <v>2019</v>
      </c>
      <c r="H732" s="69">
        <f t="shared" si="11"/>
        <v>2020</v>
      </c>
      <c r="J732" s="63"/>
      <c r="K732" s="63"/>
    </row>
    <row r="733" spans="1:11" x14ac:dyDescent="0.25">
      <c r="A733" s="55">
        <v>77</v>
      </c>
      <c r="B733" s="55">
        <v>85</v>
      </c>
      <c r="C733" s="55">
        <v>43776</v>
      </c>
      <c r="D733" s="55" t="s">
        <v>36</v>
      </c>
      <c r="E733" s="12">
        <v>0.97701149425287359</v>
      </c>
      <c r="F733" s="65">
        <v>43776</v>
      </c>
      <c r="G733" s="55">
        <v>2019</v>
      </c>
      <c r="H733" s="69">
        <f t="shared" si="11"/>
        <v>2020</v>
      </c>
      <c r="J733" s="63"/>
      <c r="K733" s="63"/>
    </row>
    <row r="734" spans="1:11" x14ac:dyDescent="0.25">
      <c r="A734" s="55">
        <v>78</v>
      </c>
      <c r="B734" s="55">
        <v>85</v>
      </c>
      <c r="C734" s="55">
        <v>43777</v>
      </c>
      <c r="D734" s="55" t="s">
        <v>36</v>
      </c>
      <c r="E734" s="12">
        <v>0.97701149425287359</v>
      </c>
      <c r="F734" s="65">
        <v>43777</v>
      </c>
      <c r="G734" s="55">
        <v>2019</v>
      </c>
      <c r="H734" s="69">
        <f t="shared" si="11"/>
        <v>2020</v>
      </c>
      <c r="J734" s="63"/>
      <c r="K734" s="63"/>
    </row>
    <row r="735" spans="1:11" x14ac:dyDescent="0.25">
      <c r="A735" s="55">
        <v>79</v>
      </c>
      <c r="B735" s="55">
        <v>85</v>
      </c>
      <c r="C735" s="55">
        <v>43778</v>
      </c>
      <c r="D735" s="55" t="s">
        <v>36</v>
      </c>
      <c r="E735" s="12">
        <v>0.97701149425287359</v>
      </c>
      <c r="F735" s="65">
        <v>43778</v>
      </c>
      <c r="G735" s="55">
        <v>2019</v>
      </c>
      <c r="H735" s="69">
        <f t="shared" si="11"/>
        <v>2020</v>
      </c>
      <c r="J735" s="63"/>
      <c r="K735" s="63"/>
    </row>
    <row r="736" spans="1:11" x14ac:dyDescent="0.25">
      <c r="A736" s="55">
        <v>80</v>
      </c>
      <c r="B736" s="55">
        <v>85</v>
      </c>
      <c r="C736" s="55">
        <v>43779</v>
      </c>
      <c r="D736" s="55" t="s">
        <v>36</v>
      </c>
      <c r="E736" s="12">
        <v>0.97701149425287359</v>
      </c>
      <c r="F736" s="65">
        <v>43779</v>
      </c>
      <c r="G736" s="55">
        <v>2019</v>
      </c>
      <c r="H736" s="69">
        <f t="shared" si="11"/>
        <v>2020</v>
      </c>
      <c r="J736" s="63"/>
      <c r="K736" s="63"/>
    </row>
    <row r="737" spans="1:11" x14ac:dyDescent="0.25">
      <c r="A737" s="55">
        <v>81</v>
      </c>
      <c r="B737" s="55">
        <v>85</v>
      </c>
      <c r="C737" s="55">
        <v>43780</v>
      </c>
      <c r="D737" s="55" t="s">
        <v>36</v>
      </c>
      <c r="E737" s="12">
        <v>0.97701149425287359</v>
      </c>
      <c r="F737" s="65">
        <v>43780</v>
      </c>
      <c r="G737" s="55">
        <v>2019</v>
      </c>
      <c r="H737" s="69">
        <f t="shared" si="11"/>
        <v>2020</v>
      </c>
      <c r="J737" s="63"/>
      <c r="K737" s="63"/>
    </row>
    <row r="738" spans="1:11" x14ac:dyDescent="0.25">
      <c r="A738" s="55">
        <v>82</v>
      </c>
      <c r="B738" s="55">
        <v>85</v>
      </c>
      <c r="C738" s="55">
        <v>43781</v>
      </c>
      <c r="D738" s="55" t="s">
        <v>36</v>
      </c>
      <c r="E738" s="12">
        <v>0.97701149425287359</v>
      </c>
      <c r="F738" s="65">
        <v>43781</v>
      </c>
      <c r="G738" s="55">
        <v>2019</v>
      </c>
      <c r="H738" s="69">
        <f t="shared" si="11"/>
        <v>2020</v>
      </c>
      <c r="J738" s="63"/>
      <c r="K738" s="63"/>
    </row>
    <row r="739" spans="1:11" x14ac:dyDescent="0.25">
      <c r="A739" s="55">
        <v>83</v>
      </c>
      <c r="B739" s="55">
        <v>85</v>
      </c>
      <c r="C739" s="55">
        <v>43782</v>
      </c>
      <c r="D739" s="55" t="s">
        <v>36</v>
      </c>
      <c r="E739" s="12">
        <v>0.97701149425287359</v>
      </c>
      <c r="F739" s="65">
        <v>43782</v>
      </c>
      <c r="G739" s="55">
        <v>2019</v>
      </c>
      <c r="H739" s="69">
        <f t="shared" si="11"/>
        <v>2020</v>
      </c>
      <c r="J739" s="63"/>
      <c r="K739" s="63"/>
    </row>
    <row r="740" spans="1:11" x14ac:dyDescent="0.25">
      <c r="A740" s="55">
        <v>84</v>
      </c>
      <c r="B740" s="55">
        <v>85</v>
      </c>
      <c r="C740" s="55">
        <v>43783</v>
      </c>
      <c r="D740" s="55" t="s">
        <v>36</v>
      </c>
      <c r="E740" s="12">
        <v>0.97701149425287359</v>
      </c>
      <c r="F740" s="65">
        <v>43783</v>
      </c>
      <c r="G740" s="55">
        <v>2019</v>
      </c>
      <c r="H740" s="69">
        <f t="shared" si="11"/>
        <v>2020</v>
      </c>
      <c r="J740" s="63"/>
      <c r="K740" s="63"/>
    </row>
    <row r="741" spans="1:11" x14ac:dyDescent="0.25">
      <c r="A741" s="55">
        <v>85</v>
      </c>
      <c r="B741" s="55">
        <v>85</v>
      </c>
      <c r="C741" s="55">
        <v>43784</v>
      </c>
      <c r="D741" s="55" t="s">
        <v>36</v>
      </c>
      <c r="E741" s="12">
        <v>0.97701149425287359</v>
      </c>
      <c r="F741" s="65">
        <v>43784</v>
      </c>
      <c r="G741" s="55">
        <v>2019</v>
      </c>
      <c r="H741" s="69">
        <f t="shared" si="11"/>
        <v>2020</v>
      </c>
      <c r="J741" s="63"/>
      <c r="K741" s="63"/>
    </row>
    <row r="742" spans="1:11" x14ac:dyDescent="0.25">
      <c r="A742" s="55">
        <v>86</v>
      </c>
      <c r="B742" s="55">
        <v>85</v>
      </c>
      <c r="C742" s="55">
        <v>43785</v>
      </c>
      <c r="D742" s="55" t="s">
        <v>36</v>
      </c>
      <c r="E742" s="12">
        <v>0.97701149425287359</v>
      </c>
      <c r="F742" s="65">
        <v>43785</v>
      </c>
      <c r="G742" s="55">
        <v>2019</v>
      </c>
      <c r="H742" s="69">
        <f t="shared" si="11"/>
        <v>2020</v>
      </c>
      <c r="J742" s="63"/>
      <c r="K742" s="63"/>
    </row>
    <row r="743" spans="1:11" x14ac:dyDescent="0.25">
      <c r="A743" s="55">
        <v>87</v>
      </c>
      <c r="B743" s="55">
        <v>85</v>
      </c>
      <c r="C743" s="55">
        <v>43786</v>
      </c>
      <c r="D743" s="55" t="s">
        <v>36</v>
      </c>
      <c r="E743" s="12">
        <v>0.97701149425287359</v>
      </c>
      <c r="F743" s="65">
        <v>43786</v>
      </c>
      <c r="G743" s="55">
        <v>2019</v>
      </c>
      <c r="H743" s="69">
        <f t="shared" si="11"/>
        <v>2020</v>
      </c>
      <c r="J743" s="63"/>
      <c r="K743" s="63"/>
    </row>
    <row r="744" spans="1:11" x14ac:dyDescent="0.25">
      <c r="A744" s="55">
        <v>88</v>
      </c>
      <c r="B744" s="55">
        <v>85</v>
      </c>
      <c r="C744" s="55">
        <v>43787</v>
      </c>
      <c r="D744" s="55" t="s">
        <v>36</v>
      </c>
      <c r="E744" s="12">
        <v>0.97701149425287359</v>
      </c>
      <c r="F744" s="65">
        <v>43787</v>
      </c>
      <c r="G744" s="55">
        <v>2019</v>
      </c>
      <c r="H744" s="69">
        <f t="shared" si="11"/>
        <v>2020</v>
      </c>
      <c r="J744" s="63"/>
      <c r="K744" s="63"/>
    </row>
    <row r="745" spans="1:11" x14ac:dyDescent="0.25">
      <c r="A745" s="55">
        <v>89</v>
      </c>
      <c r="B745" s="55">
        <v>85</v>
      </c>
      <c r="C745" s="55">
        <v>43788</v>
      </c>
      <c r="D745" s="55" t="s">
        <v>36</v>
      </c>
      <c r="E745" s="12">
        <v>0.97701149425287359</v>
      </c>
      <c r="F745" s="65">
        <v>43788</v>
      </c>
      <c r="G745" s="55">
        <v>2019</v>
      </c>
      <c r="H745" s="69">
        <f t="shared" si="11"/>
        <v>2020</v>
      </c>
      <c r="J745" s="63"/>
      <c r="K745" s="63"/>
    </row>
    <row r="746" spans="1:11" x14ac:dyDescent="0.25">
      <c r="A746" s="55">
        <v>90</v>
      </c>
      <c r="B746" s="55">
        <v>85</v>
      </c>
      <c r="C746" s="55">
        <v>43789</v>
      </c>
      <c r="D746" s="55" t="s">
        <v>36</v>
      </c>
      <c r="E746" s="12">
        <v>0.97701149425287359</v>
      </c>
      <c r="F746" s="65">
        <v>43789</v>
      </c>
      <c r="G746" s="55">
        <v>2019</v>
      </c>
      <c r="H746" s="69">
        <f t="shared" si="11"/>
        <v>2020</v>
      </c>
      <c r="J746" s="63"/>
      <c r="K746" s="63"/>
    </row>
    <row r="747" spans="1:11" x14ac:dyDescent="0.25">
      <c r="A747" s="55">
        <v>91</v>
      </c>
      <c r="B747" s="55">
        <v>85</v>
      </c>
      <c r="C747" s="55">
        <v>43790</v>
      </c>
      <c r="D747" s="55" t="s">
        <v>36</v>
      </c>
      <c r="E747" s="12">
        <v>0.97701149425287359</v>
      </c>
      <c r="F747" s="65">
        <v>43790</v>
      </c>
      <c r="G747" s="55">
        <v>2019</v>
      </c>
      <c r="H747" s="69">
        <f t="shared" si="11"/>
        <v>2020</v>
      </c>
      <c r="J747" s="63"/>
      <c r="K747" s="63"/>
    </row>
    <row r="748" spans="1:11" x14ac:dyDescent="0.25">
      <c r="A748" s="55">
        <v>92</v>
      </c>
      <c r="B748" s="55">
        <v>85</v>
      </c>
      <c r="C748" s="55">
        <v>43791</v>
      </c>
      <c r="D748" s="55" t="s">
        <v>36</v>
      </c>
      <c r="E748" s="12">
        <v>0.97701149425287359</v>
      </c>
      <c r="F748" s="65">
        <v>43791</v>
      </c>
      <c r="G748" s="55">
        <v>2019</v>
      </c>
      <c r="H748" s="69">
        <f t="shared" si="11"/>
        <v>2020</v>
      </c>
      <c r="J748" s="63"/>
      <c r="K748" s="63"/>
    </row>
    <row r="749" spans="1:11" x14ac:dyDescent="0.25">
      <c r="A749" s="55">
        <v>93</v>
      </c>
      <c r="B749" s="55">
        <v>85</v>
      </c>
      <c r="C749" s="55">
        <v>43792</v>
      </c>
      <c r="D749" s="55" t="s">
        <v>36</v>
      </c>
      <c r="E749" s="12">
        <v>0.97701149425287359</v>
      </c>
      <c r="F749" s="65">
        <v>43792</v>
      </c>
      <c r="G749" s="55">
        <v>2019</v>
      </c>
      <c r="H749" s="69">
        <f t="shared" si="11"/>
        <v>2020</v>
      </c>
      <c r="J749" s="63"/>
      <c r="K749" s="63"/>
    </row>
    <row r="750" spans="1:11" x14ac:dyDescent="0.25">
      <c r="A750" s="55">
        <v>94</v>
      </c>
      <c r="B750" s="55">
        <v>85</v>
      </c>
      <c r="C750" s="55">
        <v>43793</v>
      </c>
      <c r="D750" s="55" t="s">
        <v>36</v>
      </c>
      <c r="E750" s="12">
        <v>0.97701149425287359</v>
      </c>
      <c r="F750" s="65">
        <v>43793</v>
      </c>
      <c r="G750" s="55">
        <v>2019</v>
      </c>
      <c r="H750" s="69">
        <f t="shared" si="11"/>
        <v>2020</v>
      </c>
      <c r="J750" s="63"/>
      <c r="K750" s="63"/>
    </row>
    <row r="751" spans="1:11" x14ac:dyDescent="0.25">
      <c r="A751" s="55">
        <v>95</v>
      </c>
      <c r="B751" s="55">
        <v>86</v>
      </c>
      <c r="C751" s="55">
        <v>43794</v>
      </c>
      <c r="D751" s="55" t="s">
        <v>36</v>
      </c>
      <c r="E751" s="12">
        <v>0.9885057471264368</v>
      </c>
      <c r="F751" s="65">
        <v>43794</v>
      </c>
      <c r="G751" s="55">
        <v>2019</v>
      </c>
      <c r="H751" s="69">
        <f t="shared" si="11"/>
        <v>2020</v>
      </c>
      <c r="K751" s="63"/>
    </row>
    <row r="752" spans="1:11" x14ac:dyDescent="0.25">
      <c r="A752" s="55">
        <v>96</v>
      </c>
      <c r="B752" s="55">
        <v>86</v>
      </c>
      <c r="C752" s="55">
        <v>43795</v>
      </c>
      <c r="D752" s="55" t="s">
        <v>36</v>
      </c>
      <c r="E752" s="12">
        <v>0.9885057471264368</v>
      </c>
      <c r="F752" s="65">
        <v>43795</v>
      </c>
      <c r="G752" s="55">
        <v>2019</v>
      </c>
      <c r="H752" s="69">
        <f t="shared" si="11"/>
        <v>2020</v>
      </c>
      <c r="I752" s="63"/>
      <c r="K752" s="63"/>
    </row>
    <row r="753" spans="1:11" x14ac:dyDescent="0.25">
      <c r="A753" s="55">
        <v>97</v>
      </c>
      <c r="B753" s="55">
        <v>87</v>
      </c>
      <c r="C753" s="55">
        <v>43796</v>
      </c>
      <c r="D753" s="55" t="s">
        <v>36</v>
      </c>
      <c r="E753" s="12">
        <v>1</v>
      </c>
      <c r="F753" s="65">
        <v>43796</v>
      </c>
      <c r="G753" s="55">
        <v>2019</v>
      </c>
      <c r="H753" s="69">
        <f t="shared" si="11"/>
        <v>2020</v>
      </c>
      <c r="I753" s="63"/>
      <c r="K753" s="63"/>
    </row>
    <row r="754" spans="1:11" x14ac:dyDescent="0.25">
      <c r="A754" s="55">
        <v>98</v>
      </c>
      <c r="B754" s="55">
        <v>87</v>
      </c>
      <c r="C754" s="55">
        <v>43797</v>
      </c>
      <c r="D754" s="55" t="s">
        <v>36</v>
      </c>
      <c r="E754" s="12">
        <v>1</v>
      </c>
      <c r="F754" s="65">
        <v>43797</v>
      </c>
      <c r="G754" s="55">
        <v>2019</v>
      </c>
      <c r="H754" s="69">
        <f t="shared" si="11"/>
        <v>2020</v>
      </c>
      <c r="I754" s="63"/>
      <c r="J754" s="63"/>
      <c r="K754" s="63"/>
    </row>
    <row r="755" spans="1:11" x14ac:dyDescent="0.25">
      <c r="A755" s="55">
        <v>99</v>
      </c>
      <c r="B755" s="55">
        <v>87</v>
      </c>
      <c r="C755" s="55">
        <v>43798</v>
      </c>
      <c r="D755" s="55" t="s">
        <v>36</v>
      </c>
      <c r="E755" s="12">
        <v>1</v>
      </c>
      <c r="F755" s="65">
        <v>43798</v>
      </c>
      <c r="G755" s="55">
        <v>2019</v>
      </c>
      <c r="H755" s="69">
        <f t="shared" si="11"/>
        <v>2020</v>
      </c>
      <c r="I755" s="63"/>
      <c r="J755" s="63"/>
      <c r="K755" s="63"/>
    </row>
    <row r="756" spans="1:11" x14ac:dyDescent="0.25">
      <c r="A756" s="55">
        <v>100</v>
      </c>
      <c r="B756" s="55">
        <v>87</v>
      </c>
      <c r="C756" s="55">
        <v>43799</v>
      </c>
      <c r="D756" s="55" t="s">
        <v>36</v>
      </c>
      <c r="E756" s="12">
        <v>1</v>
      </c>
      <c r="F756" s="65">
        <v>43799</v>
      </c>
      <c r="G756" s="55">
        <v>2019</v>
      </c>
      <c r="H756" s="69">
        <f t="shared" si="11"/>
        <v>2020</v>
      </c>
      <c r="I756" s="63"/>
      <c r="J756" s="63"/>
      <c r="K756" s="63"/>
    </row>
    <row r="757" spans="1:11" x14ac:dyDescent="0.25">
      <c r="A757" s="55">
        <v>101</v>
      </c>
      <c r="B757" s="55">
        <v>87</v>
      </c>
      <c r="C757" s="55">
        <v>43800</v>
      </c>
      <c r="D757" s="55" t="s">
        <v>36</v>
      </c>
      <c r="E757" s="12">
        <v>1</v>
      </c>
      <c r="F757" s="65">
        <v>43800</v>
      </c>
      <c r="G757" s="55">
        <v>2019</v>
      </c>
      <c r="H757" s="69">
        <f t="shared" si="11"/>
        <v>2020</v>
      </c>
      <c r="I757" s="63"/>
      <c r="J757" s="63"/>
      <c r="K757" s="63"/>
    </row>
    <row r="758" spans="1:11" x14ac:dyDescent="0.25">
      <c r="A758" s="55">
        <v>102</v>
      </c>
      <c r="B758" s="55">
        <v>87</v>
      </c>
      <c r="C758" s="55">
        <v>43801</v>
      </c>
      <c r="D758" s="55" t="s">
        <v>36</v>
      </c>
      <c r="E758" s="12">
        <v>1</v>
      </c>
      <c r="F758" s="65">
        <v>43801</v>
      </c>
      <c r="G758" s="55">
        <v>2019</v>
      </c>
      <c r="H758" s="69">
        <f t="shared" si="11"/>
        <v>2020</v>
      </c>
      <c r="I758" s="63"/>
      <c r="J758" s="63"/>
      <c r="K758" s="63"/>
    </row>
    <row r="759" spans="1:11" x14ac:dyDescent="0.25">
      <c r="A759" s="55">
        <v>103</v>
      </c>
      <c r="B759" s="55">
        <v>87</v>
      </c>
      <c r="C759" s="55">
        <v>43802</v>
      </c>
      <c r="D759" s="55" t="s">
        <v>36</v>
      </c>
      <c r="E759" s="12">
        <v>1</v>
      </c>
      <c r="F759" s="65">
        <v>43802</v>
      </c>
      <c r="G759" s="55">
        <v>2019</v>
      </c>
      <c r="H759" s="69">
        <f t="shared" si="11"/>
        <v>2020</v>
      </c>
      <c r="I759" s="63"/>
      <c r="J759" s="63"/>
      <c r="K759" s="63"/>
    </row>
    <row r="760" spans="1:11" x14ac:dyDescent="0.25">
      <c r="A760" s="55">
        <v>104</v>
      </c>
      <c r="B760" s="55">
        <v>87</v>
      </c>
      <c r="C760" s="55">
        <v>43803</v>
      </c>
      <c r="D760" s="55" t="s">
        <v>36</v>
      </c>
      <c r="E760" s="12">
        <v>1</v>
      </c>
      <c r="F760" s="65">
        <v>43803</v>
      </c>
      <c r="G760" s="55">
        <v>2019</v>
      </c>
      <c r="H760" s="69">
        <f t="shared" si="11"/>
        <v>2020</v>
      </c>
      <c r="I760" s="63"/>
      <c r="J760" s="63"/>
      <c r="K760" s="63"/>
    </row>
    <row r="761" spans="1:11" x14ac:dyDescent="0.25">
      <c r="A761" s="55">
        <v>105</v>
      </c>
      <c r="B761" s="55">
        <v>87</v>
      </c>
      <c r="C761" s="55">
        <v>43804</v>
      </c>
      <c r="D761" s="55" t="s">
        <v>36</v>
      </c>
      <c r="E761" s="12">
        <v>1</v>
      </c>
      <c r="F761" s="65">
        <v>43804</v>
      </c>
      <c r="G761" s="55">
        <v>2019</v>
      </c>
      <c r="H761" s="69">
        <f t="shared" si="11"/>
        <v>2020</v>
      </c>
      <c r="I761" s="63"/>
      <c r="J761" s="63"/>
      <c r="K761" s="63"/>
    </row>
    <row r="762" spans="1:11" x14ac:dyDescent="0.25">
      <c r="A762" s="55">
        <v>106</v>
      </c>
      <c r="B762" s="55">
        <v>87</v>
      </c>
      <c r="C762" s="55">
        <v>43805</v>
      </c>
      <c r="D762" s="55" t="s">
        <v>36</v>
      </c>
      <c r="E762" s="12">
        <v>1</v>
      </c>
      <c r="F762" s="65">
        <v>43805</v>
      </c>
      <c r="G762" s="55">
        <v>2019</v>
      </c>
      <c r="H762" s="69">
        <f t="shared" si="11"/>
        <v>2020</v>
      </c>
      <c r="I762" s="63"/>
      <c r="J762" s="63"/>
      <c r="K762" s="63"/>
    </row>
    <row r="763" spans="1:11" x14ac:dyDescent="0.25">
      <c r="A763" s="55">
        <v>107</v>
      </c>
      <c r="B763" s="55">
        <v>87</v>
      </c>
      <c r="C763" s="55">
        <v>43806</v>
      </c>
      <c r="D763" s="55" t="s">
        <v>36</v>
      </c>
      <c r="E763" s="12">
        <v>1</v>
      </c>
      <c r="F763" s="65">
        <v>43806</v>
      </c>
      <c r="G763" s="55">
        <v>2019</v>
      </c>
      <c r="H763" s="69">
        <f t="shared" si="11"/>
        <v>2020</v>
      </c>
      <c r="I763" s="63"/>
      <c r="J763" s="63"/>
      <c r="K763" s="63"/>
    </row>
    <row r="764" spans="1:11" x14ac:dyDescent="0.25">
      <c r="A764" s="55">
        <v>108</v>
      </c>
      <c r="B764" s="55">
        <v>87</v>
      </c>
      <c r="C764" s="55">
        <v>43807</v>
      </c>
      <c r="D764" s="55" t="s">
        <v>36</v>
      </c>
      <c r="E764" s="12">
        <v>1</v>
      </c>
      <c r="F764" s="65">
        <v>43807</v>
      </c>
      <c r="G764" s="55">
        <v>2019</v>
      </c>
      <c r="H764" s="69">
        <f t="shared" si="11"/>
        <v>2020</v>
      </c>
      <c r="I764" s="63"/>
      <c r="J764" s="63"/>
      <c r="K764" s="63"/>
    </row>
    <row r="765" spans="1:11" x14ac:dyDescent="0.25">
      <c r="A765" s="55">
        <v>109</v>
      </c>
      <c r="B765" s="55">
        <v>87</v>
      </c>
      <c r="C765" s="55">
        <v>43808</v>
      </c>
      <c r="D765" s="55" t="s">
        <v>36</v>
      </c>
      <c r="E765" s="12">
        <v>1</v>
      </c>
      <c r="F765" s="65">
        <v>43808</v>
      </c>
      <c r="G765" s="55">
        <v>2019</v>
      </c>
      <c r="H765" s="69">
        <f t="shared" si="11"/>
        <v>2020</v>
      </c>
      <c r="I765" s="63"/>
      <c r="J765" s="63"/>
      <c r="K765" s="63"/>
    </row>
    <row r="766" spans="1:11" x14ac:dyDescent="0.25">
      <c r="A766" s="55">
        <v>110</v>
      </c>
      <c r="B766" s="55">
        <v>87</v>
      </c>
      <c r="C766" s="55">
        <v>43809</v>
      </c>
      <c r="D766" s="55" t="s">
        <v>36</v>
      </c>
      <c r="E766" s="12">
        <v>1</v>
      </c>
      <c r="F766" s="65">
        <v>43809</v>
      </c>
      <c r="G766" s="55">
        <v>2019</v>
      </c>
      <c r="H766" s="69">
        <f t="shared" si="11"/>
        <v>2020</v>
      </c>
      <c r="I766" s="63"/>
      <c r="J766" s="63"/>
      <c r="K766" s="63"/>
    </row>
    <row r="767" spans="1:11" x14ac:dyDescent="0.25">
      <c r="A767" s="55">
        <v>111</v>
      </c>
      <c r="B767" s="55">
        <v>87</v>
      </c>
      <c r="C767" s="55">
        <v>43810</v>
      </c>
      <c r="D767" s="55" t="s">
        <v>36</v>
      </c>
      <c r="E767" s="12">
        <v>1</v>
      </c>
      <c r="F767" s="65">
        <v>43810</v>
      </c>
      <c r="G767" s="55">
        <v>2019</v>
      </c>
      <c r="H767" s="69">
        <f t="shared" si="11"/>
        <v>2020</v>
      </c>
      <c r="J767" s="63"/>
    </row>
    <row r="768" spans="1:11" x14ac:dyDescent="0.25">
      <c r="A768" s="55">
        <v>112</v>
      </c>
      <c r="B768" s="55">
        <v>87</v>
      </c>
      <c r="C768" s="55">
        <v>43811</v>
      </c>
      <c r="D768" s="55" t="s">
        <v>36</v>
      </c>
      <c r="E768" s="12">
        <v>1</v>
      </c>
      <c r="F768" s="65">
        <v>43811</v>
      </c>
      <c r="G768" s="55">
        <v>2019</v>
      </c>
      <c r="H768" s="69">
        <f t="shared" si="11"/>
        <v>2020</v>
      </c>
      <c r="J768" s="63"/>
    </row>
    <row r="769" spans="1:10" x14ac:dyDescent="0.25">
      <c r="A769" s="55">
        <v>113</v>
      </c>
      <c r="B769" s="55">
        <v>87</v>
      </c>
      <c r="C769" s="55">
        <v>43812</v>
      </c>
      <c r="D769" s="55" t="s">
        <v>36</v>
      </c>
      <c r="E769" s="12">
        <v>1</v>
      </c>
      <c r="F769" s="65">
        <v>43812</v>
      </c>
      <c r="G769" s="55">
        <v>2019</v>
      </c>
      <c r="H769" s="69">
        <f t="shared" si="11"/>
        <v>2020</v>
      </c>
      <c r="J769" s="63"/>
    </row>
    <row r="770" spans="1:10" x14ac:dyDescent="0.25">
      <c r="A770" s="55">
        <v>114</v>
      </c>
      <c r="B770" s="55">
        <v>87</v>
      </c>
      <c r="C770" s="55">
        <v>43813</v>
      </c>
      <c r="D770" s="55" t="s">
        <v>36</v>
      </c>
      <c r="E770" s="12">
        <v>1</v>
      </c>
      <c r="F770" s="65">
        <v>43813</v>
      </c>
      <c r="G770" s="55">
        <v>2019</v>
      </c>
      <c r="H770" s="69">
        <f t="shared" si="11"/>
        <v>2020</v>
      </c>
      <c r="J770" s="63"/>
    </row>
    <row r="771" spans="1:10" x14ac:dyDescent="0.25">
      <c r="A771" s="55">
        <v>115</v>
      </c>
      <c r="B771" s="55">
        <v>87</v>
      </c>
      <c r="C771" s="55">
        <v>43814</v>
      </c>
      <c r="D771" s="55" t="s">
        <v>36</v>
      </c>
      <c r="E771" s="12">
        <v>1</v>
      </c>
      <c r="F771" s="65">
        <v>43814</v>
      </c>
      <c r="G771" s="55">
        <v>2019</v>
      </c>
      <c r="H771" s="69">
        <f t="shared" ref="H771:H787" si="12">G771+1</f>
        <v>2020</v>
      </c>
      <c r="J771" s="63"/>
    </row>
    <row r="772" spans="1:10" x14ac:dyDescent="0.25">
      <c r="A772" s="55">
        <v>116</v>
      </c>
      <c r="B772" s="55">
        <v>87</v>
      </c>
      <c r="C772" s="55">
        <v>43815</v>
      </c>
      <c r="D772" s="55" t="s">
        <v>36</v>
      </c>
      <c r="E772" s="12">
        <v>1</v>
      </c>
      <c r="F772" s="65">
        <v>43815</v>
      </c>
      <c r="G772" s="55">
        <v>2019</v>
      </c>
      <c r="H772" s="69">
        <f t="shared" si="12"/>
        <v>2020</v>
      </c>
      <c r="J772" s="63"/>
    </row>
    <row r="773" spans="1:10" x14ac:dyDescent="0.25">
      <c r="A773" s="55">
        <v>117</v>
      </c>
      <c r="B773" s="55">
        <v>87</v>
      </c>
      <c r="C773" s="55">
        <v>43816</v>
      </c>
      <c r="D773" s="55" t="s">
        <v>36</v>
      </c>
      <c r="E773" s="12">
        <v>1</v>
      </c>
      <c r="F773" s="65">
        <v>43816</v>
      </c>
      <c r="G773" s="55">
        <v>2019</v>
      </c>
      <c r="H773" s="69">
        <f t="shared" si="12"/>
        <v>2020</v>
      </c>
      <c r="J773" s="63"/>
    </row>
    <row r="774" spans="1:10" x14ac:dyDescent="0.25">
      <c r="A774" s="55">
        <v>118</v>
      </c>
      <c r="B774" s="55">
        <v>87</v>
      </c>
      <c r="C774" s="55">
        <v>43817</v>
      </c>
      <c r="D774" s="55" t="s">
        <v>36</v>
      </c>
      <c r="E774" s="12">
        <v>1</v>
      </c>
      <c r="F774" s="65">
        <v>43817</v>
      </c>
      <c r="G774" s="55">
        <v>2019</v>
      </c>
      <c r="H774" s="69">
        <f t="shared" si="12"/>
        <v>2020</v>
      </c>
      <c r="J774" s="63"/>
    </row>
    <row r="775" spans="1:10" x14ac:dyDescent="0.25">
      <c r="A775" s="55">
        <v>119</v>
      </c>
      <c r="B775" s="55">
        <v>87</v>
      </c>
      <c r="C775" s="55">
        <v>43818</v>
      </c>
      <c r="D775" s="55" t="s">
        <v>36</v>
      </c>
      <c r="E775" s="12">
        <v>1</v>
      </c>
      <c r="F775" s="65">
        <v>43818</v>
      </c>
      <c r="G775" s="55">
        <v>2019</v>
      </c>
      <c r="H775" s="69">
        <f t="shared" si="12"/>
        <v>2020</v>
      </c>
      <c r="J775" s="63"/>
    </row>
    <row r="776" spans="1:10" x14ac:dyDescent="0.25">
      <c r="A776" s="55">
        <v>120</v>
      </c>
      <c r="B776" s="55">
        <v>87</v>
      </c>
      <c r="C776" s="55">
        <v>43819</v>
      </c>
      <c r="D776" s="55" t="s">
        <v>36</v>
      </c>
      <c r="E776" s="12">
        <v>1</v>
      </c>
      <c r="F776" s="65">
        <v>43819</v>
      </c>
      <c r="G776" s="55">
        <v>2019</v>
      </c>
      <c r="H776" s="69">
        <f t="shared" si="12"/>
        <v>2020</v>
      </c>
      <c r="J776" s="63"/>
    </row>
    <row r="777" spans="1:10" x14ac:dyDescent="0.25">
      <c r="A777" s="55">
        <v>121</v>
      </c>
      <c r="B777" s="55">
        <v>87</v>
      </c>
      <c r="C777" s="55">
        <v>43820</v>
      </c>
      <c r="D777" s="55" t="s">
        <v>36</v>
      </c>
      <c r="E777" s="12">
        <v>1</v>
      </c>
      <c r="F777" s="65">
        <v>43820</v>
      </c>
      <c r="G777" s="55">
        <v>2019</v>
      </c>
      <c r="H777" s="69">
        <f t="shared" si="12"/>
        <v>2020</v>
      </c>
      <c r="J777" s="63"/>
    </row>
    <row r="778" spans="1:10" x14ac:dyDescent="0.25">
      <c r="A778" s="55">
        <v>122</v>
      </c>
      <c r="B778" s="55">
        <v>87</v>
      </c>
      <c r="C778" s="55">
        <v>43821</v>
      </c>
      <c r="D778" s="55" t="s">
        <v>36</v>
      </c>
      <c r="E778" s="12">
        <v>1</v>
      </c>
      <c r="F778" s="65">
        <v>43821</v>
      </c>
      <c r="G778" s="55">
        <v>2019</v>
      </c>
      <c r="H778" s="69">
        <f t="shared" si="12"/>
        <v>2020</v>
      </c>
      <c r="J778" s="63"/>
    </row>
    <row r="779" spans="1:10" x14ac:dyDescent="0.25">
      <c r="A779" s="55">
        <v>123</v>
      </c>
      <c r="B779" s="55">
        <v>87</v>
      </c>
      <c r="C779" s="55">
        <v>43822</v>
      </c>
      <c r="D779" s="55" t="s">
        <v>36</v>
      </c>
      <c r="E779" s="12">
        <v>1</v>
      </c>
      <c r="F779" s="65">
        <v>43822</v>
      </c>
      <c r="G779" s="55">
        <v>2019</v>
      </c>
      <c r="H779" s="69">
        <f t="shared" si="12"/>
        <v>2020</v>
      </c>
      <c r="J779" s="63"/>
    </row>
    <row r="780" spans="1:10" x14ac:dyDescent="0.25">
      <c r="A780" s="55">
        <v>124</v>
      </c>
      <c r="B780" s="55">
        <v>87</v>
      </c>
      <c r="C780" s="55">
        <v>43823</v>
      </c>
      <c r="D780" s="55" t="s">
        <v>36</v>
      </c>
      <c r="E780" s="12">
        <v>1</v>
      </c>
      <c r="F780" s="65">
        <v>43823</v>
      </c>
      <c r="G780" s="55">
        <v>2019</v>
      </c>
      <c r="H780" s="69">
        <f t="shared" si="12"/>
        <v>2020</v>
      </c>
      <c r="J780" s="63"/>
    </row>
    <row r="781" spans="1:10" x14ac:dyDescent="0.25">
      <c r="A781" s="55">
        <v>125</v>
      </c>
      <c r="B781" s="55">
        <v>87</v>
      </c>
      <c r="C781" s="55">
        <v>43824</v>
      </c>
      <c r="D781" s="55" t="s">
        <v>36</v>
      </c>
      <c r="E781" s="12">
        <v>1</v>
      </c>
      <c r="F781" s="65">
        <v>43824</v>
      </c>
      <c r="G781" s="55">
        <v>2019</v>
      </c>
      <c r="H781" s="69">
        <f t="shared" si="12"/>
        <v>2020</v>
      </c>
      <c r="J781" s="63"/>
    </row>
    <row r="782" spans="1:10" x14ac:dyDescent="0.25">
      <c r="A782" s="55">
        <v>126</v>
      </c>
      <c r="B782" s="55">
        <v>87</v>
      </c>
      <c r="C782" s="55">
        <v>43825</v>
      </c>
      <c r="D782" s="55" t="s">
        <v>36</v>
      </c>
      <c r="E782" s="12">
        <v>1</v>
      </c>
      <c r="F782" s="65">
        <v>43825</v>
      </c>
      <c r="G782" s="55">
        <v>2019</v>
      </c>
      <c r="H782" s="69">
        <f t="shared" si="12"/>
        <v>2020</v>
      </c>
      <c r="J782" s="63"/>
    </row>
    <row r="783" spans="1:10" x14ac:dyDescent="0.25">
      <c r="A783" s="55">
        <v>127</v>
      </c>
      <c r="B783" s="55">
        <v>87</v>
      </c>
      <c r="C783" s="55">
        <v>43826</v>
      </c>
      <c r="D783" s="55" t="s">
        <v>36</v>
      </c>
      <c r="E783" s="12">
        <v>1</v>
      </c>
      <c r="F783" s="65">
        <v>43826</v>
      </c>
      <c r="G783" s="55">
        <v>2019</v>
      </c>
      <c r="H783" s="69">
        <f t="shared" si="12"/>
        <v>2020</v>
      </c>
      <c r="J783" s="63"/>
    </row>
    <row r="784" spans="1:10" x14ac:dyDescent="0.25">
      <c r="A784" s="55">
        <v>128</v>
      </c>
      <c r="B784" s="55">
        <v>87</v>
      </c>
      <c r="C784" s="55">
        <v>43827</v>
      </c>
      <c r="D784" s="55" t="s">
        <v>36</v>
      </c>
      <c r="E784" s="12">
        <v>1</v>
      </c>
      <c r="F784" s="65">
        <v>43827</v>
      </c>
      <c r="G784" s="55">
        <v>2019</v>
      </c>
      <c r="H784" s="69">
        <f t="shared" si="12"/>
        <v>2020</v>
      </c>
      <c r="J784" s="63"/>
    </row>
    <row r="785" spans="1:10" x14ac:dyDescent="0.25">
      <c r="A785" s="55">
        <v>129</v>
      </c>
      <c r="B785" s="55">
        <v>87</v>
      </c>
      <c r="C785" s="55">
        <v>43828</v>
      </c>
      <c r="D785" s="55" t="s">
        <v>36</v>
      </c>
      <c r="E785" s="12">
        <v>1</v>
      </c>
      <c r="F785" s="65">
        <v>43828</v>
      </c>
      <c r="G785" s="55">
        <v>2019</v>
      </c>
      <c r="H785" s="69">
        <f t="shared" si="12"/>
        <v>2020</v>
      </c>
      <c r="J785" s="63"/>
    </row>
    <row r="786" spans="1:10" x14ac:dyDescent="0.25">
      <c r="A786" s="55">
        <v>130</v>
      </c>
      <c r="B786" s="55">
        <v>87</v>
      </c>
      <c r="C786" s="55">
        <v>43829</v>
      </c>
      <c r="D786" s="55" t="s">
        <v>36</v>
      </c>
      <c r="E786" s="12">
        <v>1</v>
      </c>
      <c r="F786" s="65">
        <v>43829</v>
      </c>
      <c r="G786" s="55">
        <v>2019</v>
      </c>
      <c r="H786" s="69">
        <f t="shared" si="12"/>
        <v>2020</v>
      </c>
      <c r="J786" s="63"/>
    </row>
    <row r="787" spans="1:10" x14ac:dyDescent="0.25">
      <c r="A787" s="55">
        <v>131</v>
      </c>
      <c r="B787" s="55">
        <v>87</v>
      </c>
      <c r="C787" s="55">
        <v>43830</v>
      </c>
      <c r="D787" s="55" t="s">
        <v>36</v>
      </c>
      <c r="E787" s="12">
        <v>1</v>
      </c>
      <c r="F787" s="65">
        <v>43830</v>
      </c>
      <c r="G787" s="55">
        <v>2019</v>
      </c>
      <c r="H787" s="69">
        <f t="shared" si="12"/>
        <v>2020</v>
      </c>
      <c r="J787" s="6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pics</vt:lpstr>
      <vt:lpstr>collar.arrival</vt:lpstr>
      <vt:lpstr>2014</vt:lpstr>
      <vt:lpstr>2015</vt:lpstr>
      <vt:lpstr>2016</vt:lpstr>
      <vt:lpstr>2017</vt:lpstr>
      <vt:lpstr>2018</vt:lpstr>
      <vt:lpstr>2019</vt:lpstr>
      <vt:lpstr>arrivals</vt:lpstr>
      <vt:lpstr>diff_in_arrival</vt:lpstr>
      <vt:lpstr>pt_345</vt:lpstr>
      <vt:lpstr>6_summary_counts</vt:lpstr>
      <vt:lpstr>5_lambdas</vt:lpstr>
      <vt:lpstr>popdata</vt:lpstr>
      <vt:lpstr>wt_gain</vt:lpstr>
      <vt:lpstr>ad_lambda</vt:lpstr>
      <vt:lpstr>collared_calf_status</vt:lpstr>
      <vt:lpstr>btwyr_calf_status</vt:lpstr>
      <vt:lpstr>wts</vt:lpstr>
      <vt:lpstr>consumption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</dc:creator>
  <cp:lastModifiedBy>d</cp:lastModifiedBy>
  <dcterms:created xsi:type="dcterms:W3CDTF">2020-05-24T14:47:26Z</dcterms:created>
  <dcterms:modified xsi:type="dcterms:W3CDTF">2020-11-16T21:36:32Z</dcterms:modified>
</cp:coreProperties>
</file>