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Research\文章\2019-陈圣乾-全新世尘暴演化及其驱动机制\2018-北京讨论\nc审稿意见\"/>
    </mc:Choice>
  </mc:AlternateContent>
  <xr:revisionPtr revIDLastSave="0" documentId="13_ncr:1_{31F6AF8B-970B-46DD-AC67-E2F5B8130AF4}" xr6:coauthVersionLast="45" xr6:coauthVersionMax="45" xr10:uidLastSave="{00000000-0000-0000-0000-000000000000}"/>
  <bookViews>
    <workbookView xWindow="-110" yWindow="-110" windowWidth="19420" windowHeight="10420" xr2:uid="{F4CCDE4B-D872-450A-B9B8-3F8157CE637C}"/>
  </bookViews>
  <sheets>
    <sheet name="Readme" sheetId="1" r:id="rId1"/>
    <sheet name="Dust storm data- 2250 years" sheetId="2" r:id="rId2"/>
    <sheet name="Dust storm data-60 yea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3" l="1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0" i="3"/>
  <c r="B19" i="3"/>
  <c r="B18" i="3"/>
  <c r="B17" i="3"/>
  <c r="B16" i="3"/>
  <c r="B15" i="3"/>
  <c r="B13" i="3"/>
  <c r="B12" i="3"/>
  <c r="B11" i="3"/>
  <c r="B10" i="3"/>
  <c r="B9" i="3"/>
  <c r="B8" i="3"/>
  <c r="B7" i="3"/>
  <c r="B6" i="3"/>
  <c r="B4" i="3"/>
  <c r="B3" i="3"/>
  <c r="B2" i="3"/>
</calcChain>
</file>

<file path=xl/sharedStrings.xml><?xml version="1.0" encoding="utf-8"?>
<sst xmlns="http://schemas.openxmlformats.org/spreadsheetml/2006/main" count="11" uniqueCount="10">
  <si>
    <t xml:space="preserve">Supplementary Data of </t>
    <phoneticPr fontId="1" type="noConversion"/>
  </si>
  <si>
    <t>"Asian dust-storm activity dominated by Chinese dynasty changes since 2000 BP"</t>
    <phoneticPr fontId="1" type="noConversion"/>
  </si>
  <si>
    <t>edited by the corresponding authors:</t>
    <phoneticPr fontId="1" type="noConversion"/>
  </si>
  <si>
    <t>Content:</t>
    <phoneticPr fontId="1" type="noConversion"/>
  </si>
  <si>
    <t>Fahu Chen (fhchen@lzu.edu.cn), Jianbao Liu (jbliu@itpcas.ac.cn)</t>
    <phoneticPr fontId="1" type="noConversion"/>
  </si>
  <si>
    <t>Readme</t>
    <phoneticPr fontId="1" type="noConversion"/>
  </si>
  <si>
    <t>Dust storm proxy (%)</t>
    <phoneticPr fontId="1" type="noConversion"/>
  </si>
  <si>
    <t>Age (B.C.E./C.E.)</t>
    <phoneticPr fontId="1" type="noConversion"/>
  </si>
  <si>
    <t>Dust storm data over the past 2250 years</t>
    <phoneticPr fontId="1" type="noConversion"/>
  </si>
  <si>
    <t>Age (C.E.)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</si>
</sst>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Times New Roman"/>
      <family val="1"/>
    </font>
    <font>
      <sz val="11"/>
      <color rgb="FF000000"/>
      <name val="等线"/>
      <family val="3"/>
      <charset val="134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等线"/>
      <family val="2"/>
      <charset val="134"/>
      <scheme val="minor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常规" xfId="0" builtinId="0"/>
    <cellStyle name="常规 2" xfId="1" xr:uid="{FA5FC612-6854-471C-8496-13CAB5B52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898D-5E1A-461C-BD8A-A981751AAEEE}">
  <dimension ref="A1:A9"/>
  <sheetViews>
    <sheetView tabSelected="1" workbookViewId="0">
      <selection activeCell="E9" sqref="E9"/>
    </sheetView>
  </sheetViews>
  <sheetFormatPr defaultRowHeight="14" x14ac:dyDescent="0.3"/>
  <cols>
    <col min="1" max="1" width="63.58203125" style="4" customWidth="1"/>
  </cols>
  <sheetData>
    <row r="1" spans="1:1" x14ac:dyDescent="0.3">
      <c r="A1" s="4" t="s">
        <v>0</v>
      </c>
    </row>
    <row r="2" spans="1:1" x14ac:dyDescent="0.3">
      <c r="A2" s="4" t="s">
        <v>1</v>
      </c>
    </row>
    <row r="3" spans="1:1" x14ac:dyDescent="0.3">
      <c r="A3" s="4" t="s">
        <v>2</v>
      </c>
    </row>
    <row r="4" spans="1:1" x14ac:dyDescent="0.3">
      <c r="A4" s="4" t="s">
        <v>4</v>
      </c>
    </row>
    <row r="7" spans="1:1" x14ac:dyDescent="0.3">
      <c r="A7" s="4" t="s">
        <v>3</v>
      </c>
    </row>
    <row r="8" spans="1:1" x14ac:dyDescent="0.3">
      <c r="A8" s="4" t="s">
        <v>5</v>
      </c>
    </row>
    <row r="9" spans="1:1" x14ac:dyDescent="0.3">
      <c r="A9" s="4" t="s">
        <v>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DB72F-7891-4301-BC29-9BA4E857EF06}">
  <dimension ref="A1:B339"/>
  <sheetViews>
    <sheetView zoomScale="80" zoomScaleNormal="80" workbookViewId="0">
      <selection activeCell="B6" sqref="B6"/>
    </sheetView>
  </sheetViews>
  <sheetFormatPr defaultRowHeight="15.5" x14ac:dyDescent="0.3"/>
  <cols>
    <col min="1" max="1" width="21.5" style="6" customWidth="1"/>
    <col min="2" max="2" width="39.83203125" style="6" customWidth="1"/>
  </cols>
  <sheetData>
    <row r="1" spans="1:2" ht="15" x14ac:dyDescent="0.3">
      <c r="A1" s="1" t="s">
        <v>7</v>
      </c>
      <c r="B1" s="2" t="s">
        <v>6</v>
      </c>
    </row>
    <row r="2" spans="1:2" x14ac:dyDescent="0.3">
      <c r="A2" s="5">
        <v>2008.0749487633527</v>
      </c>
      <c r="B2" s="3">
        <v>17.443499500000001</v>
      </c>
    </row>
    <row r="3" spans="1:2" x14ac:dyDescent="0.3">
      <c r="A3" s="5">
        <v>2002.9545949460364</v>
      </c>
      <c r="B3" s="3">
        <v>15.158638799999999</v>
      </c>
    </row>
    <row r="4" spans="1:2" x14ac:dyDescent="0.3">
      <c r="A4" s="5">
        <v>1997.1513710681288</v>
      </c>
      <c r="B4" s="3">
        <v>38.837001799999996</v>
      </c>
    </row>
    <row r="5" spans="1:2" x14ac:dyDescent="0.3">
      <c r="A5" s="5">
        <v>1996</v>
      </c>
      <c r="B5" s="3">
        <v>43.209505300000004</v>
      </c>
    </row>
    <row r="6" spans="1:2" x14ac:dyDescent="0.3">
      <c r="A6" s="5">
        <v>1993.214716061397</v>
      </c>
      <c r="B6" s="3">
        <v>75.693527000000003</v>
      </c>
    </row>
    <row r="7" spans="1:2" x14ac:dyDescent="0.3">
      <c r="A7" s="5">
        <v>1990.0175943865672</v>
      </c>
      <c r="B7" s="3">
        <v>46.209872499999996</v>
      </c>
    </row>
    <row r="8" spans="1:2" x14ac:dyDescent="0.3">
      <c r="A8" s="5">
        <v>1987.4961211860123</v>
      </c>
      <c r="B8" s="3">
        <v>69.746850299999991</v>
      </c>
    </row>
    <row r="9" spans="1:2" x14ac:dyDescent="0.3">
      <c r="A9" s="5">
        <v>1982.6003908720938</v>
      </c>
      <c r="B9" s="3">
        <v>72.337918400000007</v>
      </c>
    </row>
    <row r="10" spans="1:2" x14ac:dyDescent="0.3">
      <c r="A10" s="5">
        <v>1979.334871249062</v>
      </c>
      <c r="B10" s="3">
        <v>79.466447919240409</v>
      </c>
    </row>
    <row r="11" spans="1:2" x14ac:dyDescent="0.3">
      <c r="A11" s="5">
        <v>1973.5950757388573</v>
      </c>
      <c r="B11" s="3">
        <v>65.129919099999995</v>
      </c>
    </row>
    <row r="12" spans="1:2" x14ac:dyDescent="0.3">
      <c r="A12" s="5">
        <v>1971</v>
      </c>
      <c r="B12" s="3">
        <v>74.296228900000003</v>
      </c>
    </row>
    <row r="13" spans="1:2" x14ac:dyDescent="0.3">
      <c r="A13" s="5">
        <v>1968.346357814449</v>
      </c>
      <c r="B13" s="3">
        <v>58.906039600000007</v>
      </c>
    </row>
    <row r="14" spans="1:2" x14ac:dyDescent="0.3">
      <c r="A14" s="5">
        <v>1964.9930186024117</v>
      </c>
      <c r="B14" s="3">
        <v>35.457257200000001</v>
      </c>
    </row>
    <row r="15" spans="1:2" x14ac:dyDescent="0.3">
      <c r="A15" s="5">
        <v>1963</v>
      </c>
      <c r="B15" s="3">
        <v>36.915886</v>
      </c>
    </row>
    <row r="16" spans="1:2" x14ac:dyDescent="0.3">
      <c r="A16" s="5">
        <v>1961.9235125455127</v>
      </c>
      <c r="B16" s="3">
        <v>31.440757300000001</v>
      </c>
    </row>
    <row r="17" spans="1:2" x14ac:dyDescent="0.3">
      <c r="A17" s="5">
        <v>1955.5922012323069</v>
      </c>
      <c r="B17" s="3">
        <v>15.239883500000001</v>
      </c>
    </row>
    <row r="18" spans="1:2" x14ac:dyDescent="0.3">
      <c r="A18" s="5">
        <v>1952.2637637069638</v>
      </c>
      <c r="B18" s="3">
        <v>37.744368000000001</v>
      </c>
    </row>
    <row r="19" spans="1:2" x14ac:dyDescent="0.3">
      <c r="A19" s="5">
        <v>1950.0628740010093</v>
      </c>
      <c r="B19" s="3">
        <v>22.1923405</v>
      </c>
    </row>
    <row r="20" spans="1:2" x14ac:dyDescent="0.3">
      <c r="A20" s="5">
        <v>1945.284207291817</v>
      </c>
      <c r="B20" s="3">
        <v>25.976764899999999</v>
      </c>
    </row>
    <row r="21" spans="1:2" x14ac:dyDescent="0.3">
      <c r="A21" s="5">
        <v>1942.4110046804235</v>
      </c>
      <c r="B21" s="3">
        <v>28.852012999999999</v>
      </c>
    </row>
    <row r="22" spans="1:2" x14ac:dyDescent="0.3">
      <c r="A22" s="5">
        <v>1938.181384476846</v>
      </c>
      <c r="B22" s="3">
        <v>12.501650400000001</v>
      </c>
    </row>
    <row r="23" spans="1:2" x14ac:dyDescent="0.3">
      <c r="A23" s="5">
        <v>1935.4505021144471</v>
      </c>
      <c r="B23" s="3">
        <v>26.7915776</v>
      </c>
    </row>
    <row r="24" spans="1:2" x14ac:dyDescent="0.3">
      <c r="A24" s="5">
        <v>1930.6331485496225</v>
      </c>
      <c r="B24" s="3">
        <v>57.623743175239497</v>
      </c>
    </row>
    <row r="25" spans="1:2" x14ac:dyDescent="0.3">
      <c r="A25" s="5">
        <v>1927.1310387438748</v>
      </c>
      <c r="B25" s="3">
        <v>50.6906368</v>
      </c>
    </row>
    <row r="26" spans="1:2" x14ac:dyDescent="0.3">
      <c r="A26" s="5">
        <v>1922.5069998167924</v>
      </c>
      <c r="B26" s="3">
        <v>25.7674539</v>
      </c>
    </row>
    <row r="27" spans="1:2" x14ac:dyDescent="0.3">
      <c r="A27" s="5">
        <v>1919.4633567628237</v>
      </c>
      <c r="B27" s="3">
        <v>15.064049500000001</v>
      </c>
    </row>
    <row r="28" spans="1:2" x14ac:dyDescent="0.3">
      <c r="A28" s="5">
        <v>1913.9868957622512</v>
      </c>
      <c r="B28" s="3">
        <v>12.244581200000001</v>
      </c>
    </row>
    <row r="29" spans="1:2" x14ac:dyDescent="0.3">
      <c r="A29" s="5">
        <v>1901.8399140358315</v>
      </c>
      <c r="B29" s="3">
        <v>42.132196</v>
      </c>
    </row>
    <row r="30" spans="1:2" x14ac:dyDescent="0.3">
      <c r="A30" s="5">
        <v>1898.1390138728225</v>
      </c>
      <c r="B30" s="3">
        <v>15.633545900000001</v>
      </c>
    </row>
    <row r="31" spans="1:2" x14ac:dyDescent="0.3">
      <c r="A31" s="5">
        <v>1889.6320323295427</v>
      </c>
      <c r="B31" s="3">
        <v>63.731618300000001</v>
      </c>
    </row>
    <row r="32" spans="1:2" x14ac:dyDescent="0.3">
      <c r="A32" s="5">
        <v>1870</v>
      </c>
      <c r="B32" s="3">
        <v>31.0666248</v>
      </c>
    </row>
    <row r="33" spans="1:2" x14ac:dyDescent="0.3">
      <c r="A33" s="5">
        <v>1864</v>
      </c>
      <c r="B33" s="3">
        <v>15.3669732</v>
      </c>
    </row>
    <row r="34" spans="1:2" x14ac:dyDescent="0.3">
      <c r="A34" s="5">
        <v>1858.8556752882109</v>
      </c>
      <c r="B34" s="3">
        <v>43.061910099999999</v>
      </c>
    </row>
    <row r="35" spans="1:2" x14ac:dyDescent="0.3">
      <c r="A35" s="5">
        <v>1847.7537953389819</v>
      </c>
      <c r="B35" s="3">
        <v>42.569483300000002</v>
      </c>
    </row>
    <row r="36" spans="1:2" x14ac:dyDescent="0.3">
      <c r="A36" s="5">
        <v>1843.3682408777513</v>
      </c>
      <c r="B36" s="3">
        <v>44.853524700000001</v>
      </c>
    </row>
    <row r="37" spans="1:2" x14ac:dyDescent="0.3">
      <c r="A37" s="5">
        <v>1836</v>
      </c>
      <c r="B37" s="3">
        <v>31.108910399999999</v>
      </c>
    </row>
    <row r="38" spans="1:2" x14ac:dyDescent="0.3">
      <c r="A38" s="5">
        <v>1831.5</v>
      </c>
      <c r="B38" s="3">
        <v>10.389549200000001</v>
      </c>
    </row>
    <row r="39" spans="1:2" x14ac:dyDescent="0.3">
      <c r="A39" s="5">
        <v>1797</v>
      </c>
      <c r="B39" s="3">
        <v>11.310597100000001</v>
      </c>
    </row>
    <row r="40" spans="1:2" x14ac:dyDescent="0.3">
      <c r="A40" s="5">
        <v>1780.5</v>
      </c>
      <c r="B40" s="3">
        <v>6.9075687381204602</v>
      </c>
    </row>
    <row r="41" spans="1:2" x14ac:dyDescent="0.3">
      <c r="A41" s="5">
        <v>1765</v>
      </c>
      <c r="B41" s="3">
        <v>12.793457699999999</v>
      </c>
    </row>
    <row r="42" spans="1:2" x14ac:dyDescent="0.3">
      <c r="A42" s="5">
        <v>1734.5</v>
      </c>
      <c r="B42" s="3">
        <v>6.3963176291826791</v>
      </c>
    </row>
    <row r="43" spans="1:2" x14ac:dyDescent="0.3">
      <c r="A43" s="5">
        <v>1719</v>
      </c>
      <c r="B43" s="3">
        <v>19.847190473545702</v>
      </c>
    </row>
    <row r="44" spans="1:2" x14ac:dyDescent="0.3">
      <c r="A44" s="5">
        <v>1704.5</v>
      </c>
      <c r="B44" s="3">
        <v>20.052186166983198</v>
      </c>
    </row>
    <row r="45" spans="1:2" x14ac:dyDescent="0.3">
      <c r="A45" s="5">
        <v>1675</v>
      </c>
      <c r="B45" s="3">
        <v>13.904027299999999</v>
      </c>
    </row>
    <row r="46" spans="1:2" x14ac:dyDescent="0.3">
      <c r="A46" s="5">
        <v>1661</v>
      </c>
      <c r="B46" s="3">
        <v>26.744532100000001</v>
      </c>
    </row>
    <row r="47" spans="1:2" x14ac:dyDescent="0.3">
      <c r="A47" s="5">
        <v>1647.5</v>
      </c>
      <c r="B47" s="3">
        <v>25.288405000000004</v>
      </c>
    </row>
    <row r="48" spans="1:2" x14ac:dyDescent="0.3">
      <c r="A48" s="5">
        <v>1623.5</v>
      </c>
      <c r="B48" s="3">
        <v>39.9321147</v>
      </c>
    </row>
    <row r="49" spans="1:2" x14ac:dyDescent="0.3">
      <c r="A49" s="5">
        <v>1620</v>
      </c>
      <c r="B49" s="3">
        <v>36.043038299999999</v>
      </c>
    </row>
    <row r="50" spans="1:2" x14ac:dyDescent="0.3">
      <c r="A50" s="5">
        <v>1615</v>
      </c>
      <c r="B50" s="3">
        <v>24.6975652</v>
      </c>
    </row>
    <row r="51" spans="1:2" x14ac:dyDescent="0.3">
      <c r="A51" s="5">
        <v>1610</v>
      </c>
      <c r="B51" s="3">
        <v>33.407640499999999</v>
      </c>
    </row>
    <row r="52" spans="1:2" x14ac:dyDescent="0.3">
      <c r="A52" s="5">
        <v>1600</v>
      </c>
      <c r="B52" s="3">
        <v>24.443430499999998</v>
      </c>
    </row>
    <row r="53" spans="1:2" x14ac:dyDescent="0.3">
      <c r="A53" s="5">
        <v>1595</v>
      </c>
      <c r="B53" s="3">
        <v>14.154517199999999</v>
      </c>
    </row>
    <row r="54" spans="1:2" x14ac:dyDescent="0.3">
      <c r="A54" s="5">
        <v>1590</v>
      </c>
      <c r="B54" s="3">
        <v>0</v>
      </c>
    </row>
    <row r="55" spans="1:2" x14ac:dyDescent="0.3">
      <c r="A55" s="5">
        <v>1580</v>
      </c>
      <c r="B55" s="3">
        <v>14.1835301277287</v>
      </c>
    </row>
    <row r="56" spans="1:2" x14ac:dyDescent="0.3">
      <c r="A56" s="5">
        <v>1574.5</v>
      </c>
      <c r="B56" s="3">
        <v>9.1880939000000001</v>
      </c>
    </row>
    <row r="57" spans="1:2" x14ac:dyDescent="0.3">
      <c r="A57" s="5">
        <v>1570</v>
      </c>
      <c r="B57" s="3">
        <v>33.843708599999999</v>
      </c>
    </row>
    <row r="58" spans="1:2" x14ac:dyDescent="0.3">
      <c r="A58" s="5">
        <v>1559.5</v>
      </c>
      <c r="B58" s="3">
        <v>33.624771299999999</v>
      </c>
    </row>
    <row r="59" spans="1:2" x14ac:dyDescent="0.3">
      <c r="A59" s="5">
        <v>1554.5</v>
      </c>
      <c r="B59" s="3">
        <v>11.1563341</v>
      </c>
    </row>
    <row r="60" spans="1:2" x14ac:dyDescent="0.3">
      <c r="A60" s="5">
        <v>1549</v>
      </c>
      <c r="B60" s="3">
        <v>13.2454327</v>
      </c>
    </row>
    <row r="61" spans="1:2" x14ac:dyDescent="0.3">
      <c r="A61" s="5">
        <v>1544</v>
      </c>
      <c r="B61" s="3">
        <v>33.543693600000005</v>
      </c>
    </row>
    <row r="62" spans="1:2" x14ac:dyDescent="0.3">
      <c r="A62" s="5">
        <v>1534</v>
      </c>
      <c r="B62" s="3">
        <v>29.469101500000001</v>
      </c>
    </row>
    <row r="63" spans="1:2" x14ac:dyDescent="0.3">
      <c r="A63" s="5">
        <v>1529</v>
      </c>
      <c r="B63" s="3">
        <v>25.097738600000003</v>
      </c>
    </row>
    <row r="64" spans="1:2" x14ac:dyDescent="0.3">
      <c r="A64" s="5">
        <v>1523.5</v>
      </c>
      <c r="B64" s="3">
        <v>37.049343999999998</v>
      </c>
    </row>
    <row r="65" spans="1:2" x14ac:dyDescent="0.3">
      <c r="A65" s="5">
        <v>1513.5</v>
      </c>
      <c r="B65" s="3">
        <v>45.973868099999997</v>
      </c>
    </row>
    <row r="66" spans="1:2" x14ac:dyDescent="0.3">
      <c r="A66" s="5">
        <v>1509</v>
      </c>
      <c r="B66" s="3">
        <v>27.972981200000003</v>
      </c>
    </row>
    <row r="67" spans="1:2" x14ac:dyDescent="0.3">
      <c r="A67" s="5">
        <v>1503</v>
      </c>
      <c r="B67" s="3">
        <v>28.323791599999996</v>
      </c>
    </row>
    <row r="68" spans="1:2" x14ac:dyDescent="0.3">
      <c r="A68" s="5">
        <v>1498</v>
      </c>
      <c r="B68" s="3">
        <v>33.985953800000004</v>
      </c>
    </row>
    <row r="69" spans="1:2" x14ac:dyDescent="0.3">
      <c r="A69" s="5">
        <v>1493.5</v>
      </c>
      <c r="B69" s="3">
        <v>53.782624499999997</v>
      </c>
    </row>
    <row r="70" spans="1:2" x14ac:dyDescent="0.3">
      <c r="A70" s="5">
        <v>1488.5</v>
      </c>
      <c r="B70" s="3">
        <v>33.355488300000005</v>
      </c>
    </row>
    <row r="71" spans="1:2" x14ac:dyDescent="0.3">
      <c r="A71" s="5">
        <v>1482.5</v>
      </c>
      <c r="B71" s="3">
        <v>6.6127043494045301</v>
      </c>
    </row>
    <row r="72" spans="1:2" x14ac:dyDescent="0.3">
      <c r="A72" s="5">
        <v>1478</v>
      </c>
      <c r="B72" s="3">
        <v>13.217323799999999</v>
      </c>
    </row>
    <row r="73" spans="1:2" x14ac:dyDescent="0.3">
      <c r="A73" s="5">
        <v>1467.5</v>
      </c>
      <c r="B73" s="3">
        <v>0</v>
      </c>
    </row>
    <row r="74" spans="1:2" x14ac:dyDescent="0.3">
      <c r="A74" s="5">
        <v>1463</v>
      </c>
      <c r="B74" s="3">
        <v>5.6973165509791999</v>
      </c>
    </row>
    <row r="75" spans="1:2" x14ac:dyDescent="0.3">
      <c r="A75" s="5">
        <v>1457.5</v>
      </c>
      <c r="B75" s="3">
        <v>0</v>
      </c>
    </row>
    <row r="76" spans="1:2" x14ac:dyDescent="0.3">
      <c r="A76" s="5">
        <v>1447.5</v>
      </c>
      <c r="B76" s="3">
        <v>1.2546632</v>
      </c>
    </row>
    <row r="77" spans="1:2" x14ac:dyDescent="0.3">
      <c r="A77" s="5">
        <v>1442.5</v>
      </c>
      <c r="B77" s="3">
        <v>5.1896776639782898</v>
      </c>
    </row>
    <row r="78" spans="1:2" x14ac:dyDescent="0.3">
      <c r="A78" s="5">
        <v>1437.5</v>
      </c>
      <c r="B78" s="3">
        <v>4.33529826511114</v>
      </c>
    </row>
    <row r="79" spans="1:2" x14ac:dyDescent="0.3">
      <c r="A79" s="5">
        <v>1427.5</v>
      </c>
      <c r="B79" s="3">
        <v>25.227829122923399</v>
      </c>
    </row>
    <row r="80" spans="1:2" x14ac:dyDescent="0.3">
      <c r="A80" s="5">
        <v>1423</v>
      </c>
      <c r="B80" s="3">
        <v>0</v>
      </c>
    </row>
    <row r="81" spans="1:2" x14ac:dyDescent="0.3">
      <c r="A81" s="5">
        <v>1418</v>
      </c>
      <c r="B81" s="3">
        <v>0</v>
      </c>
    </row>
    <row r="82" spans="1:2" x14ac:dyDescent="0.3">
      <c r="A82" s="5">
        <v>1413</v>
      </c>
      <c r="B82" s="3">
        <v>0</v>
      </c>
    </row>
    <row r="83" spans="1:2" x14ac:dyDescent="0.3">
      <c r="A83" s="5">
        <v>1405.5</v>
      </c>
      <c r="B83" s="3">
        <v>3.0908820483999899</v>
      </c>
    </row>
    <row r="84" spans="1:2" x14ac:dyDescent="0.3">
      <c r="A84" s="5">
        <v>1402.5</v>
      </c>
      <c r="B84" s="3">
        <v>0</v>
      </c>
    </row>
    <row r="85" spans="1:2" x14ac:dyDescent="0.3">
      <c r="A85" s="5">
        <v>1398.5</v>
      </c>
      <c r="B85" s="3">
        <v>1.34381229679158</v>
      </c>
    </row>
    <row r="86" spans="1:2" x14ac:dyDescent="0.3">
      <c r="A86" s="5">
        <v>1392.5</v>
      </c>
      <c r="B86" s="3">
        <v>2.6893038650507699</v>
      </c>
    </row>
    <row r="87" spans="1:2" x14ac:dyDescent="0.3">
      <c r="A87" s="5">
        <v>1389</v>
      </c>
      <c r="B87" s="3">
        <v>7.5090862311809001</v>
      </c>
    </row>
    <row r="88" spans="1:2" x14ac:dyDescent="0.3">
      <c r="A88" s="5">
        <v>1386</v>
      </c>
      <c r="B88" s="3">
        <v>5.5138381501408196</v>
      </c>
    </row>
    <row r="89" spans="1:2" x14ac:dyDescent="0.3">
      <c r="A89" s="5">
        <v>1379.5</v>
      </c>
      <c r="B89" s="3">
        <v>5.6960707567210802</v>
      </c>
    </row>
    <row r="90" spans="1:2" x14ac:dyDescent="0.3">
      <c r="A90" s="5">
        <v>1376.5</v>
      </c>
      <c r="B90" s="3">
        <v>6.5287134551771802</v>
      </c>
    </row>
    <row r="91" spans="1:2" x14ac:dyDescent="0.3">
      <c r="A91" s="5">
        <v>1373.5</v>
      </c>
      <c r="B91" s="3">
        <v>39.678617160415904</v>
      </c>
    </row>
    <row r="92" spans="1:2" x14ac:dyDescent="0.3">
      <c r="A92" s="5">
        <v>1367.5</v>
      </c>
      <c r="B92" s="3">
        <v>55.081293299999999</v>
      </c>
    </row>
    <row r="93" spans="1:2" x14ac:dyDescent="0.3">
      <c r="A93" s="5">
        <v>1364.5</v>
      </c>
      <c r="B93" s="3">
        <v>0</v>
      </c>
    </row>
    <row r="94" spans="1:2" x14ac:dyDescent="0.3">
      <c r="A94" s="5">
        <v>1361.5</v>
      </c>
      <c r="B94" s="3">
        <v>0</v>
      </c>
    </row>
    <row r="95" spans="1:2" x14ac:dyDescent="0.3">
      <c r="A95" s="5">
        <v>1358</v>
      </c>
      <c r="B95" s="3">
        <v>6.6404110121089097</v>
      </c>
    </row>
    <row r="96" spans="1:2" x14ac:dyDescent="0.3">
      <c r="A96" s="5">
        <v>1351.5</v>
      </c>
      <c r="B96" s="3">
        <v>4.0923896430986106</v>
      </c>
    </row>
    <row r="97" spans="1:2" x14ac:dyDescent="0.3">
      <c r="A97" s="5">
        <v>1348.5</v>
      </c>
      <c r="B97" s="3">
        <v>2.8547906206441103</v>
      </c>
    </row>
    <row r="98" spans="1:2" x14ac:dyDescent="0.3">
      <c r="A98" s="5">
        <v>1346</v>
      </c>
      <c r="B98" s="3">
        <v>1.24776841511878</v>
      </c>
    </row>
    <row r="99" spans="1:2" x14ac:dyDescent="0.3">
      <c r="A99" s="5">
        <v>1339</v>
      </c>
      <c r="B99" s="3">
        <v>3.06623286614222</v>
      </c>
    </row>
    <row r="100" spans="1:2" x14ac:dyDescent="0.3">
      <c r="A100" s="5">
        <v>1336</v>
      </c>
      <c r="B100" s="3">
        <v>3.0127816000000003</v>
      </c>
    </row>
    <row r="101" spans="1:2" x14ac:dyDescent="0.3">
      <c r="A101" s="5">
        <v>1333</v>
      </c>
      <c r="B101" s="3">
        <v>0</v>
      </c>
    </row>
    <row r="102" spans="1:2" x14ac:dyDescent="0.3">
      <c r="A102" s="5">
        <v>1327</v>
      </c>
      <c r="B102" s="3">
        <v>1.3694565999999999</v>
      </c>
    </row>
    <row r="103" spans="1:2" x14ac:dyDescent="0.3">
      <c r="A103" s="5">
        <v>1324</v>
      </c>
      <c r="B103" s="3">
        <v>3.8132667999769501</v>
      </c>
    </row>
    <row r="104" spans="1:2" x14ac:dyDescent="0.3">
      <c r="A104" s="5">
        <v>1321</v>
      </c>
      <c r="B104" s="3">
        <v>2.7696421999999998</v>
      </c>
    </row>
    <row r="105" spans="1:2" x14ac:dyDescent="0.3">
      <c r="A105" s="5">
        <v>1317.5</v>
      </c>
      <c r="B105" s="3">
        <v>4.4855648383999895</v>
      </c>
    </row>
    <row r="106" spans="1:2" x14ac:dyDescent="0.3">
      <c r="A106" s="5">
        <v>1311</v>
      </c>
      <c r="B106" s="3">
        <v>10.0092290198059</v>
      </c>
    </row>
    <row r="107" spans="1:2" x14ac:dyDescent="0.3">
      <c r="A107" s="5">
        <v>1308</v>
      </c>
      <c r="B107" s="3">
        <v>0</v>
      </c>
    </row>
    <row r="108" spans="1:2" x14ac:dyDescent="0.3">
      <c r="A108" s="5">
        <v>1305</v>
      </c>
      <c r="B108" s="3">
        <v>3.6483145428851902</v>
      </c>
    </row>
    <row r="109" spans="1:2" x14ac:dyDescent="0.3">
      <c r="A109" s="5">
        <v>1298.5</v>
      </c>
      <c r="B109" s="3">
        <v>0</v>
      </c>
    </row>
    <row r="110" spans="1:2" x14ac:dyDescent="0.3">
      <c r="A110" s="5">
        <v>1295</v>
      </c>
      <c r="B110" s="3">
        <v>6.6258845084061795</v>
      </c>
    </row>
    <row r="111" spans="1:2" x14ac:dyDescent="0.3">
      <c r="A111" s="5">
        <v>1292</v>
      </c>
      <c r="B111" s="3">
        <v>0</v>
      </c>
    </row>
    <row r="112" spans="1:2" x14ac:dyDescent="0.3">
      <c r="A112" s="5">
        <v>1286</v>
      </c>
      <c r="B112" s="3">
        <v>0</v>
      </c>
    </row>
    <row r="113" spans="1:2" x14ac:dyDescent="0.3">
      <c r="A113" s="5">
        <v>1282.5</v>
      </c>
      <c r="B113" s="3">
        <v>0</v>
      </c>
    </row>
    <row r="114" spans="1:2" x14ac:dyDescent="0.3">
      <c r="A114" s="5">
        <v>1280</v>
      </c>
      <c r="B114" s="3">
        <v>0</v>
      </c>
    </row>
    <row r="115" spans="1:2" x14ac:dyDescent="0.3">
      <c r="A115" s="5">
        <v>1276.5</v>
      </c>
      <c r="B115" s="3">
        <v>36.069591257385405</v>
      </c>
    </row>
    <row r="116" spans="1:2" x14ac:dyDescent="0.3">
      <c r="A116" s="5">
        <v>1270</v>
      </c>
      <c r="B116" s="3">
        <v>0</v>
      </c>
    </row>
    <row r="117" spans="1:2" x14ac:dyDescent="0.3">
      <c r="A117" s="5">
        <v>1266.5</v>
      </c>
      <c r="B117" s="3">
        <v>29.807923245009597</v>
      </c>
    </row>
    <row r="118" spans="1:2" x14ac:dyDescent="0.3">
      <c r="A118" s="5">
        <v>1264</v>
      </c>
      <c r="B118" s="3">
        <v>0</v>
      </c>
    </row>
    <row r="119" spans="1:2" x14ac:dyDescent="0.3">
      <c r="A119" s="5">
        <v>1257.5</v>
      </c>
      <c r="B119" s="3">
        <v>6.7410068483809207</v>
      </c>
    </row>
    <row r="120" spans="1:2" x14ac:dyDescent="0.3">
      <c r="A120" s="5">
        <v>1254.5</v>
      </c>
      <c r="B120" s="3">
        <v>4.1680558414839695</v>
      </c>
    </row>
    <row r="121" spans="1:2" x14ac:dyDescent="0.3">
      <c r="A121" s="5">
        <v>1251</v>
      </c>
      <c r="B121" s="3">
        <v>7.4992555884385901</v>
      </c>
    </row>
    <row r="122" spans="1:2" x14ac:dyDescent="0.3">
      <c r="A122" s="5">
        <v>1245</v>
      </c>
      <c r="B122" s="3">
        <v>6.8658113653405408</v>
      </c>
    </row>
    <row r="123" spans="1:2" x14ac:dyDescent="0.3">
      <c r="A123" s="5">
        <v>1242</v>
      </c>
      <c r="B123" s="3">
        <v>4.9671974120237401</v>
      </c>
    </row>
    <row r="124" spans="1:2" x14ac:dyDescent="0.3">
      <c r="A124" s="5">
        <v>1238.5</v>
      </c>
      <c r="B124" s="3">
        <v>5.0692867539381403</v>
      </c>
    </row>
    <row r="125" spans="1:2" x14ac:dyDescent="0.3">
      <c r="A125" s="5">
        <v>1235.5</v>
      </c>
      <c r="B125" s="3">
        <v>9.4109979351583295</v>
      </c>
    </row>
    <row r="126" spans="1:2" x14ac:dyDescent="0.3">
      <c r="A126" s="5">
        <v>1229</v>
      </c>
      <c r="B126" s="3">
        <v>4.2439218845524902</v>
      </c>
    </row>
    <row r="127" spans="1:2" x14ac:dyDescent="0.3">
      <c r="A127" s="5">
        <v>1226</v>
      </c>
      <c r="B127" s="3">
        <v>0</v>
      </c>
    </row>
    <row r="128" spans="1:2" x14ac:dyDescent="0.3">
      <c r="A128" s="5">
        <v>1223</v>
      </c>
      <c r="B128" s="3">
        <v>0</v>
      </c>
    </row>
    <row r="129" spans="1:2" x14ac:dyDescent="0.3">
      <c r="A129" s="5">
        <v>1216.5</v>
      </c>
      <c r="B129" s="3">
        <v>0</v>
      </c>
    </row>
    <row r="130" spans="1:2" x14ac:dyDescent="0.3">
      <c r="A130" s="5">
        <v>1213</v>
      </c>
      <c r="B130" s="3">
        <v>0</v>
      </c>
    </row>
    <row r="131" spans="1:2" x14ac:dyDescent="0.3">
      <c r="A131" s="5">
        <v>1210</v>
      </c>
      <c r="B131" s="3">
        <v>3.57088781838271</v>
      </c>
    </row>
    <row r="132" spans="1:2" x14ac:dyDescent="0.3">
      <c r="A132" s="5">
        <v>1203.5</v>
      </c>
      <c r="B132" s="3">
        <v>2.82851142405308</v>
      </c>
    </row>
    <row r="133" spans="1:2" x14ac:dyDescent="0.3">
      <c r="A133" s="5">
        <v>1200.5</v>
      </c>
      <c r="B133" s="3">
        <v>2.2056239748201398</v>
      </c>
    </row>
    <row r="134" spans="1:2" x14ac:dyDescent="0.3">
      <c r="A134" s="5">
        <v>1197.5</v>
      </c>
      <c r="B134" s="3">
        <v>5.19585394895521</v>
      </c>
    </row>
    <row r="135" spans="1:2" x14ac:dyDescent="0.3">
      <c r="A135" s="5">
        <v>1191.5</v>
      </c>
      <c r="B135" s="3">
        <v>8.3043102912162894</v>
      </c>
    </row>
    <row r="136" spans="1:2" x14ac:dyDescent="0.3">
      <c r="A136" s="5">
        <v>1188</v>
      </c>
      <c r="B136" s="3">
        <v>7.8996634740334502</v>
      </c>
    </row>
    <row r="137" spans="1:2" x14ac:dyDescent="0.3">
      <c r="A137" s="5">
        <v>1185</v>
      </c>
      <c r="B137" s="3">
        <v>10.231501074083701</v>
      </c>
    </row>
    <row r="138" spans="1:2" x14ac:dyDescent="0.3">
      <c r="A138" s="5">
        <v>1181.5</v>
      </c>
      <c r="B138" s="3">
        <v>9.2796428211348108</v>
      </c>
    </row>
    <row r="139" spans="1:2" x14ac:dyDescent="0.3">
      <c r="A139" s="5">
        <v>1175.5</v>
      </c>
      <c r="B139" s="3">
        <v>16.952657405726502</v>
      </c>
    </row>
    <row r="140" spans="1:2" x14ac:dyDescent="0.3">
      <c r="A140" s="5">
        <v>1172</v>
      </c>
      <c r="B140" s="3">
        <v>16.488394012926697</v>
      </c>
    </row>
    <row r="141" spans="1:2" x14ac:dyDescent="0.3">
      <c r="A141" s="5">
        <v>1168.5</v>
      </c>
      <c r="B141" s="3">
        <v>28.0233568063747</v>
      </c>
    </row>
    <row r="142" spans="1:2" x14ac:dyDescent="0.3">
      <c r="A142" s="5">
        <v>1162.5</v>
      </c>
      <c r="B142" s="3">
        <v>28.085620900000002</v>
      </c>
    </row>
    <row r="143" spans="1:2" x14ac:dyDescent="0.3">
      <c r="A143" s="5">
        <v>1160</v>
      </c>
      <c r="B143" s="3">
        <v>27.124608599999998</v>
      </c>
    </row>
    <row r="144" spans="1:2" x14ac:dyDescent="0.3">
      <c r="A144" s="5">
        <v>1156.5</v>
      </c>
      <c r="B144" s="3">
        <v>39.481637499999998</v>
      </c>
    </row>
    <row r="145" spans="1:2" x14ac:dyDescent="0.3">
      <c r="A145" s="5">
        <v>1150</v>
      </c>
      <c r="B145" s="3">
        <v>38.622842800000001</v>
      </c>
    </row>
    <row r="146" spans="1:2" x14ac:dyDescent="0.3">
      <c r="A146" s="5">
        <v>1147.5</v>
      </c>
      <c r="B146" s="3">
        <v>30.231509499999998</v>
      </c>
    </row>
    <row r="147" spans="1:2" x14ac:dyDescent="0.3">
      <c r="A147" s="5">
        <v>1144.5</v>
      </c>
      <c r="B147" s="3">
        <v>36.828052599999999</v>
      </c>
    </row>
    <row r="148" spans="1:2" x14ac:dyDescent="0.3">
      <c r="A148" s="5">
        <v>1141.5</v>
      </c>
      <c r="B148" s="3">
        <v>57.999999999999993</v>
      </c>
    </row>
    <row r="149" spans="1:2" x14ac:dyDescent="0.3">
      <c r="A149" s="5">
        <v>1136</v>
      </c>
      <c r="B149" s="3">
        <v>55.066483018322202</v>
      </c>
    </row>
    <row r="150" spans="1:2" x14ac:dyDescent="0.3">
      <c r="A150" s="5">
        <v>1133.5</v>
      </c>
      <c r="B150" s="3">
        <v>52.904082299999999</v>
      </c>
    </row>
    <row r="151" spans="1:2" x14ac:dyDescent="0.3">
      <c r="A151" s="5">
        <v>1130.5</v>
      </c>
      <c r="B151" s="3">
        <v>59.454693300000002</v>
      </c>
    </row>
    <row r="152" spans="1:2" x14ac:dyDescent="0.3">
      <c r="A152" s="5">
        <v>1126</v>
      </c>
      <c r="B152" s="3">
        <v>44.4156373</v>
      </c>
    </row>
    <row r="153" spans="1:2" x14ac:dyDescent="0.3">
      <c r="A153" s="5">
        <v>1123</v>
      </c>
      <c r="B153" s="3">
        <v>40.471997399999999</v>
      </c>
    </row>
    <row r="154" spans="1:2" x14ac:dyDescent="0.3">
      <c r="A154" s="5">
        <v>1119.5</v>
      </c>
      <c r="B154" s="3">
        <v>43.557551599999996</v>
      </c>
    </row>
    <row r="155" spans="1:2" x14ac:dyDescent="0.3">
      <c r="A155" s="5">
        <v>1112.5</v>
      </c>
      <c r="B155" s="3">
        <v>38.5407242</v>
      </c>
    </row>
    <row r="156" spans="1:2" x14ac:dyDescent="0.3">
      <c r="A156" s="5">
        <v>1109.5</v>
      </c>
      <c r="B156" s="3">
        <v>71.4884986</v>
      </c>
    </row>
    <row r="157" spans="1:2" x14ac:dyDescent="0.3">
      <c r="A157" s="5">
        <v>1105</v>
      </c>
      <c r="B157" s="3">
        <v>34.340635300000002</v>
      </c>
    </row>
    <row r="158" spans="1:2" x14ac:dyDescent="0.3">
      <c r="A158" s="5">
        <v>1101</v>
      </c>
      <c r="B158" s="3">
        <v>31.995706200000001</v>
      </c>
    </row>
    <row r="159" spans="1:2" x14ac:dyDescent="0.3">
      <c r="A159" s="5">
        <v>1093</v>
      </c>
      <c r="B159" s="3">
        <v>29.165718400000003</v>
      </c>
    </row>
    <row r="160" spans="1:2" x14ac:dyDescent="0.3">
      <c r="A160" s="5">
        <v>1090</v>
      </c>
      <c r="B160" s="3">
        <v>0</v>
      </c>
    </row>
    <row r="161" spans="1:2" x14ac:dyDescent="0.3">
      <c r="A161" s="5">
        <v>1087.5</v>
      </c>
      <c r="B161" s="3">
        <v>9.7582677696750491</v>
      </c>
    </row>
    <row r="162" spans="1:2" x14ac:dyDescent="0.3">
      <c r="A162" s="5">
        <v>1081.5</v>
      </c>
      <c r="B162" s="3">
        <v>17.257253389697098</v>
      </c>
    </row>
    <row r="163" spans="1:2" x14ac:dyDescent="0.3">
      <c r="A163" s="5">
        <v>1078</v>
      </c>
      <c r="B163" s="3">
        <v>15.104062821123302</v>
      </c>
    </row>
    <row r="164" spans="1:2" x14ac:dyDescent="0.3">
      <c r="A164" s="5">
        <v>1075</v>
      </c>
      <c r="B164" s="3">
        <v>21.354443113617201</v>
      </c>
    </row>
    <row r="165" spans="1:2" x14ac:dyDescent="0.3">
      <c r="A165" s="5">
        <v>1069</v>
      </c>
      <c r="B165" s="3">
        <v>58.330604399999999</v>
      </c>
    </row>
    <row r="166" spans="1:2" x14ac:dyDescent="0.3">
      <c r="A166" s="5">
        <v>1066</v>
      </c>
      <c r="B166" s="3">
        <v>18.679526618794601</v>
      </c>
    </row>
    <row r="167" spans="1:2" x14ac:dyDescent="0.3">
      <c r="A167" s="5">
        <v>1063</v>
      </c>
      <c r="B167" s="3">
        <v>7.9623161467481802</v>
      </c>
    </row>
    <row r="168" spans="1:2" x14ac:dyDescent="0.3">
      <c r="A168" s="5">
        <v>1060</v>
      </c>
      <c r="B168" s="3">
        <v>5.1881561855844405</v>
      </c>
    </row>
    <row r="169" spans="1:2" x14ac:dyDescent="0.3">
      <c r="A169" s="5">
        <v>1054</v>
      </c>
      <c r="B169" s="3">
        <v>7.5113301942591804</v>
      </c>
    </row>
    <row r="170" spans="1:2" x14ac:dyDescent="0.3">
      <c r="A170" s="5">
        <v>1050.5</v>
      </c>
      <c r="B170" s="3">
        <v>8.1513886518567791</v>
      </c>
    </row>
    <row r="171" spans="1:2" x14ac:dyDescent="0.3">
      <c r="A171" s="5">
        <v>1047.5</v>
      </c>
      <c r="B171" s="3">
        <v>7.1380722632148395</v>
      </c>
    </row>
    <row r="172" spans="1:2" x14ac:dyDescent="0.3">
      <c r="A172" s="5">
        <v>1042</v>
      </c>
      <c r="B172" s="3">
        <v>0</v>
      </c>
    </row>
    <row r="173" spans="1:2" x14ac:dyDescent="0.3">
      <c r="A173" s="5">
        <v>1038.5</v>
      </c>
      <c r="B173" s="3">
        <v>0</v>
      </c>
    </row>
    <row r="174" spans="1:2" x14ac:dyDescent="0.3">
      <c r="A174" s="5">
        <v>1035.5</v>
      </c>
      <c r="B174" s="3">
        <v>0</v>
      </c>
    </row>
    <row r="175" spans="1:2" x14ac:dyDescent="0.3">
      <c r="A175" s="5">
        <v>1029.5</v>
      </c>
      <c r="B175" s="3">
        <v>41.619129674274802</v>
      </c>
    </row>
    <row r="176" spans="1:2" x14ac:dyDescent="0.3">
      <c r="A176" s="5">
        <v>1026.5</v>
      </c>
      <c r="B176" s="3">
        <v>9.2132463739100903</v>
      </c>
    </row>
    <row r="177" spans="1:2" x14ac:dyDescent="0.3">
      <c r="A177" s="5">
        <v>1023.5</v>
      </c>
      <c r="B177" s="3">
        <v>10.512571827334</v>
      </c>
    </row>
    <row r="178" spans="1:2" x14ac:dyDescent="0.3">
      <c r="A178" s="5">
        <v>1017.5</v>
      </c>
      <c r="B178" s="3">
        <v>32.702402098247603</v>
      </c>
    </row>
    <row r="179" spans="1:2" x14ac:dyDescent="0.3">
      <c r="A179" s="5">
        <v>1013.5</v>
      </c>
      <c r="B179" s="3">
        <v>4.6280969910448997</v>
      </c>
    </row>
    <row r="180" spans="1:2" x14ac:dyDescent="0.3">
      <c r="A180" s="5">
        <v>1011</v>
      </c>
      <c r="B180" s="3">
        <v>6.7886151423327501</v>
      </c>
    </row>
    <row r="181" spans="1:2" x14ac:dyDescent="0.3">
      <c r="A181" s="5">
        <v>1007.5</v>
      </c>
      <c r="B181" s="3">
        <v>6.7633547948902306</v>
      </c>
    </row>
    <row r="182" spans="1:2" x14ac:dyDescent="0.3">
      <c r="A182" s="5">
        <v>1001.5</v>
      </c>
      <c r="B182" s="3">
        <v>8.7897180105669399</v>
      </c>
    </row>
    <row r="183" spans="1:2" x14ac:dyDescent="0.3">
      <c r="A183" s="5">
        <v>998.5</v>
      </c>
      <c r="B183" s="3">
        <v>7.0009507888369198</v>
      </c>
    </row>
    <row r="184" spans="1:2" x14ac:dyDescent="0.3">
      <c r="A184" s="5">
        <v>995.5</v>
      </c>
      <c r="B184" s="3">
        <v>2.8757852000000002</v>
      </c>
    </row>
    <row r="185" spans="1:2" x14ac:dyDescent="0.3">
      <c r="A185" s="5">
        <v>989</v>
      </c>
      <c r="B185" s="3">
        <v>3.4655043000000005</v>
      </c>
    </row>
    <row r="186" spans="1:2" x14ac:dyDescent="0.3">
      <c r="A186" s="5">
        <v>986</v>
      </c>
      <c r="B186" s="3">
        <v>5.2955000000000005</v>
      </c>
    </row>
    <row r="187" spans="1:2" x14ac:dyDescent="0.3">
      <c r="A187" s="5">
        <v>983</v>
      </c>
      <c r="B187" s="3">
        <v>11.007774900000001</v>
      </c>
    </row>
    <row r="188" spans="1:2" x14ac:dyDescent="0.3">
      <c r="A188" s="5">
        <v>977</v>
      </c>
      <c r="B188" s="3">
        <v>34.339184099999997</v>
      </c>
    </row>
    <row r="189" spans="1:2" x14ac:dyDescent="0.3">
      <c r="A189" s="5">
        <v>973.5</v>
      </c>
      <c r="B189" s="3">
        <v>19.557744399999997</v>
      </c>
    </row>
    <row r="190" spans="1:2" x14ac:dyDescent="0.3">
      <c r="A190" s="5">
        <v>970.5</v>
      </c>
      <c r="B190" s="3">
        <v>11.2096999</v>
      </c>
    </row>
    <row r="191" spans="1:2" x14ac:dyDescent="0.3">
      <c r="A191" s="5">
        <v>967.5</v>
      </c>
      <c r="B191" s="3">
        <v>14.268358300000001</v>
      </c>
    </row>
    <row r="192" spans="1:2" x14ac:dyDescent="0.3">
      <c r="A192" s="5">
        <v>961.5</v>
      </c>
      <c r="B192" s="3">
        <v>24.841641899999999</v>
      </c>
    </row>
    <row r="193" spans="1:2" x14ac:dyDescent="0.3">
      <c r="A193" s="5">
        <v>958</v>
      </c>
      <c r="B193" s="3">
        <v>16.216287900000001</v>
      </c>
    </row>
    <row r="194" spans="1:2" x14ac:dyDescent="0.3">
      <c r="A194" s="5">
        <v>955</v>
      </c>
      <c r="B194" s="3">
        <v>19.3182559</v>
      </c>
    </row>
    <row r="195" spans="1:2" x14ac:dyDescent="0.3">
      <c r="A195" s="5">
        <v>948.5</v>
      </c>
      <c r="B195" s="3">
        <v>25.513026300000003</v>
      </c>
    </row>
    <row r="196" spans="1:2" x14ac:dyDescent="0.3">
      <c r="A196" s="5">
        <v>945.5</v>
      </c>
      <c r="B196" s="3">
        <v>3.8471679999999999</v>
      </c>
    </row>
    <row r="197" spans="1:2" x14ac:dyDescent="0.3">
      <c r="A197" s="5">
        <v>942</v>
      </c>
      <c r="B197" s="3">
        <v>4.6656464</v>
      </c>
    </row>
    <row r="198" spans="1:2" x14ac:dyDescent="0.3">
      <c r="A198" s="5">
        <v>936</v>
      </c>
      <c r="B198" s="3">
        <v>11.0361721</v>
      </c>
    </row>
    <row r="199" spans="1:2" x14ac:dyDescent="0.3">
      <c r="A199" s="5">
        <v>932</v>
      </c>
      <c r="B199" s="3">
        <v>36.451102499999998</v>
      </c>
    </row>
    <row r="200" spans="1:2" x14ac:dyDescent="0.3">
      <c r="A200" s="5">
        <v>929.5</v>
      </c>
      <c r="B200" s="3">
        <v>3.9750985000000001</v>
      </c>
    </row>
    <row r="201" spans="1:2" x14ac:dyDescent="0.3">
      <c r="A201" s="5">
        <v>926.5</v>
      </c>
      <c r="B201" s="3">
        <v>35.925132900000001</v>
      </c>
    </row>
    <row r="202" spans="1:2" x14ac:dyDescent="0.3">
      <c r="A202" s="5">
        <v>920</v>
      </c>
      <c r="B202" s="3">
        <v>17.6001385</v>
      </c>
    </row>
    <row r="203" spans="1:2" x14ac:dyDescent="0.3">
      <c r="A203" s="5">
        <v>916</v>
      </c>
      <c r="B203" s="3">
        <v>18.101303699999999</v>
      </c>
    </row>
    <row r="204" spans="1:2" x14ac:dyDescent="0.3">
      <c r="A204" s="5">
        <v>912</v>
      </c>
      <c r="B204" s="3">
        <v>29.143435899999997</v>
      </c>
    </row>
    <row r="205" spans="1:2" x14ac:dyDescent="0.3">
      <c r="A205" s="5">
        <v>906.5</v>
      </c>
      <c r="B205" s="3">
        <v>15.4386575</v>
      </c>
    </row>
    <row r="206" spans="1:2" x14ac:dyDescent="0.3">
      <c r="A206" s="5">
        <v>905</v>
      </c>
      <c r="B206" s="3">
        <v>17.884954499999999</v>
      </c>
    </row>
    <row r="207" spans="1:2" x14ac:dyDescent="0.3">
      <c r="A207" s="5">
        <v>901.5</v>
      </c>
      <c r="B207" s="3">
        <v>18.584483800000001</v>
      </c>
    </row>
    <row r="208" spans="1:2" x14ac:dyDescent="0.3">
      <c r="A208" s="5">
        <v>896</v>
      </c>
      <c r="B208" s="3">
        <v>4.7131062999999997</v>
      </c>
    </row>
    <row r="209" spans="1:2" x14ac:dyDescent="0.3">
      <c r="A209" s="5">
        <v>892.5</v>
      </c>
      <c r="B209" s="3">
        <v>19.726606</v>
      </c>
    </row>
    <row r="210" spans="1:2" x14ac:dyDescent="0.3">
      <c r="A210" s="5">
        <v>890</v>
      </c>
      <c r="B210" s="3">
        <v>22.194815000000002</v>
      </c>
    </row>
    <row r="211" spans="1:2" x14ac:dyDescent="0.3">
      <c r="A211" s="5">
        <v>886.5</v>
      </c>
      <c r="B211" s="3">
        <v>22.2944809</v>
      </c>
    </row>
    <row r="212" spans="1:2" x14ac:dyDescent="0.3">
      <c r="A212" s="5">
        <v>881</v>
      </c>
      <c r="B212" s="3">
        <v>21.870163000000002</v>
      </c>
    </row>
    <row r="213" spans="1:2" x14ac:dyDescent="0.3">
      <c r="A213" s="5">
        <v>878</v>
      </c>
      <c r="B213" s="3">
        <v>65.042896800000008</v>
      </c>
    </row>
    <row r="214" spans="1:2" x14ac:dyDescent="0.3">
      <c r="A214" s="5">
        <v>875</v>
      </c>
      <c r="B214" s="3">
        <v>69.136200900000006</v>
      </c>
    </row>
    <row r="215" spans="1:2" x14ac:dyDescent="0.3">
      <c r="A215" s="5">
        <v>869</v>
      </c>
      <c r="B215" s="3">
        <v>65.513804399999998</v>
      </c>
    </row>
    <row r="216" spans="1:2" x14ac:dyDescent="0.3">
      <c r="A216" s="5">
        <v>866</v>
      </c>
      <c r="B216" s="3">
        <v>27.6408749</v>
      </c>
    </row>
    <row r="217" spans="1:2" x14ac:dyDescent="0.3">
      <c r="A217" s="5">
        <v>863</v>
      </c>
      <c r="B217" s="3">
        <v>8.8805084355073607</v>
      </c>
    </row>
    <row r="218" spans="1:2" x14ac:dyDescent="0.3">
      <c r="A218" s="5">
        <v>860</v>
      </c>
      <c r="B218" s="3">
        <v>37.507381799999997</v>
      </c>
    </row>
    <row r="219" spans="1:2" x14ac:dyDescent="0.3">
      <c r="A219" s="5">
        <v>856.5</v>
      </c>
      <c r="B219" s="3">
        <v>35.604414800000001</v>
      </c>
    </row>
    <row r="220" spans="1:2" x14ac:dyDescent="0.3">
      <c r="A220" s="5">
        <v>853.5</v>
      </c>
      <c r="B220" s="3">
        <v>12.037715499999999</v>
      </c>
    </row>
    <row r="221" spans="1:2" x14ac:dyDescent="0.3">
      <c r="A221" s="5">
        <v>850.5</v>
      </c>
      <c r="B221" s="3">
        <v>62.784150599999997</v>
      </c>
    </row>
    <row r="222" spans="1:2" x14ac:dyDescent="0.3">
      <c r="A222" s="5">
        <v>845</v>
      </c>
      <c r="B222" s="3">
        <v>61.596977799999998</v>
      </c>
    </row>
    <row r="223" spans="1:2" x14ac:dyDescent="0.3">
      <c r="A223" s="5">
        <v>841.5</v>
      </c>
      <c r="B223" s="3">
        <v>27.584895999999997</v>
      </c>
    </row>
    <row r="224" spans="1:2" x14ac:dyDescent="0.3">
      <c r="A224" s="5">
        <v>838.5</v>
      </c>
      <c r="B224" s="3">
        <v>49.387840400000002</v>
      </c>
    </row>
    <row r="225" spans="1:2" x14ac:dyDescent="0.3">
      <c r="A225" s="5">
        <v>835.5</v>
      </c>
      <c r="B225" s="3">
        <v>25.770630799999999</v>
      </c>
    </row>
    <row r="226" spans="1:2" x14ac:dyDescent="0.3">
      <c r="A226" s="5">
        <v>832.5</v>
      </c>
      <c r="B226" s="3">
        <v>27.336807499999999</v>
      </c>
    </row>
    <row r="227" spans="1:2" x14ac:dyDescent="0.3">
      <c r="A227" s="5">
        <v>829</v>
      </c>
      <c r="B227" s="3">
        <v>17.8444404</v>
      </c>
    </row>
    <row r="228" spans="1:2" x14ac:dyDescent="0.3">
      <c r="A228" s="5">
        <v>826</v>
      </c>
      <c r="B228" s="3">
        <v>7.51142417868033</v>
      </c>
    </row>
    <row r="229" spans="1:2" x14ac:dyDescent="0.3">
      <c r="A229" s="5">
        <v>823</v>
      </c>
      <c r="B229" s="3">
        <v>12.6414372</v>
      </c>
    </row>
    <row r="230" spans="1:2" x14ac:dyDescent="0.3">
      <c r="A230" s="5">
        <v>820</v>
      </c>
      <c r="B230" s="3">
        <v>23.954725199999999</v>
      </c>
    </row>
    <row r="231" spans="1:2" x14ac:dyDescent="0.3">
      <c r="A231" s="5">
        <v>817</v>
      </c>
      <c r="B231" s="3">
        <v>11.1612909169832</v>
      </c>
    </row>
    <row r="232" spans="1:2" x14ac:dyDescent="0.3">
      <c r="A232" s="5">
        <v>811</v>
      </c>
      <c r="B232" s="3">
        <v>20.089863000000001</v>
      </c>
    </row>
    <row r="233" spans="1:2" x14ac:dyDescent="0.3">
      <c r="A233" s="5">
        <v>808</v>
      </c>
      <c r="B233" s="3">
        <v>23.376575299999999</v>
      </c>
    </row>
    <row r="234" spans="1:2" x14ac:dyDescent="0.3">
      <c r="A234" s="5">
        <v>804.5</v>
      </c>
      <c r="B234" s="3">
        <v>22.299444099999999</v>
      </c>
    </row>
    <row r="235" spans="1:2" x14ac:dyDescent="0.3">
      <c r="A235" s="5">
        <v>801.5</v>
      </c>
      <c r="B235" s="3">
        <v>66.309281475994496</v>
      </c>
    </row>
    <row r="236" spans="1:2" x14ac:dyDescent="0.3">
      <c r="A236" s="5">
        <v>798</v>
      </c>
      <c r="B236" s="3">
        <v>60.400978899999998</v>
      </c>
    </row>
    <row r="237" spans="1:2" x14ac:dyDescent="0.3">
      <c r="A237" s="5">
        <v>795</v>
      </c>
      <c r="B237" s="3">
        <v>67.006728199999998</v>
      </c>
    </row>
    <row r="238" spans="1:2" x14ac:dyDescent="0.3">
      <c r="A238" s="5">
        <v>792</v>
      </c>
      <c r="B238" s="3">
        <v>65.464438900000005</v>
      </c>
    </row>
    <row r="239" spans="1:2" x14ac:dyDescent="0.3">
      <c r="A239" s="5">
        <v>789</v>
      </c>
      <c r="B239" s="3">
        <v>9.3393432308031912</v>
      </c>
    </row>
    <row r="240" spans="1:2" x14ac:dyDescent="0.3">
      <c r="A240" s="5">
        <v>786</v>
      </c>
      <c r="B240" s="3">
        <v>18.921060564749002</v>
      </c>
    </row>
    <row r="241" spans="1:2" x14ac:dyDescent="0.3">
      <c r="A241" s="5">
        <v>783.5</v>
      </c>
      <c r="B241" s="3">
        <v>22.633119332405599</v>
      </c>
    </row>
    <row r="242" spans="1:2" x14ac:dyDescent="0.3">
      <c r="A242" s="5">
        <v>780</v>
      </c>
      <c r="B242" s="3">
        <v>20.056941600000002</v>
      </c>
    </row>
    <row r="243" spans="1:2" x14ac:dyDescent="0.3">
      <c r="A243" s="5">
        <v>773.5</v>
      </c>
      <c r="B243" s="3">
        <v>0</v>
      </c>
    </row>
    <row r="244" spans="1:2" x14ac:dyDescent="0.3">
      <c r="A244" s="5">
        <v>770</v>
      </c>
      <c r="B244" s="3">
        <v>0</v>
      </c>
    </row>
    <row r="245" spans="1:2" x14ac:dyDescent="0.3">
      <c r="A245" s="5">
        <v>767</v>
      </c>
      <c r="B245" s="3">
        <v>0</v>
      </c>
    </row>
    <row r="246" spans="1:2" x14ac:dyDescent="0.3">
      <c r="A246" s="5">
        <v>764</v>
      </c>
      <c r="B246" s="3">
        <v>0</v>
      </c>
    </row>
    <row r="247" spans="1:2" x14ac:dyDescent="0.3">
      <c r="A247" s="5">
        <v>761</v>
      </c>
      <c r="B247" s="3">
        <v>0</v>
      </c>
    </row>
    <row r="248" spans="1:2" x14ac:dyDescent="0.3">
      <c r="A248" s="5">
        <v>757.5</v>
      </c>
      <c r="B248" s="3">
        <v>0</v>
      </c>
    </row>
    <row r="249" spans="1:2" x14ac:dyDescent="0.3">
      <c r="A249" s="5">
        <v>755</v>
      </c>
      <c r="B249" s="3">
        <v>0</v>
      </c>
    </row>
    <row r="250" spans="1:2" x14ac:dyDescent="0.3">
      <c r="A250" s="5">
        <v>751.5</v>
      </c>
      <c r="B250" s="3">
        <v>10.1774715562964</v>
      </c>
    </row>
    <row r="251" spans="1:2" x14ac:dyDescent="0.3">
      <c r="A251" s="5">
        <v>748.5</v>
      </c>
      <c r="B251" s="3">
        <v>6.0681658976256898</v>
      </c>
    </row>
    <row r="252" spans="1:2" x14ac:dyDescent="0.3">
      <c r="A252" s="5">
        <v>745.5</v>
      </c>
      <c r="B252" s="3">
        <v>7.34290955290097</v>
      </c>
    </row>
    <row r="253" spans="1:2" x14ac:dyDescent="0.3">
      <c r="A253" s="5">
        <v>742.5</v>
      </c>
      <c r="B253" s="3">
        <v>3.4324610091223202</v>
      </c>
    </row>
    <row r="254" spans="1:2" x14ac:dyDescent="0.3">
      <c r="A254" s="5">
        <v>736.5</v>
      </c>
      <c r="B254" s="3">
        <v>1.8538074858741</v>
      </c>
    </row>
    <row r="255" spans="1:2" x14ac:dyDescent="0.3">
      <c r="A255" s="5">
        <v>733</v>
      </c>
      <c r="B255" s="3">
        <v>0.57654499675118998</v>
      </c>
    </row>
    <row r="256" spans="1:2" x14ac:dyDescent="0.3">
      <c r="A256" s="5">
        <v>730</v>
      </c>
      <c r="B256" s="3">
        <v>0</v>
      </c>
    </row>
    <row r="257" spans="1:2" x14ac:dyDescent="0.3">
      <c r="A257" s="5">
        <v>726.5</v>
      </c>
      <c r="B257" s="3">
        <v>0</v>
      </c>
    </row>
    <row r="258" spans="1:2" x14ac:dyDescent="0.3">
      <c r="A258" s="5">
        <v>723.5</v>
      </c>
      <c r="B258" s="3">
        <v>0</v>
      </c>
    </row>
    <row r="259" spans="1:2" x14ac:dyDescent="0.3">
      <c r="A259" s="5">
        <v>720</v>
      </c>
      <c r="B259" s="3">
        <v>0</v>
      </c>
    </row>
    <row r="260" spans="1:2" x14ac:dyDescent="0.3">
      <c r="A260" s="5">
        <v>717.5</v>
      </c>
      <c r="B260" s="3">
        <v>0</v>
      </c>
    </row>
    <row r="261" spans="1:2" x14ac:dyDescent="0.3">
      <c r="A261" s="5">
        <v>714</v>
      </c>
      <c r="B261" s="3">
        <v>0</v>
      </c>
    </row>
    <row r="262" spans="1:2" x14ac:dyDescent="0.3">
      <c r="A262" s="5">
        <v>711</v>
      </c>
      <c r="B262" s="3">
        <v>0</v>
      </c>
    </row>
    <row r="263" spans="1:2" x14ac:dyDescent="0.3">
      <c r="A263" s="5">
        <v>707.5</v>
      </c>
      <c r="B263" s="3">
        <v>0</v>
      </c>
    </row>
    <row r="264" spans="1:2" x14ac:dyDescent="0.3">
      <c r="A264" s="5">
        <v>701.5</v>
      </c>
      <c r="B264" s="3">
        <v>0</v>
      </c>
    </row>
    <row r="265" spans="1:2" x14ac:dyDescent="0.3">
      <c r="A265" s="5">
        <v>699</v>
      </c>
      <c r="B265" s="3">
        <v>0</v>
      </c>
    </row>
    <row r="266" spans="1:2" x14ac:dyDescent="0.3">
      <c r="A266" s="5">
        <v>695.5</v>
      </c>
      <c r="B266" s="3">
        <v>0</v>
      </c>
    </row>
    <row r="267" spans="1:2" x14ac:dyDescent="0.3">
      <c r="A267" s="5">
        <v>692.5</v>
      </c>
      <c r="B267" s="3">
        <v>0</v>
      </c>
    </row>
    <row r="268" spans="1:2" x14ac:dyDescent="0.3">
      <c r="A268" s="5">
        <v>689</v>
      </c>
      <c r="B268" s="3">
        <v>0</v>
      </c>
    </row>
    <row r="269" spans="1:2" x14ac:dyDescent="0.3">
      <c r="A269" s="5">
        <v>686</v>
      </c>
      <c r="B269" s="3">
        <v>0</v>
      </c>
    </row>
    <row r="270" spans="1:2" x14ac:dyDescent="0.3">
      <c r="A270" s="5">
        <v>682.5</v>
      </c>
      <c r="B270" s="3">
        <v>1.1237153314505701</v>
      </c>
    </row>
    <row r="271" spans="1:2" x14ac:dyDescent="0.3">
      <c r="A271" s="5">
        <v>679.5</v>
      </c>
      <c r="B271" s="3">
        <v>0</v>
      </c>
    </row>
    <row r="272" spans="1:2" x14ac:dyDescent="0.3">
      <c r="A272" s="5">
        <v>676.5</v>
      </c>
      <c r="B272" s="3">
        <v>0</v>
      </c>
    </row>
    <row r="273" spans="1:2" x14ac:dyDescent="0.3">
      <c r="A273" s="5">
        <v>673.5</v>
      </c>
      <c r="B273" s="3">
        <v>0.451590277503848</v>
      </c>
    </row>
    <row r="274" spans="1:2" x14ac:dyDescent="0.3">
      <c r="A274" s="5">
        <v>670</v>
      </c>
      <c r="B274" s="3">
        <v>0</v>
      </c>
    </row>
    <row r="275" spans="1:2" x14ac:dyDescent="0.3">
      <c r="A275" s="5">
        <v>664</v>
      </c>
      <c r="B275" s="3">
        <v>0</v>
      </c>
    </row>
    <row r="276" spans="1:2" x14ac:dyDescent="0.3">
      <c r="A276" s="5">
        <v>660.5</v>
      </c>
      <c r="B276" s="3">
        <v>0</v>
      </c>
    </row>
    <row r="277" spans="1:2" x14ac:dyDescent="0.3">
      <c r="A277" s="5">
        <v>657.5</v>
      </c>
      <c r="B277" s="3">
        <v>1.0929599999999999</v>
      </c>
    </row>
    <row r="278" spans="1:2" x14ac:dyDescent="0.3">
      <c r="A278" s="5">
        <v>654.5</v>
      </c>
      <c r="B278" s="3">
        <v>0</v>
      </c>
    </row>
    <row r="279" spans="1:2" x14ac:dyDescent="0.3">
      <c r="A279" s="5">
        <v>651.5</v>
      </c>
      <c r="B279" s="3">
        <v>0</v>
      </c>
    </row>
    <row r="280" spans="1:2" x14ac:dyDescent="0.3">
      <c r="A280" s="5">
        <v>648.5</v>
      </c>
      <c r="B280" s="3">
        <v>0</v>
      </c>
    </row>
    <row r="281" spans="1:2" x14ac:dyDescent="0.3">
      <c r="A281" s="5">
        <v>645.5</v>
      </c>
      <c r="B281" s="3">
        <v>20.884340287256101</v>
      </c>
    </row>
    <row r="282" spans="1:2" x14ac:dyDescent="0.3">
      <c r="A282" s="5">
        <v>642.5</v>
      </c>
      <c r="B282" s="3">
        <v>0</v>
      </c>
    </row>
    <row r="283" spans="1:2" x14ac:dyDescent="0.3">
      <c r="A283" s="5">
        <v>639</v>
      </c>
      <c r="B283" s="3">
        <v>29.6483804257606</v>
      </c>
    </row>
    <row r="284" spans="1:2" x14ac:dyDescent="0.3">
      <c r="A284" s="5">
        <v>636</v>
      </c>
      <c r="B284" s="3">
        <v>0</v>
      </c>
    </row>
    <row r="285" spans="1:2" x14ac:dyDescent="0.3">
      <c r="A285" s="5">
        <v>633</v>
      </c>
      <c r="B285" s="3">
        <v>9.0194135931275401</v>
      </c>
    </row>
    <row r="286" spans="1:2" x14ac:dyDescent="0.3">
      <c r="A286" s="5">
        <v>627</v>
      </c>
      <c r="B286" s="3">
        <v>0</v>
      </c>
    </row>
    <row r="287" spans="1:2" x14ac:dyDescent="0.3">
      <c r="A287" s="5">
        <v>623.5</v>
      </c>
      <c r="B287" s="3">
        <v>1.5710437983390402</v>
      </c>
    </row>
    <row r="288" spans="1:2" x14ac:dyDescent="0.3">
      <c r="A288" s="5">
        <v>620.5</v>
      </c>
      <c r="B288" s="3">
        <v>0</v>
      </c>
    </row>
    <row r="289" spans="1:2" x14ac:dyDescent="0.3">
      <c r="A289" s="5">
        <v>617.5</v>
      </c>
      <c r="B289" s="3">
        <v>0</v>
      </c>
    </row>
    <row r="290" spans="1:2" x14ac:dyDescent="0.3">
      <c r="A290" s="5">
        <v>614</v>
      </c>
      <c r="B290" s="3">
        <v>0</v>
      </c>
    </row>
    <row r="291" spans="1:2" x14ac:dyDescent="0.3">
      <c r="A291" s="5">
        <v>611.5</v>
      </c>
      <c r="B291" s="3">
        <v>1.5377844000000001</v>
      </c>
    </row>
    <row r="292" spans="1:2" x14ac:dyDescent="0.3">
      <c r="A292" s="5">
        <v>608.5</v>
      </c>
      <c r="B292" s="3">
        <v>0</v>
      </c>
    </row>
    <row r="293" spans="1:2" x14ac:dyDescent="0.3">
      <c r="A293" s="5">
        <v>596.5</v>
      </c>
      <c r="B293" s="3">
        <v>1.7448000000000001</v>
      </c>
    </row>
    <row r="294" spans="1:2" x14ac:dyDescent="0.3">
      <c r="A294" s="5">
        <v>580</v>
      </c>
      <c r="B294" s="3">
        <v>2.3708061227973798</v>
      </c>
    </row>
    <row r="295" spans="1:2" x14ac:dyDescent="0.3">
      <c r="A295" s="5">
        <v>563.5</v>
      </c>
      <c r="B295" s="3">
        <v>0</v>
      </c>
    </row>
    <row r="296" spans="1:2" x14ac:dyDescent="0.3">
      <c r="A296" s="5">
        <v>527.5</v>
      </c>
      <c r="B296" s="3">
        <v>2.2723201876190697</v>
      </c>
    </row>
    <row r="297" spans="1:2" x14ac:dyDescent="0.3">
      <c r="A297" s="5">
        <v>510.5</v>
      </c>
      <c r="B297" s="3">
        <v>4.3476217999999998</v>
      </c>
    </row>
    <row r="298" spans="1:2" x14ac:dyDescent="0.3">
      <c r="A298" s="5">
        <v>491.5</v>
      </c>
      <c r="B298" s="3">
        <v>0</v>
      </c>
    </row>
    <row r="299" spans="1:2" x14ac:dyDescent="0.3">
      <c r="A299" s="5">
        <v>473.5</v>
      </c>
      <c r="B299" s="3">
        <v>4.9239434779289093</v>
      </c>
    </row>
    <row r="300" spans="1:2" x14ac:dyDescent="0.3">
      <c r="A300" s="5">
        <v>454</v>
      </c>
      <c r="B300" s="3">
        <v>4.1732076963877605</v>
      </c>
    </row>
    <row r="301" spans="1:2" x14ac:dyDescent="0.3">
      <c r="A301" s="5">
        <v>437.5</v>
      </c>
      <c r="B301" s="3">
        <v>0</v>
      </c>
    </row>
    <row r="302" spans="1:2" x14ac:dyDescent="0.3">
      <c r="A302" s="5">
        <v>418.5</v>
      </c>
      <c r="B302" s="3">
        <v>5.8938072859280304</v>
      </c>
    </row>
    <row r="303" spans="1:2" x14ac:dyDescent="0.3">
      <c r="A303" s="5">
        <v>400.5</v>
      </c>
      <c r="B303" s="3">
        <v>18.5269170478978</v>
      </c>
    </row>
    <row r="304" spans="1:2" x14ac:dyDescent="0.3">
      <c r="A304" s="5">
        <v>381.5</v>
      </c>
      <c r="B304" s="3">
        <v>25.906404466103698</v>
      </c>
    </row>
    <row r="305" spans="1:2" x14ac:dyDescent="0.3">
      <c r="A305" s="5">
        <v>363.5</v>
      </c>
      <c r="B305" s="3">
        <v>13.553861167101001</v>
      </c>
    </row>
    <row r="306" spans="1:2" x14ac:dyDescent="0.3">
      <c r="A306" s="5">
        <v>344</v>
      </c>
      <c r="B306" s="3">
        <v>12.908268341084201</v>
      </c>
    </row>
    <row r="307" spans="1:2" x14ac:dyDescent="0.3">
      <c r="A307" s="5">
        <v>308</v>
      </c>
      <c r="B307" s="3">
        <v>14.455792160816101</v>
      </c>
    </row>
    <row r="308" spans="1:2" x14ac:dyDescent="0.3">
      <c r="A308" s="5">
        <v>288.5</v>
      </c>
      <c r="B308" s="3">
        <v>6.7025058116804992</v>
      </c>
    </row>
    <row r="309" spans="1:2" x14ac:dyDescent="0.3">
      <c r="A309" s="5">
        <v>270.5</v>
      </c>
      <c r="B309" s="3">
        <v>9.4471959147925411</v>
      </c>
    </row>
    <row r="310" spans="1:2" x14ac:dyDescent="0.3">
      <c r="A310" s="5">
        <v>252.5</v>
      </c>
      <c r="B310" s="3">
        <v>19.165133000000001</v>
      </c>
    </row>
    <row r="311" spans="1:2" x14ac:dyDescent="0.3">
      <c r="A311" s="5">
        <v>233</v>
      </c>
      <c r="B311" s="3">
        <v>8.7911081164914009</v>
      </c>
    </row>
    <row r="312" spans="1:2" x14ac:dyDescent="0.3">
      <c r="A312" s="5">
        <v>215.5</v>
      </c>
      <c r="B312" s="3">
        <v>14.764285032798499</v>
      </c>
    </row>
    <row r="313" spans="1:2" x14ac:dyDescent="0.3">
      <c r="A313" s="5">
        <v>196.5</v>
      </c>
      <c r="B313" s="3">
        <v>15.1157512</v>
      </c>
    </row>
    <row r="314" spans="1:2" x14ac:dyDescent="0.3">
      <c r="A314" s="5">
        <v>178</v>
      </c>
      <c r="B314" s="3">
        <v>6.9867654000000003</v>
      </c>
    </row>
    <row r="315" spans="1:2" x14ac:dyDescent="0.3">
      <c r="A315" s="5">
        <v>159.5</v>
      </c>
      <c r="B315" s="3">
        <v>9.5051664000000002</v>
      </c>
    </row>
    <row r="316" spans="1:2" x14ac:dyDescent="0.3">
      <c r="A316" s="5">
        <v>143</v>
      </c>
      <c r="B316" s="3">
        <v>0</v>
      </c>
    </row>
    <row r="317" spans="1:2" x14ac:dyDescent="0.3">
      <c r="A317" s="5">
        <v>123.5</v>
      </c>
      <c r="B317" s="3">
        <v>68.268504300000004</v>
      </c>
    </row>
    <row r="318" spans="1:2" x14ac:dyDescent="0.3">
      <c r="A318" s="5">
        <v>87</v>
      </c>
      <c r="B318" s="3">
        <v>83.087306054180999</v>
      </c>
    </row>
    <row r="319" spans="1:2" x14ac:dyDescent="0.3">
      <c r="A319" s="5">
        <v>67.5</v>
      </c>
      <c r="B319" s="3">
        <v>31.612029700000001</v>
      </c>
    </row>
    <row r="320" spans="1:2" x14ac:dyDescent="0.3">
      <c r="A320" s="5">
        <v>49.5</v>
      </c>
      <c r="B320" s="3">
        <v>52.726232399999994</v>
      </c>
    </row>
    <row r="321" spans="1:2" x14ac:dyDescent="0.3">
      <c r="A321" s="5">
        <v>32</v>
      </c>
      <c r="B321" s="3">
        <v>25.887141600000003</v>
      </c>
    </row>
    <row r="322" spans="1:2" x14ac:dyDescent="0.3">
      <c r="A322" s="5">
        <v>12.5</v>
      </c>
      <c r="B322" s="3">
        <v>17.464535900000001</v>
      </c>
    </row>
    <row r="323" spans="1:2" x14ac:dyDescent="0.3">
      <c r="A323" s="5">
        <v>-6</v>
      </c>
      <c r="B323" s="3">
        <v>19.7067072</v>
      </c>
    </row>
    <row r="324" spans="1:2" x14ac:dyDescent="0.3">
      <c r="A324" s="5">
        <v>-25</v>
      </c>
      <c r="B324" s="3">
        <v>14.3912396</v>
      </c>
    </row>
    <row r="325" spans="1:2" x14ac:dyDescent="0.3">
      <c r="A325" s="5">
        <v>-45.5</v>
      </c>
      <c r="B325" s="3">
        <v>13.792421999999998</v>
      </c>
    </row>
    <row r="326" spans="1:2" x14ac:dyDescent="0.3">
      <c r="A326" s="5">
        <v>-63.5</v>
      </c>
      <c r="B326" s="3">
        <v>20.743138200000001</v>
      </c>
    </row>
    <row r="327" spans="1:2" x14ac:dyDescent="0.3">
      <c r="A327" s="5">
        <v>-85.5</v>
      </c>
      <c r="B327" s="3">
        <v>80.659170659333697</v>
      </c>
    </row>
    <row r="328" spans="1:2" x14ac:dyDescent="0.3">
      <c r="A328" s="5">
        <v>-127</v>
      </c>
      <c r="B328" s="3">
        <v>11.3011949</v>
      </c>
    </row>
    <row r="329" spans="1:2" x14ac:dyDescent="0.3">
      <c r="A329" s="5">
        <v>-141.5</v>
      </c>
      <c r="B329" s="3">
        <v>23.279798</v>
      </c>
    </row>
    <row r="330" spans="1:2" x14ac:dyDescent="0.3">
      <c r="A330" s="5">
        <v>-143</v>
      </c>
      <c r="B330" s="3">
        <v>40.794147800000005</v>
      </c>
    </row>
    <row r="331" spans="1:2" x14ac:dyDescent="0.3">
      <c r="A331" s="5">
        <v>-145</v>
      </c>
      <c r="B331" s="3">
        <v>22.185345900000002</v>
      </c>
    </row>
    <row r="332" spans="1:2" x14ac:dyDescent="0.3">
      <c r="A332" s="5">
        <v>-179.5</v>
      </c>
      <c r="B332" s="3">
        <v>16.661733099999999</v>
      </c>
    </row>
    <row r="333" spans="1:2" x14ac:dyDescent="0.3">
      <c r="A333" s="5">
        <v>-187.5</v>
      </c>
      <c r="B333" s="3">
        <v>23.987136</v>
      </c>
    </row>
    <row r="334" spans="1:2" x14ac:dyDescent="0.3">
      <c r="A334" s="5">
        <v>-196</v>
      </c>
      <c r="B334" s="3">
        <v>22.434531499999999</v>
      </c>
    </row>
    <row r="335" spans="1:2" x14ac:dyDescent="0.3">
      <c r="A335" s="5">
        <v>-204</v>
      </c>
      <c r="B335" s="3">
        <v>13.9379682</v>
      </c>
    </row>
    <row r="336" spans="1:2" x14ac:dyDescent="0.3">
      <c r="A336" s="5">
        <v>-212.5</v>
      </c>
      <c r="B336" s="3">
        <v>62.051383900000005</v>
      </c>
    </row>
    <row r="337" spans="1:2" x14ac:dyDescent="0.3">
      <c r="A337" s="5">
        <v>-222</v>
      </c>
      <c r="B337" s="3">
        <v>0</v>
      </c>
    </row>
    <row r="338" spans="1:2" x14ac:dyDescent="0.3">
      <c r="A338" s="5">
        <v>-230.5</v>
      </c>
      <c r="B338" s="3">
        <v>21.105128700000002</v>
      </c>
    </row>
    <row r="339" spans="1:2" x14ac:dyDescent="0.3">
      <c r="A339" s="5">
        <v>-249.5</v>
      </c>
      <c r="B339" s="3">
        <v>54.084903721659707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AAEB0-88AD-4188-9F90-C8006613DBC7}">
  <dimension ref="A1:B50"/>
  <sheetViews>
    <sheetView zoomScale="80" zoomScaleNormal="80" workbookViewId="0">
      <selection activeCell="D9" sqref="D9"/>
    </sheetView>
  </sheetViews>
  <sheetFormatPr defaultRowHeight="14" x14ac:dyDescent="0.3"/>
  <cols>
    <col min="1" max="1" width="28.5" customWidth="1"/>
    <col min="2" max="2" width="26.9140625" customWidth="1"/>
  </cols>
  <sheetData>
    <row r="1" spans="1:2" ht="15" x14ac:dyDescent="0.3">
      <c r="A1" s="1" t="s">
        <v>9</v>
      </c>
      <c r="B1" s="2" t="s">
        <v>6</v>
      </c>
    </row>
    <row r="2" spans="1:2" x14ac:dyDescent="0.3">
      <c r="A2" s="8">
        <v>1959</v>
      </c>
      <c r="B2" s="7">
        <f>-0.28112*1959+620.463534</f>
        <v>69.749454000000014</v>
      </c>
    </row>
    <row r="3" spans="1:2" x14ac:dyDescent="0.3">
      <c r="A3" s="7">
        <v>1960</v>
      </c>
      <c r="B3" s="7">
        <f>-0.28112*1960+620.463534</f>
        <v>69.468334000000027</v>
      </c>
    </row>
    <row r="4" spans="1:2" x14ac:dyDescent="0.3">
      <c r="A4" s="7">
        <v>1961</v>
      </c>
      <c r="B4" s="7">
        <f>-0.89182*1961+1817.49498</f>
        <v>68.635960000000068</v>
      </c>
    </row>
    <row r="5" spans="1:2" x14ac:dyDescent="0.3">
      <c r="A5" s="8">
        <v>1962</v>
      </c>
      <c r="B5" s="9">
        <v>67.739999999999995</v>
      </c>
    </row>
    <row r="6" spans="1:2" x14ac:dyDescent="0.3">
      <c r="A6" s="7">
        <v>1963</v>
      </c>
      <c r="B6" s="7">
        <f>4.58879*1963-8935.46587</f>
        <v>72.328900000000431</v>
      </c>
    </row>
    <row r="7" spans="1:2" x14ac:dyDescent="0.3">
      <c r="A7" s="7">
        <v>1964</v>
      </c>
      <c r="B7" s="7">
        <f>-1.761458*1964+3535.84274</f>
        <v>76.339228000000276</v>
      </c>
    </row>
    <row r="8" spans="1:2" x14ac:dyDescent="0.3">
      <c r="A8" s="8">
        <v>1965</v>
      </c>
      <c r="B8" s="7">
        <f>-1.761458*1965+3535.84274</f>
        <v>74.577770000000328</v>
      </c>
    </row>
    <row r="9" spans="1:2" x14ac:dyDescent="0.3">
      <c r="A9" s="7">
        <v>1966</v>
      </c>
      <c r="B9" s="7">
        <f>-0.338792*1966+739.27951</f>
        <v>73.214437999999973</v>
      </c>
    </row>
    <row r="10" spans="1:2" x14ac:dyDescent="0.3">
      <c r="A10" s="7">
        <v>1967</v>
      </c>
      <c r="B10" s="7">
        <f>-0.338792*1967+739.27951</f>
        <v>72.875645999999961</v>
      </c>
    </row>
    <row r="11" spans="1:2" x14ac:dyDescent="0.3">
      <c r="A11" s="8">
        <v>1968</v>
      </c>
      <c r="B11" s="7">
        <f>3.70709*1968-7220.96373</f>
        <v>74.589389999999185</v>
      </c>
    </row>
    <row r="12" spans="1:2" x14ac:dyDescent="0.3">
      <c r="A12" s="7">
        <v>1969</v>
      </c>
      <c r="B12" s="7">
        <f>3.70709*1969-7220.96373</f>
        <v>78.296479999999974</v>
      </c>
    </row>
    <row r="13" spans="1:2" x14ac:dyDescent="0.3">
      <c r="A13" s="7">
        <v>1970</v>
      </c>
      <c r="B13" s="7">
        <f>-6.7007*1970+13274.54502</f>
        <v>74.166019999998753</v>
      </c>
    </row>
    <row r="14" spans="1:2" x14ac:dyDescent="0.3">
      <c r="A14" s="8">
        <v>1971</v>
      </c>
      <c r="B14" s="9">
        <v>67.39</v>
      </c>
    </row>
    <row r="15" spans="1:2" x14ac:dyDescent="0.3">
      <c r="A15" s="7">
        <v>1972</v>
      </c>
      <c r="B15" s="7">
        <f>1.07639*1972-2054.1725</f>
        <v>68.468579999999747</v>
      </c>
    </row>
    <row r="16" spans="1:2" x14ac:dyDescent="0.3">
      <c r="A16" s="7">
        <v>1973</v>
      </c>
      <c r="B16" s="7">
        <f>1.28978*1973-2475.12077</f>
        <v>69.615170000000035</v>
      </c>
    </row>
    <row r="17" spans="1:2" x14ac:dyDescent="0.3">
      <c r="A17" s="8">
        <v>1974</v>
      </c>
      <c r="B17" s="7">
        <f>1.28978*1974-2475.12077</f>
        <v>70.904949999999644</v>
      </c>
    </row>
    <row r="18" spans="1:2" x14ac:dyDescent="0.3">
      <c r="A18" s="7">
        <v>1975</v>
      </c>
      <c r="B18" s="7">
        <f>0.42817*1975-773.89458</f>
        <v>71.741170000000011</v>
      </c>
    </row>
    <row r="19" spans="1:2" x14ac:dyDescent="0.3">
      <c r="A19" s="7">
        <v>1976</v>
      </c>
      <c r="B19" s="7">
        <f>0.42817*1976-773.89458</f>
        <v>72.16933999999992</v>
      </c>
    </row>
    <row r="20" spans="1:2" x14ac:dyDescent="0.3">
      <c r="A20" s="8">
        <v>1977</v>
      </c>
      <c r="B20" s="7">
        <f>-4.21992*1977+8411.95058</f>
        <v>69.16874000000098</v>
      </c>
    </row>
    <row r="21" spans="1:2" x14ac:dyDescent="0.3">
      <c r="A21" s="7">
        <v>1978</v>
      </c>
      <c r="B21" s="9">
        <v>64.95</v>
      </c>
    </row>
    <row r="22" spans="1:2" x14ac:dyDescent="0.3">
      <c r="A22" s="7">
        <v>1979</v>
      </c>
      <c r="B22" s="7">
        <f>-1.84783*1979+3719.95</f>
        <v>63.094429999999647</v>
      </c>
    </row>
    <row r="23" spans="1:2" x14ac:dyDescent="0.3">
      <c r="A23" s="8">
        <v>1980</v>
      </c>
      <c r="B23" s="7">
        <f>5.96079*1980-11739.8492</f>
        <v>62.514999999999418</v>
      </c>
    </row>
    <row r="24" spans="1:2" x14ac:dyDescent="0.3">
      <c r="A24" s="7">
        <v>1981</v>
      </c>
      <c r="B24" s="7">
        <f>5.96079*1981-11739.8492</f>
        <v>68.475790000000416</v>
      </c>
    </row>
    <row r="25" spans="1:2" x14ac:dyDescent="0.3">
      <c r="A25" s="7">
        <v>1982</v>
      </c>
      <c r="B25" s="7">
        <f>-0.76072*1982+1579.6502</f>
        <v>71.903160000000071</v>
      </c>
    </row>
    <row r="26" spans="1:2" x14ac:dyDescent="0.3">
      <c r="A26" s="8">
        <v>1983</v>
      </c>
      <c r="B26" s="7">
        <f>-0.76072*1983+1579.6502</f>
        <v>71.142440000000079</v>
      </c>
    </row>
    <row r="27" spans="1:2" x14ac:dyDescent="0.3">
      <c r="A27" s="7">
        <v>1984</v>
      </c>
      <c r="B27" s="7">
        <f>-3.14222*1984+6304.05502</f>
        <v>69.890539999999419</v>
      </c>
    </row>
    <row r="28" spans="1:2" x14ac:dyDescent="0.3">
      <c r="A28" s="7">
        <v>1985</v>
      </c>
      <c r="B28" s="7">
        <f>-3.14222*1985+6304.05502</f>
        <v>66.748319999999694</v>
      </c>
    </row>
    <row r="29" spans="1:2" x14ac:dyDescent="0.3">
      <c r="A29" s="8">
        <v>1986</v>
      </c>
      <c r="B29" s="7">
        <f>-4.30913*1986+8620.54033</f>
        <v>62.608150000000023</v>
      </c>
    </row>
    <row r="30" spans="1:2" x14ac:dyDescent="0.3">
      <c r="A30" s="7">
        <v>1987</v>
      </c>
      <c r="B30" s="7">
        <f>-0.55856*1987+1168.7293</f>
        <v>58.870580000000018</v>
      </c>
    </row>
    <row r="31" spans="1:2" x14ac:dyDescent="0.3">
      <c r="A31" s="7">
        <v>1988</v>
      </c>
      <c r="B31" s="7">
        <f>-0.55856*1988+1168.7293</f>
        <v>58.312020000000075</v>
      </c>
    </row>
    <row r="32" spans="1:2" x14ac:dyDescent="0.3">
      <c r="A32" s="8">
        <v>1989</v>
      </c>
      <c r="B32" s="7">
        <f>1.44534*1989-2816.0363</f>
        <v>58.744959999999992</v>
      </c>
    </row>
    <row r="33" spans="1:2" x14ac:dyDescent="0.3">
      <c r="A33" s="7">
        <v>1990</v>
      </c>
      <c r="B33" s="7">
        <f>1.44534*1990-2816.0363</f>
        <v>60.190299999999752</v>
      </c>
    </row>
    <row r="34" spans="1:2" x14ac:dyDescent="0.3">
      <c r="A34" s="7">
        <v>1991</v>
      </c>
      <c r="B34" s="7">
        <f>0.56652*1991-1067.0742</f>
        <v>60.867120000000114</v>
      </c>
    </row>
    <row r="35" spans="1:2" x14ac:dyDescent="0.3">
      <c r="A35" s="8">
        <v>1992</v>
      </c>
      <c r="B35" s="7">
        <f>-0.807616*1992+1669.7899</f>
        <v>61.018827999999985</v>
      </c>
    </row>
    <row r="36" spans="1:2" x14ac:dyDescent="0.3">
      <c r="A36" s="7">
        <v>1993</v>
      </c>
      <c r="B36" s="7">
        <f>-0.807616*1993+1669.7899</f>
        <v>60.211211999999932</v>
      </c>
    </row>
    <row r="37" spans="1:2" x14ac:dyDescent="0.3">
      <c r="A37" s="7">
        <v>1994</v>
      </c>
      <c r="B37" s="7">
        <f>4.40838*1994-8726.86247</f>
        <v>63.447250000001077</v>
      </c>
    </row>
    <row r="38" spans="1:2" x14ac:dyDescent="0.3">
      <c r="A38" s="8">
        <v>1995</v>
      </c>
      <c r="B38" s="7">
        <f>-1.39778*1995+2854.69396</f>
        <v>66.122859999999946</v>
      </c>
    </row>
    <row r="39" spans="1:2" x14ac:dyDescent="0.3">
      <c r="A39" s="7">
        <v>1996</v>
      </c>
      <c r="B39" s="7">
        <f>-1.39778*1996+2854.69396</f>
        <v>64.725080000000162</v>
      </c>
    </row>
    <row r="40" spans="1:2" x14ac:dyDescent="0.3">
      <c r="A40" s="7">
        <v>1997</v>
      </c>
      <c r="B40" s="7">
        <f>2.9714*1997-5866.847</f>
        <v>67.038800000000265</v>
      </c>
    </row>
    <row r="41" spans="1:2" x14ac:dyDescent="0.3">
      <c r="A41" s="8">
        <v>1998</v>
      </c>
      <c r="B41" s="7">
        <f>-1.37931*1998+2823.9276</f>
        <v>68.066219999999703</v>
      </c>
    </row>
    <row r="42" spans="1:2" x14ac:dyDescent="0.3">
      <c r="A42" s="7">
        <v>1999</v>
      </c>
      <c r="B42" s="7">
        <f>6.6817*1999-13289.3494</f>
        <v>67.368900000001304</v>
      </c>
    </row>
    <row r="43" spans="1:2" x14ac:dyDescent="0.3">
      <c r="A43" s="7">
        <v>2000</v>
      </c>
      <c r="B43" s="7">
        <f>6.6817*2000-13289.3494</f>
        <v>74.050600000000486</v>
      </c>
    </row>
    <row r="44" spans="1:2" x14ac:dyDescent="0.3">
      <c r="A44" s="8">
        <v>2001</v>
      </c>
      <c r="B44" s="7">
        <f>4.14786*2001-8220.9897</f>
        <v>78.878159999998388</v>
      </c>
    </row>
    <row r="45" spans="1:2" x14ac:dyDescent="0.3">
      <c r="A45" s="7">
        <v>2002</v>
      </c>
      <c r="B45" s="7">
        <f>-5.2265*2002+10541.9974</f>
        <v>78.544400000000678</v>
      </c>
    </row>
    <row r="46" spans="1:2" x14ac:dyDescent="0.3">
      <c r="A46" s="7">
        <v>2003</v>
      </c>
      <c r="B46" s="7">
        <f>-5.456*2003+11001.554</f>
        <v>73.185999999999694</v>
      </c>
    </row>
    <row r="47" spans="1:2" x14ac:dyDescent="0.3">
      <c r="A47" s="8">
        <v>2004</v>
      </c>
      <c r="B47" s="9">
        <v>67.73</v>
      </c>
    </row>
    <row r="48" spans="1:2" x14ac:dyDescent="0.3">
      <c r="A48" s="7">
        <v>2005</v>
      </c>
      <c r="B48" s="9">
        <v>76.27</v>
      </c>
    </row>
    <row r="49" spans="1:2" x14ac:dyDescent="0.3">
      <c r="A49" s="7">
        <v>2006</v>
      </c>
      <c r="B49" s="9">
        <v>63.18</v>
      </c>
    </row>
    <row r="50" spans="1:2" x14ac:dyDescent="0.3">
      <c r="A50" s="8">
        <v>2007</v>
      </c>
      <c r="B50" s="9">
        <v>66.87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Readme</vt:lpstr>
      <vt:lpstr>Dust storm data- 2250 years</vt:lpstr>
      <vt:lpstr>Dust storm data-60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2019-05-12T14:09:21Z</dcterms:created>
  <dcterms:modified xsi:type="dcterms:W3CDTF">2020-01-20T00:22:52Z</dcterms:modified>
</cp:coreProperties>
</file>