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able S1." sheetId="1" r:id="rId1"/>
    <sheet name="Table S2." sheetId="2" r:id="rId2"/>
    <sheet name="Table S3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K33" i="2"/>
  <c r="K32" i="2"/>
  <c r="K31" i="2"/>
  <c r="K30" i="2"/>
  <c r="K29" i="2"/>
  <c r="K28" i="2"/>
  <c r="K27" i="2"/>
  <c r="J33" i="2"/>
  <c r="J32" i="2"/>
  <c r="J31" i="2"/>
  <c r="J30" i="2"/>
  <c r="J29" i="2"/>
  <c r="J28" i="2"/>
  <c r="F36" i="2"/>
  <c r="C36" i="2"/>
  <c r="I6" i="1"/>
  <c r="X6" i="1" l="1"/>
  <c r="Y6" i="1" l="1"/>
  <c r="W12" i="1"/>
  <c r="U12" i="1"/>
  <c r="S12" i="1"/>
  <c r="Q12" i="1"/>
  <c r="O12" i="1"/>
  <c r="M12" i="1"/>
  <c r="K12" i="1"/>
  <c r="I12" i="1"/>
  <c r="W11" i="1"/>
  <c r="U11" i="1"/>
  <c r="S11" i="1"/>
  <c r="Q11" i="1"/>
  <c r="O11" i="1"/>
  <c r="M11" i="1"/>
  <c r="K11" i="1"/>
  <c r="I11" i="1"/>
  <c r="Y10" i="1"/>
  <c r="X10" i="1"/>
  <c r="W10" i="1"/>
  <c r="U10" i="1"/>
  <c r="S10" i="1"/>
  <c r="Q10" i="1"/>
  <c r="O10" i="1"/>
  <c r="M10" i="1"/>
  <c r="K10" i="1"/>
  <c r="I10" i="1"/>
  <c r="W8" i="1"/>
  <c r="U8" i="1"/>
  <c r="S8" i="1"/>
  <c r="Q8" i="1"/>
  <c r="O8" i="1"/>
  <c r="M8" i="1"/>
  <c r="K8" i="1"/>
  <c r="I8" i="1"/>
  <c r="W7" i="1"/>
  <c r="U7" i="1"/>
  <c r="S7" i="1"/>
  <c r="Q7" i="1"/>
  <c r="O7" i="1"/>
  <c r="M7" i="1"/>
  <c r="K7" i="1"/>
  <c r="I7" i="1"/>
  <c r="W6" i="1"/>
  <c r="U6" i="1"/>
  <c r="S6" i="1"/>
  <c r="Q6" i="1"/>
  <c r="O6" i="1"/>
  <c r="M6" i="1"/>
  <c r="K6" i="1"/>
  <c r="W30" i="1"/>
  <c r="U30" i="1"/>
  <c r="S30" i="1"/>
  <c r="Q30" i="1"/>
  <c r="O30" i="1"/>
  <c r="M30" i="1"/>
  <c r="K30" i="1"/>
  <c r="I30" i="1"/>
  <c r="W29" i="1"/>
  <c r="U29" i="1"/>
  <c r="S29" i="1"/>
  <c r="Q29" i="1"/>
  <c r="O29" i="1"/>
  <c r="M29" i="1"/>
  <c r="K29" i="1"/>
  <c r="I29" i="1"/>
  <c r="Y28" i="1"/>
  <c r="X28" i="1"/>
  <c r="W28" i="1"/>
  <c r="U28" i="1"/>
  <c r="S28" i="1"/>
  <c r="Q28" i="1"/>
  <c r="O28" i="1"/>
  <c r="M28" i="1"/>
  <c r="K28" i="1"/>
  <c r="I28" i="1"/>
  <c r="W26" i="1"/>
  <c r="U26" i="1"/>
  <c r="S26" i="1"/>
  <c r="Q26" i="1"/>
  <c r="O26" i="1"/>
  <c r="M26" i="1"/>
  <c r="K26" i="1"/>
  <c r="I26" i="1"/>
  <c r="W25" i="1"/>
  <c r="U25" i="1"/>
  <c r="S25" i="1"/>
  <c r="Q25" i="1"/>
  <c r="O25" i="1"/>
  <c r="M25" i="1"/>
  <c r="K25" i="1"/>
  <c r="I25" i="1"/>
  <c r="Y24" i="1"/>
  <c r="X24" i="1"/>
  <c r="W24" i="1"/>
  <c r="U24" i="1"/>
  <c r="S24" i="1"/>
  <c r="Q24" i="1"/>
  <c r="O24" i="1"/>
  <c r="M24" i="1"/>
  <c r="K24" i="1"/>
  <c r="I24" i="1"/>
  <c r="W21" i="1"/>
  <c r="U21" i="1"/>
  <c r="S21" i="1"/>
  <c r="Q21" i="1"/>
  <c r="O21" i="1"/>
  <c r="M21" i="1"/>
  <c r="K21" i="1"/>
  <c r="I21" i="1"/>
  <c r="W20" i="1"/>
  <c r="U20" i="1"/>
  <c r="S20" i="1"/>
  <c r="Q20" i="1"/>
  <c r="O20" i="1"/>
  <c r="M20" i="1"/>
  <c r="K20" i="1"/>
  <c r="I20" i="1"/>
  <c r="Y19" i="1"/>
  <c r="X19" i="1"/>
  <c r="W19" i="1"/>
  <c r="U19" i="1"/>
  <c r="S19" i="1"/>
  <c r="Q19" i="1"/>
  <c r="O19" i="1"/>
  <c r="M19" i="1"/>
  <c r="K19" i="1"/>
  <c r="I19" i="1"/>
  <c r="W17" i="1"/>
  <c r="U17" i="1"/>
  <c r="S17" i="1"/>
  <c r="Q17" i="1"/>
  <c r="O17" i="1"/>
  <c r="M17" i="1"/>
  <c r="K17" i="1"/>
  <c r="I17" i="1"/>
  <c r="W16" i="1"/>
  <c r="U16" i="1"/>
  <c r="S16" i="1"/>
  <c r="Q16" i="1"/>
  <c r="O16" i="1"/>
  <c r="M16" i="1"/>
  <c r="K16" i="1"/>
  <c r="I16" i="1"/>
  <c r="Y15" i="1"/>
  <c r="X15" i="1"/>
  <c r="W15" i="1"/>
  <c r="U15" i="1"/>
  <c r="S15" i="1"/>
  <c r="Q15" i="1"/>
  <c r="O15" i="1"/>
  <c r="M15" i="1"/>
  <c r="K15" i="1"/>
  <c r="I15" i="1"/>
</calcChain>
</file>

<file path=xl/sharedStrings.xml><?xml version="1.0" encoding="utf-8"?>
<sst xmlns="http://schemas.openxmlformats.org/spreadsheetml/2006/main" count="172" uniqueCount="106">
  <si>
    <t>Multiple alignment</t>
  </si>
  <si>
    <t>6hr</t>
  </si>
  <si>
    <t xml:space="preserve">miRNA              % </t>
  </si>
  <si>
    <t>lnc_RNA        %</t>
  </si>
  <si>
    <t>ncRNA   %</t>
  </si>
  <si>
    <t>antisense_lncRNA</t>
  </si>
  <si>
    <t>tRNA                   %</t>
  </si>
  <si>
    <t>rRNA                %</t>
  </si>
  <si>
    <t>snRNA</t>
  </si>
  <si>
    <t>snoRNA</t>
  </si>
  <si>
    <t>74.3% of input)</t>
  </si>
  <si>
    <t>3472296 (51.1%)</t>
  </si>
  <si>
    <t>67.9% of input)</t>
  </si>
  <si>
    <t>3043138 (55.6%)</t>
  </si>
  <si>
    <t>76.4% of input)</t>
  </si>
  <si>
    <t>4186891 (62.1%)</t>
  </si>
  <si>
    <t>85.1% of input)</t>
  </si>
  <si>
    <t xml:space="preserve">3167790 (52.2%) </t>
  </si>
  <si>
    <t>88.4% of input)</t>
  </si>
  <si>
    <t xml:space="preserve"> 4035314 (53.8%)</t>
  </si>
  <si>
    <t>89.3% of input)</t>
  </si>
  <si>
    <t>4340945 (56.4%)</t>
  </si>
  <si>
    <t>2d</t>
  </si>
  <si>
    <t>72.3% of input)</t>
  </si>
  <si>
    <t>2971049 (49.1%)</t>
  </si>
  <si>
    <t>64.8% of input)</t>
  </si>
  <si>
    <t>4060471 (60.1%)</t>
  </si>
  <si>
    <t>63.3% of input)</t>
  </si>
  <si>
    <t>975837 (62.6%)</t>
  </si>
  <si>
    <t>85.5% of input)</t>
  </si>
  <si>
    <t xml:space="preserve">1744817 (46.4%) </t>
  </si>
  <si>
    <t>87.5% of input)</t>
  </si>
  <si>
    <t>4453684 (45.0%)</t>
  </si>
  <si>
    <t>81.4% of input)</t>
  </si>
  <si>
    <t>3480584 (50.3%)</t>
  </si>
  <si>
    <t>3h</t>
  </si>
  <si>
    <t>69.4% of input)</t>
  </si>
  <si>
    <t>2234288 (54.7%)</t>
  </si>
  <si>
    <t>3973248 (59.2%)</t>
  </si>
  <si>
    <t>82.3% of input)</t>
  </si>
  <si>
    <t>4109824 (62.7%)</t>
  </si>
  <si>
    <t>86.1% of input)</t>
  </si>
  <si>
    <t xml:space="preserve">2890456 (52.4%) </t>
  </si>
  <si>
    <t>69.7% of input)</t>
  </si>
  <si>
    <t>2654447 (50.6%)</t>
  </si>
  <si>
    <t>79.2% of input)</t>
  </si>
  <si>
    <t>3069441 (51.8%)</t>
  </si>
  <si>
    <t>Input Reads</t>
  </si>
  <si>
    <t>Mapped Reads</t>
  </si>
  <si>
    <t>Reads mapped to RNA classes</t>
  </si>
  <si>
    <t>Average of input reads</t>
  </si>
  <si>
    <t>Average of mapped reads</t>
  </si>
  <si>
    <t>phas</t>
  </si>
  <si>
    <t>miRNA precursor</t>
  </si>
  <si>
    <t>TAS</t>
  </si>
  <si>
    <t>miRNA</t>
  </si>
  <si>
    <t>lncRNA and ncRNA</t>
  </si>
  <si>
    <t>total reads in control samples</t>
  </si>
  <si>
    <r>
      <rPr>
        <b/>
        <i/>
        <sz val="11"/>
        <color theme="1"/>
        <rFont val="Calibri"/>
        <family val="2"/>
        <scheme val="minor"/>
      </rPr>
      <t>cis</t>
    </r>
    <r>
      <rPr>
        <b/>
        <sz val="11"/>
        <color theme="1"/>
        <rFont val="Calibri"/>
        <family val="2"/>
        <scheme val="minor"/>
      </rPr>
      <t>-NATs</t>
    </r>
  </si>
  <si>
    <r>
      <rPr>
        <b/>
        <i/>
        <sz val="11"/>
        <color theme="1"/>
        <rFont val="Calibri"/>
        <family val="2"/>
        <scheme val="minor"/>
      </rPr>
      <t>trans</t>
    </r>
    <r>
      <rPr>
        <b/>
        <sz val="11"/>
        <color theme="1"/>
        <rFont val="Calibri"/>
        <family val="2"/>
        <scheme val="minor"/>
      </rPr>
      <t>-NATs</t>
    </r>
  </si>
  <si>
    <t>Cold_1 and Cold_2</t>
  </si>
  <si>
    <t>Control_1 and Control_2</t>
  </si>
  <si>
    <t>Pair ended read files of samples</t>
  </si>
  <si>
    <r>
      <t xml:space="preserve">Table S1. Total mRNA sequencing reads mapping to the </t>
    </r>
    <r>
      <rPr>
        <b/>
        <i/>
        <sz val="11"/>
        <color theme="1"/>
        <rFont val="Calibri"/>
        <family val="2"/>
        <scheme val="minor"/>
      </rPr>
      <t>A. thaliana</t>
    </r>
    <r>
      <rPr>
        <b/>
        <sz val="11"/>
        <color theme="1"/>
        <rFont val="Calibri"/>
        <family val="2"/>
        <scheme val="minor"/>
      </rPr>
      <t xml:space="preserve"> reference genome after adapter trimming in control and cold treated samples (biological triplicates)</t>
    </r>
  </si>
  <si>
    <t>Control 3 h</t>
  </si>
  <si>
    <t>Control 6 h</t>
  </si>
  <si>
    <t>Control 2 d</t>
  </si>
  <si>
    <t>Cold 3 h</t>
  </si>
  <si>
    <t>Cold 6 h</t>
  </si>
  <si>
    <t>Cold 2 d</t>
  </si>
  <si>
    <t>Table S3: sRNA size distribution in reads per million. The size distribution of total sRNAs derived from control and cold treated samples after adapter trimming</t>
  </si>
  <si>
    <t>20 nt</t>
  </si>
  <si>
    <t>21 nt</t>
  </si>
  <si>
    <t>22 nt</t>
  </si>
  <si>
    <t>23 nt</t>
  </si>
  <si>
    <t>24 nt</t>
  </si>
  <si>
    <t>Total mapped reads</t>
  </si>
  <si>
    <t>samples</t>
  </si>
  <si>
    <t>Total raw reads mapped</t>
  </si>
  <si>
    <t xml:space="preserve">Raw reads mapped </t>
  </si>
  <si>
    <t>Control 3 h 1</t>
  </si>
  <si>
    <t>Control 3 h 2</t>
  </si>
  <si>
    <t>Control 3 h 3</t>
  </si>
  <si>
    <t>Control 6h 1</t>
  </si>
  <si>
    <t>Control 6h 2</t>
  </si>
  <si>
    <t>control 6h 3</t>
  </si>
  <si>
    <t>Control 2 d 1</t>
  </si>
  <si>
    <t>Control 2 d 2</t>
  </si>
  <si>
    <t>Control 2 d 3</t>
  </si>
  <si>
    <t>Cold 3h 1</t>
  </si>
  <si>
    <t>Cold 3h 2</t>
  </si>
  <si>
    <t>Cold 3h 3</t>
  </si>
  <si>
    <t>Cold 6h 1</t>
  </si>
  <si>
    <t>Cold 6h 2</t>
  </si>
  <si>
    <t>Cold 6h 3</t>
  </si>
  <si>
    <t>Cold2d 1</t>
  </si>
  <si>
    <t>Cold2d 2</t>
  </si>
  <si>
    <t>Cold2d 3</t>
  </si>
  <si>
    <t>Sum of reads</t>
  </si>
  <si>
    <t>Table S2: Total sRNA sequencing reads mapping to different sRNA producing RNA classes for control and cold treated samples</t>
  </si>
  <si>
    <t>total reads in cold treated samples</t>
  </si>
  <si>
    <t>Percentage of mapped reads from control samples</t>
  </si>
  <si>
    <t>Percentage of mapped reads from cold treated samples</t>
  </si>
  <si>
    <t>Biological replicate 1</t>
  </si>
  <si>
    <t>Biological replicate 2</t>
  </si>
  <si>
    <t>Biological replicate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</si>
</sst>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color rgb="FF000000"/>
      <name val="Arial Unicode MS"/>
    </font>
    <font>
      <sz val="9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" fillId="7" borderId="0" xfId="6"/>
    <xf numFmtId="0" fontId="1" fillId="7" borderId="0" xfId="6" applyAlignment="1">
      <alignment vertical="center"/>
    </xf>
    <xf numFmtId="0" fontId="5" fillId="0" borderId="0" xfId="0" applyFont="1"/>
    <xf numFmtId="0" fontId="0" fillId="0" borderId="1" xfId="0" applyBorder="1"/>
    <xf numFmtId="0" fontId="5" fillId="0" borderId="3" xfId="0" applyFont="1" applyBorder="1"/>
    <xf numFmtId="0" fontId="5" fillId="0" borderId="0" xfId="0" applyFont="1" applyBorder="1"/>
    <xf numFmtId="2" fontId="0" fillId="0" borderId="0" xfId="0" applyNumberFormat="1" applyBorder="1"/>
    <xf numFmtId="0" fontId="0" fillId="0" borderId="3" xfId="0" applyBorder="1"/>
    <xf numFmtId="0" fontId="6" fillId="4" borderId="1" xfId="3" applyFont="1" applyBorder="1" applyAlignment="1"/>
    <xf numFmtId="0" fontId="5" fillId="8" borderId="1" xfId="7" applyFont="1" applyBorder="1" applyAlignment="1">
      <alignment horizontal="center"/>
    </xf>
    <xf numFmtId="0" fontId="12" fillId="0" borderId="0" xfId="0" applyFont="1" applyBorder="1"/>
    <xf numFmtId="0" fontId="5" fillId="0" borderId="2" xfId="0" applyFont="1" applyBorder="1"/>
    <xf numFmtId="0" fontId="0" fillId="0" borderId="0" xfId="0"/>
    <xf numFmtId="0" fontId="5" fillId="0" borderId="0" xfId="0" applyFont="1" applyFill="1" applyBorder="1"/>
    <xf numFmtId="0" fontId="5" fillId="0" borderId="3" xfId="0" applyFont="1" applyFill="1" applyBorder="1"/>
    <xf numFmtId="0" fontId="0" fillId="0" borderId="0" xfId="0"/>
    <xf numFmtId="0" fontId="5" fillId="0" borderId="2" xfId="0" applyFont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8" fillId="3" borderId="1" xfId="2" applyFont="1" applyBorder="1" applyAlignment="1">
      <alignment horizontal="center"/>
    </xf>
    <xf numFmtId="0" fontId="5" fillId="6" borderId="1" xfId="5" applyFont="1" applyBorder="1" applyAlignment="1">
      <alignment horizontal="center"/>
    </xf>
    <xf numFmtId="0" fontId="5" fillId="5" borderId="1" xfId="4" applyFont="1" applyBorder="1" applyAlignment="1">
      <alignment horizontal="center"/>
    </xf>
    <xf numFmtId="0" fontId="1" fillId="9" borderId="1" xfId="8" applyBorder="1" applyAlignment="1">
      <alignment horizontal="center"/>
    </xf>
    <xf numFmtId="0" fontId="0" fillId="0" borderId="0" xfId="0"/>
  </cellXfs>
  <cellStyles count="9">
    <cellStyle name="20% - Accent5" xfId="6" builtinId="46"/>
    <cellStyle name="40% - Accent1" xfId="8" builtinId="31"/>
    <cellStyle name="40% - Accent2" xfId="4" builtinId="35"/>
    <cellStyle name="40% - Accent3" xfId="5" builtinId="39"/>
    <cellStyle name="40% - Accent5" xfId="7" builtinId="47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:A8"/>
    </sheetView>
  </sheetViews>
  <sheetFormatPr defaultRowHeight="15"/>
  <cols>
    <col min="1" max="1" width="19.5703125" style="16" bestFit="1" customWidth="1"/>
    <col min="2" max="2" width="22.7109375" bestFit="1" customWidth="1"/>
    <col min="3" max="3" width="7.5703125" customWidth="1"/>
    <col min="4" max="4" width="10" bestFit="1" customWidth="1"/>
    <col min="5" max="5" width="8.85546875" bestFit="1" customWidth="1"/>
    <col min="6" max="6" width="14.42578125" bestFit="1" customWidth="1"/>
    <col min="7" max="7" width="17.42578125" customWidth="1"/>
    <col min="8" max="8" width="15.28515625" customWidth="1"/>
  </cols>
  <sheetData>
    <row r="1" spans="1:25">
      <c r="A1" s="6" t="s">
        <v>63</v>
      </c>
    </row>
    <row r="3" spans="1:25" s="6" customFormat="1">
      <c r="A3" s="15"/>
      <c r="B3" s="15" t="s">
        <v>62</v>
      </c>
      <c r="C3" s="15"/>
      <c r="D3" s="15" t="s">
        <v>47</v>
      </c>
      <c r="E3" s="15" t="s">
        <v>48</v>
      </c>
      <c r="F3" s="15"/>
      <c r="G3" s="15" t="s">
        <v>0</v>
      </c>
      <c r="H3" s="20" t="s">
        <v>49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5"/>
      <c r="Y3" s="15"/>
    </row>
    <row r="4" spans="1:25">
      <c r="A4" s="7"/>
      <c r="B4" s="7"/>
      <c r="C4" s="7"/>
      <c r="D4" s="7"/>
      <c r="E4" s="7"/>
      <c r="F4" s="7"/>
      <c r="G4" s="7"/>
      <c r="H4" s="12" t="s">
        <v>2</v>
      </c>
      <c r="I4" s="12"/>
      <c r="J4" s="21" t="s">
        <v>3</v>
      </c>
      <c r="K4" s="21"/>
      <c r="L4" s="22" t="s">
        <v>4</v>
      </c>
      <c r="M4" s="22"/>
      <c r="N4" s="13" t="s">
        <v>5</v>
      </c>
      <c r="O4" s="13"/>
      <c r="P4" s="23" t="s">
        <v>6</v>
      </c>
      <c r="Q4" s="23"/>
      <c r="R4" s="24" t="s">
        <v>7</v>
      </c>
      <c r="S4" s="24"/>
      <c r="T4" s="25" t="s">
        <v>8</v>
      </c>
      <c r="U4" s="25"/>
      <c r="V4" s="24" t="s">
        <v>9</v>
      </c>
      <c r="W4" s="24"/>
      <c r="X4" s="7" t="s">
        <v>50</v>
      </c>
      <c r="Y4" s="7" t="s">
        <v>51</v>
      </c>
    </row>
    <row r="5" spans="1:25">
      <c r="B5" s="6" t="s">
        <v>35</v>
      </c>
    </row>
    <row r="6" spans="1:25">
      <c r="A6" s="16" t="s">
        <v>103</v>
      </c>
      <c r="B6" t="s">
        <v>60</v>
      </c>
      <c r="C6">
        <v>379</v>
      </c>
      <c r="D6">
        <v>5882774</v>
      </c>
      <c r="E6">
        <v>4085496</v>
      </c>
      <c r="F6" t="s">
        <v>36</v>
      </c>
      <c r="G6" t="s">
        <v>37</v>
      </c>
      <c r="H6">
        <v>388933</v>
      </c>
      <c r="I6">
        <f>H6/E6*100</f>
        <v>9.5198477736852514</v>
      </c>
      <c r="J6">
        <v>8968</v>
      </c>
      <c r="K6">
        <f>J6/E6*100</f>
        <v>0.21950823106912845</v>
      </c>
      <c r="L6">
        <v>96611</v>
      </c>
      <c r="M6">
        <f>L6/E6*100</f>
        <v>2.3647312345918343</v>
      </c>
      <c r="N6">
        <v>2015</v>
      </c>
      <c r="O6">
        <f>N6/E6*100</f>
        <v>4.9320816860425269E-2</v>
      </c>
      <c r="P6">
        <v>44694</v>
      </c>
      <c r="Q6">
        <f>P6/E6*100</f>
        <v>1.093967537846078</v>
      </c>
      <c r="R6">
        <v>22302</v>
      </c>
      <c r="S6">
        <f>R6/E6*100</f>
        <v>0.54588231147454314</v>
      </c>
      <c r="T6">
        <v>667</v>
      </c>
      <c r="U6">
        <f>T6/E6*100</f>
        <v>1.6326047069927373E-2</v>
      </c>
      <c r="V6">
        <v>7731</v>
      </c>
      <c r="W6">
        <f>V6/E6*100</f>
        <v>0.18923038965158698</v>
      </c>
      <c r="X6">
        <f>AVERAGE(D6:D8)</f>
        <v>7909296.666666667</v>
      </c>
      <c r="Y6">
        <f>AVERAGE(E6:E8)</f>
        <v>5784691</v>
      </c>
    </row>
    <row r="7" spans="1:25">
      <c r="A7" s="16" t="s">
        <v>104</v>
      </c>
      <c r="B7" s="16" t="s">
        <v>60</v>
      </c>
      <c r="C7">
        <v>389</v>
      </c>
      <c r="D7">
        <v>9887987</v>
      </c>
      <c r="E7">
        <v>6716719</v>
      </c>
      <c r="F7" t="s">
        <v>12</v>
      </c>
      <c r="G7" t="s">
        <v>38</v>
      </c>
      <c r="H7">
        <v>530877</v>
      </c>
      <c r="I7">
        <f>H7/E7*100</f>
        <v>7.9038143474514859</v>
      </c>
      <c r="J7">
        <v>14003</v>
      </c>
      <c r="K7">
        <f>J7/E7*100</f>
        <v>0.20847976519488159</v>
      </c>
      <c r="L7">
        <v>144576</v>
      </c>
      <c r="M7">
        <f>L7/E7*100</f>
        <v>2.1524795067353568</v>
      </c>
      <c r="N7">
        <v>3124</v>
      </c>
      <c r="O7">
        <f>N7/E7*100</f>
        <v>4.6510803861230458E-2</v>
      </c>
      <c r="P7">
        <v>65464</v>
      </c>
      <c r="Q7">
        <f>P7/E7*100</f>
        <v>0.97464253008053492</v>
      </c>
      <c r="R7">
        <v>47286</v>
      </c>
      <c r="S7">
        <f>R7/E7*100</f>
        <v>0.70400444026317022</v>
      </c>
      <c r="T7">
        <v>521</v>
      </c>
      <c r="U7">
        <f>T7/E7*100</f>
        <v>7.7567633840272309E-3</v>
      </c>
      <c r="V7">
        <v>17865</v>
      </c>
      <c r="W7">
        <f>V7/E7*100</f>
        <v>0.26597807649836175</v>
      </c>
    </row>
    <row r="8" spans="1:25">
      <c r="A8" s="16" t="s">
        <v>105</v>
      </c>
      <c r="B8" s="16" t="s">
        <v>60</v>
      </c>
      <c r="C8">
        <v>384</v>
      </c>
      <c r="D8">
        <v>7957129</v>
      </c>
      <c r="E8">
        <v>6551858</v>
      </c>
      <c r="F8" t="s">
        <v>39</v>
      </c>
      <c r="G8" t="s">
        <v>40</v>
      </c>
      <c r="H8">
        <v>295636</v>
      </c>
      <c r="I8">
        <f>H8/E8*100</f>
        <v>4.5122467550426153</v>
      </c>
      <c r="J8">
        <v>12595</v>
      </c>
      <c r="K8">
        <f>J8/E8*100</f>
        <v>0.19223554600847576</v>
      </c>
      <c r="L8">
        <v>111479</v>
      </c>
      <c r="M8">
        <f>L8/E8*100</f>
        <v>1.7014868148851823</v>
      </c>
      <c r="N8">
        <v>3833</v>
      </c>
      <c r="O8">
        <f>N8/E8*100</f>
        <v>5.8502488912305486E-2</v>
      </c>
      <c r="P8">
        <v>162706</v>
      </c>
      <c r="Q8">
        <f>P8/E8*100</f>
        <v>2.4833566295240219</v>
      </c>
      <c r="R8">
        <v>23233</v>
      </c>
      <c r="S8">
        <f>R8/E8*100</f>
        <v>0.35460170229574572</v>
      </c>
      <c r="T8">
        <v>703</v>
      </c>
      <c r="U8">
        <f>T8/E8*100</f>
        <v>1.0729780773637036E-2</v>
      </c>
      <c r="V8">
        <v>52829</v>
      </c>
      <c r="W8">
        <f>V8/E8*100</f>
        <v>0.80632089401204976</v>
      </c>
    </row>
    <row r="10" spans="1:25">
      <c r="A10" s="4" t="s">
        <v>103</v>
      </c>
      <c r="B10" s="4" t="s">
        <v>61</v>
      </c>
      <c r="C10" s="4">
        <v>399</v>
      </c>
      <c r="D10" s="4">
        <v>6408976</v>
      </c>
      <c r="E10" s="4">
        <v>5518831</v>
      </c>
      <c r="F10" s="4" t="s">
        <v>41</v>
      </c>
      <c r="G10" s="4" t="s">
        <v>42</v>
      </c>
      <c r="H10" s="4">
        <v>871012</v>
      </c>
      <c r="I10" s="4">
        <f>H10/E10*100</f>
        <v>15.782545252789948</v>
      </c>
      <c r="J10" s="4">
        <v>10769</v>
      </c>
      <c r="K10" s="4">
        <f>J10/E10*100</f>
        <v>0.19513190383978055</v>
      </c>
      <c r="L10" s="4">
        <v>104875</v>
      </c>
      <c r="M10" s="4">
        <f>L10/E10*100</f>
        <v>1.900311859522424</v>
      </c>
      <c r="N10" s="4">
        <v>2459</v>
      </c>
      <c r="O10" s="4">
        <f>N10/E10*100</f>
        <v>4.4556537426132456E-2</v>
      </c>
      <c r="P10" s="4">
        <v>84561</v>
      </c>
      <c r="Q10" s="4">
        <f>P10/E10*100</f>
        <v>1.5322266617694944</v>
      </c>
      <c r="R10" s="4">
        <v>15757</v>
      </c>
      <c r="S10" s="4">
        <f>R10/E10*100</f>
        <v>0.28551336324667304</v>
      </c>
      <c r="T10" s="4">
        <v>732</v>
      </c>
      <c r="U10" s="4">
        <f>T10/E10*100</f>
        <v>1.3263678485534346E-2</v>
      </c>
      <c r="V10" s="4">
        <v>8187</v>
      </c>
      <c r="W10" s="4">
        <f>V10/E10*100</f>
        <v>0.14834663355337391</v>
      </c>
      <c r="X10">
        <f>AVERAGE(D10:D12)</f>
        <v>7145537</v>
      </c>
      <c r="Y10">
        <f>AVERAGE(E10:E12)</f>
        <v>5566677.666666667</v>
      </c>
    </row>
    <row r="11" spans="1:25">
      <c r="A11" s="4" t="s">
        <v>104</v>
      </c>
      <c r="B11" s="4" t="s">
        <v>61</v>
      </c>
      <c r="C11" s="4">
        <v>394</v>
      </c>
      <c r="D11" s="4">
        <v>7534634</v>
      </c>
      <c r="E11" s="4">
        <v>5250178</v>
      </c>
      <c r="F11" s="4" t="s">
        <v>43</v>
      </c>
      <c r="G11" s="4" t="s">
        <v>44</v>
      </c>
      <c r="H11" s="4">
        <v>532932</v>
      </c>
      <c r="I11" s="4">
        <f>H11/E11*100</f>
        <v>10.150741555810109</v>
      </c>
      <c r="J11" s="4">
        <v>13411</v>
      </c>
      <c r="K11" s="4">
        <f>J11/E11*100</f>
        <v>0.25543895845055159</v>
      </c>
      <c r="L11" s="4">
        <v>149817</v>
      </c>
      <c r="M11" s="4">
        <f>L11/E11*100</f>
        <v>2.853560393571418</v>
      </c>
      <c r="N11" s="4">
        <v>2601</v>
      </c>
      <c r="O11" s="4">
        <f>N11/E11*100</f>
        <v>4.9541177461030844E-2</v>
      </c>
      <c r="P11" s="4">
        <v>57764</v>
      </c>
      <c r="Q11" s="4">
        <f>P11/E11*100</f>
        <v>1.1002293636520515</v>
      </c>
      <c r="R11" s="4">
        <v>23771</v>
      </c>
      <c r="S11" s="4">
        <f>R11/E11*100</f>
        <v>0.45276560147103584</v>
      </c>
      <c r="T11" s="4">
        <v>838</v>
      </c>
      <c r="U11" s="4">
        <f>T11/E11*100</f>
        <v>1.5961363595672375E-2</v>
      </c>
      <c r="V11" s="4">
        <v>9713</v>
      </c>
      <c r="W11" s="4">
        <f>V11/E11*100</f>
        <v>0.18500325131833625</v>
      </c>
    </row>
    <row r="12" spans="1:25">
      <c r="A12" s="4" t="s">
        <v>105</v>
      </c>
      <c r="B12" s="4" t="s">
        <v>61</v>
      </c>
      <c r="C12" s="4">
        <v>359</v>
      </c>
      <c r="D12" s="4">
        <v>7493001</v>
      </c>
      <c r="E12" s="4">
        <v>5931024</v>
      </c>
      <c r="F12" s="4" t="s">
        <v>45</v>
      </c>
      <c r="G12" s="4" t="s">
        <v>46</v>
      </c>
      <c r="H12" s="4">
        <v>609424</v>
      </c>
      <c r="I12" s="4">
        <f>H12/E12*100</f>
        <v>10.275190253824634</v>
      </c>
      <c r="J12" s="4">
        <v>13467</v>
      </c>
      <c r="K12" s="4">
        <f>J12/E12*100</f>
        <v>0.22706028503678288</v>
      </c>
      <c r="L12" s="4">
        <v>123690</v>
      </c>
      <c r="M12" s="4">
        <f>L12/E12*100</f>
        <v>2.0854746161876934</v>
      </c>
      <c r="N12" s="4">
        <v>2584</v>
      </c>
      <c r="O12" s="4">
        <f>N12/E12*100</f>
        <v>4.3567518863521712E-2</v>
      </c>
      <c r="P12" s="4">
        <v>104663</v>
      </c>
      <c r="Q12" s="4">
        <f>P12/E12*100</f>
        <v>1.7646699794167078</v>
      </c>
      <c r="R12" s="4">
        <v>16005</v>
      </c>
      <c r="S12" s="4">
        <f>R12/E12*100</f>
        <v>0.2698522211341583</v>
      </c>
      <c r="T12" s="4">
        <v>381</v>
      </c>
      <c r="U12" s="4">
        <f>T12/E12*100</f>
        <v>6.4238485630811817E-3</v>
      </c>
      <c r="V12" s="4">
        <v>7122</v>
      </c>
      <c r="W12" s="4">
        <f>V12/E12*100</f>
        <v>0.12008044479334429</v>
      </c>
    </row>
    <row r="13" spans="1:25" s="16" customFormat="1"/>
    <row r="14" spans="1:25">
      <c r="B14" s="9" t="s">
        <v>1</v>
      </c>
    </row>
    <row r="15" spans="1:25">
      <c r="A15" s="19" t="s">
        <v>103</v>
      </c>
      <c r="B15" s="16" t="s">
        <v>60</v>
      </c>
      <c r="C15">
        <v>449</v>
      </c>
      <c r="D15" s="2">
        <v>9143203</v>
      </c>
      <c r="E15" s="2">
        <v>6793483</v>
      </c>
      <c r="F15" s="2" t="s">
        <v>10</v>
      </c>
      <c r="G15" s="2" t="s">
        <v>11</v>
      </c>
      <c r="H15" s="3">
        <v>571603</v>
      </c>
      <c r="I15">
        <f t="shared" ref="I15:I30" si="0">H15/E15*100</f>
        <v>8.4139902904003741</v>
      </c>
      <c r="J15" s="3">
        <v>16961</v>
      </c>
      <c r="K15">
        <f t="shared" ref="K15:K30" si="1">J15/E15*100</f>
        <v>0.24966574583317569</v>
      </c>
      <c r="L15" s="3">
        <v>137509</v>
      </c>
      <c r="M15">
        <f t="shared" ref="M15:M30" si="2">L15/E15*100</f>
        <v>2.024131067966167</v>
      </c>
      <c r="N15" s="3">
        <v>3340</v>
      </c>
      <c r="O15">
        <f t="shared" ref="O15:O30" si="3">N15/E15*100</f>
        <v>4.9164765702659451E-2</v>
      </c>
      <c r="P15" s="3">
        <v>274317</v>
      </c>
      <c r="Q15">
        <f t="shared" ref="Q15:Q30" si="4">P15/E15*100</f>
        <v>4.0379434231306677</v>
      </c>
      <c r="R15" s="3">
        <v>26586</v>
      </c>
      <c r="S15">
        <f t="shared" ref="S15:S30" si="5">R15/E15*100</f>
        <v>0.39134564699727664</v>
      </c>
      <c r="T15" s="3">
        <v>904</v>
      </c>
      <c r="U15">
        <f t="shared" ref="U15:U30" si="6">T15/E15*100</f>
        <v>1.3306870717126988E-2</v>
      </c>
      <c r="V15" s="3">
        <v>81390</v>
      </c>
      <c r="W15">
        <f t="shared" ref="W15:W30" si="7">V15/E15*100</f>
        <v>1.1980599642333689</v>
      </c>
      <c r="X15">
        <f>AVERAGE(D15:D17)</f>
        <v>8677094.666666666</v>
      </c>
      <c r="Y15">
        <f>AVERAGE(E15:E17)</f>
        <v>6336166</v>
      </c>
    </row>
    <row r="16" spans="1:25">
      <c r="A16" s="19" t="s">
        <v>104</v>
      </c>
      <c r="B16" s="16" t="s">
        <v>60</v>
      </c>
      <c r="C16">
        <v>454</v>
      </c>
      <c r="D16" s="2">
        <v>8061456</v>
      </c>
      <c r="E16" s="2">
        <v>5472290</v>
      </c>
      <c r="F16" s="2" t="s">
        <v>12</v>
      </c>
      <c r="G16" s="2" t="s">
        <v>13</v>
      </c>
      <c r="H16" s="3">
        <v>646203</v>
      </c>
      <c r="I16">
        <f t="shared" si="0"/>
        <v>11.808639527510421</v>
      </c>
      <c r="J16" s="3">
        <v>10760</v>
      </c>
      <c r="K16">
        <f t="shared" si="1"/>
        <v>0.19662700624418664</v>
      </c>
      <c r="L16" s="3">
        <v>98950</v>
      </c>
      <c r="M16">
        <f t="shared" si="2"/>
        <v>1.8082009542622925</v>
      </c>
      <c r="N16" s="3">
        <v>2577</v>
      </c>
      <c r="O16">
        <f t="shared" si="3"/>
        <v>4.7091802517775921E-2</v>
      </c>
      <c r="P16" s="3">
        <v>87652</v>
      </c>
      <c r="Q16">
        <f t="shared" si="4"/>
        <v>1.6017425977058963</v>
      </c>
      <c r="R16" s="3">
        <v>31755</v>
      </c>
      <c r="S16">
        <f t="shared" si="5"/>
        <v>0.58028722892975337</v>
      </c>
      <c r="T16" s="3">
        <v>503</v>
      </c>
      <c r="U16">
        <f t="shared" si="6"/>
        <v>9.1917643253555635E-3</v>
      </c>
      <c r="V16" s="3">
        <v>35103</v>
      </c>
      <c r="W16">
        <f t="shared" si="7"/>
        <v>0.64146819704365088</v>
      </c>
    </row>
    <row r="17" spans="1:25">
      <c r="A17" s="19" t="s">
        <v>105</v>
      </c>
      <c r="B17" s="16" t="s">
        <v>60</v>
      </c>
      <c r="C17">
        <v>459</v>
      </c>
      <c r="D17" s="2">
        <v>8826625</v>
      </c>
      <c r="E17" s="2">
        <v>6742725</v>
      </c>
      <c r="F17" s="2" t="s">
        <v>14</v>
      </c>
      <c r="G17" s="2" t="s">
        <v>15</v>
      </c>
      <c r="H17" s="3">
        <v>495871</v>
      </c>
      <c r="I17">
        <f t="shared" si="0"/>
        <v>7.354163190698122</v>
      </c>
      <c r="J17" s="3">
        <v>12000</v>
      </c>
      <c r="K17">
        <f t="shared" si="1"/>
        <v>0.17796958944640334</v>
      </c>
      <c r="L17" s="3">
        <v>90655</v>
      </c>
      <c r="M17">
        <f t="shared" si="2"/>
        <v>1.3444860942719745</v>
      </c>
      <c r="N17" s="3">
        <v>4166</v>
      </c>
      <c r="O17">
        <f t="shared" si="3"/>
        <v>6.1785109136143025E-2</v>
      </c>
      <c r="P17" s="3">
        <v>228949</v>
      </c>
      <c r="Q17">
        <f t="shared" si="4"/>
        <v>3.39549662784705</v>
      </c>
      <c r="R17" s="3">
        <v>19488</v>
      </c>
      <c r="S17">
        <f t="shared" si="5"/>
        <v>0.28902261326095907</v>
      </c>
      <c r="T17" s="3">
        <v>527</v>
      </c>
      <c r="U17">
        <f t="shared" si="6"/>
        <v>7.8158311365212133E-3</v>
      </c>
      <c r="V17" s="3">
        <v>42279</v>
      </c>
      <c r="W17">
        <f t="shared" si="7"/>
        <v>0.62703135601704063</v>
      </c>
    </row>
    <row r="19" spans="1:25">
      <c r="A19" s="4" t="s">
        <v>103</v>
      </c>
      <c r="B19" s="4" t="s">
        <v>61</v>
      </c>
      <c r="C19" s="4">
        <v>414</v>
      </c>
      <c r="D19" s="5">
        <v>7130445</v>
      </c>
      <c r="E19" s="5">
        <v>6069255</v>
      </c>
      <c r="F19" s="5" t="s">
        <v>16</v>
      </c>
      <c r="G19" s="5" t="s">
        <v>17</v>
      </c>
      <c r="H19" s="4">
        <v>467742</v>
      </c>
      <c r="I19" s="4">
        <f t="shared" si="0"/>
        <v>7.706744897026077</v>
      </c>
      <c r="J19" s="4">
        <v>14316</v>
      </c>
      <c r="K19" s="4">
        <f t="shared" si="1"/>
        <v>0.235877385280401</v>
      </c>
      <c r="L19" s="4">
        <v>111728</v>
      </c>
      <c r="M19" s="4">
        <f t="shared" si="2"/>
        <v>1.8408849191539982</v>
      </c>
      <c r="N19" s="4">
        <v>2800</v>
      </c>
      <c r="O19" s="4">
        <f t="shared" si="3"/>
        <v>4.6134163089209465E-2</v>
      </c>
      <c r="P19" s="4">
        <v>156685</v>
      </c>
      <c r="Q19" s="4">
        <f t="shared" si="4"/>
        <v>2.581618337011709</v>
      </c>
      <c r="R19" s="4">
        <v>14564</v>
      </c>
      <c r="S19" s="4">
        <f t="shared" si="5"/>
        <v>0.23996355401115954</v>
      </c>
      <c r="T19" s="4">
        <v>775</v>
      </c>
      <c r="U19" s="4">
        <f t="shared" si="6"/>
        <v>1.2769277283620479E-2</v>
      </c>
      <c r="V19" s="4">
        <v>50644</v>
      </c>
      <c r="W19" s="4">
        <f t="shared" si="7"/>
        <v>0.83443519838925873</v>
      </c>
      <c r="X19">
        <f>AVERAGE(D19:D21)</f>
        <v>8081992.666666667</v>
      </c>
      <c r="Y19">
        <f>AVERAGE(E19:E21)</f>
        <v>7091652</v>
      </c>
    </row>
    <row r="20" spans="1:25">
      <c r="A20" s="4" t="s">
        <v>104</v>
      </c>
      <c r="B20" s="4" t="s">
        <v>61</v>
      </c>
      <c r="C20" s="4">
        <v>424</v>
      </c>
      <c r="D20" s="5">
        <v>8494091</v>
      </c>
      <c r="E20" s="5">
        <v>7505215</v>
      </c>
      <c r="F20" s="5" t="s">
        <v>18</v>
      </c>
      <c r="G20" s="5" t="s">
        <v>19</v>
      </c>
      <c r="H20" s="4">
        <v>498662</v>
      </c>
      <c r="I20" s="4">
        <f t="shared" si="0"/>
        <v>6.6442067282549537</v>
      </c>
      <c r="J20" s="4">
        <v>18287</v>
      </c>
      <c r="K20" s="4">
        <f t="shared" si="1"/>
        <v>0.24365724366323949</v>
      </c>
      <c r="L20" s="4">
        <v>177750</v>
      </c>
      <c r="M20" s="4">
        <f t="shared" si="2"/>
        <v>2.3683532050714069</v>
      </c>
      <c r="N20" s="4">
        <v>3750</v>
      </c>
      <c r="O20" s="4">
        <f t="shared" si="3"/>
        <v>4.9965257490957954E-2</v>
      </c>
      <c r="P20" s="4">
        <v>122868</v>
      </c>
      <c r="Q20" s="4">
        <f t="shared" si="4"/>
        <v>1.6371016686397393</v>
      </c>
      <c r="R20" s="4">
        <v>17630</v>
      </c>
      <c r="S20" s="4">
        <f t="shared" si="5"/>
        <v>0.23490333055082366</v>
      </c>
      <c r="T20" s="4">
        <v>1266</v>
      </c>
      <c r="U20" s="4">
        <f t="shared" si="6"/>
        <v>1.6868270928947406E-2</v>
      </c>
      <c r="V20" s="4">
        <v>69222</v>
      </c>
      <c r="W20" s="4">
        <f t="shared" si="7"/>
        <v>0.92231868107709103</v>
      </c>
    </row>
    <row r="21" spans="1:25">
      <c r="A21" s="4" t="s">
        <v>105</v>
      </c>
      <c r="B21" s="4" t="s">
        <v>61</v>
      </c>
      <c r="C21" s="4">
        <v>429</v>
      </c>
      <c r="D21" s="5">
        <v>8621442</v>
      </c>
      <c r="E21" s="5">
        <v>7700486</v>
      </c>
      <c r="F21" s="5" t="s">
        <v>20</v>
      </c>
      <c r="G21" s="5" t="s">
        <v>21</v>
      </c>
      <c r="H21" s="4">
        <v>530388</v>
      </c>
      <c r="I21" s="4">
        <f t="shared" si="0"/>
        <v>6.8877211126674345</v>
      </c>
      <c r="J21" s="4">
        <v>17310</v>
      </c>
      <c r="K21" s="4">
        <f t="shared" si="1"/>
        <v>0.22479100669749932</v>
      </c>
      <c r="L21" s="4">
        <v>140317</v>
      </c>
      <c r="M21" s="4">
        <f t="shared" si="2"/>
        <v>1.8221836907436753</v>
      </c>
      <c r="N21" s="4">
        <v>4369</v>
      </c>
      <c r="O21" s="4">
        <f t="shared" si="3"/>
        <v>5.6736678697941925E-2</v>
      </c>
      <c r="P21" s="4">
        <v>77390</v>
      </c>
      <c r="Q21" s="4">
        <f t="shared" si="4"/>
        <v>1.0050015025025694</v>
      </c>
      <c r="R21" s="4">
        <v>24838</v>
      </c>
      <c r="S21" s="4">
        <f t="shared" si="5"/>
        <v>0.32255107015323448</v>
      </c>
      <c r="T21" s="4">
        <v>721</v>
      </c>
      <c r="U21" s="4">
        <f t="shared" si="6"/>
        <v>9.3630453973943973E-3</v>
      </c>
      <c r="V21" s="4">
        <v>50570</v>
      </c>
      <c r="W21" s="4">
        <f t="shared" si="7"/>
        <v>0.65671179715150441</v>
      </c>
    </row>
    <row r="23" spans="1:25">
      <c r="B23" s="6" t="s">
        <v>22</v>
      </c>
    </row>
    <row r="24" spans="1:25">
      <c r="A24" s="19" t="s">
        <v>103</v>
      </c>
      <c r="B24" s="16" t="s">
        <v>60</v>
      </c>
      <c r="C24">
        <v>404</v>
      </c>
      <c r="D24">
        <v>8373723</v>
      </c>
      <c r="E24">
        <v>6052564</v>
      </c>
      <c r="F24" t="s">
        <v>23</v>
      </c>
      <c r="G24" t="s">
        <v>24</v>
      </c>
      <c r="H24">
        <v>599071</v>
      </c>
      <c r="I24">
        <f t="shared" si="0"/>
        <v>9.8978052937564964</v>
      </c>
      <c r="J24">
        <v>15589</v>
      </c>
      <c r="K24">
        <f t="shared" si="1"/>
        <v>0.25756026702072043</v>
      </c>
      <c r="L24">
        <v>142714</v>
      </c>
      <c r="M24">
        <f t="shared" si="2"/>
        <v>2.3579098048364293</v>
      </c>
      <c r="N24">
        <v>2763</v>
      </c>
      <c r="O24">
        <f t="shared" si="3"/>
        <v>4.5650074910401614E-2</v>
      </c>
      <c r="P24">
        <v>98128</v>
      </c>
      <c r="Q24">
        <f t="shared" si="4"/>
        <v>1.6212633191487111</v>
      </c>
      <c r="R24">
        <v>24704</v>
      </c>
      <c r="S24">
        <f t="shared" si="5"/>
        <v>0.40815760064660206</v>
      </c>
      <c r="T24">
        <v>823</v>
      </c>
      <c r="U24">
        <f t="shared" si="6"/>
        <v>1.3597543123872792E-2</v>
      </c>
      <c r="V24">
        <v>24841</v>
      </c>
      <c r="W24">
        <f t="shared" si="7"/>
        <v>0.41042110417998057</v>
      </c>
      <c r="X24">
        <f>AVERAGE(D24:D26)</f>
        <v>7087606</v>
      </c>
      <c r="Y24">
        <f>AVERAGE(E24:E26)</f>
        <v>4789154</v>
      </c>
    </row>
    <row r="25" spans="1:25">
      <c r="A25" s="19" t="s">
        <v>104</v>
      </c>
      <c r="B25" s="16" t="s">
        <v>60</v>
      </c>
      <c r="C25">
        <v>409</v>
      </c>
      <c r="D25">
        <v>10423847</v>
      </c>
      <c r="E25">
        <v>6755052</v>
      </c>
      <c r="F25" t="s">
        <v>25</v>
      </c>
      <c r="G25" t="s">
        <v>26</v>
      </c>
      <c r="H25">
        <v>361737</v>
      </c>
      <c r="I25">
        <f t="shared" si="0"/>
        <v>5.3550587027309335</v>
      </c>
      <c r="J25">
        <v>12884</v>
      </c>
      <c r="K25">
        <f t="shared" si="1"/>
        <v>0.19073132227553541</v>
      </c>
      <c r="L25">
        <v>94317</v>
      </c>
      <c r="M25">
        <f t="shared" si="2"/>
        <v>1.3962438779153734</v>
      </c>
      <c r="N25">
        <v>4044</v>
      </c>
      <c r="O25">
        <f t="shared" si="3"/>
        <v>5.9866304508092612E-2</v>
      </c>
      <c r="P25">
        <v>177484</v>
      </c>
      <c r="Q25">
        <f t="shared" si="4"/>
        <v>2.6274261101172867</v>
      </c>
      <c r="R25">
        <v>49937</v>
      </c>
      <c r="S25">
        <f t="shared" si="5"/>
        <v>0.73925411677067776</v>
      </c>
      <c r="T25">
        <v>1217</v>
      </c>
      <c r="U25">
        <f t="shared" si="6"/>
        <v>1.8016145545585734E-2</v>
      </c>
      <c r="V25">
        <v>57849</v>
      </c>
      <c r="W25">
        <f t="shared" si="7"/>
        <v>0.85638126841954731</v>
      </c>
    </row>
    <row r="26" spans="1:25">
      <c r="A26" s="19" t="s">
        <v>105</v>
      </c>
      <c r="B26" s="16" t="s">
        <v>60</v>
      </c>
      <c r="C26">
        <v>419</v>
      </c>
      <c r="D26">
        <v>2465248</v>
      </c>
      <c r="E26">
        <v>1559846</v>
      </c>
      <c r="F26" t="s">
        <v>27</v>
      </c>
      <c r="G26" t="s">
        <v>28</v>
      </c>
      <c r="H26">
        <v>72042</v>
      </c>
      <c r="I26">
        <f t="shared" si="0"/>
        <v>4.6185328551664719</v>
      </c>
      <c r="J26">
        <v>2560</v>
      </c>
      <c r="K26">
        <f t="shared" si="1"/>
        <v>0.16411876557044736</v>
      </c>
      <c r="L26">
        <v>16891</v>
      </c>
      <c r="M26">
        <f t="shared" si="2"/>
        <v>1.0828633083009476</v>
      </c>
      <c r="N26">
        <v>1066</v>
      </c>
      <c r="O26">
        <f t="shared" si="3"/>
        <v>6.8340079725819097E-2</v>
      </c>
      <c r="P26">
        <v>36370</v>
      </c>
      <c r="Q26">
        <f t="shared" si="4"/>
        <v>2.3316404311707695</v>
      </c>
      <c r="R26">
        <v>15182</v>
      </c>
      <c r="S26">
        <f t="shared" si="5"/>
        <v>0.97330121050411378</v>
      </c>
      <c r="T26">
        <v>398</v>
      </c>
      <c r="U26">
        <f t="shared" si="6"/>
        <v>2.5515339334780483E-2</v>
      </c>
      <c r="V26">
        <v>19087</v>
      </c>
      <c r="W26">
        <f t="shared" si="7"/>
        <v>1.2236464368918469</v>
      </c>
    </row>
    <row r="28" spans="1:25">
      <c r="A28" s="4" t="s">
        <v>103</v>
      </c>
      <c r="B28" s="4" t="s">
        <v>61</v>
      </c>
      <c r="C28" s="4">
        <v>464</v>
      </c>
      <c r="D28" s="4">
        <v>4398797</v>
      </c>
      <c r="E28" s="4">
        <v>3763099</v>
      </c>
      <c r="F28" s="4" t="s">
        <v>29</v>
      </c>
      <c r="G28" s="4" t="s">
        <v>30</v>
      </c>
      <c r="H28" s="4">
        <v>434539</v>
      </c>
      <c r="I28" s="4">
        <f t="shared" si="0"/>
        <v>11.54737093018281</v>
      </c>
      <c r="J28" s="4">
        <v>9609</v>
      </c>
      <c r="K28" s="4">
        <f t="shared" si="1"/>
        <v>0.25534805223035589</v>
      </c>
      <c r="L28" s="4">
        <v>87317</v>
      </c>
      <c r="M28" s="4">
        <f t="shared" si="2"/>
        <v>2.3203482023725659</v>
      </c>
      <c r="N28" s="4">
        <v>1594</v>
      </c>
      <c r="O28" s="4">
        <f t="shared" si="3"/>
        <v>4.2358704886584164E-2</v>
      </c>
      <c r="P28" s="4">
        <v>120738</v>
      </c>
      <c r="Q28" s="4">
        <f t="shared" si="4"/>
        <v>3.2084725913402758</v>
      </c>
      <c r="R28" s="4">
        <v>4556</v>
      </c>
      <c r="S28" s="4">
        <f t="shared" si="5"/>
        <v>0.1210704262630348</v>
      </c>
      <c r="T28" s="4">
        <v>334</v>
      </c>
      <c r="U28" s="4">
        <f t="shared" si="6"/>
        <v>8.8756633827597933E-3</v>
      </c>
      <c r="V28" s="4">
        <v>28823</v>
      </c>
      <c r="W28" s="4">
        <f t="shared" si="7"/>
        <v>0.76593786132121422</v>
      </c>
      <c r="X28">
        <f>AVERAGE(D28:D30)</f>
        <v>8069995.333333333</v>
      </c>
      <c r="Y28">
        <f>AVERAGE(E28:E30)</f>
        <v>6858103.333333333</v>
      </c>
    </row>
    <row r="29" spans="1:25">
      <c r="A29" s="4" t="s">
        <v>104</v>
      </c>
      <c r="B29" s="4" t="s">
        <v>61</v>
      </c>
      <c r="C29" s="4">
        <v>469</v>
      </c>
      <c r="D29" s="4">
        <v>11312441</v>
      </c>
      <c r="E29" s="4">
        <v>9896377</v>
      </c>
      <c r="F29" s="4" t="s">
        <v>31</v>
      </c>
      <c r="G29" s="4" t="s">
        <v>32</v>
      </c>
      <c r="H29" s="4">
        <v>1143734</v>
      </c>
      <c r="I29" s="4">
        <f t="shared" si="0"/>
        <v>11.557098117826351</v>
      </c>
      <c r="J29" s="4">
        <v>27569</v>
      </c>
      <c r="K29" s="4">
        <f t="shared" si="1"/>
        <v>0.27857669528959944</v>
      </c>
      <c r="L29" s="4">
        <v>212116</v>
      </c>
      <c r="M29" s="4">
        <f t="shared" si="2"/>
        <v>2.143370245494892</v>
      </c>
      <c r="N29" s="4">
        <v>5576</v>
      </c>
      <c r="O29" s="4">
        <f t="shared" si="3"/>
        <v>5.6343851896507174E-2</v>
      </c>
      <c r="P29" s="4">
        <v>378650</v>
      </c>
      <c r="Q29" s="4">
        <f t="shared" si="4"/>
        <v>3.826147690210266</v>
      </c>
      <c r="R29" s="4">
        <v>10450</v>
      </c>
      <c r="S29" s="4">
        <f t="shared" si="5"/>
        <v>0.1055941987658716</v>
      </c>
      <c r="T29" s="4">
        <v>712</v>
      </c>
      <c r="U29" s="4">
        <f t="shared" si="6"/>
        <v>7.1945521073014896E-3</v>
      </c>
      <c r="V29" s="4">
        <v>84355</v>
      </c>
      <c r="W29" s="4">
        <f t="shared" si="7"/>
        <v>0.85238264467895675</v>
      </c>
    </row>
    <row r="30" spans="1:25">
      <c r="A30" s="4" t="s">
        <v>105</v>
      </c>
      <c r="B30" s="4" t="s">
        <v>61</v>
      </c>
      <c r="C30" s="4">
        <v>474</v>
      </c>
      <c r="D30" s="4">
        <v>8498748</v>
      </c>
      <c r="E30" s="4">
        <v>6914834</v>
      </c>
      <c r="F30" s="4" t="s">
        <v>33</v>
      </c>
      <c r="G30" s="4" t="s">
        <v>34</v>
      </c>
      <c r="H30" s="4">
        <v>677922</v>
      </c>
      <c r="I30" s="4">
        <f t="shared" si="0"/>
        <v>9.8038796014481324</v>
      </c>
      <c r="J30" s="4">
        <v>17677</v>
      </c>
      <c r="K30" s="4">
        <f t="shared" si="1"/>
        <v>0.25563881938452898</v>
      </c>
      <c r="L30" s="4">
        <v>134765</v>
      </c>
      <c r="M30" s="4">
        <f t="shared" si="2"/>
        <v>1.9489260335099874</v>
      </c>
      <c r="N30" s="4">
        <v>2987</v>
      </c>
      <c r="O30" s="4">
        <f t="shared" si="3"/>
        <v>4.3196987809107204E-2</v>
      </c>
      <c r="P30" s="4">
        <v>172092</v>
      </c>
      <c r="Q30" s="4">
        <f t="shared" si="4"/>
        <v>2.4887365336608225</v>
      </c>
      <c r="R30" s="4">
        <v>11928</v>
      </c>
      <c r="S30" s="4">
        <f t="shared" si="5"/>
        <v>0.17249871797356234</v>
      </c>
      <c r="T30" s="4">
        <v>316</v>
      </c>
      <c r="U30" s="4">
        <f t="shared" si="6"/>
        <v>4.5698855532902167E-3</v>
      </c>
      <c r="V30" s="4">
        <v>42431</v>
      </c>
      <c r="W30" s="4">
        <f t="shared" si="7"/>
        <v>0.61362282883435815</v>
      </c>
    </row>
    <row r="32" spans="1:25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</sheetData>
  <mergeCells count="7">
    <mergeCell ref="H3:W3"/>
    <mergeCell ref="J4:K4"/>
    <mergeCell ref="L4:M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G17" sqref="G17"/>
    </sheetView>
  </sheetViews>
  <sheetFormatPr defaultRowHeight="15"/>
  <cols>
    <col min="1" max="1" width="20.5703125" customWidth="1"/>
    <col min="2" max="2" width="13.5703125" customWidth="1"/>
    <col min="3" max="3" width="18.140625" customWidth="1"/>
    <col min="4" max="5" width="14" customWidth="1"/>
    <col min="6" max="6" width="13" customWidth="1"/>
    <col min="7" max="7" width="16.7109375" customWidth="1"/>
    <col min="8" max="8" width="27.5703125" bestFit="1" customWidth="1"/>
    <col min="9" max="9" width="35.28515625" customWidth="1"/>
    <col min="10" max="10" width="37.5703125" customWidth="1"/>
    <col min="11" max="11" width="18.7109375" customWidth="1"/>
    <col min="13" max="13" width="16.85546875" customWidth="1"/>
  </cols>
  <sheetData>
    <row r="1" spans="1:4">
      <c r="A1" s="6" t="s">
        <v>99</v>
      </c>
    </row>
    <row r="2" spans="1:4" s="16" customFormat="1">
      <c r="A2" s="6"/>
    </row>
    <row r="3" spans="1:4">
      <c r="A3" s="8"/>
      <c r="B3" s="8" t="s">
        <v>77</v>
      </c>
      <c r="C3" s="8" t="s">
        <v>79</v>
      </c>
      <c r="D3" s="8" t="s">
        <v>78</v>
      </c>
    </row>
    <row r="4" spans="1:4" s="16" customFormat="1">
      <c r="A4" s="19" t="s">
        <v>103</v>
      </c>
      <c r="B4" t="s">
        <v>80</v>
      </c>
      <c r="C4" s="16">
        <v>6073290</v>
      </c>
      <c r="D4"/>
    </row>
    <row r="5" spans="1:4" s="16" customFormat="1">
      <c r="A5" s="19" t="s">
        <v>104</v>
      </c>
      <c r="B5" s="16" t="s">
        <v>81</v>
      </c>
      <c r="C5" s="16">
        <v>6825670</v>
      </c>
      <c r="D5">
        <v>19056676</v>
      </c>
    </row>
    <row r="6" spans="1:4" s="16" customFormat="1">
      <c r="A6" s="19" t="s">
        <v>105</v>
      </c>
      <c r="B6" s="16" t="s">
        <v>82</v>
      </c>
      <c r="C6" s="16">
        <v>6157716</v>
      </c>
      <c r="D6"/>
    </row>
    <row r="7" spans="1:4" s="16" customFormat="1">
      <c r="A7" s="19" t="s">
        <v>103</v>
      </c>
      <c r="B7" t="s">
        <v>83</v>
      </c>
      <c r="C7" s="16">
        <v>5955839</v>
      </c>
      <c r="D7"/>
    </row>
    <row r="8" spans="1:4" s="16" customFormat="1">
      <c r="A8" s="19" t="s">
        <v>104</v>
      </c>
      <c r="B8" s="16" t="s">
        <v>84</v>
      </c>
      <c r="C8" s="16">
        <v>7126909</v>
      </c>
      <c r="D8">
        <v>20227325</v>
      </c>
    </row>
    <row r="9" spans="1:4" s="16" customFormat="1">
      <c r="A9" s="19" t="s">
        <v>105</v>
      </c>
      <c r="B9" s="16" t="s">
        <v>85</v>
      </c>
      <c r="C9" s="16">
        <v>7144577</v>
      </c>
      <c r="D9"/>
    </row>
    <row r="10" spans="1:4" s="16" customFormat="1">
      <c r="A10" s="19" t="s">
        <v>103</v>
      </c>
      <c r="B10" t="s">
        <v>86</v>
      </c>
      <c r="C10" s="16">
        <v>7595511</v>
      </c>
      <c r="D10"/>
    </row>
    <row r="11" spans="1:4" s="16" customFormat="1">
      <c r="A11" s="19" t="s">
        <v>104</v>
      </c>
      <c r="B11" s="16" t="s">
        <v>87</v>
      </c>
      <c r="C11" s="16">
        <v>8893082</v>
      </c>
      <c r="D11">
        <v>23036841</v>
      </c>
    </row>
    <row r="12" spans="1:4" s="16" customFormat="1">
      <c r="A12" s="19" t="s">
        <v>105</v>
      </c>
      <c r="B12" s="16" t="s">
        <v>88</v>
      </c>
      <c r="C12" s="16">
        <v>6548248</v>
      </c>
      <c r="D12"/>
    </row>
    <row r="13" spans="1:4" s="16" customFormat="1">
      <c r="A13" s="19" t="s">
        <v>103</v>
      </c>
      <c r="B13" t="s">
        <v>89</v>
      </c>
      <c r="C13" s="16">
        <v>4982764</v>
      </c>
      <c r="D13"/>
    </row>
    <row r="14" spans="1:4" s="16" customFormat="1">
      <c r="A14" s="19" t="s">
        <v>104</v>
      </c>
      <c r="B14" s="16" t="s">
        <v>90</v>
      </c>
      <c r="C14" s="16">
        <v>8956427</v>
      </c>
      <c r="D14">
        <v>19539417</v>
      </c>
    </row>
    <row r="15" spans="1:4" s="16" customFormat="1">
      <c r="A15" s="19" t="s">
        <v>105</v>
      </c>
      <c r="B15" s="16" t="s">
        <v>91</v>
      </c>
      <c r="C15" s="16">
        <v>5600226</v>
      </c>
      <c r="D15" s="14"/>
    </row>
    <row r="16" spans="1:4" s="16" customFormat="1">
      <c r="A16" s="19" t="s">
        <v>103</v>
      </c>
      <c r="B16" t="s">
        <v>92</v>
      </c>
      <c r="C16" s="16">
        <v>6589507</v>
      </c>
      <c r="D16"/>
    </row>
    <row r="17" spans="1:11" s="16" customFormat="1">
      <c r="A17" s="19" t="s">
        <v>104</v>
      </c>
      <c r="B17" s="16" t="s">
        <v>93</v>
      </c>
      <c r="C17" s="16">
        <v>6039916</v>
      </c>
      <c r="D17">
        <v>18669339</v>
      </c>
    </row>
    <row r="18" spans="1:11" s="16" customFormat="1">
      <c r="A18" s="19" t="s">
        <v>105</v>
      </c>
      <c r="B18" s="16" t="s">
        <v>94</v>
      </c>
      <c r="C18" s="16">
        <v>6039916</v>
      </c>
      <c r="D18"/>
    </row>
    <row r="19" spans="1:11" s="16" customFormat="1">
      <c r="A19" s="19" t="s">
        <v>103</v>
      </c>
      <c r="B19" s="16" t="s">
        <v>95</v>
      </c>
      <c r="C19" s="16">
        <v>7100083</v>
      </c>
      <c r="D19"/>
    </row>
    <row r="20" spans="1:11" s="16" customFormat="1">
      <c r="A20" s="19" t="s">
        <v>104</v>
      </c>
      <c r="B20" s="16" t="s">
        <v>96</v>
      </c>
      <c r="C20" s="16">
        <v>7697347</v>
      </c>
      <c r="D20">
        <v>16544479</v>
      </c>
    </row>
    <row r="21" spans="1:11" s="16" customFormat="1">
      <c r="A21" s="19" t="s">
        <v>105</v>
      </c>
      <c r="B21" s="16" t="s">
        <v>97</v>
      </c>
      <c r="C21" s="16">
        <v>1747049</v>
      </c>
      <c r="D21"/>
    </row>
    <row r="22" spans="1:11" s="16" customFormat="1">
      <c r="A22" s="6"/>
    </row>
    <row r="23" spans="1:11" s="16" customFormat="1">
      <c r="A23" s="6"/>
    </row>
    <row r="24" spans="1:11" s="16" customFormat="1">
      <c r="A24" s="6"/>
    </row>
    <row r="25" spans="1:11" s="16" customFormat="1">
      <c r="A25" s="6"/>
    </row>
    <row r="26" spans="1:11">
      <c r="A26" s="11"/>
      <c r="B26" s="8" t="s">
        <v>64</v>
      </c>
      <c r="C26" s="8" t="s">
        <v>65</v>
      </c>
      <c r="D26" s="8" t="s">
        <v>66</v>
      </c>
      <c r="E26" s="8" t="s">
        <v>67</v>
      </c>
      <c r="F26" s="8" t="s">
        <v>68</v>
      </c>
      <c r="G26" s="8" t="s">
        <v>69</v>
      </c>
      <c r="H26" s="8" t="s">
        <v>57</v>
      </c>
      <c r="I26" s="8" t="s">
        <v>100</v>
      </c>
      <c r="J26" s="18" t="s">
        <v>101</v>
      </c>
      <c r="K26" s="18" t="s">
        <v>102</v>
      </c>
    </row>
    <row r="27" spans="1:11">
      <c r="A27" s="9" t="s">
        <v>58</v>
      </c>
      <c r="B27" s="1">
        <v>470706</v>
      </c>
      <c r="C27" s="1">
        <v>554482</v>
      </c>
      <c r="D27" s="1">
        <v>592319</v>
      </c>
      <c r="E27" s="1">
        <v>488529</v>
      </c>
      <c r="F27" s="1">
        <v>436965</v>
      </c>
      <c r="G27" s="1">
        <v>307052</v>
      </c>
      <c r="H27" s="1">
        <v>1617507</v>
      </c>
      <c r="I27" s="1">
        <v>1232546</v>
      </c>
      <c r="J27">
        <f>H27/C36*100</f>
        <v>2.5954511333463692</v>
      </c>
      <c r="K27">
        <f>I27/F36*100</f>
        <v>2.2510925610148882</v>
      </c>
    </row>
    <row r="28" spans="1:11">
      <c r="A28" s="9" t="s">
        <v>56</v>
      </c>
      <c r="B28" s="1">
        <v>911999</v>
      </c>
      <c r="C28" s="1">
        <v>1045270</v>
      </c>
      <c r="D28" s="1">
        <v>1250366</v>
      </c>
      <c r="E28" s="1">
        <v>787120</v>
      </c>
      <c r="F28" s="1">
        <v>765438</v>
      </c>
      <c r="G28" s="1">
        <v>662119</v>
      </c>
      <c r="H28" s="1">
        <v>3207635</v>
      </c>
      <c r="I28" s="1">
        <v>2214677</v>
      </c>
      <c r="J28" s="16">
        <f>H28/C36*100</f>
        <v>5.1469699334293333</v>
      </c>
      <c r="K28" s="16">
        <f>I28/F36*100</f>
        <v>4.0448331500412715</v>
      </c>
    </row>
    <row r="29" spans="1:11">
      <c r="A29" s="9" t="s">
        <v>52</v>
      </c>
      <c r="B29" s="1">
        <v>65009</v>
      </c>
      <c r="C29" s="1">
        <v>67140</v>
      </c>
      <c r="D29" s="1">
        <v>109438</v>
      </c>
      <c r="E29" s="1">
        <v>47086</v>
      </c>
      <c r="F29" s="1">
        <v>50961</v>
      </c>
      <c r="G29" s="1">
        <v>37829</v>
      </c>
      <c r="H29" s="1">
        <v>241587</v>
      </c>
      <c r="I29" s="1">
        <v>135876</v>
      </c>
      <c r="J29" s="16">
        <f>H29/C36*100</f>
        <v>0.38765041075664541</v>
      </c>
      <c r="K29" s="16">
        <f>I29/F36*100</f>
        <v>0.24816067945574358</v>
      </c>
    </row>
    <row r="30" spans="1:11">
      <c r="A30" s="9" t="s">
        <v>53</v>
      </c>
      <c r="B30" s="1">
        <v>2796527</v>
      </c>
      <c r="C30" s="1">
        <v>2154232</v>
      </c>
      <c r="D30" s="1">
        <v>4039215</v>
      </c>
      <c r="E30" s="1">
        <v>1826960</v>
      </c>
      <c r="F30" s="1">
        <v>2395856</v>
      </c>
      <c r="G30" s="1">
        <v>1515310</v>
      </c>
      <c r="H30" s="1">
        <v>8989974</v>
      </c>
      <c r="I30" s="1">
        <v>5738126</v>
      </c>
      <c r="J30" s="16">
        <f>H30/C36*100</f>
        <v>14.425308952019614</v>
      </c>
      <c r="K30" s="16">
        <f>I30/F36*100</f>
        <v>10.479976205972122</v>
      </c>
    </row>
    <row r="31" spans="1:11">
      <c r="A31" s="9" t="s">
        <v>54</v>
      </c>
      <c r="B31" s="1">
        <v>519554</v>
      </c>
      <c r="C31" s="1">
        <v>574175</v>
      </c>
      <c r="D31" s="1">
        <v>813462</v>
      </c>
      <c r="E31" s="1">
        <v>459017</v>
      </c>
      <c r="F31" s="1">
        <v>427898</v>
      </c>
      <c r="G31" s="1">
        <v>357347</v>
      </c>
      <c r="H31" s="1">
        <v>1907191</v>
      </c>
      <c r="I31" s="1">
        <v>1244262</v>
      </c>
      <c r="J31" s="16">
        <f>H31/C36*100</f>
        <v>3.060277972495943</v>
      </c>
      <c r="K31" s="16">
        <f>I31/F36*100</f>
        <v>2.2724903834449233</v>
      </c>
    </row>
    <row r="32" spans="1:11">
      <c r="A32" s="9" t="s">
        <v>59</v>
      </c>
      <c r="B32" s="1">
        <v>1674520</v>
      </c>
      <c r="C32" s="1">
        <v>2186362</v>
      </c>
      <c r="D32" s="1">
        <v>2518692</v>
      </c>
      <c r="E32" s="1">
        <v>1560767</v>
      </c>
      <c r="F32" s="1">
        <v>1544424</v>
      </c>
      <c r="G32" s="1">
        <v>1215673</v>
      </c>
      <c r="H32" s="1">
        <v>6379574</v>
      </c>
      <c r="I32" s="1">
        <v>4320864</v>
      </c>
      <c r="J32" s="16">
        <f>H32/C36*100</f>
        <v>10.236662078474486</v>
      </c>
      <c r="K32" s="16">
        <f>I32/F36*100</f>
        <v>7.8915227566005912</v>
      </c>
    </row>
    <row r="33" spans="1:11">
      <c r="A33" s="9" t="s">
        <v>55</v>
      </c>
      <c r="B33" s="1">
        <v>2814641</v>
      </c>
      <c r="C33" s="1">
        <v>2283362</v>
      </c>
      <c r="D33" s="1">
        <v>4067085</v>
      </c>
      <c r="E33" s="1">
        <v>1898935</v>
      </c>
      <c r="F33" s="1">
        <v>2401041</v>
      </c>
      <c r="G33" s="1">
        <v>1582822</v>
      </c>
      <c r="H33" s="1">
        <v>9165088</v>
      </c>
      <c r="I33" s="1">
        <v>5882798</v>
      </c>
      <c r="J33" s="16">
        <f>H33/C36*100</f>
        <v>14.706296811586725</v>
      </c>
      <c r="K33" s="16">
        <f>I33/F36*100</f>
        <v>10.744201689635325</v>
      </c>
    </row>
    <row r="34" spans="1:11">
      <c r="B34" s="1"/>
      <c r="C34" s="1"/>
      <c r="D34" s="1"/>
      <c r="E34" s="1"/>
      <c r="F34" s="1"/>
      <c r="G34" s="1"/>
      <c r="H34" s="1"/>
      <c r="I34" s="1"/>
      <c r="J34" s="1"/>
      <c r="K34" s="10"/>
    </row>
    <row r="35" spans="1:11">
      <c r="A35" s="9" t="s">
        <v>76</v>
      </c>
      <c r="B35" s="16">
        <v>19056676</v>
      </c>
      <c r="C35" s="16">
        <v>20227325</v>
      </c>
      <c r="D35" s="16">
        <v>23036841</v>
      </c>
      <c r="E35" s="16">
        <v>19539417</v>
      </c>
      <c r="F35" s="16">
        <v>18669339</v>
      </c>
      <c r="G35" s="16">
        <v>16544479</v>
      </c>
      <c r="H35" s="1"/>
      <c r="I35" s="1"/>
      <c r="J35" s="1"/>
      <c r="K35" s="10"/>
    </row>
    <row r="36" spans="1:11">
      <c r="A36" s="17" t="s">
        <v>98</v>
      </c>
      <c r="C36">
        <f>SUM(B35:D35)</f>
        <v>62320842</v>
      </c>
      <c r="F36">
        <f>SUM(E35:G35)</f>
        <v>54753235</v>
      </c>
    </row>
    <row r="37" spans="1:11">
      <c r="B37" s="26"/>
      <c r="C37" s="26"/>
      <c r="D37" s="26"/>
      <c r="E37" s="26"/>
      <c r="F37" s="26"/>
    </row>
    <row r="38" spans="1:11">
      <c r="H38" s="6"/>
      <c r="K38" s="16"/>
    </row>
    <row r="39" spans="1:11">
      <c r="H39" s="1"/>
      <c r="I39" s="1"/>
    </row>
    <row r="40" spans="1:11">
      <c r="H40" s="1"/>
      <c r="I40" s="1"/>
    </row>
    <row r="41" spans="1:11">
      <c r="H41" s="1"/>
      <c r="I41" s="1"/>
    </row>
    <row r="42" spans="1:11">
      <c r="H42" s="1"/>
      <c r="I42" s="1"/>
    </row>
    <row r="43" spans="1:11">
      <c r="H43" s="1"/>
      <c r="I43" s="1"/>
    </row>
    <row r="44" spans="1:11">
      <c r="H44" s="1"/>
      <c r="I44" s="1"/>
    </row>
    <row r="45" spans="1:11">
      <c r="A45" s="14"/>
      <c r="B45" s="14"/>
      <c r="C45" s="14"/>
      <c r="D45" s="14"/>
      <c r="H45" s="1"/>
      <c r="I45" s="1"/>
    </row>
  </sheetData>
  <mergeCells count="1">
    <mergeCell ref="B37:F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4" sqref="H14"/>
    </sheetView>
  </sheetViews>
  <sheetFormatPr defaultRowHeight="15"/>
  <cols>
    <col min="1" max="1" width="13.5703125" customWidth="1"/>
  </cols>
  <sheetData>
    <row r="1" spans="1:6">
      <c r="A1" s="6" t="s">
        <v>70</v>
      </c>
    </row>
    <row r="2" spans="1:6">
      <c r="A2" s="6"/>
    </row>
    <row r="3" spans="1:6">
      <c r="A3" s="8"/>
      <c r="B3" s="8" t="s">
        <v>71</v>
      </c>
      <c r="C3" s="8" t="s">
        <v>72</v>
      </c>
      <c r="D3" s="8" t="s">
        <v>73</v>
      </c>
      <c r="E3" s="8" t="s">
        <v>74</v>
      </c>
      <c r="F3" s="8" t="s">
        <v>75</v>
      </c>
    </row>
    <row r="4" spans="1:6">
      <c r="A4" s="15" t="s">
        <v>64</v>
      </c>
      <c r="B4" s="1">
        <v>192084.59049152775</v>
      </c>
      <c r="C4" s="1">
        <v>445814.56815085298</v>
      </c>
      <c r="D4" s="1">
        <v>97120.227247455128</v>
      </c>
      <c r="E4" s="1">
        <v>63373.16818475748</v>
      </c>
      <c r="F4" s="1">
        <v>170666.42922202608</v>
      </c>
    </row>
    <row r="5" spans="1:6">
      <c r="A5" s="9" t="s">
        <v>67</v>
      </c>
      <c r="B5" s="1">
        <v>99251.801003718268</v>
      </c>
      <c r="C5" s="1">
        <v>355533.59721374919</v>
      </c>
      <c r="D5" s="1">
        <v>88055.524486960494</v>
      </c>
      <c r="E5" s="1">
        <v>56346.138454067812</v>
      </c>
      <c r="F5" s="1">
        <v>163845.39813794722</v>
      </c>
    </row>
    <row r="6" spans="1:6">
      <c r="A6" s="1"/>
      <c r="B6" s="9" t="s">
        <v>71</v>
      </c>
      <c r="C6" s="9" t="s">
        <v>72</v>
      </c>
      <c r="D6" s="9" t="s">
        <v>73</v>
      </c>
      <c r="E6" s="9" t="s">
        <v>74</v>
      </c>
      <c r="F6" s="9" t="s">
        <v>75</v>
      </c>
    </row>
    <row r="7" spans="1:6">
      <c r="A7" s="9" t="s">
        <v>65</v>
      </c>
      <c r="B7" s="1">
        <v>96676.204641739329</v>
      </c>
      <c r="C7" s="1">
        <v>354656.0096293501</v>
      </c>
      <c r="D7" s="1">
        <v>99163.072299655993</v>
      </c>
      <c r="E7" s="1">
        <v>64318.01786100051</v>
      </c>
      <c r="F7" s="1">
        <v>192819.52921547758</v>
      </c>
    </row>
    <row r="8" spans="1:6">
      <c r="A8" s="9" t="s">
        <v>68</v>
      </c>
      <c r="B8" s="1">
        <v>123958.71572809172</v>
      </c>
      <c r="C8" s="1">
        <v>332964.28786745801</v>
      </c>
      <c r="D8" s="1">
        <v>81596.978361993679</v>
      </c>
      <c r="E8" s="1">
        <v>54100.539663891381</v>
      </c>
      <c r="F8" s="1">
        <v>150186.72174939862</v>
      </c>
    </row>
    <row r="9" spans="1:6">
      <c r="A9" s="1"/>
      <c r="B9" s="9" t="s">
        <v>71</v>
      </c>
      <c r="C9" s="9" t="s">
        <v>72</v>
      </c>
      <c r="D9" s="9" t="s">
        <v>73</v>
      </c>
      <c r="E9" s="9" t="s">
        <v>74</v>
      </c>
      <c r="F9" s="9" t="s">
        <v>75</v>
      </c>
    </row>
    <row r="10" spans="1:6">
      <c r="A10" s="9" t="s">
        <v>66</v>
      </c>
      <c r="B10" s="1">
        <v>192377.24132668364</v>
      </c>
      <c r="C10" s="1">
        <v>579808.99480954651</v>
      </c>
      <c r="D10" s="1">
        <v>124344.58312332226</v>
      </c>
      <c r="E10" s="1">
        <v>83313.267856856444</v>
      </c>
      <c r="F10" s="1">
        <v>253457.54000984726</v>
      </c>
    </row>
    <row r="11" spans="1:6">
      <c r="A11" s="9" t="s">
        <v>69</v>
      </c>
      <c r="B11" s="1">
        <v>118909.51930132128</v>
      </c>
      <c r="C11" s="1">
        <v>314318.35351295868</v>
      </c>
      <c r="D11" s="1">
        <v>88347.754112730559</v>
      </c>
      <c r="E11" s="1">
        <v>54636.998517901076</v>
      </c>
      <c r="F11" s="1">
        <v>146430.24634413508</v>
      </c>
    </row>
    <row r="12" spans="1:6">
      <c r="A12" s="1"/>
      <c r="B12" s="1"/>
      <c r="C12" s="1"/>
      <c r="D12" s="1"/>
      <c r="E12" s="1"/>
      <c r="F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S1.</vt:lpstr>
      <vt:lpstr>Table S2.</vt:lpstr>
      <vt:lpstr>Table S3.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2020-02-26T09:31:04Z</dcterms:modified>
</cp:coreProperties>
</file>