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 MY RESEARCH\COVID 19\KAP HAND HYGIENE\final data set\"/>
    </mc:Choice>
  </mc:AlternateContent>
  <bookViews>
    <workbookView xWindow="0" yWindow="0" windowWidth="20490" windowHeight="7650"/>
  </bookViews>
  <sheets>
    <sheet name="27 march data sheet KAP COVID 1" sheetId="1" r:id="rId1"/>
    <sheet name="demo" sheetId="2" r:id="rId2"/>
    <sheet name="table 2 " sheetId="3" r:id="rId3"/>
    <sheet name="TABLE 3" sheetId="5" r:id="rId4"/>
    <sheet name="TABLE 4" sheetId="4" r:id="rId5"/>
    <sheet name="table 5 crude" sheetId="6" r:id="rId6"/>
    <sheet name="Sheet7" sheetId="9" r:id="rId7"/>
    <sheet name="TABLE 6" sheetId="10" r:id="rId8"/>
    <sheet name="table 7" sheetId="11" r:id="rId9"/>
    <sheet name="ods knw and att" sheetId="15" r:id="rId10"/>
    <sheet name="Sheet10" sheetId="12" r:id="rId11"/>
    <sheet name="table 8 " sheetId="13" r:id="rId12"/>
    <sheet name="table 9" sheetId="14" r:id="rId13"/>
  </sheets>
  <calcPr calcId="162913"/>
</workbook>
</file>

<file path=xl/calcChain.xml><?xml version="1.0" encoding="utf-8"?>
<calcChain xmlns="http://schemas.openxmlformats.org/spreadsheetml/2006/main">
  <c r="AC2" i="1" l="1"/>
  <c r="AL2" i="1" s="1"/>
  <c r="J6" i="2" l="1"/>
  <c r="E8" i="2"/>
  <c r="E10" i="2"/>
  <c r="E11" i="2"/>
  <c r="E13" i="2"/>
  <c r="E14" i="2"/>
  <c r="E16" i="2"/>
  <c r="E17" i="2"/>
  <c r="E18" i="2"/>
  <c r="E19" i="2"/>
  <c r="E20" i="2"/>
  <c r="E22" i="2"/>
  <c r="E23" i="2"/>
  <c r="E24" i="2"/>
  <c r="E25" i="2"/>
  <c r="E27" i="2"/>
  <c r="E28" i="2"/>
  <c r="E29" i="2"/>
  <c r="E30" i="2"/>
  <c r="E31" i="2"/>
  <c r="E4" i="2"/>
  <c r="E5" i="2"/>
  <c r="E7" i="2"/>
  <c r="E3" i="2"/>
  <c r="M3" i="14" l="1"/>
  <c r="M4" i="14"/>
  <c r="N4" i="14" s="1"/>
  <c r="M5" i="14"/>
  <c r="M6" i="14"/>
  <c r="N6" i="14" s="1"/>
  <c r="M7" i="14"/>
  <c r="M2" i="14"/>
  <c r="N2" i="14" s="1"/>
  <c r="N5" i="14"/>
  <c r="N3" i="14"/>
  <c r="N7" i="14"/>
  <c r="AX3" i="14"/>
  <c r="AY3" i="14" s="1"/>
  <c r="AX4" i="14"/>
  <c r="AY4" i="14" s="1"/>
  <c r="AX5" i="14"/>
  <c r="AY5" i="14" s="1"/>
  <c r="AX6" i="14"/>
  <c r="AY6" i="14" s="1"/>
  <c r="AX7" i="14"/>
  <c r="AY7" i="14" s="1"/>
  <c r="AX2" i="14"/>
  <c r="AY2" i="14" s="1"/>
  <c r="AU3" i="14"/>
  <c r="AV3" i="14" s="1"/>
  <c r="AU4" i="14"/>
  <c r="AV4" i="14" s="1"/>
  <c r="AU5" i="14"/>
  <c r="AV5" i="14" s="1"/>
  <c r="AU6" i="14"/>
  <c r="AV6" i="14" s="1"/>
  <c r="AU7" i="14"/>
  <c r="AV7" i="14" s="1"/>
  <c r="AU2" i="14"/>
  <c r="AV2" i="14" s="1"/>
  <c r="AM6" i="14"/>
  <c r="AN6" i="14" s="1"/>
  <c r="AM7" i="14"/>
  <c r="AN7" i="14" s="1"/>
  <c r="AJ7" i="14"/>
  <c r="AK7" i="14" s="1"/>
  <c r="AG7" i="14"/>
  <c r="AH7" i="14" s="1"/>
  <c r="AD7" i="14"/>
  <c r="AE7" i="14" s="1"/>
  <c r="AA7" i="14"/>
  <c r="AB7" i="14" s="1"/>
  <c r="X7" i="14"/>
  <c r="Y7" i="14" s="1"/>
  <c r="AJ6" i="14"/>
  <c r="AK6" i="14" s="1"/>
  <c r="AG6" i="14"/>
  <c r="AH6" i="14" s="1"/>
  <c r="AD6" i="14"/>
  <c r="AE6" i="14" s="1"/>
  <c r="AA6" i="14"/>
  <c r="AB6" i="14" s="1"/>
  <c r="X6" i="14"/>
  <c r="Y6" i="14" s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CM202" i="1"/>
  <c r="CM203" i="1"/>
  <c r="CM204" i="1"/>
  <c r="CM205" i="1"/>
  <c r="CM206" i="1"/>
  <c r="CM207" i="1"/>
  <c r="CM208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224" i="1"/>
  <c r="CM225" i="1"/>
  <c r="CM226" i="1"/>
  <c r="CM227" i="1"/>
  <c r="CM228" i="1"/>
  <c r="CM229" i="1"/>
  <c r="CM230" i="1"/>
  <c r="CM231" i="1"/>
  <c r="CM232" i="1"/>
  <c r="CM233" i="1"/>
  <c r="CM234" i="1"/>
  <c r="CM235" i="1"/>
  <c r="CM236" i="1"/>
  <c r="CM237" i="1"/>
  <c r="CM238" i="1"/>
  <c r="CM239" i="1"/>
  <c r="CM240" i="1"/>
  <c r="CM241" i="1"/>
  <c r="CM242" i="1"/>
  <c r="CM243" i="1"/>
  <c r="CM244" i="1"/>
  <c r="CM245" i="1"/>
  <c r="CM246" i="1"/>
  <c r="CM247" i="1"/>
  <c r="CM248" i="1"/>
  <c r="CM249" i="1"/>
  <c r="CM250" i="1"/>
  <c r="CM251" i="1"/>
  <c r="CM252" i="1"/>
  <c r="CM253" i="1"/>
  <c r="CM254" i="1"/>
  <c r="CM255" i="1"/>
  <c r="CM256" i="1"/>
  <c r="CM257" i="1"/>
  <c r="CM258" i="1"/>
  <c r="CM259" i="1"/>
  <c r="CM260" i="1"/>
  <c r="CM261" i="1"/>
  <c r="CM262" i="1"/>
  <c r="CM263" i="1"/>
  <c r="CM264" i="1"/>
  <c r="CM265" i="1"/>
  <c r="CM266" i="1"/>
  <c r="CM267" i="1"/>
  <c r="CM268" i="1"/>
  <c r="CM269" i="1"/>
  <c r="CM270" i="1"/>
  <c r="CM271" i="1"/>
  <c r="CM272" i="1"/>
  <c r="CM273" i="1"/>
  <c r="CM274" i="1"/>
  <c r="CM275" i="1"/>
  <c r="CM276" i="1"/>
  <c r="CM277" i="1"/>
  <c r="CM278" i="1"/>
  <c r="CM279" i="1"/>
  <c r="CM280" i="1"/>
  <c r="CM281" i="1"/>
  <c r="CM282" i="1"/>
  <c r="CM283" i="1"/>
  <c r="CM284" i="1"/>
  <c r="CM285" i="1"/>
  <c r="CM286" i="1"/>
  <c r="CM287" i="1"/>
  <c r="CM288" i="1"/>
  <c r="CM289" i="1"/>
  <c r="CM290" i="1"/>
  <c r="CM291" i="1"/>
  <c r="CM292" i="1"/>
  <c r="CM293" i="1"/>
  <c r="CM294" i="1"/>
  <c r="CM295" i="1"/>
  <c r="CM296" i="1"/>
  <c r="CM297" i="1"/>
  <c r="CM298" i="1"/>
  <c r="CM299" i="1"/>
  <c r="CM300" i="1"/>
  <c r="CM301" i="1"/>
  <c r="CM302" i="1"/>
  <c r="CM303" i="1"/>
  <c r="CM304" i="1"/>
  <c r="CM305" i="1"/>
  <c r="CM306" i="1"/>
  <c r="CM307" i="1"/>
  <c r="CM308" i="1"/>
  <c r="CM309" i="1"/>
  <c r="CM310" i="1"/>
  <c r="CM311" i="1"/>
  <c r="CM2" i="1"/>
  <c r="CM313" i="1"/>
  <c r="CM314" i="1"/>
  <c r="CM315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M332" i="1"/>
  <c r="CM333" i="1"/>
  <c r="CM334" i="1"/>
  <c r="CM335" i="1"/>
  <c r="CM336" i="1"/>
  <c r="CM337" i="1"/>
  <c r="CM338" i="1"/>
  <c r="CM339" i="1"/>
  <c r="CM340" i="1"/>
  <c r="CM341" i="1"/>
  <c r="CM342" i="1"/>
  <c r="CM343" i="1"/>
  <c r="CM344" i="1"/>
  <c r="CM345" i="1"/>
  <c r="CM346" i="1"/>
  <c r="CM347" i="1"/>
  <c r="CM348" i="1"/>
  <c r="CM349" i="1"/>
  <c r="CM350" i="1"/>
  <c r="CM351" i="1"/>
  <c r="CM352" i="1"/>
  <c r="CM353" i="1"/>
  <c r="CM354" i="1"/>
  <c r="CM355" i="1"/>
  <c r="CM356" i="1"/>
  <c r="CM357" i="1"/>
  <c r="CM358" i="1"/>
  <c r="CM359" i="1"/>
  <c r="CM360" i="1"/>
  <c r="CM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12" i="1"/>
  <c r="J6" i="11" l="1"/>
  <c r="J26" i="11"/>
  <c r="J25" i="11"/>
  <c r="J24" i="11"/>
  <c r="J23" i="11"/>
  <c r="J20" i="11"/>
  <c r="J18" i="11"/>
  <c r="J16" i="11"/>
  <c r="J15" i="11"/>
  <c r="J14" i="11"/>
  <c r="J13" i="11"/>
  <c r="J10" i="11"/>
  <c r="J9" i="11"/>
  <c r="AD33" i="10"/>
  <c r="AE33" i="10" s="1"/>
  <c r="AA33" i="10"/>
  <c r="AB33" i="10" s="1"/>
  <c r="X33" i="10"/>
  <c r="Y33" i="10" s="1"/>
  <c r="AD32" i="10"/>
  <c r="AE32" i="10" s="1"/>
  <c r="AA32" i="10"/>
  <c r="AB32" i="10" s="1"/>
  <c r="X32" i="10"/>
  <c r="Y32" i="10" s="1"/>
  <c r="AD31" i="10"/>
  <c r="AE31" i="10" s="1"/>
  <c r="AA31" i="10"/>
  <c r="AB31" i="10" s="1"/>
  <c r="X31" i="10"/>
  <c r="Y31" i="10" s="1"/>
  <c r="AD30" i="10"/>
  <c r="AE30" i="10" s="1"/>
  <c r="AA30" i="10"/>
  <c r="AB30" i="10" s="1"/>
  <c r="X30" i="10"/>
  <c r="Y30" i="10" s="1"/>
  <c r="AD29" i="10"/>
  <c r="AE29" i="10" s="1"/>
  <c r="AA29" i="10"/>
  <c r="AB29" i="10" s="1"/>
  <c r="X29" i="10"/>
  <c r="Y29" i="10" s="1"/>
  <c r="AD28" i="10"/>
  <c r="AA28" i="10"/>
  <c r="X28" i="10"/>
  <c r="AD27" i="10"/>
  <c r="AE27" i="10" s="1"/>
  <c r="AB27" i="10"/>
  <c r="AA27" i="10"/>
  <c r="X27" i="10"/>
  <c r="Y27" i="10" s="1"/>
  <c r="AD26" i="10"/>
  <c r="AE26" i="10" s="1"/>
  <c r="AA26" i="10"/>
  <c r="AB26" i="10" s="1"/>
  <c r="X26" i="10"/>
  <c r="Y26" i="10" s="1"/>
  <c r="AD25" i="10"/>
  <c r="AE25" i="10" s="1"/>
  <c r="AB25" i="10"/>
  <c r="AA25" i="10"/>
  <c r="X25" i="10"/>
  <c r="Y25" i="10" s="1"/>
  <c r="AD24" i="10"/>
  <c r="AE24" i="10" s="1"/>
  <c r="AA24" i="10"/>
  <c r="AB24" i="10" s="1"/>
  <c r="Y24" i="10"/>
  <c r="X24" i="10"/>
  <c r="AD23" i="10"/>
  <c r="AA23" i="10"/>
  <c r="X23" i="10"/>
  <c r="AD22" i="10"/>
  <c r="AE22" i="10" s="1"/>
  <c r="AA22" i="10"/>
  <c r="AB22" i="10" s="1"/>
  <c r="X22" i="10"/>
  <c r="Y22" i="10" s="1"/>
  <c r="AD21" i="10"/>
  <c r="AE21" i="10" s="1"/>
  <c r="AA21" i="10"/>
  <c r="AB21" i="10" s="1"/>
  <c r="X21" i="10"/>
  <c r="Y21" i="10" s="1"/>
  <c r="AD20" i="10"/>
  <c r="AE20" i="10" s="1"/>
  <c r="AA20" i="10"/>
  <c r="AB20" i="10" s="1"/>
  <c r="X20" i="10"/>
  <c r="Y20" i="10" s="1"/>
  <c r="AD19" i="10"/>
  <c r="AE19" i="10" s="1"/>
  <c r="AA19" i="10"/>
  <c r="AB19" i="10" s="1"/>
  <c r="X19" i="10"/>
  <c r="Y19" i="10" s="1"/>
  <c r="AD18" i="10"/>
  <c r="AE18" i="10" s="1"/>
  <c r="AA18" i="10"/>
  <c r="AB18" i="10" s="1"/>
  <c r="X18" i="10"/>
  <c r="Y18" i="10" s="1"/>
  <c r="AD17" i="10"/>
  <c r="AA17" i="10"/>
  <c r="X17" i="10"/>
  <c r="AD16" i="10"/>
  <c r="AE16" i="10" s="1"/>
  <c r="AA16" i="10"/>
  <c r="AB16" i="10" s="1"/>
  <c r="X16" i="10"/>
  <c r="Y16" i="10" s="1"/>
  <c r="AE15" i="10"/>
  <c r="AD15" i="10"/>
  <c r="AA15" i="10"/>
  <c r="AB15" i="10" s="1"/>
  <c r="X15" i="10"/>
  <c r="Y15" i="10" s="1"/>
  <c r="AD13" i="10"/>
  <c r="AE13" i="10" s="1"/>
  <c r="AA13" i="10"/>
  <c r="AB13" i="10" s="1"/>
  <c r="X13" i="10"/>
  <c r="Y13" i="10" s="1"/>
  <c r="AD12" i="10"/>
  <c r="AE12" i="10" s="1"/>
  <c r="AA12" i="10"/>
  <c r="AB12" i="10" s="1"/>
  <c r="X12" i="10"/>
  <c r="Y12" i="10" s="1"/>
  <c r="AD11" i="10"/>
  <c r="AE11" i="10" s="1"/>
  <c r="AA11" i="10"/>
  <c r="AD10" i="10"/>
  <c r="AE10" i="10" s="1"/>
  <c r="AA10" i="10"/>
  <c r="AB10" i="10" s="1"/>
  <c r="X10" i="10"/>
  <c r="Y10" i="10" s="1"/>
  <c r="AD9" i="10"/>
  <c r="AE9" i="10" s="1"/>
  <c r="AA9" i="10"/>
  <c r="AB9" i="10" s="1"/>
  <c r="X9" i="10"/>
  <c r="Y9" i="10" s="1"/>
  <c r="AD7" i="10"/>
  <c r="AE7" i="10" s="1"/>
  <c r="AA7" i="10"/>
  <c r="AB7" i="10" s="1"/>
  <c r="X7" i="10"/>
  <c r="Y7" i="10" s="1"/>
  <c r="AD6" i="10"/>
  <c r="AE6" i="10" s="1"/>
  <c r="AA6" i="10"/>
  <c r="AB6" i="10" s="1"/>
  <c r="X6" i="10"/>
  <c r="Y6" i="10" s="1"/>
  <c r="AD5" i="10"/>
  <c r="AE5" i="10" s="1"/>
  <c r="AA5" i="10"/>
  <c r="AB5" i="10" s="1"/>
  <c r="X5" i="10"/>
  <c r="Y5" i="10" s="1"/>
  <c r="AD3" i="10"/>
  <c r="AE3" i="10" s="1"/>
  <c r="AA3" i="10"/>
  <c r="AB3" i="10" s="1"/>
  <c r="X3" i="10"/>
  <c r="Y3" i="10" s="1"/>
  <c r="K5" i="10"/>
  <c r="Q3" i="10"/>
  <c r="N3" i="10"/>
  <c r="K3" i="10"/>
  <c r="AZ3" i="1"/>
  <c r="BA3" i="1" s="1"/>
  <c r="AZ4" i="1"/>
  <c r="BA4" i="1" s="1"/>
  <c r="AZ5" i="1"/>
  <c r="BA5" i="1" s="1"/>
  <c r="AZ6" i="1"/>
  <c r="BA6" i="1" s="1"/>
  <c r="AZ7" i="1"/>
  <c r="BA7" i="1" s="1"/>
  <c r="AZ8" i="1"/>
  <c r="BA8" i="1" s="1"/>
  <c r="AZ9" i="1"/>
  <c r="BA9" i="1" s="1"/>
  <c r="AZ10" i="1"/>
  <c r="BA10" i="1" s="1"/>
  <c r="AZ11" i="1"/>
  <c r="BA11" i="1" s="1"/>
  <c r="AZ12" i="1"/>
  <c r="BA12" i="1" s="1"/>
  <c r="AZ13" i="1"/>
  <c r="BA13" i="1" s="1"/>
  <c r="AZ14" i="1"/>
  <c r="BA14" i="1" s="1"/>
  <c r="AZ15" i="1"/>
  <c r="BA15" i="1" s="1"/>
  <c r="AZ16" i="1"/>
  <c r="BA16" i="1" s="1"/>
  <c r="AZ17" i="1"/>
  <c r="BA17" i="1" s="1"/>
  <c r="AZ18" i="1"/>
  <c r="BA18" i="1" s="1"/>
  <c r="AZ19" i="1"/>
  <c r="BA19" i="1" s="1"/>
  <c r="AZ20" i="1"/>
  <c r="BA20" i="1" s="1"/>
  <c r="AZ21" i="1"/>
  <c r="BA21" i="1" s="1"/>
  <c r="AZ22" i="1"/>
  <c r="BA22" i="1" s="1"/>
  <c r="AZ23" i="1"/>
  <c r="BA23" i="1" s="1"/>
  <c r="AZ24" i="1"/>
  <c r="BA24" i="1" s="1"/>
  <c r="AZ25" i="1"/>
  <c r="BA25" i="1" s="1"/>
  <c r="AZ26" i="1"/>
  <c r="BA26" i="1" s="1"/>
  <c r="AZ27" i="1"/>
  <c r="BA27" i="1" s="1"/>
  <c r="AZ28" i="1"/>
  <c r="BA28" i="1" s="1"/>
  <c r="AZ29" i="1"/>
  <c r="BA29" i="1" s="1"/>
  <c r="AZ30" i="1"/>
  <c r="BA30" i="1" s="1"/>
  <c r="AZ31" i="1"/>
  <c r="BA31" i="1" s="1"/>
  <c r="AZ32" i="1"/>
  <c r="BA32" i="1" s="1"/>
  <c r="AZ33" i="1"/>
  <c r="BA33" i="1" s="1"/>
  <c r="AZ34" i="1"/>
  <c r="BA34" i="1" s="1"/>
  <c r="AZ35" i="1"/>
  <c r="BA35" i="1" s="1"/>
  <c r="AZ36" i="1"/>
  <c r="BA36" i="1" s="1"/>
  <c r="AZ37" i="1"/>
  <c r="BA37" i="1" s="1"/>
  <c r="AZ38" i="1"/>
  <c r="BA38" i="1" s="1"/>
  <c r="AZ39" i="1"/>
  <c r="BA39" i="1" s="1"/>
  <c r="AZ40" i="1"/>
  <c r="BA40" i="1" s="1"/>
  <c r="AZ41" i="1"/>
  <c r="BA41" i="1" s="1"/>
  <c r="AZ42" i="1"/>
  <c r="BA42" i="1" s="1"/>
  <c r="AZ43" i="1"/>
  <c r="BA43" i="1" s="1"/>
  <c r="AZ44" i="1"/>
  <c r="BA44" i="1" s="1"/>
  <c r="AZ45" i="1"/>
  <c r="BA45" i="1" s="1"/>
  <c r="AZ46" i="1"/>
  <c r="BA46" i="1" s="1"/>
  <c r="AZ47" i="1"/>
  <c r="BA47" i="1" s="1"/>
  <c r="AZ48" i="1"/>
  <c r="BA48" i="1" s="1"/>
  <c r="AZ49" i="1"/>
  <c r="BA49" i="1" s="1"/>
  <c r="AZ50" i="1"/>
  <c r="BA50" i="1" s="1"/>
  <c r="AZ51" i="1"/>
  <c r="BA51" i="1" s="1"/>
  <c r="AZ52" i="1"/>
  <c r="BA52" i="1" s="1"/>
  <c r="AZ53" i="1"/>
  <c r="BA53" i="1" s="1"/>
  <c r="AZ54" i="1"/>
  <c r="BA54" i="1" s="1"/>
  <c r="AZ55" i="1"/>
  <c r="BA55" i="1" s="1"/>
  <c r="AZ56" i="1"/>
  <c r="BA56" i="1" s="1"/>
  <c r="AZ57" i="1"/>
  <c r="BA57" i="1" s="1"/>
  <c r="AZ58" i="1"/>
  <c r="BA58" i="1" s="1"/>
  <c r="AZ59" i="1"/>
  <c r="BA59" i="1" s="1"/>
  <c r="AZ60" i="1"/>
  <c r="BA60" i="1" s="1"/>
  <c r="AZ61" i="1"/>
  <c r="BA61" i="1" s="1"/>
  <c r="AZ62" i="1"/>
  <c r="BA62" i="1" s="1"/>
  <c r="AZ63" i="1"/>
  <c r="BA63" i="1" s="1"/>
  <c r="AZ64" i="1"/>
  <c r="BA64" i="1" s="1"/>
  <c r="AZ65" i="1"/>
  <c r="BA65" i="1" s="1"/>
  <c r="AZ66" i="1"/>
  <c r="BA66" i="1" s="1"/>
  <c r="AZ67" i="1"/>
  <c r="BA67" i="1" s="1"/>
  <c r="AZ68" i="1"/>
  <c r="BA68" i="1" s="1"/>
  <c r="AZ69" i="1"/>
  <c r="BA69" i="1" s="1"/>
  <c r="AZ70" i="1"/>
  <c r="BA70" i="1" s="1"/>
  <c r="AZ71" i="1"/>
  <c r="BA71" i="1" s="1"/>
  <c r="AZ72" i="1"/>
  <c r="BA72" i="1" s="1"/>
  <c r="AZ73" i="1"/>
  <c r="BA73" i="1" s="1"/>
  <c r="AZ74" i="1"/>
  <c r="BA74" i="1" s="1"/>
  <c r="AZ75" i="1"/>
  <c r="BA75" i="1" s="1"/>
  <c r="AZ76" i="1"/>
  <c r="BA76" i="1" s="1"/>
  <c r="AZ77" i="1"/>
  <c r="BA77" i="1" s="1"/>
  <c r="AZ78" i="1"/>
  <c r="BA78" i="1" s="1"/>
  <c r="AZ79" i="1"/>
  <c r="BA79" i="1" s="1"/>
  <c r="AZ80" i="1"/>
  <c r="BA80" i="1" s="1"/>
  <c r="AZ81" i="1"/>
  <c r="BA81" i="1" s="1"/>
  <c r="AZ82" i="1"/>
  <c r="BA82" i="1" s="1"/>
  <c r="AZ83" i="1"/>
  <c r="BA83" i="1" s="1"/>
  <c r="AZ84" i="1"/>
  <c r="BA84" i="1" s="1"/>
  <c r="AZ85" i="1"/>
  <c r="BA85" i="1" s="1"/>
  <c r="AZ86" i="1"/>
  <c r="BA86" i="1" s="1"/>
  <c r="AZ87" i="1"/>
  <c r="BA87" i="1" s="1"/>
  <c r="AZ88" i="1"/>
  <c r="BA88" i="1" s="1"/>
  <c r="AZ89" i="1"/>
  <c r="BA89" i="1" s="1"/>
  <c r="AZ90" i="1"/>
  <c r="BA90" i="1" s="1"/>
  <c r="AZ91" i="1"/>
  <c r="BA91" i="1" s="1"/>
  <c r="AZ92" i="1"/>
  <c r="BA92" i="1" s="1"/>
  <c r="AZ93" i="1"/>
  <c r="BA93" i="1" s="1"/>
  <c r="AZ94" i="1"/>
  <c r="BA94" i="1" s="1"/>
  <c r="AZ95" i="1"/>
  <c r="BA95" i="1" s="1"/>
  <c r="AZ96" i="1"/>
  <c r="BA96" i="1" s="1"/>
  <c r="AZ97" i="1"/>
  <c r="BA97" i="1" s="1"/>
  <c r="AZ98" i="1"/>
  <c r="BA98" i="1" s="1"/>
  <c r="AZ99" i="1"/>
  <c r="BA99" i="1" s="1"/>
  <c r="AZ100" i="1"/>
  <c r="BA100" i="1" s="1"/>
  <c r="AZ101" i="1"/>
  <c r="BA101" i="1" s="1"/>
  <c r="AZ102" i="1"/>
  <c r="BA102" i="1" s="1"/>
  <c r="AZ103" i="1"/>
  <c r="BA103" i="1" s="1"/>
  <c r="AZ104" i="1"/>
  <c r="BA104" i="1" s="1"/>
  <c r="AZ105" i="1"/>
  <c r="BA105" i="1" s="1"/>
  <c r="AZ106" i="1"/>
  <c r="BA106" i="1" s="1"/>
  <c r="AZ107" i="1"/>
  <c r="BA107" i="1" s="1"/>
  <c r="AZ108" i="1"/>
  <c r="BA108" i="1" s="1"/>
  <c r="AZ109" i="1"/>
  <c r="BA109" i="1" s="1"/>
  <c r="AZ110" i="1"/>
  <c r="BA110" i="1" s="1"/>
  <c r="AZ111" i="1"/>
  <c r="BA111" i="1" s="1"/>
  <c r="AZ112" i="1"/>
  <c r="BA112" i="1" s="1"/>
  <c r="AZ113" i="1"/>
  <c r="BA113" i="1" s="1"/>
  <c r="AZ114" i="1"/>
  <c r="BA114" i="1" s="1"/>
  <c r="AZ115" i="1"/>
  <c r="BA115" i="1" s="1"/>
  <c r="AZ116" i="1"/>
  <c r="BA116" i="1" s="1"/>
  <c r="AZ117" i="1"/>
  <c r="BA117" i="1" s="1"/>
  <c r="AZ118" i="1"/>
  <c r="BA118" i="1" s="1"/>
  <c r="AZ119" i="1"/>
  <c r="BA119" i="1" s="1"/>
  <c r="AZ120" i="1"/>
  <c r="BA120" i="1" s="1"/>
  <c r="AZ121" i="1"/>
  <c r="BA121" i="1" s="1"/>
  <c r="AZ122" i="1"/>
  <c r="BA122" i="1" s="1"/>
  <c r="AZ123" i="1"/>
  <c r="BA123" i="1" s="1"/>
  <c r="AZ124" i="1"/>
  <c r="BA124" i="1" s="1"/>
  <c r="AZ125" i="1"/>
  <c r="BA125" i="1" s="1"/>
  <c r="AZ126" i="1"/>
  <c r="BA126" i="1" s="1"/>
  <c r="AZ127" i="1"/>
  <c r="BA127" i="1" s="1"/>
  <c r="AZ128" i="1"/>
  <c r="BA128" i="1" s="1"/>
  <c r="AZ129" i="1"/>
  <c r="BA129" i="1" s="1"/>
  <c r="AZ130" i="1"/>
  <c r="BA130" i="1" s="1"/>
  <c r="AZ131" i="1"/>
  <c r="BA131" i="1" s="1"/>
  <c r="AZ132" i="1"/>
  <c r="BA132" i="1" s="1"/>
  <c r="AZ133" i="1"/>
  <c r="BA133" i="1" s="1"/>
  <c r="AZ134" i="1"/>
  <c r="BA134" i="1" s="1"/>
  <c r="AZ135" i="1"/>
  <c r="BA135" i="1" s="1"/>
  <c r="AZ136" i="1"/>
  <c r="BA136" i="1" s="1"/>
  <c r="AZ137" i="1"/>
  <c r="BA137" i="1" s="1"/>
  <c r="AZ138" i="1"/>
  <c r="BA138" i="1" s="1"/>
  <c r="AZ139" i="1"/>
  <c r="BA139" i="1" s="1"/>
  <c r="AZ140" i="1"/>
  <c r="BA140" i="1" s="1"/>
  <c r="AZ141" i="1"/>
  <c r="BA141" i="1" s="1"/>
  <c r="AZ142" i="1"/>
  <c r="BA142" i="1" s="1"/>
  <c r="AZ143" i="1"/>
  <c r="BA143" i="1" s="1"/>
  <c r="AZ144" i="1"/>
  <c r="BA144" i="1" s="1"/>
  <c r="AZ145" i="1"/>
  <c r="BA145" i="1" s="1"/>
  <c r="AZ146" i="1"/>
  <c r="BA146" i="1" s="1"/>
  <c r="AZ147" i="1"/>
  <c r="BA147" i="1" s="1"/>
  <c r="AZ148" i="1"/>
  <c r="BA148" i="1" s="1"/>
  <c r="AZ149" i="1"/>
  <c r="BA149" i="1" s="1"/>
  <c r="AZ150" i="1"/>
  <c r="BA150" i="1" s="1"/>
  <c r="AZ151" i="1"/>
  <c r="BA151" i="1" s="1"/>
  <c r="AZ152" i="1"/>
  <c r="BA152" i="1" s="1"/>
  <c r="AZ153" i="1"/>
  <c r="BA153" i="1" s="1"/>
  <c r="AZ154" i="1"/>
  <c r="BA154" i="1" s="1"/>
  <c r="AZ155" i="1"/>
  <c r="BA155" i="1" s="1"/>
  <c r="AZ156" i="1"/>
  <c r="BA156" i="1" s="1"/>
  <c r="AZ157" i="1"/>
  <c r="BA157" i="1" s="1"/>
  <c r="AZ158" i="1"/>
  <c r="BA158" i="1" s="1"/>
  <c r="AZ159" i="1"/>
  <c r="BA159" i="1" s="1"/>
  <c r="AZ160" i="1"/>
  <c r="BA160" i="1" s="1"/>
  <c r="AZ161" i="1"/>
  <c r="BA161" i="1" s="1"/>
  <c r="AZ162" i="1"/>
  <c r="BA162" i="1" s="1"/>
  <c r="AZ163" i="1"/>
  <c r="BA163" i="1" s="1"/>
  <c r="AZ164" i="1"/>
  <c r="BA164" i="1" s="1"/>
  <c r="AZ165" i="1"/>
  <c r="BA165" i="1" s="1"/>
  <c r="AZ166" i="1"/>
  <c r="BA166" i="1" s="1"/>
  <c r="AZ167" i="1"/>
  <c r="BA167" i="1" s="1"/>
  <c r="AZ168" i="1"/>
  <c r="BA168" i="1" s="1"/>
  <c r="AZ169" i="1"/>
  <c r="BA169" i="1" s="1"/>
  <c r="AZ170" i="1"/>
  <c r="BA170" i="1" s="1"/>
  <c r="AZ171" i="1"/>
  <c r="BA171" i="1" s="1"/>
  <c r="AZ172" i="1"/>
  <c r="BA172" i="1" s="1"/>
  <c r="AZ173" i="1"/>
  <c r="BA173" i="1" s="1"/>
  <c r="AZ174" i="1"/>
  <c r="BA174" i="1" s="1"/>
  <c r="AZ175" i="1"/>
  <c r="BA175" i="1" s="1"/>
  <c r="AZ176" i="1"/>
  <c r="BA176" i="1" s="1"/>
  <c r="AZ177" i="1"/>
  <c r="BA177" i="1" s="1"/>
  <c r="AZ178" i="1"/>
  <c r="BA178" i="1" s="1"/>
  <c r="AZ179" i="1"/>
  <c r="BA179" i="1" s="1"/>
  <c r="AZ180" i="1"/>
  <c r="BA180" i="1" s="1"/>
  <c r="AZ181" i="1"/>
  <c r="BA181" i="1" s="1"/>
  <c r="AZ182" i="1"/>
  <c r="BA182" i="1" s="1"/>
  <c r="AZ183" i="1"/>
  <c r="BA183" i="1" s="1"/>
  <c r="AZ184" i="1"/>
  <c r="BA184" i="1" s="1"/>
  <c r="AZ185" i="1"/>
  <c r="BA185" i="1" s="1"/>
  <c r="AZ186" i="1"/>
  <c r="BA186" i="1" s="1"/>
  <c r="AZ187" i="1"/>
  <c r="BA187" i="1" s="1"/>
  <c r="AZ188" i="1"/>
  <c r="BA188" i="1" s="1"/>
  <c r="AZ189" i="1"/>
  <c r="BA189" i="1" s="1"/>
  <c r="AZ190" i="1"/>
  <c r="BA190" i="1" s="1"/>
  <c r="AZ191" i="1"/>
  <c r="BA191" i="1" s="1"/>
  <c r="AZ192" i="1"/>
  <c r="BA192" i="1" s="1"/>
  <c r="AZ193" i="1"/>
  <c r="BA193" i="1" s="1"/>
  <c r="AZ194" i="1"/>
  <c r="BA194" i="1" s="1"/>
  <c r="AZ195" i="1"/>
  <c r="BA195" i="1" s="1"/>
  <c r="AZ196" i="1"/>
  <c r="BA196" i="1" s="1"/>
  <c r="AZ197" i="1"/>
  <c r="BA197" i="1" s="1"/>
  <c r="AZ198" i="1"/>
  <c r="BA198" i="1" s="1"/>
  <c r="AZ199" i="1"/>
  <c r="BA199" i="1" s="1"/>
  <c r="AZ200" i="1"/>
  <c r="BA200" i="1" s="1"/>
  <c r="AZ201" i="1"/>
  <c r="BA201" i="1" s="1"/>
  <c r="AZ202" i="1"/>
  <c r="BA202" i="1" s="1"/>
  <c r="AZ203" i="1"/>
  <c r="BA203" i="1" s="1"/>
  <c r="AZ204" i="1"/>
  <c r="BA204" i="1" s="1"/>
  <c r="AZ205" i="1"/>
  <c r="BA205" i="1" s="1"/>
  <c r="AZ206" i="1"/>
  <c r="BA206" i="1" s="1"/>
  <c r="AZ207" i="1"/>
  <c r="BA207" i="1" s="1"/>
  <c r="AZ208" i="1"/>
  <c r="BA208" i="1" s="1"/>
  <c r="AZ209" i="1"/>
  <c r="BA209" i="1" s="1"/>
  <c r="AZ210" i="1"/>
  <c r="BA210" i="1" s="1"/>
  <c r="AZ211" i="1"/>
  <c r="BA211" i="1" s="1"/>
  <c r="AZ212" i="1"/>
  <c r="BA212" i="1" s="1"/>
  <c r="AZ213" i="1"/>
  <c r="BA213" i="1" s="1"/>
  <c r="AZ214" i="1"/>
  <c r="BA214" i="1" s="1"/>
  <c r="AZ215" i="1"/>
  <c r="BA215" i="1" s="1"/>
  <c r="AZ216" i="1"/>
  <c r="BA216" i="1" s="1"/>
  <c r="AZ217" i="1"/>
  <c r="BA217" i="1" s="1"/>
  <c r="AZ218" i="1"/>
  <c r="BA218" i="1" s="1"/>
  <c r="AZ219" i="1"/>
  <c r="BA219" i="1" s="1"/>
  <c r="AZ220" i="1"/>
  <c r="BA220" i="1" s="1"/>
  <c r="AZ221" i="1"/>
  <c r="BA221" i="1" s="1"/>
  <c r="AZ222" i="1"/>
  <c r="BA222" i="1" s="1"/>
  <c r="AZ223" i="1"/>
  <c r="BA223" i="1" s="1"/>
  <c r="AZ224" i="1"/>
  <c r="BA224" i="1" s="1"/>
  <c r="AZ225" i="1"/>
  <c r="BA225" i="1" s="1"/>
  <c r="AZ226" i="1"/>
  <c r="BA226" i="1" s="1"/>
  <c r="AZ227" i="1"/>
  <c r="BA227" i="1" s="1"/>
  <c r="AZ228" i="1"/>
  <c r="BA228" i="1" s="1"/>
  <c r="AZ229" i="1"/>
  <c r="BA229" i="1" s="1"/>
  <c r="AZ230" i="1"/>
  <c r="BA230" i="1" s="1"/>
  <c r="AZ231" i="1"/>
  <c r="BA231" i="1" s="1"/>
  <c r="AZ232" i="1"/>
  <c r="BA232" i="1" s="1"/>
  <c r="AZ233" i="1"/>
  <c r="BA233" i="1" s="1"/>
  <c r="AZ234" i="1"/>
  <c r="BA234" i="1" s="1"/>
  <c r="AZ235" i="1"/>
  <c r="BA235" i="1" s="1"/>
  <c r="AZ236" i="1"/>
  <c r="BA236" i="1" s="1"/>
  <c r="AZ237" i="1"/>
  <c r="BA237" i="1" s="1"/>
  <c r="AZ238" i="1"/>
  <c r="BA238" i="1" s="1"/>
  <c r="AZ239" i="1"/>
  <c r="BA239" i="1" s="1"/>
  <c r="AZ240" i="1"/>
  <c r="BA240" i="1" s="1"/>
  <c r="AZ241" i="1"/>
  <c r="BA241" i="1" s="1"/>
  <c r="AZ242" i="1"/>
  <c r="BA242" i="1" s="1"/>
  <c r="AZ243" i="1"/>
  <c r="BA243" i="1" s="1"/>
  <c r="AZ244" i="1"/>
  <c r="BA244" i="1" s="1"/>
  <c r="AZ245" i="1"/>
  <c r="BA245" i="1" s="1"/>
  <c r="AZ246" i="1"/>
  <c r="BA246" i="1" s="1"/>
  <c r="AZ247" i="1"/>
  <c r="BA247" i="1" s="1"/>
  <c r="AZ248" i="1"/>
  <c r="BA248" i="1" s="1"/>
  <c r="AZ249" i="1"/>
  <c r="BA249" i="1" s="1"/>
  <c r="AZ250" i="1"/>
  <c r="BA250" i="1" s="1"/>
  <c r="AZ251" i="1"/>
  <c r="BA251" i="1" s="1"/>
  <c r="AZ252" i="1"/>
  <c r="BA252" i="1" s="1"/>
  <c r="AZ253" i="1"/>
  <c r="BA253" i="1" s="1"/>
  <c r="AZ254" i="1"/>
  <c r="BA254" i="1" s="1"/>
  <c r="AZ255" i="1"/>
  <c r="BA255" i="1" s="1"/>
  <c r="AZ256" i="1"/>
  <c r="BA256" i="1" s="1"/>
  <c r="AZ257" i="1"/>
  <c r="BA257" i="1" s="1"/>
  <c r="AZ258" i="1"/>
  <c r="BA258" i="1" s="1"/>
  <c r="AZ259" i="1"/>
  <c r="BA259" i="1" s="1"/>
  <c r="AZ260" i="1"/>
  <c r="BA260" i="1" s="1"/>
  <c r="AZ261" i="1"/>
  <c r="BA261" i="1" s="1"/>
  <c r="AZ262" i="1"/>
  <c r="BA262" i="1" s="1"/>
  <c r="AZ263" i="1"/>
  <c r="BA263" i="1" s="1"/>
  <c r="AZ264" i="1"/>
  <c r="BA264" i="1" s="1"/>
  <c r="AZ265" i="1"/>
  <c r="BA265" i="1" s="1"/>
  <c r="AZ266" i="1"/>
  <c r="BA266" i="1" s="1"/>
  <c r="AZ267" i="1"/>
  <c r="BA267" i="1" s="1"/>
  <c r="AZ268" i="1"/>
  <c r="BA268" i="1" s="1"/>
  <c r="AZ269" i="1"/>
  <c r="BA269" i="1" s="1"/>
  <c r="AZ270" i="1"/>
  <c r="BA270" i="1" s="1"/>
  <c r="AZ271" i="1"/>
  <c r="BA271" i="1" s="1"/>
  <c r="AZ272" i="1"/>
  <c r="BA272" i="1" s="1"/>
  <c r="AZ273" i="1"/>
  <c r="BA273" i="1" s="1"/>
  <c r="AZ274" i="1"/>
  <c r="BA274" i="1" s="1"/>
  <c r="AZ275" i="1"/>
  <c r="BA275" i="1" s="1"/>
  <c r="AZ276" i="1"/>
  <c r="BA276" i="1" s="1"/>
  <c r="AZ277" i="1"/>
  <c r="BA277" i="1" s="1"/>
  <c r="AZ278" i="1"/>
  <c r="BA278" i="1" s="1"/>
  <c r="AZ279" i="1"/>
  <c r="BA279" i="1" s="1"/>
  <c r="AZ280" i="1"/>
  <c r="BA280" i="1" s="1"/>
  <c r="AZ281" i="1"/>
  <c r="BA281" i="1" s="1"/>
  <c r="AZ282" i="1"/>
  <c r="BA282" i="1" s="1"/>
  <c r="AZ283" i="1"/>
  <c r="BA283" i="1" s="1"/>
  <c r="AZ284" i="1"/>
  <c r="BA284" i="1" s="1"/>
  <c r="AZ285" i="1"/>
  <c r="BA285" i="1" s="1"/>
  <c r="AZ286" i="1"/>
  <c r="BA286" i="1" s="1"/>
  <c r="AZ287" i="1"/>
  <c r="BA287" i="1" s="1"/>
  <c r="AZ288" i="1"/>
  <c r="BA288" i="1" s="1"/>
  <c r="AZ289" i="1"/>
  <c r="BA289" i="1" s="1"/>
  <c r="AZ290" i="1"/>
  <c r="BA290" i="1" s="1"/>
  <c r="AZ291" i="1"/>
  <c r="BA291" i="1" s="1"/>
  <c r="AZ292" i="1"/>
  <c r="BA292" i="1" s="1"/>
  <c r="AZ293" i="1"/>
  <c r="BA293" i="1" s="1"/>
  <c r="AZ294" i="1"/>
  <c r="BA294" i="1" s="1"/>
  <c r="AZ295" i="1"/>
  <c r="BA295" i="1" s="1"/>
  <c r="AZ296" i="1"/>
  <c r="BA296" i="1" s="1"/>
  <c r="AZ297" i="1"/>
  <c r="BA297" i="1" s="1"/>
  <c r="AZ298" i="1"/>
  <c r="BA298" i="1" s="1"/>
  <c r="AZ299" i="1"/>
  <c r="BA299" i="1" s="1"/>
  <c r="AZ300" i="1"/>
  <c r="BA300" i="1" s="1"/>
  <c r="AZ301" i="1"/>
  <c r="BA301" i="1" s="1"/>
  <c r="AZ302" i="1"/>
  <c r="BA302" i="1" s="1"/>
  <c r="AZ303" i="1"/>
  <c r="BA303" i="1" s="1"/>
  <c r="AZ304" i="1"/>
  <c r="BA304" i="1" s="1"/>
  <c r="AZ305" i="1"/>
  <c r="BA305" i="1" s="1"/>
  <c r="AZ306" i="1"/>
  <c r="BA306" i="1" s="1"/>
  <c r="AZ307" i="1"/>
  <c r="BA307" i="1" s="1"/>
  <c r="AZ308" i="1"/>
  <c r="BA308" i="1" s="1"/>
  <c r="AZ309" i="1"/>
  <c r="BA309" i="1" s="1"/>
  <c r="AZ310" i="1"/>
  <c r="BA310" i="1" s="1"/>
  <c r="AZ311" i="1"/>
  <c r="BA311" i="1" s="1"/>
  <c r="AZ312" i="1"/>
  <c r="BA312" i="1" s="1"/>
  <c r="AZ313" i="1"/>
  <c r="BA313" i="1" s="1"/>
  <c r="AZ314" i="1"/>
  <c r="BA314" i="1" s="1"/>
  <c r="AZ315" i="1"/>
  <c r="BA315" i="1" s="1"/>
  <c r="AZ316" i="1"/>
  <c r="BA316" i="1" s="1"/>
  <c r="AZ317" i="1"/>
  <c r="BA317" i="1" s="1"/>
  <c r="AZ318" i="1"/>
  <c r="BA318" i="1" s="1"/>
  <c r="AZ319" i="1"/>
  <c r="BA319" i="1" s="1"/>
  <c r="AZ320" i="1"/>
  <c r="BA320" i="1" s="1"/>
  <c r="AZ321" i="1"/>
  <c r="BA321" i="1" s="1"/>
  <c r="AZ322" i="1"/>
  <c r="BA322" i="1" s="1"/>
  <c r="AZ323" i="1"/>
  <c r="BA323" i="1" s="1"/>
  <c r="AZ324" i="1"/>
  <c r="BA324" i="1" s="1"/>
  <c r="AZ325" i="1"/>
  <c r="BA325" i="1" s="1"/>
  <c r="AZ326" i="1"/>
  <c r="BA326" i="1" s="1"/>
  <c r="AZ327" i="1"/>
  <c r="BA327" i="1" s="1"/>
  <c r="AZ328" i="1"/>
  <c r="BA328" i="1" s="1"/>
  <c r="AZ329" i="1"/>
  <c r="BA329" i="1" s="1"/>
  <c r="AZ330" i="1"/>
  <c r="BA330" i="1" s="1"/>
  <c r="AZ331" i="1"/>
  <c r="BA331" i="1" s="1"/>
  <c r="AZ332" i="1"/>
  <c r="BA332" i="1" s="1"/>
  <c r="AZ333" i="1"/>
  <c r="BA333" i="1" s="1"/>
  <c r="AZ334" i="1"/>
  <c r="BA334" i="1" s="1"/>
  <c r="AZ335" i="1"/>
  <c r="BA335" i="1" s="1"/>
  <c r="AZ336" i="1"/>
  <c r="BA336" i="1" s="1"/>
  <c r="AZ337" i="1"/>
  <c r="BA337" i="1" s="1"/>
  <c r="AZ338" i="1"/>
  <c r="BA338" i="1" s="1"/>
  <c r="AZ339" i="1"/>
  <c r="BA339" i="1" s="1"/>
  <c r="AZ340" i="1"/>
  <c r="BA340" i="1" s="1"/>
  <c r="AZ341" i="1"/>
  <c r="BA341" i="1" s="1"/>
  <c r="AZ342" i="1"/>
  <c r="BA342" i="1" s="1"/>
  <c r="AZ343" i="1"/>
  <c r="BA343" i="1" s="1"/>
  <c r="AZ344" i="1"/>
  <c r="BA344" i="1" s="1"/>
  <c r="AZ345" i="1"/>
  <c r="BA345" i="1" s="1"/>
  <c r="AZ346" i="1"/>
  <c r="BA346" i="1" s="1"/>
  <c r="AZ347" i="1"/>
  <c r="BA347" i="1" s="1"/>
  <c r="AZ348" i="1"/>
  <c r="BA348" i="1" s="1"/>
  <c r="AZ349" i="1"/>
  <c r="BA349" i="1" s="1"/>
  <c r="AZ350" i="1"/>
  <c r="BA350" i="1" s="1"/>
  <c r="AZ351" i="1"/>
  <c r="BA351" i="1" s="1"/>
  <c r="AZ352" i="1"/>
  <c r="BA352" i="1" s="1"/>
  <c r="AZ353" i="1"/>
  <c r="BA353" i="1" s="1"/>
  <c r="AZ354" i="1"/>
  <c r="BA354" i="1" s="1"/>
  <c r="AZ355" i="1"/>
  <c r="BA355" i="1" s="1"/>
  <c r="AZ356" i="1"/>
  <c r="BA356" i="1" s="1"/>
  <c r="AZ357" i="1"/>
  <c r="BA357" i="1" s="1"/>
  <c r="AZ358" i="1"/>
  <c r="BA358" i="1" s="1"/>
  <c r="AZ359" i="1"/>
  <c r="BA359" i="1" s="1"/>
  <c r="AZ360" i="1"/>
  <c r="BA360" i="1" s="1"/>
  <c r="AZ2" i="1"/>
  <c r="BA2" i="1" s="1"/>
  <c r="I6" i="5"/>
  <c r="I7" i="5"/>
  <c r="I8" i="5"/>
  <c r="I9" i="5"/>
  <c r="I10" i="5"/>
  <c r="I5" i="5"/>
  <c r="Q5" i="5"/>
  <c r="M6" i="5"/>
  <c r="N6" i="5" s="1"/>
  <c r="M7" i="5"/>
  <c r="N7" i="5" s="1"/>
  <c r="M8" i="5"/>
  <c r="N8" i="5" s="1"/>
  <c r="M9" i="5"/>
  <c r="N9" i="5" s="1"/>
  <c r="M10" i="5"/>
  <c r="N10" i="5" s="1"/>
  <c r="M5" i="5"/>
  <c r="N5" i="5" s="1"/>
  <c r="P6" i="5"/>
  <c r="Q6" i="5" s="1"/>
  <c r="P7" i="5"/>
  <c r="Q7" i="5" s="1"/>
  <c r="P8" i="5"/>
  <c r="Q8" i="5" s="1"/>
  <c r="P9" i="5"/>
  <c r="Q9" i="5" s="1"/>
  <c r="P10" i="5"/>
  <c r="Q10" i="5" s="1"/>
  <c r="P5" i="5"/>
  <c r="R6" i="6"/>
  <c r="O6" i="6"/>
  <c r="P6" i="6" s="1"/>
  <c r="L6" i="6"/>
  <c r="L13" i="6"/>
  <c r="S6" i="6"/>
  <c r="S8" i="6"/>
  <c r="S9" i="6"/>
  <c r="S10" i="6"/>
  <c r="S11" i="6"/>
  <c r="S13" i="6"/>
  <c r="S14" i="6"/>
  <c r="S5" i="6"/>
  <c r="P8" i="6"/>
  <c r="P9" i="6"/>
  <c r="P10" i="6"/>
  <c r="P11" i="6"/>
  <c r="P13" i="6"/>
  <c r="P14" i="6"/>
  <c r="P5" i="6"/>
  <c r="M6" i="6"/>
  <c r="M8" i="6"/>
  <c r="M9" i="6"/>
  <c r="M10" i="6"/>
  <c r="M11" i="6"/>
  <c r="M13" i="6"/>
  <c r="M14" i="6"/>
  <c r="M5" i="6"/>
  <c r="R14" i="6"/>
  <c r="O14" i="6"/>
  <c r="L14" i="6"/>
  <c r="R13" i="6"/>
  <c r="O13" i="6"/>
  <c r="R11" i="6"/>
  <c r="O11" i="6"/>
  <c r="L11" i="6"/>
  <c r="R10" i="6"/>
  <c r="O10" i="6"/>
  <c r="L10" i="6"/>
  <c r="R9" i="6"/>
  <c r="O9" i="6"/>
  <c r="L9" i="6"/>
  <c r="R8" i="6"/>
  <c r="O8" i="6"/>
  <c r="L8" i="6"/>
  <c r="R5" i="6"/>
  <c r="O5" i="6"/>
  <c r="L5" i="6"/>
  <c r="L6" i="3"/>
  <c r="M6" i="3" s="1"/>
  <c r="L7" i="3"/>
  <c r="M7" i="3" s="1"/>
  <c r="L8" i="3"/>
  <c r="L10" i="3"/>
  <c r="M10" i="3" s="1"/>
  <c r="L11" i="3"/>
  <c r="L13" i="3"/>
  <c r="O6" i="3"/>
  <c r="P6" i="3" s="1"/>
  <c r="R6" i="3"/>
  <c r="O7" i="3"/>
  <c r="O8" i="3"/>
  <c r="O10" i="3"/>
  <c r="P10" i="3" s="1"/>
  <c r="O11" i="3"/>
  <c r="O12" i="3"/>
  <c r="O13" i="3"/>
  <c r="O14" i="3"/>
  <c r="P14" i="3" s="1"/>
  <c r="R7" i="3"/>
  <c r="R8" i="3"/>
  <c r="R10" i="3"/>
  <c r="R11" i="3"/>
  <c r="R12" i="3"/>
  <c r="S12" i="3" s="1"/>
  <c r="R13" i="3"/>
  <c r="R14" i="3"/>
  <c r="S14" i="3" s="1"/>
  <c r="S10" i="3"/>
  <c r="S4" i="3"/>
  <c r="S6" i="3"/>
  <c r="S7" i="3"/>
  <c r="S8" i="3"/>
  <c r="S11" i="3"/>
  <c r="S13" i="3"/>
  <c r="S16" i="3"/>
  <c r="S17" i="3"/>
  <c r="S19" i="3"/>
  <c r="S20" i="3"/>
  <c r="S21" i="3"/>
  <c r="S22" i="3"/>
  <c r="S23" i="3"/>
  <c r="S25" i="3"/>
  <c r="S26" i="3"/>
  <c r="S27" i="3"/>
  <c r="S28" i="3"/>
  <c r="S30" i="3"/>
  <c r="S31" i="3"/>
  <c r="S32" i="3"/>
  <c r="S33" i="3"/>
  <c r="S34" i="3"/>
  <c r="R4" i="3"/>
  <c r="P11" i="3"/>
  <c r="P13" i="3"/>
  <c r="P16" i="3"/>
  <c r="P17" i="3"/>
  <c r="P19" i="3"/>
  <c r="P20" i="3"/>
  <c r="P21" i="3"/>
  <c r="P22" i="3"/>
  <c r="P23" i="3"/>
  <c r="P25" i="3"/>
  <c r="P26" i="3"/>
  <c r="P27" i="3"/>
  <c r="P28" i="3"/>
  <c r="P30" i="3"/>
  <c r="P31" i="3"/>
  <c r="P32" i="3"/>
  <c r="P33" i="3"/>
  <c r="P34" i="3"/>
  <c r="P7" i="3"/>
  <c r="P8" i="3"/>
  <c r="P4" i="3"/>
  <c r="M20" i="3"/>
  <c r="M21" i="3"/>
  <c r="M22" i="3"/>
  <c r="M23" i="3"/>
  <c r="M25" i="3"/>
  <c r="M26" i="3"/>
  <c r="M27" i="3"/>
  <c r="M28" i="3"/>
  <c r="M30" i="3"/>
  <c r="M31" i="3"/>
  <c r="M32" i="3"/>
  <c r="M33" i="3"/>
  <c r="M34" i="3"/>
  <c r="M19" i="3"/>
  <c r="M16" i="3"/>
  <c r="M13" i="3"/>
  <c r="M14" i="3"/>
  <c r="M17" i="3"/>
  <c r="M8" i="3"/>
  <c r="M11" i="3"/>
  <c r="M4" i="3"/>
  <c r="R34" i="3"/>
  <c r="O34" i="3"/>
  <c r="L34" i="3"/>
  <c r="R33" i="3"/>
  <c r="O33" i="3"/>
  <c r="L33" i="3"/>
  <c r="R32" i="3"/>
  <c r="O32" i="3"/>
  <c r="L32" i="3"/>
  <c r="R31" i="3"/>
  <c r="O31" i="3"/>
  <c r="L31" i="3"/>
  <c r="R30" i="3"/>
  <c r="O30" i="3"/>
  <c r="L30" i="3"/>
  <c r="L28" i="3"/>
  <c r="R27" i="3"/>
  <c r="O27" i="3"/>
  <c r="L27" i="3"/>
  <c r="L26" i="3"/>
  <c r="L25" i="3"/>
  <c r="O19" i="3"/>
  <c r="L19" i="3"/>
  <c r="R23" i="3"/>
  <c r="O23" i="3"/>
  <c r="L23" i="3"/>
  <c r="R22" i="3"/>
  <c r="O22" i="3"/>
  <c r="L22" i="3"/>
  <c r="R21" i="3"/>
  <c r="O21" i="3"/>
  <c r="L21" i="3"/>
  <c r="R20" i="3"/>
  <c r="O20" i="3"/>
  <c r="L20" i="3"/>
  <c r="R19" i="3"/>
  <c r="L14" i="3"/>
  <c r="R17" i="3"/>
  <c r="O17" i="3"/>
  <c r="L17" i="3"/>
  <c r="R16" i="3"/>
  <c r="O16" i="3"/>
  <c r="L16" i="3"/>
  <c r="L4" i="3"/>
  <c r="J21" i="4" l="1"/>
  <c r="J24" i="4"/>
  <c r="J25" i="4"/>
  <c r="J26" i="4"/>
  <c r="J27" i="4"/>
  <c r="J14" i="4"/>
  <c r="J15" i="4"/>
  <c r="J16" i="4"/>
  <c r="J17" i="4"/>
  <c r="J19" i="4"/>
  <c r="J11" i="4"/>
  <c r="J10" i="4"/>
  <c r="O4" i="3" l="1"/>
  <c r="R18" i="3"/>
  <c r="R24" i="3"/>
  <c r="R25" i="3"/>
  <c r="R26" i="3"/>
  <c r="R28" i="3"/>
  <c r="R29" i="3"/>
  <c r="O18" i="3"/>
  <c r="O24" i="3"/>
  <c r="O25" i="3"/>
  <c r="O26" i="3"/>
  <c r="O28" i="3"/>
  <c r="O29" i="3"/>
  <c r="L29" i="3"/>
  <c r="L18" i="3"/>
  <c r="L24" i="3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7" i="1" l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56" i="1"/>
  <c r="AD2" i="1" l="1"/>
  <c r="AC3" i="1"/>
  <c r="AC4" i="1"/>
  <c r="AL4" i="1" s="1"/>
  <c r="AM4" i="1" s="1"/>
  <c r="AC5" i="1"/>
  <c r="AD5" i="1" s="1"/>
  <c r="AC6" i="1"/>
  <c r="AD6" i="1" s="1"/>
  <c r="AC7" i="1"/>
  <c r="AC8" i="1"/>
  <c r="AD8" i="1" s="1"/>
  <c r="AC9" i="1"/>
  <c r="AD9" i="1" s="1"/>
  <c r="AC10" i="1"/>
  <c r="AD10" i="1" s="1"/>
  <c r="AC11" i="1"/>
  <c r="AC12" i="1"/>
  <c r="AL12" i="1" s="1"/>
  <c r="AM12" i="1" s="1"/>
  <c r="AC13" i="1"/>
  <c r="AD13" i="1" s="1"/>
  <c r="AC14" i="1"/>
  <c r="AD14" i="1" s="1"/>
  <c r="AC15" i="1"/>
  <c r="AC16" i="1"/>
  <c r="AD16" i="1" s="1"/>
  <c r="AC17" i="1"/>
  <c r="AD17" i="1" s="1"/>
  <c r="AC18" i="1"/>
  <c r="AD18" i="1" s="1"/>
  <c r="AC19" i="1"/>
  <c r="AC20" i="1"/>
  <c r="AL20" i="1" s="1"/>
  <c r="AM20" i="1" s="1"/>
  <c r="AC21" i="1"/>
  <c r="AD21" i="1" s="1"/>
  <c r="AC22" i="1"/>
  <c r="AD22" i="1" s="1"/>
  <c r="AC23" i="1"/>
  <c r="AC24" i="1"/>
  <c r="AD24" i="1" s="1"/>
  <c r="AC25" i="1"/>
  <c r="AD25" i="1" s="1"/>
  <c r="AC26" i="1"/>
  <c r="AD26" i="1" s="1"/>
  <c r="AC27" i="1"/>
  <c r="AC28" i="1"/>
  <c r="AD28" i="1" s="1"/>
  <c r="AC29" i="1"/>
  <c r="AD29" i="1" s="1"/>
  <c r="AC30" i="1"/>
  <c r="AD30" i="1" s="1"/>
  <c r="AC31" i="1"/>
  <c r="AC32" i="1"/>
  <c r="AD32" i="1" s="1"/>
  <c r="AC33" i="1"/>
  <c r="AD33" i="1" s="1"/>
  <c r="AC34" i="1"/>
  <c r="AD34" i="1" s="1"/>
  <c r="AC35" i="1"/>
  <c r="AC36" i="1"/>
  <c r="AD36" i="1" s="1"/>
  <c r="AC37" i="1"/>
  <c r="AD37" i="1" s="1"/>
  <c r="AC38" i="1"/>
  <c r="AD38" i="1" s="1"/>
  <c r="AC39" i="1"/>
  <c r="AC40" i="1"/>
  <c r="AD40" i="1" s="1"/>
  <c r="AC41" i="1"/>
  <c r="AD41" i="1" s="1"/>
  <c r="AC42" i="1"/>
  <c r="AD42" i="1" s="1"/>
  <c r="AC43" i="1"/>
  <c r="AC44" i="1"/>
  <c r="AD44" i="1" s="1"/>
  <c r="AC45" i="1"/>
  <c r="AD45" i="1" s="1"/>
  <c r="AC46" i="1"/>
  <c r="AD46" i="1" s="1"/>
  <c r="AC47" i="1"/>
  <c r="AC48" i="1"/>
  <c r="AD48" i="1" s="1"/>
  <c r="AC49" i="1"/>
  <c r="AD49" i="1" s="1"/>
  <c r="AC50" i="1"/>
  <c r="AD50" i="1" s="1"/>
  <c r="AC51" i="1"/>
  <c r="AC52" i="1"/>
  <c r="AD52" i="1" s="1"/>
  <c r="AC53" i="1"/>
  <c r="AD53" i="1" s="1"/>
  <c r="AC54" i="1"/>
  <c r="AD54" i="1" s="1"/>
  <c r="AC55" i="1"/>
  <c r="AC56" i="1"/>
  <c r="AD56" i="1" s="1"/>
  <c r="AC57" i="1"/>
  <c r="AD57" i="1" s="1"/>
  <c r="AC58" i="1"/>
  <c r="AD58" i="1" s="1"/>
  <c r="AC59" i="1"/>
  <c r="AC60" i="1"/>
  <c r="AD60" i="1" s="1"/>
  <c r="AC61" i="1"/>
  <c r="AD61" i="1" s="1"/>
  <c r="AC62" i="1"/>
  <c r="AD62" i="1" s="1"/>
  <c r="AC63" i="1"/>
  <c r="AD63" i="1" s="1"/>
  <c r="AC64" i="1"/>
  <c r="AD64" i="1" s="1"/>
  <c r="AC65" i="1"/>
  <c r="AL65" i="1" s="1"/>
  <c r="AM65" i="1" s="1"/>
  <c r="AC66" i="1"/>
  <c r="AL66" i="1" s="1"/>
  <c r="AM66" i="1" s="1"/>
  <c r="AC67" i="1"/>
  <c r="AL67" i="1" s="1"/>
  <c r="AM67" i="1" s="1"/>
  <c r="AC68" i="1"/>
  <c r="AL68" i="1" s="1"/>
  <c r="AM68" i="1" s="1"/>
  <c r="AC69" i="1"/>
  <c r="AL69" i="1" s="1"/>
  <c r="AM69" i="1" s="1"/>
  <c r="AC70" i="1"/>
  <c r="AL70" i="1" s="1"/>
  <c r="AM70" i="1" s="1"/>
  <c r="AC71" i="1"/>
  <c r="AL71" i="1" s="1"/>
  <c r="AM71" i="1" s="1"/>
  <c r="AC72" i="1"/>
  <c r="AL72" i="1" s="1"/>
  <c r="AM72" i="1" s="1"/>
  <c r="AC73" i="1"/>
  <c r="AL73" i="1" s="1"/>
  <c r="AM73" i="1" s="1"/>
  <c r="AC74" i="1"/>
  <c r="AL74" i="1" s="1"/>
  <c r="AM74" i="1" s="1"/>
  <c r="AC75" i="1"/>
  <c r="AL75" i="1" s="1"/>
  <c r="AM75" i="1" s="1"/>
  <c r="AC76" i="1"/>
  <c r="AL76" i="1" s="1"/>
  <c r="AM76" i="1" s="1"/>
  <c r="AC77" i="1"/>
  <c r="AL77" i="1" s="1"/>
  <c r="AM77" i="1" s="1"/>
  <c r="AC78" i="1"/>
  <c r="AL78" i="1" s="1"/>
  <c r="AM78" i="1" s="1"/>
  <c r="AC79" i="1"/>
  <c r="AL79" i="1" s="1"/>
  <c r="AM79" i="1" s="1"/>
  <c r="AC80" i="1"/>
  <c r="AD80" i="1" s="1"/>
  <c r="AC81" i="1"/>
  <c r="AL81" i="1" s="1"/>
  <c r="AM81" i="1" s="1"/>
  <c r="AC82" i="1"/>
  <c r="AL82" i="1" s="1"/>
  <c r="AM82" i="1" s="1"/>
  <c r="AC83" i="1"/>
  <c r="AC84" i="1"/>
  <c r="AC85" i="1"/>
  <c r="AL85" i="1" s="1"/>
  <c r="AM85" i="1" s="1"/>
  <c r="AC86" i="1"/>
  <c r="AL86" i="1" s="1"/>
  <c r="AM86" i="1" s="1"/>
  <c r="AC87" i="1"/>
  <c r="AC88" i="1"/>
  <c r="AC89" i="1"/>
  <c r="AL89" i="1" s="1"/>
  <c r="AM89" i="1" s="1"/>
  <c r="AC90" i="1"/>
  <c r="AL90" i="1" s="1"/>
  <c r="AM90" i="1" s="1"/>
  <c r="AC91" i="1"/>
  <c r="AC92" i="1"/>
  <c r="AC93" i="1"/>
  <c r="AL93" i="1" s="1"/>
  <c r="AM93" i="1" s="1"/>
  <c r="AC94" i="1"/>
  <c r="AL94" i="1" s="1"/>
  <c r="AM94" i="1" s="1"/>
  <c r="AC95" i="1"/>
  <c r="AC96" i="1"/>
  <c r="AD96" i="1" s="1"/>
  <c r="AC97" i="1"/>
  <c r="AL97" i="1" s="1"/>
  <c r="AM97" i="1" s="1"/>
  <c r="AC98" i="1"/>
  <c r="AL98" i="1" s="1"/>
  <c r="AM98" i="1" s="1"/>
  <c r="AC99" i="1"/>
  <c r="AC100" i="1"/>
  <c r="AC101" i="1"/>
  <c r="AL101" i="1" s="1"/>
  <c r="AM101" i="1" s="1"/>
  <c r="AC102" i="1"/>
  <c r="AL102" i="1" s="1"/>
  <c r="AM102" i="1" s="1"/>
  <c r="AC103" i="1"/>
  <c r="AC104" i="1"/>
  <c r="AC105" i="1"/>
  <c r="AL105" i="1" s="1"/>
  <c r="AM105" i="1" s="1"/>
  <c r="AC106" i="1"/>
  <c r="AL106" i="1" s="1"/>
  <c r="AM106" i="1" s="1"/>
  <c r="AC107" i="1"/>
  <c r="AC108" i="1"/>
  <c r="AC109" i="1"/>
  <c r="AL109" i="1" s="1"/>
  <c r="AM109" i="1" s="1"/>
  <c r="AC110" i="1"/>
  <c r="AL110" i="1" s="1"/>
  <c r="AM110" i="1" s="1"/>
  <c r="AC111" i="1"/>
  <c r="AC112" i="1"/>
  <c r="AD112" i="1" s="1"/>
  <c r="AC113" i="1"/>
  <c r="AL113" i="1" s="1"/>
  <c r="AM113" i="1" s="1"/>
  <c r="AC114" i="1"/>
  <c r="AL114" i="1" s="1"/>
  <c r="AM114" i="1" s="1"/>
  <c r="AC115" i="1"/>
  <c r="AC116" i="1"/>
  <c r="AC117" i="1"/>
  <c r="AL117" i="1" s="1"/>
  <c r="AM117" i="1" s="1"/>
  <c r="AC118" i="1"/>
  <c r="AL118" i="1" s="1"/>
  <c r="AM118" i="1" s="1"/>
  <c r="AC119" i="1"/>
  <c r="AC120" i="1"/>
  <c r="AC121" i="1"/>
  <c r="AL121" i="1" s="1"/>
  <c r="AM121" i="1" s="1"/>
  <c r="AC122" i="1"/>
  <c r="AL122" i="1" s="1"/>
  <c r="AM122" i="1" s="1"/>
  <c r="AC123" i="1"/>
  <c r="AC124" i="1"/>
  <c r="AC125" i="1"/>
  <c r="AL125" i="1" s="1"/>
  <c r="AM125" i="1" s="1"/>
  <c r="AC126" i="1"/>
  <c r="AL126" i="1" s="1"/>
  <c r="AM126" i="1" s="1"/>
  <c r="AC127" i="1"/>
  <c r="AC128" i="1"/>
  <c r="AD128" i="1" s="1"/>
  <c r="AC129" i="1"/>
  <c r="AL129" i="1" s="1"/>
  <c r="AM129" i="1" s="1"/>
  <c r="AC130" i="1"/>
  <c r="AL130" i="1" s="1"/>
  <c r="AM130" i="1" s="1"/>
  <c r="AC131" i="1"/>
  <c r="AC132" i="1"/>
  <c r="AC133" i="1"/>
  <c r="AL133" i="1" s="1"/>
  <c r="AM133" i="1" s="1"/>
  <c r="AC134" i="1"/>
  <c r="AL134" i="1" s="1"/>
  <c r="AM134" i="1" s="1"/>
  <c r="AC135" i="1"/>
  <c r="AC136" i="1"/>
  <c r="AC137" i="1"/>
  <c r="AL137" i="1" s="1"/>
  <c r="AM137" i="1" s="1"/>
  <c r="AC138" i="1"/>
  <c r="AL138" i="1" s="1"/>
  <c r="AM138" i="1" s="1"/>
  <c r="AC139" i="1"/>
  <c r="AC140" i="1"/>
  <c r="AC141" i="1"/>
  <c r="AL141" i="1" s="1"/>
  <c r="AM141" i="1" s="1"/>
  <c r="AC142" i="1"/>
  <c r="AL142" i="1" s="1"/>
  <c r="AM142" i="1" s="1"/>
  <c r="AC143" i="1"/>
  <c r="AC144" i="1"/>
  <c r="AD144" i="1" s="1"/>
  <c r="AC145" i="1"/>
  <c r="AL145" i="1" s="1"/>
  <c r="AM145" i="1" s="1"/>
  <c r="AC146" i="1"/>
  <c r="AL146" i="1" s="1"/>
  <c r="AM146" i="1" s="1"/>
  <c r="AC147" i="1"/>
  <c r="AC148" i="1"/>
  <c r="AC149" i="1"/>
  <c r="AL149" i="1" s="1"/>
  <c r="AM149" i="1" s="1"/>
  <c r="AC150" i="1"/>
  <c r="AL150" i="1" s="1"/>
  <c r="AM150" i="1" s="1"/>
  <c r="AC151" i="1"/>
  <c r="AC152" i="1"/>
  <c r="AC153" i="1"/>
  <c r="AL153" i="1" s="1"/>
  <c r="AM153" i="1" s="1"/>
  <c r="AC154" i="1"/>
  <c r="AL154" i="1" s="1"/>
  <c r="AM154" i="1" s="1"/>
  <c r="AC155" i="1"/>
  <c r="AC156" i="1"/>
  <c r="AC157" i="1"/>
  <c r="AC158" i="1"/>
  <c r="AL158" i="1" s="1"/>
  <c r="AM158" i="1" s="1"/>
  <c r="AC159" i="1"/>
  <c r="AC160" i="1"/>
  <c r="AD160" i="1" s="1"/>
  <c r="AC161" i="1"/>
  <c r="AC162" i="1"/>
  <c r="AL162" i="1" s="1"/>
  <c r="AM162" i="1" s="1"/>
  <c r="AC163" i="1"/>
  <c r="AC164" i="1"/>
  <c r="AC165" i="1"/>
  <c r="AC166" i="1"/>
  <c r="AL166" i="1" s="1"/>
  <c r="AM166" i="1" s="1"/>
  <c r="AC167" i="1"/>
  <c r="AC168" i="1"/>
  <c r="AC169" i="1"/>
  <c r="AC170" i="1"/>
  <c r="AL170" i="1" s="1"/>
  <c r="AM170" i="1" s="1"/>
  <c r="AC171" i="1"/>
  <c r="AC172" i="1"/>
  <c r="AC173" i="1"/>
  <c r="AC174" i="1"/>
  <c r="AL174" i="1" s="1"/>
  <c r="AM174" i="1" s="1"/>
  <c r="AC175" i="1"/>
  <c r="AC176" i="1"/>
  <c r="AD176" i="1" s="1"/>
  <c r="AC177" i="1"/>
  <c r="AC178" i="1"/>
  <c r="AL178" i="1" s="1"/>
  <c r="AM178" i="1" s="1"/>
  <c r="AC179" i="1"/>
  <c r="AC180" i="1"/>
  <c r="AC181" i="1"/>
  <c r="AC182" i="1"/>
  <c r="AL182" i="1" s="1"/>
  <c r="AM182" i="1" s="1"/>
  <c r="AC183" i="1"/>
  <c r="AC184" i="1"/>
  <c r="AC185" i="1"/>
  <c r="AC186" i="1"/>
  <c r="AL186" i="1" s="1"/>
  <c r="AM186" i="1" s="1"/>
  <c r="AC187" i="1"/>
  <c r="AC188" i="1"/>
  <c r="AC189" i="1"/>
  <c r="AC190" i="1"/>
  <c r="AL190" i="1" s="1"/>
  <c r="AM190" i="1" s="1"/>
  <c r="AC191" i="1"/>
  <c r="AC192" i="1"/>
  <c r="AD192" i="1" s="1"/>
  <c r="AC193" i="1"/>
  <c r="AC194" i="1"/>
  <c r="AL194" i="1" s="1"/>
  <c r="AM194" i="1" s="1"/>
  <c r="AC195" i="1"/>
  <c r="AC196" i="1"/>
  <c r="AC197" i="1"/>
  <c r="AC198" i="1"/>
  <c r="AL198" i="1" s="1"/>
  <c r="AM198" i="1" s="1"/>
  <c r="AC199" i="1"/>
  <c r="AC200" i="1"/>
  <c r="AC201" i="1"/>
  <c r="AC202" i="1"/>
  <c r="AL202" i="1" s="1"/>
  <c r="AM202" i="1" s="1"/>
  <c r="AC203" i="1"/>
  <c r="AC204" i="1"/>
  <c r="AC205" i="1"/>
  <c r="AC206" i="1"/>
  <c r="AL206" i="1" s="1"/>
  <c r="AM206" i="1" s="1"/>
  <c r="AC207" i="1"/>
  <c r="AC208" i="1"/>
  <c r="AD208" i="1" s="1"/>
  <c r="AC209" i="1"/>
  <c r="AC210" i="1"/>
  <c r="AL210" i="1" s="1"/>
  <c r="AM210" i="1" s="1"/>
  <c r="AC211" i="1"/>
  <c r="AC212" i="1"/>
  <c r="AC213" i="1"/>
  <c r="AC214" i="1"/>
  <c r="AL214" i="1" s="1"/>
  <c r="AM214" i="1" s="1"/>
  <c r="AC215" i="1"/>
  <c r="AC216" i="1"/>
  <c r="AC217" i="1"/>
  <c r="AC218" i="1"/>
  <c r="AL218" i="1" s="1"/>
  <c r="AM218" i="1" s="1"/>
  <c r="AC219" i="1"/>
  <c r="AC220" i="1"/>
  <c r="AC221" i="1"/>
  <c r="AC222" i="1"/>
  <c r="AL222" i="1" s="1"/>
  <c r="AM222" i="1" s="1"/>
  <c r="AC223" i="1"/>
  <c r="AC224" i="1"/>
  <c r="AD224" i="1" s="1"/>
  <c r="AC225" i="1"/>
  <c r="AC226" i="1"/>
  <c r="AL226" i="1" s="1"/>
  <c r="AM226" i="1" s="1"/>
  <c r="AC227" i="1"/>
  <c r="AC228" i="1"/>
  <c r="AC229" i="1"/>
  <c r="AC230" i="1"/>
  <c r="AL230" i="1" s="1"/>
  <c r="AM230" i="1" s="1"/>
  <c r="AC231" i="1"/>
  <c r="AC232" i="1"/>
  <c r="AC233" i="1"/>
  <c r="AC234" i="1"/>
  <c r="AL234" i="1" s="1"/>
  <c r="AM234" i="1" s="1"/>
  <c r="AC235" i="1"/>
  <c r="AC236" i="1"/>
  <c r="AC237" i="1"/>
  <c r="AC238" i="1"/>
  <c r="AL238" i="1" s="1"/>
  <c r="AM238" i="1" s="1"/>
  <c r="AC239" i="1"/>
  <c r="AC240" i="1"/>
  <c r="AD240" i="1" s="1"/>
  <c r="AC241" i="1"/>
  <c r="AC242" i="1"/>
  <c r="AL242" i="1" s="1"/>
  <c r="AM242" i="1" s="1"/>
  <c r="AC243" i="1"/>
  <c r="AC244" i="1"/>
  <c r="AC245" i="1"/>
  <c r="AC246" i="1"/>
  <c r="AL246" i="1" s="1"/>
  <c r="AM246" i="1" s="1"/>
  <c r="AC247" i="1"/>
  <c r="AC248" i="1"/>
  <c r="AC249" i="1"/>
  <c r="AC250" i="1"/>
  <c r="AL250" i="1" s="1"/>
  <c r="AM250" i="1" s="1"/>
  <c r="AC251" i="1"/>
  <c r="AC252" i="1"/>
  <c r="AC253" i="1"/>
  <c r="AC254" i="1"/>
  <c r="AL254" i="1" s="1"/>
  <c r="AM254" i="1" s="1"/>
  <c r="AC255" i="1"/>
  <c r="AC256" i="1"/>
  <c r="AD256" i="1" s="1"/>
  <c r="AC257" i="1"/>
  <c r="AC258" i="1"/>
  <c r="AL258" i="1" s="1"/>
  <c r="AM258" i="1" s="1"/>
  <c r="AC259" i="1"/>
  <c r="AC260" i="1"/>
  <c r="AC261" i="1"/>
  <c r="AC262" i="1"/>
  <c r="AL262" i="1" s="1"/>
  <c r="AM262" i="1" s="1"/>
  <c r="AC263" i="1"/>
  <c r="AC264" i="1"/>
  <c r="AC265" i="1"/>
  <c r="AC266" i="1"/>
  <c r="AL266" i="1" s="1"/>
  <c r="AM266" i="1" s="1"/>
  <c r="AC267" i="1"/>
  <c r="AC268" i="1"/>
  <c r="AC269" i="1"/>
  <c r="AC270" i="1"/>
  <c r="AL270" i="1" s="1"/>
  <c r="AM270" i="1" s="1"/>
  <c r="AC271" i="1"/>
  <c r="AC272" i="1"/>
  <c r="AD272" i="1" s="1"/>
  <c r="AC273" i="1"/>
  <c r="AC274" i="1"/>
  <c r="AL274" i="1" s="1"/>
  <c r="AM274" i="1" s="1"/>
  <c r="AC275" i="1"/>
  <c r="AC276" i="1"/>
  <c r="AC277" i="1"/>
  <c r="AC278" i="1"/>
  <c r="AL278" i="1" s="1"/>
  <c r="AM278" i="1" s="1"/>
  <c r="AC279" i="1"/>
  <c r="AC280" i="1"/>
  <c r="AC281" i="1"/>
  <c r="AC282" i="1"/>
  <c r="AL282" i="1" s="1"/>
  <c r="AM282" i="1" s="1"/>
  <c r="AC283" i="1"/>
  <c r="AC284" i="1"/>
  <c r="AC285" i="1"/>
  <c r="AC286" i="1"/>
  <c r="AL286" i="1" s="1"/>
  <c r="AM286" i="1" s="1"/>
  <c r="AC287" i="1"/>
  <c r="AC288" i="1"/>
  <c r="AD288" i="1" s="1"/>
  <c r="AC289" i="1"/>
  <c r="AC290" i="1"/>
  <c r="AL290" i="1" s="1"/>
  <c r="AM290" i="1" s="1"/>
  <c r="AC291" i="1"/>
  <c r="AC292" i="1"/>
  <c r="AC293" i="1"/>
  <c r="AC294" i="1"/>
  <c r="AL294" i="1" s="1"/>
  <c r="AM294" i="1" s="1"/>
  <c r="AC295" i="1"/>
  <c r="AC296" i="1"/>
  <c r="AC297" i="1"/>
  <c r="AC298" i="1"/>
  <c r="AL298" i="1" s="1"/>
  <c r="AM298" i="1" s="1"/>
  <c r="AC299" i="1"/>
  <c r="AC300" i="1"/>
  <c r="AC301" i="1"/>
  <c r="AC302" i="1"/>
  <c r="AL302" i="1" s="1"/>
  <c r="AM302" i="1" s="1"/>
  <c r="AC303" i="1"/>
  <c r="AC304" i="1"/>
  <c r="AD304" i="1" s="1"/>
  <c r="AC305" i="1"/>
  <c r="AC306" i="1"/>
  <c r="AL306" i="1" s="1"/>
  <c r="AM306" i="1" s="1"/>
  <c r="AC307" i="1"/>
  <c r="AC308" i="1"/>
  <c r="AC309" i="1"/>
  <c r="AC310" i="1"/>
  <c r="AL310" i="1" s="1"/>
  <c r="AM310" i="1" s="1"/>
  <c r="AC311" i="1"/>
  <c r="AC312" i="1"/>
  <c r="AC313" i="1"/>
  <c r="AC314" i="1"/>
  <c r="AL314" i="1" s="1"/>
  <c r="AM314" i="1" s="1"/>
  <c r="AC315" i="1"/>
  <c r="AC316" i="1"/>
  <c r="AC317" i="1"/>
  <c r="AC318" i="1"/>
  <c r="AL318" i="1" s="1"/>
  <c r="AM318" i="1" s="1"/>
  <c r="AC319" i="1"/>
  <c r="AC320" i="1"/>
  <c r="AD320" i="1" s="1"/>
  <c r="AC321" i="1"/>
  <c r="AC322" i="1"/>
  <c r="AL322" i="1" s="1"/>
  <c r="AM322" i="1" s="1"/>
  <c r="AC323" i="1"/>
  <c r="AC324" i="1"/>
  <c r="AC325" i="1"/>
  <c r="AC326" i="1"/>
  <c r="AL326" i="1" s="1"/>
  <c r="AM326" i="1" s="1"/>
  <c r="AC327" i="1"/>
  <c r="AC328" i="1"/>
  <c r="AC329" i="1"/>
  <c r="AC330" i="1"/>
  <c r="AL330" i="1" s="1"/>
  <c r="AM330" i="1" s="1"/>
  <c r="AC331" i="1"/>
  <c r="AC332" i="1"/>
  <c r="AC333" i="1"/>
  <c r="AC334" i="1"/>
  <c r="AC336" i="1"/>
  <c r="AL336" i="1" s="1"/>
  <c r="AM336" i="1" s="1"/>
  <c r="AC337" i="1"/>
  <c r="AC338" i="1"/>
  <c r="AC339" i="1"/>
  <c r="AC340" i="1"/>
  <c r="AC341" i="1"/>
  <c r="AC342" i="1"/>
  <c r="AC343" i="1"/>
  <c r="AC344" i="1"/>
  <c r="AL344" i="1" s="1"/>
  <c r="AM344" i="1" s="1"/>
  <c r="AC345" i="1"/>
  <c r="AC346" i="1"/>
  <c r="AC347" i="1"/>
  <c r="AC348" i="1"/>
  <c r="AC349" i="1"/>
  <c r="AC350" i="1"/>
  <c r="AC351" i="1"/>
  <c r="AC352" i="1"/>
  <c r="AD352" i="1" s="1"/>
  <c r="AC353" i="1"/>
  <c r="AL353" i="1" s="1"/>
  <c r="AM353" i="1" s="1"/>
  <c r="AC354" i="1"/>
  <c r="AC355" i="1"/>
  <c r="AC356" i="1"/>
  <c r="AC357" i="1"/>
  <c r="AC358" i="1"/>
  <c r="AC359" i="1"/>
  <c r="AC360" i="1"/>
  <c r="AC335" i="1"/>
  <c r="AD198" i="1" l="1"/>
  <c r="AD353" i="1"/>
  <c r="AL112" i="1"/>
  <c r="AM112" i="1" s="1"/>
  <c r="AD214" i="1"/>
  <c r="AL304" i="1"/>
  <c r="AM304" i="1" s="1"/>
  <c r="AD166" i="1"/>
  <c r="AD230" i="1"/>
  <c r="AL240" i="1"/>
  <c r="AM240" i="1" s="1"/>
  <c r="AD182" i="1"/>
  <c r="AD246" i="1"/>
  <c r="AL176" i="1"/>
  <c r="AM176" i="1" s="1"/>
  <c r="AL358" i="1"/>
  <c r="AM358" i="1" s="1"/>
  <c r="AD358" i="1"/>
  <c r="AL346" i="1"/>
  <c r="AM346" i="1" s="1"/>
  <c r="AD346" i="1"/>
  <c r="AL333" i="1"/>
  <c r="AM333" i="1" s="1"/>
  <c r="AD333" i="1"/>
  <c r="AL321" i="1"/>
  <c r="AM321" i="1" s="1"/>
  <c r="AD321" i="1"/>
  <c r="AL309" i="1"/>
  <c r="AM309" i="1" s="1"/>
  <c r="AD309" i="1"/>
  <c r="AL241" i="1"/>
  <c r="AM241" i="1" s="1"/>
  <c r="AD241" i="1"/>
  <c r="AL229" i="1"/>
  <c r="AM229" i="1" s="1"/>
  <c r="AD229" i="1"/>
  <c r="AL217" i="1"/>
  <c r="AM217" i="1" s="1"/>
  <c r="AD217" i="1"/>
  <c r="AL209" i="1"/>
  <c r="AM209" i="1" s="1"/>
  <c r="AD209" i="1"/>
  <c r="AL201" i="1"/>
  <c r="AM201" i="1" s="1"/>
  <c r="AD201" i="1"/>
  <c r="AL193" i="1"/>
  <c r="AM193" i="1" s="1"/>
  <c r="AD193" i="1"/>
  <c r="AL181" i="1"/>
  <c r="AM181" i="1" s="1"/>
  <c r="AD181" i="1"/>
  <c r="AL173" i="1"/>
  <c r="AM173" i="1" s="1"/>
  <c r="AD173" i="1"/>
  <c r="AL165" i="1"/>
  <c r="AM165" i="1" s="1"/>
  <c r="AD165" i="1"/>
  <c r="AL157" i="1"/>
  <c r="AM157" i="1" s="1"/>
  <c r="AD157" i="1"/>
  <c r="AD69" i="1"/>
  <c r="AD77" i="1"/>
  <c r="AD89" i="1"/>
  <c r="AD105" i="1"/>
  <c r="AD121" i="1"/>
  <c r="AD137" i="1"/>
  <c r="AD145" i="1"/>
  <c r="AD262" i="1"/>
  <c r="AD294" i="1"/>
  <c r="AD335" i="1"/>
  <c r="AL335" i="1"/>
  <c r="AM335" i="1" s="1"/>
  <c r="AL357" i="1"/>
  <c r="AM357" i="1" s="1"/>
  <c r="AD357" i="1"/>
  <c r="AL349" i="1"/>
  <c r="AM349" i="1" s="1"/>
  <c r="AD349" i="1"/>
  <c r="AL341" i="1"/>
  <c r="AM341" i="1" s="1"/>
  <c r="AD341" i="1"/>
  <c r="AL328" i="1"/>
  <c r="AM328" i="1" s="1"/>
  <c r="AD328" i="1"/>
  <c r="AL312" i="1"/>
  <c r="AM312" i="1" s="1"/>
  <c r="AD312" i="1"/>
  <c r="AL296" i="1"/>
  <c r="AM296" i="1" s="1"/>
  <c r="AD296" i="1"/>
  <c r="AL292" i="1"/>
  <c r="AM292" i="1" s="1"/>
  <c r="AD292" i="1"/>
  <c r="AD284" i="1"/>
  <c r="AL284" i="1"/>
  <c r="AM284" i="1" s="1"/>
  <c r="AL280" i="1"/>
  <c r="AM280" i="1" s="1"/>
  <c r="AD280" i="1"/>
  <c r="AL276" i="1"/>
  <c r="AM276" i="1" s="1"/>
  <c r="AD276" i="1"/>
  <c r="AD268" i="1"/>
  <c r="AL268" i="1"/>
  <c r="AM268" i="1" s="1"/>
  <c r="AL264" i="1"/>
  <c r="AM264" i="1" s="1"/>
  <c r="AD264" i="1"/>
  <c r="AL260" i="1"/>
  <c r="AM260" i="1" s="1"/>
  <c r="AD260" i="1"/>
  <c r="AD252" i="1"/>
  <c r="AL252" i="1"/>
  <c r="AM252" i="1" s="1"/>
  <c r="AL248" i="1"/>
  <c r="AM248" i="1" s="1"/>
  <c r="AD248" i="1"/>
  <c r="AL244" i="1"/>
  <c r="AM244" i="1" s="1"/>
  <c r="AD244" i="1"/>
  <c r="AD236" i="1"/>
  <c r="AL236" i="1"/>
  <c r="AM236" i="1" s="1"/>
  <c r="AL232" i="1"/>
  <c r="AM232" i="1" s="1"/>
  <c r="AD232" i="1"/>
  <c r="AL228" i="1"/>
  <c r="AM228" i="1" s="1"/>
  <c r="AD228" i="1"/>
  <c r="AD220" i="1"/>
  <c r="AL220" i="1"/>
  <c r="AM220" i="1" s="1"/>
  <c r="AL216" i="1"/>
  <c r="AM216" i="1" s="1"/>
  <c r="AD216" i="1"/>
  <c r="AL212" i="1"/>
  <c r="AM212" i="1" s="1"/>
  <c r="AD212" i="1"/>
  <c r="AD204" i="1"/>
  <c r="AL204" i="1"/>
  <c r="AM204" i="1" s="1"/>
  <c r="AL200" i="1"/>
  <c r="AM200" i="1" s="1"/>
  <c r="AD200" i="1"/>
  <c r="AL196" i="1"/>
  <c r="AM196" i="1" s="1"/>
  <c r="AD196" i="1"/>
  <c r="AD188" i="1"/>
  <c r="AL188" i="1"/>
  <c r="AM188" i="1" s="1"/>
  <c r="AL184" i="1"/>
  <c r="AM184" i="1" s="1"/>
  <c r="AD184" i="1"/>
  <c r="AL180" i="1"/>
  <c r="AM180" i="1" s="1"/>
  <c r="AD180" i="1"/>
  <c r="AD172" i="1"/>
  <c r="AL172" i="1"/>
  <c r="AM172" i="1" s="1"/>
  <c r="AL168" i="1"/>
  <c r="AM168" i="1" s="1"/>
  <c r="AD168" i="1"/>
  <c r="AL164" i="1"/>
  <c r="AM164" i="1" s="1"/>
  <c r="AD164" i="1"/>
  <c r="AD156" i="1"/>
  <c r="AL156" i="1"/>
  <c r="AM156" i="1" s="1"/>
  <c r="AL152" i="1"/>
  <c r="AM152" i="1" s="1"/>
  <c r="AD152" i="1"/>
  <c r="AL148" i="1"/>
  <c r="AM148" i="1" s="1"/>
  <c r="AD148" i="1"/>
  <c r="AD140" i="1"/>
  <c r="AL140" i="1"/>
  <c r="AM140" i="1" s="1"/>
  <c r="AL136" i="1"/>
  <c r="AM136" i="1" s="1"/>
  <c r="AD136" i="1"/>
  <c r="AL132" i="1"/>
  <c r="AM132" i="1" s="1"/>
  <c r="AD132" i="1"/>
  <c r="AD124" i="1"/>
  <c r="AL124" i="1"/>
  <c r="AM124" i="1" s="1"/>
  <c r="AL120" i="1"/>
  <c r="AM120" i="1" s="1"/>
  <c r="AD120" i="1"/>
  <c r="AL116" i="1"/>
  <c r="AM116" i="1" s="1"/>
  <c r="AD116" i="1"/>
  <c r="AD108" i="1"/>
  <c r="AL108" i="1"/>
  <c r="AM108" i="1" s="1"/>
  <c r="AL104" i="1"/>
  <c r="AM104" i="1" s="1"/>
  <c r="AD104" i="1"/>
  <c r="AL100" i="1"/>
  <c r="AM100" i="1" s="1"/>
  <c r="AD100" i="1"/>
  <c r="AD92" i="1"/>
  <c r="AL92" i="1"/>
  <c r="AM92" i="1" s="1"/>
  <c r="AL88" i="1"/>
  <c r="AM88" i="1" s="1"/>
  <c r="AD88" i="1"/>
  <c r="AL84" i="1"/>
  <c r="AM84" i="1" s="1"/>
  <c r="AD84" i="1"/>
  <c r="AD66" i="1"/>
  <c r="AD70" i="1"/>
  <c r="AD74" i="1"/>
  <c r="AD78" i="1"/>
  <c r="AD82" i="1"/>
  <c r="AD90" i="1"/>
  <c r="AD98" i="1"/>
  <c r="AD106" i="1"/>
  <c r="AD114" i="1"/>
  <c r="AD122" i="1"/>
  <c r="AD130" i="1"/>
  <c r="AD138" i="1"/>
  <c r="AD146" i="1"/>
  <c r="AD154" i="1"/>
  <c r="AD170" i="1"/>
  <c r="AD186" i="1"/>
  <c r="AD202" i="1"/>
  <c r="AD218" i="1"/>
  <c r="AD234" i="1"/>
  <c r="AD250" i="1"/>
  <c r="AD266" i="1"/>
  <c r="AD282" i="1"/>
  <c r="AD298" i="1"/>
  <c r="AD314" i="1"/>
  <c r="AD330" i="1"/>
  <c r="AL352" i="1"/>
  <c r="AM352" i="1" s="1"/>
  <c r="AL288" i="1"/>
  <c r="AM288" i="1" s="1"/>
  <c r="AL224" i="1"/>
  <c r="AM224" i="1" s="1"/>
  <c r="AL160" i="1"/>
  <c r="AM160" i="1" s="1"/>
  <c r="AL96" i="1"/>
  <c r="AM96" i="1" s="1"/>
  <c r="AL350" i="1"/>
  <c r="AM350" i="1" s="1"/>
  <c r="AD350" i="1"/>
  <c r="AL338" i="1"/>
  <c r="AM338" i="1" s="1"/>
  <c r="AD338" i="1"/>
  <c r="AL325" i="1"/>
  <c r="AM325" i="1" s="1"/>
  <c r="AD325" i="1"/>
  <c r="AL313" i="1"/>
  <c r="AM313" i="1" s="1"/>
  <c r="AD313" i="1"/>
  <c r="AL301" i="1"/>
  <c r="AM301" i="1" s="1"/>
  <c r="AD301" i="1"/>
  <c r="AL293" i="1"/>
  <c r="AM293" i="1" s="1"/>
  <c r="AD293" i="1"/>
  <c r="AL289" i="1"/>
  <c r="AM289" i="1" s="1"/>
  <c r="AD289" i="1"/>
  <c r="AL281" i="1"/>
  <c r="AM281" i="1" s="1"/>
  <c r="AD281" i="1"/>
  <c r="AL273" i="1"/>
  <c r="AM273" i="1" s="1"/>
  <c r="AD273" i="1"/>
  <c r="AL265" i="1"/>
  <c r="AM265" i="1" s="1"/>
  <c r="AD265" i="1"/>
  <c r="AL257" i="1"/>
  <c r="AM257" i="1" s="1"/>
  <c r="AD257" i="1"/>
  <c r="AL253" i="1"/>
  <c r="AM253" i="1" s="1"/>
  <c r="AD253" i="1"/>
  <c r="AL245" i="1"/>
  <c r="AM245" i="1" s="1"/>
  <c r="AD245" i="1"/>
  <c r="AL233" i="1"/>
  <c r="AM233" i="1" s="1"/>
  <c r="AD233" i="1"/>
  <c r="AL221" i="1"/>
  <c r="AM221" i="1" s="1"/>
  <c r="AD221" i="1"/>
  <c r="AL213" i="1"/>
  <c r="AM213" i="1" s="1"/>
  <c r="AD213" i="1"/>
  <c r="AL197" i="1"/>
  <c r="AM197" i="1" s="1"/>
  <c r="AD197" i="1"/>
  <c r="AL189" i="1"/>
  <c r="AM189" i="1" s="1"/>
  <c r="AD189" i="1"/>
  <c r="AL185" i="1"/>
  <c r="AM185" i="1" s="1"/>
  <c r="AD185" i="1"/>
  <c r="AL177" i="1"/>
  <c r="AM177" i="1" s="1"/>
  <c r="AD177" i="1"/>
  <c r="AL169" i="1"/>
  <c r="AM169" i="1" s="1"/>
  <c r="AD169" i="1"/>
  <c r="AL161" i="1"/>
  <c r="AM161" i="1" s="1"/>
  <c r="AD161" i="1"/>
  <c r="AD65" i="1"/>
  <c r="AD73" i="1"/>
  <c r="AD81" i="1"/>
  <c r="AD97" i="1"/>
  <c r="AD113" i="1"/>
  <c r="AD129" i="1"/>
  <c r="AD153" i="1"/>
  <c r="AD278" i="1"/>
  <c r="AD310" i="1"/>
  <c r="AD326" i="1"/>
  <c r="AL345" i="1"/>
  <c r="AM345" i="1" s="1"/>
  <c r="AD345" i="1"/>
  <c r="AL337" i="1"/>
  <c r="AM337" i="1" s="1"/>
  <c r="AD337" i="1"/>
  <c r="AD332" i="1"/>
  <c r="AL332" i="1"/>
  <c r="AM332" i="1" s="1"/>
  <c r="AL324" i="1"/>
  <c r="AM324" i="1" s="1"/>
  <c r="AD324" i="1"/>
  <c r="AD316" i="1"/>
  <c r="AL316" i="1"/>
  <c r="AM316" i="1" s="1"/>
  <c r="AL308" i="1"/>
  <c r="AM308" i="1" s="1"/>
  <c r="AD308" i="1"/>
  <c r="AD300" i="1"/>
  <c r="AL300" i="1"/>
  <c r="AM300" i="1" s="1"/>
  <c r="AD360" i="1"/>
  <c r="AL360" i="1"/>
  <c r="AM360" i="1" s="1"/>
  <c r="AD356" i="1"/>
  <c r="AL356" i="1"/>
  <c r="AM356" i="1" s="1"/>
  <c r="AD348" i="1"/>
  <c r="AL348" i="1"/>
  <c r="AM348" i="1" s="1"/>
  <c r="AL340" i="1"/>
  <c r="AM340" i="1" s="1"/>
  <c r="AD340" i="1"/>
  <c r="AL331" i="1"/>
  <c r="AM331" i="1" s="1"/>
  <c r="AD331" i="1"/>
  <c r="AL327" i="1"/>
  <c r="AM327" i="1" s="1"/>
  <c r="AD327" i="1"/>
  <c r="AL323" i="1"/>
  <c r="AM323" i="1" s="1"/>
  <c r="AD323" i="1"/>
  <c r="AL319" i="1"/>
  <c r="AM319" i="1" s="1"/>
  <c r="AD319" i="1"/>
  <c r="AL315" i="1"/>
  <c r="AM315" i="1" s="1"/>
  <c r="AD315" i="1"/>
  <c r="AL311" i="1"/>
  <c r="AM311" i="1" s="1"/>
  <c r="AD311" i="1"/>
  <c r="AL307" i="1"/>
  <c r="AM307" i="1" s="1"/>
  <c r="AD307" i="1"/>
  <c r="AL303" i="1"/>
  <c r="AM303" i="1" s="1"/>
  <c r="AD303" i="1"/>
  <c r="AL299" i="1"/>
  <c r="AM299" i="1" s="1"/>
  <c r="AD299" i="1"/>
  <c r="AL295" i="1"/>
  <c r="AM295" i="1" s="1"/>
  <c r="AD295" i="1"/>
  <c r="AL291" i="1"/>
  <c r="AM291" i="1" s="1"/>
  <c r="AD291" i="1"/>
  <c r="AL287" i="1"/>
  <c r="AM287" i="1" s="1"/>
  <c r="AD287" i="1"/>
  <c r="AL283" i="1"/>
  <c r="AM283" i="1" s="1"/>
  <c r="AD283" i="1"/>
  <c r="AL279" i="1"/>
  <c r="AM279" i="1" s="1"/>
  <c r="AD279" i="1"/>
  <c r="AL275" i="1"/>
  <c r="AM275" i="1" s="1"/>
  <c r="AD275" i="1"/>
  <c r="AL271" i="1"/>
  <c r="AM271" i="1" s="1"/>
  <c r="AD271" i="1"/>
  <c r="AL267" i="1"/>
  <c r="AM267" i="1" s="1"/>
  <c r="AD267" i="1"/>
  <c r="AL263" i="1"/>
  <c r="AM263" i="1" s="1"/>
  <c r="AD263" i="1"/>
  <c r="AL259" i="1"/>
  <c r="AM259" i="1" s="1"/>
  <c r="AD259" i="1"/>
  <c r="AL255" i="1"/>
  <c r="AM255" i="1" s="1"/>
  <c r="AD255" i="1"/>
  <c r="AL251" i="1"/>
  <c r="AM251" i="1" s="1"/>
  <c r="AD251" i="1"/>
  <c r="AL247" i="1"/>
  <c r="AM247" i="1" s="1"/>
  <c r="AD247" i="1"/>
  <c r="AL243" i="1"/>
  <c r="AM243" i="1" s="1"/>
  <c r="AD243" i="1"/>
  <c r="AL239" i="1"/>
  <c r="AM239" i="1" s="1"/>
  <c r="AD239" i="1"/>
  <c r="AL235" i="1"/>
  <c r="AM235" i="1" s="1"/>
  <c r="AD235" i="1"/>
  <c r="AL231" i="1"/>
  <c r="AM231" i="1" s="1"/>
  <c r="AD231" i="1"/>
  <c r="AL227" i="1"/>
  <c r="AM227" i="1" s="1"/>
  <c r="AD227" i="1"/>
  <c r="AL223" i="1"/>
  <c r="AM223" i="1" s="1"/>
  <c r="AD223" i="1"/>
  <c r="AL219" i="1"/>
  <c r="AM219" i="1" s="1"/>
  <c r="AD219" i="1"/>
  <c r="AL215" i="1"/>
  <c r="AM215" i="1" s="1"/>
  <c r="AD215" i="1"/>
  <c r="AL211" i="1"/>
  <c r="AM211" i="1" s="1"/>
  <c r="AD211" i="1"/>
  <c r="AL207" i="1"/>
  <c r="AM207" i="1" s="1"/>
  <c r="AD207" i="1"/>
  <c r="AL203" i="1"/>
  <c r="AM203" i="1" s="1"/>
  <c r="AD203" i="1"/>
  <c r="AL199" i="1"/>
  <c r="AM199" i="1" s="1"/>
  <c r="AD199" i="1"/>
  <c r="AL195" i="1"/>
  <c r="AM195" i="1" s="1"/>
  <c r="AD195" i="1"/>
  <c r="AL191" i="1"/>
  <c r="AM191" i="1" s="1"/>
  <c r="AD191" i="1"/>
  <c r="AL187" i="1"/>
  <c r="AM187" i="1" s="1"/>
  <c r="AD187" i="1"/>
  <c r="AL183" i="1"/>
  <c r="AM183" i="1" s="1"/>
  <c r="AD183" i="1"/>
  <c r="AL179" i="1"/>
  <c r="AM179" i="1" s="1"/>
  <c r="AD179" i="1"/>
  <c r="AL175" i="1"/>
  <c r="AM175" i="1" s="1"/>
  <c r="AD175" i="1"/>
  <c r="AL171" i="1"/>
  <c r="AM171" i="1" s="1"/>
  <c r="AD171" i="1"/>
  <c r="AL167" i="1"/>
  <c r="AM167" i="1" s="1"/>
  <c r="AD167" i="1"/>
  <c r="AL163" i="1"/>
  <c r="AM163" i="1" s="1"/>
  <c r="AD163" i="1"/>
  <c r="AL159" i="1"/>
  <c r="AM159" i="1" s="1"/>
  <c r="AD159" i="1"/>
  <c r="AL155" i="1"/>
  <c r="AM155" i="1" s="1"/>
  <c r="AD155" i="1"/>
  <c r="AL151" i="1"/>
  <c r="AM151" i="1" s="1"/>
  <c r="AD151" i="1"/>
  <c r="AL147" i="1"/>
  <c r="AM147" i="1" s="1"/>
  <c r="AD147" i="1"/>
  <c r="AL143" i="1"/>
  <c r="AM143" i="1" s="1"/>
  <c r="AD143" i="1"/>
  <c r="AL139" i="1"/>
  <c r="AM139" i="1" s="1"/>
  <c r="AD139" i="1"/>
  <c r="AL135" i="1"/>
  <c r="AM135" i="1" s="1"/>
  <c r="AD135" i="1"/>
  <c r="AL131" i="1"/>
  <c r="AM131" i="1" s="1"/>
  <c r="AD131" i="1"/>
  <c r="AL127" i="1"/>
  <c r="AM127" i="1" s="1"/>
  <c r="AD127" i="1"/>
  <c r="AL123" i="1"/>
  <c r="AM123" i="1" s="1"/>
  <c r="AD123" i="1"/>
  <c r="AL119" i="1"/>
  <c r="AM119" i="1" s="1"/>
  <c r="AD119" i="1"/>
  <c r="AL115" i="1"/>
  <c r="AM115" i="1" s="1"/>
  <c r="AD115" i="1"/>
  <c r="AL111" i="1"/>
  <c r="AM111" i="1" s="1"/>
  <c r="AD111" i="1"/>
  <c r="AL107" i="1"/>
  <c r="AM107" i="1" s="1"/>
  <c r="AD107" i="1"/>
  <c r="AL103" i="1"/>
  <c r="AM103" i="1" s="1"/>
  <c r="AD103" i="1"/>
  <c r="AL99" i="1"/>
  <c r="AM99" i="1" s="1"/>
  <c r="AD99" i="1"/>
  <c r="AL95" i="1"/>
  <c r="AM95" i="1" s="1"/>
  <c r="AD95" i="1"/>
  <c r="AL91" i="1"/>
  <c r="AM91" i="1" s="1"/>
  <c r="AD91" i="1"/>
  <c r="AL87" i="1"/>
  <c r="AM87" i="1" s="1"/>
  <c r="AD87" i="1"/>
  <c r="AL83" i="1"/>
  <c r="AM83" i="1" s="1"/>
  <c r="AD83" i="1"/>
  <c r="AD59" i="1"/>
  <c r="AL59" i="1"/>
  <c r="AM59" i="1" s="1"/>
  <c r="AD55" i="1"/>
  <c r="AL55" i="1"/>
  <c r="AM55" i="1" s="1"/>
  <c r="AD51" i="1"/>
  <c r="AL51" i="1"/>
  <c r="AM51" i="1" s="1"/>
  <c r="AD47" i="1"/>
  <c r="AL47" i="1"/>
  <c r="AM47" i="1" s="1"/>
  <c r="AD43" i="1"/>
  <c r="AL43" i="1"/>
  <c r="AM43" i="1" s="1"/>
  <c r="AD39" i="1"/>
  <c r="AL39" i="1"/>
  <c r="AM39" i="1" s="1"/>
  <c r="AD35" i="1"/>
  <c r="AL35" i="1"/>
  <c r="AM35" i="1" s="1"/>
  <c r="AD31" i="1"/>
  <c r="AL31" i="1"/>
  <c r="AM31" i="1" s="1"/>
  <c r="AD27" i="1"/>
  <c r="AL27" i="1"/>
  <c r="AM27" i="1" s="1"/>
  <c r="AD23" i="1"/>
  <c r="AL23" i="1"/>
  <c r="AM23" i="1" s="1"/>
  <c r="AD19" i="1"/>
  <c r="AL19" i="1"/>
  <c r="AM19" i="1" s="1"/>
  <c r="AD15" i="1"/>
  <c r="AL15" i="1"/>
  <c r="AM15" i="1" s="1"/>
  <c r="AD11" i="1"/>
  <c r="AL11" i="1"/>
  <c r="AM11" i="1" s="1"/>
  <c r="AD7" i="1"/>
  <c r="AL7" i="1"/>
  <c r="AM7" i="1" s="1"/>
  <c r="AD3" i="1"/>
  <c r="AL3" i="1"/>
  <c r="AM3" i="1" s="1"/>
  <c r="AD67" i="1"/>
  <c r="AD71" i="1"/>
  <c r="AD75" i="1"/>
  <c r="AD79" i="1"/>
  <c r="AD85" i="1"/>
  <c r="AD93" i="1"/>
  <c r="AD101" i="1"/>
  <c r="AD109" i="1"/>
  <c r="AD117" i="1"/>
  <c r="AD125" i="1"/>
  <c r="AD133" i="1"/>
  <c r="AD141" i="1"/>
  <c r="AD149" i="1"/>
  <c r="AD158" i="1"/>
  <c r="AD174" i="1"/>
  <c r="AD190" i="1"/>
  <c r="AD206" i="1"/>
  <c r="AD222" i="1"/>
  <c r="AD238" i="1"/>
  <c r="AD254" i="1"/>
  <c r="AD270" i="1"/>
  <c r="AD286" i="1"/>
  <c r="AD302" i="1"/>
  <c r="AD318" i="1"/>
  <c r="AD336" i="1"/>
  <c r="AL272" i="1"/>
  <c r="AM272" i="1" s="1"/>
  <c r="AL208" i="1"/>
  <c r="AM208" i="1" s="1"/>
  <c r="AL144" i="1"/>
  <c r="AM144" i="1" s="1"/>
  <c r="AL80" i="1"/>
  <c r="AM80" i="1" s="1"/>
  <c r="AL354" i="1"/>
  <c r="AM354" i="1" s="1"/>
  <c r="AD354" i="1"/>
  <c r="AL342" i="1"/>
  <c r="AM342" i="1" s="1"/>
  <c r="AD342" i="1"/>
  <c r="AL329" i="1"/>
  <c r="AM329" i="1" s="1"/>
  <c r="AD329" i="1"/>
  <c r="AL317" i="1"/>
  <c r="AM317" i="1" s="1"/>
  <c r="AD317" i="1"/>
  <c r="AL305" i="1"/>
  <c r="AM305" i="1" s="1"/>
  <c r="AD305" i="1"/>
  <c r="AL297" i="1"/>
  <c r="AM297" i="1" s="1"/>
  <c r="AD297" i="1"/>
  <c r="AL285" i="1"/>
  <c r="AM285" i="1" s="1"/>
  <c r="AD285" i="1"/>
  <c r="AL277" i="1"/>
  <c r="AM277" i="1" s="1"/>
  <c r="AD277" i="1"/>
  <c r="AL269" i="1"/>
  <c r="AM269" i="1" s="1"/>
  <c r="AD269" i="1"/>
  <c r="AL261" i="1"/>
  <c r="AM261" i="1" s="1"/>
  <c r="AD261" i="1"/>
  <c r="AL249" i="1"/>
  <c r="AM249" i="1" s="1"/>
  <c r="AD249" i="1"/>
  <c r="AL237" i="1"/>
  <c r="AM237" i="1" s="1"/>
  <c r="AD237" i="1"/>
  <c r="AL225" i="1"/>
  <c r="AM225" i="1" s="1"/>
  <c r="AD225" i="1"/>
  <c r="AL205" i="1"/>
  <c r="AM205" i="1" s="1"/>
  <c r="AD205" i="1"/>
  <c r="AD359" i="1"/>
  <c r="AL359" i="1"/>
  <c r="AM359" i="1" s="1"/>
  <c r="AD355" i="1"/>
  <c r="AL355" i="1"/>
  <c r="AM355" i="1" s="1"/>
  <c r="AD351" i="1"/>
  <c r="AL351" i="1"/>
  <c r="AM351" i="1" s="1"/>
  <c r="AD347" i="1"/>
  <c r="AL347" i="1"/>
  <c r="AM347" i="1" s="1"/>
  <c r="AD343" i="1"/>
  <c r="AL343" i="1"/>
  <c r="AM343" i="1" s="1"/>
  <c r="AD339" i="1"/>
  <c r="AL339" i="1"/>
  <c r="AM339" i="1" s="1"/>
  <c r="AL334" i="1"/>
  <c r="AM334" i="1" s="1"/>
  <c r="AD334" i="1"/>
  <c r="AD68" i="1"/>
  <c r="AD72" i="1"/>
  <c r="AD76" i="1"/>
  <c r="AD86" i="1"/>
  <c r="AD94" i="1"/>
  <c r="AD102" i="1"/>
  <c r="AD110" i="1"/>
  <c r="AD118" i="1"/>
  <c r="AD126" i="1"/>
  <c r="AD134" i="1"/>
  <c r="AD142" i="1"/>
  <c r="AD150" i="1"/>
  <c r="AD162" i="1"/>
  <c r="AD178" i="1"/>
  <c r="AD194" i="1"/>
  <c r="AD210" i="1"/>
  <c r="AD226" i="1"/>
  <c r="AD242" i="1"/>
  <c r="AD258" i="1"/>
  <c r="AD274" i="1"/>
  <c r="AD290" i="1"/>
  <c r="AD306" i="1"/>
  <c r="AD322" i="1"/>
  <c r="AD344" i="1"/>
  <c r="AL320" i="1"/>
  <c r="AM320" i="1" s="1"/>
  <c r="AL256" i="1"/>
  <c r="AM256" i="1" s="1"/>
  <c r="AL192" i="1"/>
  <c r="AM192" i="1" s="1"/>
  <c r="AL128" i="1"/>
  <c r="AM128" i="1" s="1"/>
  <c r="AL63" i="1"/>
  <c r="AM63" i="1" s="1"/>
  <c r="AD12" i="1"/>
  <c r="AD20" i="1"/>
  <c r="AL62" i="1"/>
  <c r="AM62" i="1" s="1"/>
  <c r="AL58" i="1"/>
  <c r="AM58" i="1" s="1"/>
  <c r="AL54" i="1"/>
  <c r="AM54" i="1" s="1"/>
  <c r="AL50" i="1"/>
  <c r="AM50" i="1" s="1"/>
  <c r="AL46" i="1"/>
  <c r="AM46" i="1" s="1"/>
  <c r="AL42" i="1"/>
  <c r="AM42" i="1" s="1"/>
  <c r="AL38" i="1"/>
  <c r="AM38" i="1" s="1"/>
  <c r="AL34" i="1"/>
  <c r="AM34" i="1" s="1"/>
  <c r="AL30" i="1"/>
  <c r="AM30" i="1" s="1"/>
  <c r="AL26" i="1"/>
  <c r="AM26" i="1" s="1"/>
  <c r="AL22" i="1"/>
  <c r="AM22" i="1" s="1"/>
  <c r="AL18" i="1"/>
  <c r="AM18" i="1" s="1"/>
  <c r="AL14" i="1"/>
  <c r="AM14" i="1" s="1"/>
  <c r="AL10" i="1"/>
  <c r="AM10" i="1" s="1"/>
  <c r="AL6" i="1"/>
  <c r="AM6" i="1" s="1"/>
  <c r="AM2" i="1"/>
  <c r="AL61" i="1"/>
  <c r="AM61" i="1" s="1"/>
  <c r="AL57" i="1"/>
  <c r="AM57" i="1" s="1"/>
  <c r="AL53" i="1"/>
  <c r="AM53" i="1" s="1"/>
  <c r="AL49" i="1"/>
  <c r="AM49" i="1" s="1"/>
  <c r="AL45" i="1"/>
  <c r="AM45" i="1" s="1"/>
  <c r="AL41" i="1"/>
  <c r="AM41" i="1" s="1"/>
  <c r="AL37" i="1"/>
  <c r="AM37" i="1" s="1"/>
  <c r="AL33" i="1"/>
  <c r="AM33" i="1" s="1"/>
  <c r="AL29" i="1"/>
  <c r="AM29" i="1" s="1"/>
  <c r="AL25" i="1"/>
  <c r="AM25" i="1" s="1"/>
  <c r="AL21" i="1"/>
  <c r="AM21" i="1" s="1"/>
  <c r="AL17" i="1"/>
  <c r="AM17" i="1" s="1"/>
  <c r="AL13" i="1"/>
  <c r="AM13" i="1" s="1"/>
  <c r="AL9" i="1"/>
  <c r="AM9" i="1" s="1"/>
  <c r="AL5" i="1"/>
  <c r="AM5" i="1" s="1"/>
  <c r="AD4" i="1"/>
  <c r="AL64" i="1"/>
  <c r="AM64" i="1" s="1"/>
  <c r="AL60" i="1"/>
  <c r="AM60" i="1" s="1"/>
  <c r="AL56" i="1"/>
  <c r="AM56" i="1" s="1"/>
  <c r="AL52" i="1"/>
  <c r="AM52" i="1" s="1"/>
  <c r="AL48" i="1"/>
  <c r="AM48" i="1" s="1"/>
  <c r="AL44" i="1"/>
  <c r="AM44" i="1" s="1"/>
  <c r="AL40" i="1"/>
  <c r="AM40" i="1" s="1"/>
  <c r="AL36" i="1"/>
  <c r="AM36" i="1" s="1"/>
  <c r="AL32" i="1"/>
  <c r="AM32" i="1" s="1"/>
  <c r="AL28" i="1"/>
  <c r="AM28" i="1" s="1"/>
  <c r="AL24" i="1"/>
  <c r="AM24" i="1" s="1"/>
  <c r="AL16" i="1"/>
  <c r="AM16" i="1" s="1"/>
  <c r="AL8" i="1"/>
  <c r="AM8" i="1" s="1"/>
</calcChain>
</file>

<file path=xl/sharedStrings.xml><?xml version="1.0" encoding="utf-8"?>
<sst xmlns="http://schemas.openxmlformats.org/spreadsheetml/2006/main" count="13544" uniqueCount="522">
  <si>
    <t>PID</t>
  </si>
  <si>
    <t>AGE</t>
  </si>
  <si>
    <t>SEX</t>
  </si>
  <si>
    <t>College</t>
  </si>
  <si>
    <t>Uni. Year</t>
  </si>
  <si>
    <t>Edu_ Katanga</t>
  </si>
  <si>
    <t>RELIGION</t>
  </si>
  <si>
    <t>Facebook</t>
  </si>
  <si>
    <t>Other</t>
  </si>
  <si>
    <t>No.18.11 other</t>
  </si>
  <si>
    <t>Internet</t>
  </si>
  <si>
    <t>Whatsapp video</t>
  </si>
  <si>
    <t>Radio</t>
  </si>
  <si>
    <t>Social  media and lecturers</t>
  </si>
  <si>
    <t>Posters</t>
  </si>
  <si>
    <t>Prophet</t>
  </si>
  <si>
    <t>Social media</t>
  </si>
  <si>
    <t>Lecturer</t>
  </si>
  <si>
    <t>Teachers</t>
  </si>
  <si>
    <t>Parent ( father)</t>
  </si>
  <si>
    <t>Teacher</t>
  </si>
  <si>
    <t>Parent</t>
  </si>
  <si>
    <t>Laboratory manager</t>
  </si>
  <si>
    <t>Television</t>
  </si>
  <si>
    <t>WhatsApp videos</t>
  </si>
  <si>
    <t>Family member</t>
  </si>
  <si>
    <t>Student leader</t>
  </si>
  <si>
    <t>TV / radio</t>
  </si>
  <si>
    <t>Women groups</t>
  </si>
  <si>
    <t>Church</t>
  </si>
  <si>
    <t>Tv</t>
  </si>
  <si>
    <t>Religious leader</t>
  </si>
  <si>
    <t>Health worker</t>
  </si>
  <si>
    <t>WHO website</t>
  </si>
  <si>
    <t>Online</t>
  </si>
  <si>
    <t>Online videos</t>
  </si>
  <si>
    <t>Social media video</t>
  </si>
  <si>
    <t>TV news presenter</t>
  </si>
  <si>
    <t>Poster</t>
  </si>
  <si>
    <t>TV</t>
  </si>
  <si>
    <t>Radio and Presidential speech</t>
  </si>
  <si>
    <t>Male</t>
  </si>
  <si>
    <t>Female</t>
  </si>
  <si>
    <t>MAKCHS</t>
  </si>
  <si>
    <t>NONMAKCHS</t>
  </si>
  <si>
    <t>None</t>
  </si>
  <si>
    <t xml:space="preserve">Primary </t>
  </si>
  <si>
    <t>Secondary</t>
  </si>
  <si>
    <t>Tertiary</t>
  </si>
  <si>
    <t xml:space="preserve">Catholic </t>
  </si>
  <si>
    <t xml:space="preserve">Anglican </t>
  </si>
  <si>
    <t>Muslim</t>
  </si>
  <si>
    <t>Born again</t>
  </si>
  <si>
    <t>No.6.when to wash hands(Before , during and after you prepare food)</t>
  </si>
  <si>
    <t>Yes</t>
  </si>
  <si>
    <t>No</t>
  </si>
  <si>
    <t xml:space="preserve">I don’t know </t>
  </si>
  <si>
    <t xml:space="preserve">&lt; 5 seconds </t>
  </si>
  <si>
    <t xml:space="preserve">&lt; 20 seconds </t>
  </si>
  <si>
    <t xml:space="preserve">1 minute </t>
  </si>
  <si>
    <t>Strongly disagree</t>
  </si>
  <si>
    <t>Strongly agree</t>
  </si>
  <si>
    <t>Disagree</t>
  </si>
  <si>
    <t>Agree</t>
  </si>
  <si>
    <t>Neutral</t>
  </si>
  <si>
    <t>Newspapers</t>
  </si>
  <si>
    <t xml:space="preserve">Social media </t>
  </si>
  <si>
    <t>Friends and Family</t>
  </si>
  <si>
    <t>Disgree</t>
  </si>
  <si>
    <t xml:space="preserve">&lt; 5 days </t>
  </si>
  <si>
    <t xml:space="preserve">&lt; 30 days </t>
  </si>
  <si>
    <t xml:space="preserve">&lt; 3 months </t>
  </si>
  <si>
    <t xml:space="preserve">&gt; &lt; 3 months  months </t>
  </si>
  <si>
    <t xml:space="preserve">Health worker </t>
  </si>
  <si>
    <t>friend</t>
  </si>
  <si>
    <t>volunteer</t>
  </si>
  <si>
    <t>All seven steps in order</t>
  </si>
  <si>
    <t>3 - 6 steps</t>
  </si>
  <si>
    <t xml:space="preserve">&lt; 3 steps  </t>
  </si>
  <si>
    <t>Location</t>
  </si>
  <si>
    <t>Uni</t>
  </si>
  <si>
    <t>Katanga</t>
  </si>
  <si>
    <t>SEX CODED</t>
  </si>
  <si>
    <t>College coded</t>
  </si>
  <si>
    <t>Location coded</t>
  </si>
  <si>
    <t>Edu_ Katanga coded</t>
  </si>
  <si>
    <t>RELIGION coded</t>
  </si>
  <si>
    <t>No 6 A</t>
  </si>
  <si>
    <t>6 B coded</t>
  </si>
  <si>
    <t>6 A coded</t>
  </si>
  <si>
    <t>6 E coded</t>
  </si>
  <si>
    <t>6 F coded</t>
  </si>
  <si>
    <t>6 G coded</t>
  </si>
  <si>
    <t>Knw handrub coded</t>
  </si>
  <si>
    <t xml:space="preserve">Knw handrub </t>
  </si>
  <si>
    <t>6 G</t>
  </si>
  <si>
    <t>6 F</t>
  </si>
  <si>
    <t>6 D</t>
  </si>
  <si>
    <t xml:space="preserve">No 10 </t>
  </si>
  <si>
    <t>No 10 coded</t>
  </si>
  <si>
    <t xml:space="preserve">No 11 </t>
  </si>
  <si>
    <t>No 12</t>
  </si>
  <si>
    <t>No 13</t>
  </si>
  <si>
    <t>No 14</t>
  </si>
  <si>
    <t>No 15</t>
  </si>
  <si>
    <t>No 12 coded</t>
  </si>
  <si>
    <t>No 13 coded</t>
  </si>
  <si>
    <t>No 14 coded</t>
  </si>
  <si>
    <t>No 15 coded</t>
  </si>
  <si>
    <t>16 handshake</t>
  </si>
  <si>
    <t>16 hug</t>
  </si>
  <si>
    <t>16 elbow</t>
  </si>
  <si>
    <t>16 nod</t>
  </si>
  <si>
    <t>16 feet bump</t>
  </si>
  <si>
    <t>16 face expressions</t>
  </si>
  <si>
    <t>16 handshake coded</t>
  </si>
  <si>
    <t>16 hug coded</t>
  </si>
  <si>
    <t>16 feet bump coded</t>
  </si>
  <si>
    <t>No 17</t>
  </si>
  <si>
    <t>No 17 coded</t>
  </si>
  <si>
    <t xml:space="preserve">No 18 taught </t>
  </si>
  <si>
    <t>No 18 taught coded</t>
  </si>
  <si>
    <t xml:space="preserve">No 18 when </t>
  </si>
  <si>
    <t>No 18 when coded</t>
  </si>
  <si>
    <t>No 18 who</t>
  </si>
  <si>
    <t>No 18 who coded</t>
  </si>
  <si>
    <t>No 19 wash process</t>
  </si>
  <si>
    <t xml:space="preserve">lack water </t>
  </si>
  <si>
    <t>lack soap</t>
  </si>
  <si>
    <t>lack awareness</t>
  </si>
  <si>
    <t>negligence</t>
  </si>
  <si>
    <t xml:space="preserve">lack time </t>
  </si>
  <si>
    <t>Poor habit</t>
  </si>
  <si>
    <t>lack water coded</t>
  </si>
  <si>
    <t>lack soap coded</t>
  </si>
  <si>
    <t>lack awareness coded</t>
  </si>
  <si>
    <t>negligence coded</t>
  </si>
  <si>
    <t xml:space="preserve">lack time coded </t>
  </si>
  <si>
    <t>Poor habit coded</t>
  </si>
  <si>
    <t>No 6 score</t>
  </si>
  <si>
    <t>No 6 score coded</t>
  </si>
  <si>
    <t>Knowledge score</t>
  </si>
  <si>
    <t>Knowledge score coded</t>
  </si>
  <si>
    <t xml:space="preserve">VARIABLE </t>
  </si>
  <si>
    <t>Age</t>
  </si>
  <si>
    <t>AGE CODED</t>
  </si>
  <si>
    <t>18 to 35</t>
  </si>
  <si>
    <t>36 to 55</t>
  </si>
  <si>
    <t>&gt;55</t>
  </si>
  <si>
    <t>Sex</t>
  </si>
  <si>
    <t>UNIVERSITY YEAR</t>
  </si>
  <si>
    <t>One</t>
  </si>
  <si>
    <t>Two</t>
  </si>
  <si>
    <t>Three</t>
  </si>
  <si>
    <t>Four</t>
  </si>
  <si>
    <t>Five</t>
  </si>
  <si>
    <t xml:space="preserve">Katanga_Education </t>
  </si>
  <si>
    <t>Religion</t>
  </si>
  <si>
    <t>Roman Catholic</t>
  </si>
  <si>
    <t>Anglican</t>
  </si>
  <si>
    <t>Bornagain</t>
  </si>
  <si>
    <t>Primary</t>
  </si>
  <si>
    <t>Percentage(%)</t>
  </si>
  <si>
    <t>Frequency (n=359)</t>
  </si>
  <si>
    <t xml:space="preserve">University  </t>
  </si>
  <si>
    <t>P-value</t>
  </si>
  <si>
    <t>Moderate (Freq.(%)</t>
  </si>
  <si>
    <t>KNOWLEDGE ON HAND HYGEINE</t>
  </si>
  <si>
    <t>Poor (Freq.(%)</t>
  </si>
  <si>
    <t>Good  (Freq.(%)</t>
  </si>
  <si>
    <t>overall</t>
  </si>
  <si>
    <t>0 (0)</t>
  </si>
  <si>
    <t xml:space="preserve"> (0)</t>
  </si>
  <si>
    <t>VARIABLE</t>
  </si>
  <si>
    <t>aOR(95%CI)</t>
  </si>
  <si>
    <t>AGERECODED</t>
  </si>
  <si>
    <t>2.SEXCODED</t>
  </si>
  <si>
    <t>2.Locationcoded</t>
  </si>
  <si>
    <t>RELIGIONcoded</t>
  </si>
  <si>
    <t>_cons</t>
  </si>
  <si>
    <t>Knowledgescorecoded</t>
  </si>
  <si>
    <t>Odds Ratio</t>
  </si>
  <si>
    <t>Std. Err.</t>
  </si>
  <si>
    <t>z</t>
  </si>
  <si>
    <t>P&gt;z</t>
  </si>
  <si>
    <t>[95% Conf.</t>
  </si>
  <si>
    <t>Interval]</t>
  </si>
  <si>
    <t>6.3 (2.1 - 18.5)</t>
  </si>
  <si>
    <t>1.1 (0.5 - 2.2)</t>
  </si>
  <si>
    <t>1.7 (0.7 - 4.4)</t>
  </si>
  <si>
    <t>1.0 (0.3 - 3.2)</t>
  </si>
  <si>
    <t>1.0 (0.5 - 2.4)</t>
  </si>
  <si>
    <t>1.8 (1.0 - 3.2)</t>
  </si>
  <si>
    <t>2.Collegecoded</t>
  </si>
  <si>
    <t>UniYear</t>
  </si>
  <si>
    <t>1.6 (0.8 - 2.9)</t>
  </si>
  <si>
    <t>1.5 (0.6 - 3.5)</t>
  </si>
  <si>
    <t>2.2 (0.9 - 5.1)</t>
  </si>
  <si>
    <t>1.6 (0.5 - 5.0)</t>
  </si>
  <si>
    <t>4.8 (1.0 - 22.1)</t>
  </si>
  <si>
    <t xml:space="preserve">No 11 CODED </t>
  </si>
  <si>
    <t xml:space="preserve">source of information doesnot affect knowledge on hand hygyiene </t>
  </si>
  <si>
    <t>Teahing on hand hygiene</t>
  </si>
  <si>
    <t>132 (37)</t>
  </si>
  <si>
    <t>227 (63)</t>
  </si>
  <si>
    <t>Freq. (%)</t>
  </si>
  <si>
    <t>&lt; 3 months</t>
  </si>
  <si>
    <t>&lt; 30 days</t>
  </si>
  <si>
    <t>&lt; 5 days</t>
  </si>
  <si>
    <t>months  months</t>
  </si>
  <si>
    <t xml:space="preserve">&gt; 3 months </t>
  </si>
  <si>
    <t>16 (7)</t>
  </si>
  <si>
    <t>38 (17)</t>
  </si>
  <si>
    <t>64 (28)</t>
  </si>
  <si>
    <t>108 (48)</t>
  </si>
  <si>
    <t>By who?</t>
  </si>
  <si>
    <t>If Yes                              When?</t>
  </si>
  <si>
    <t>106 (49)</t>
  </si>
  <si>
    <t>111 (51)</t>
  </si>
  <si>
    <t xml:space="preserve">KNOWLEDGE ON HAND HYGEINE </t>
  </si>
  <si>
    <t xml:space="preserve"> </t>
  </si>
  <si>
    <t>Bivariate analysis</t>
  </si>
  <si>
    <t>1.No18taughtcoded</t>
  </si>
  <si>
    <t xml:space="preserve">TEACHING VS LEVEL OF KNOWLEDGE </t>
  </si>
  <si>
    <t>TOTAL</t>
  </si>
  <si>
    <t>POOR</t>
  </si>
  <si>
    <t>MODERATE</t>
  </si>
  <si>
    <t>GOOD</t>
  </si>
  <si>
    <t>292 (81.3)</t>
  </si>
  <si>
    <t>253 (79.1)</t>
  </si>
  <si>
    <t>31 (100)</t>
  </si>
  <si>
    <t>8 (100)</t>
  </si>
  <si>
    <t>201 (82.7)</t>
  </si>
  <si>
    <t>91 (78.4)</t>
  </si>
  <si>
    <t>108 (96.4)</t>
  </si>
  <si>
    <t>184 (74.5)</t>
  </si>
  <si>
    <t>80 (69)</t>
  </si>
  <si>
    <t>104 (80)</t>
  </si>
  <si>
    <t>52 (83.9)</t>
  </si>
  <si>
    <t>60 (75.9)</t>
  </si>
  <si>
    <t>48 (68.6)</t>
  </si>
  <si>
    <t>19 (73.1)</t>
  </si>
  <si>
    <t>4 (44.4)</t>
  </si>
  <si>
    <t>6 (100)</t>
  </si>
  <si>
    <t>43 (100)</t>
  </si>
  <si>
    <t>52 (92.9)</t>
  </si>
  <si>
    <t>97 (83.6)</t>
  </si>
  <si>
    <t>85 (80.2)</t>
  </si>
  <si>
    <t>39 (88.6)</t>
  </si>
  <si>
    <t>50 (80.6)</t>
  </si>
  <si>
    <t>21 (67.7)</t>
  </si>
  <si>
    <t>37 (10.3)</t>
  </si>
  <si>
    <t>37 (11.6)</t>
  </si>
  <si>
    <t>24 (9.9)</t>
  </si>
  <si>
    <t>13 (11.2)</t>
  </si>
  <si>
    <t>3 (2.7)</t>
  </si>
  <si>
    <t>34 (13.8)</t>
  </si>
  <si>
    <t>19 (16.4)</t>
  </si>
  <si>
    <t>15 (11.5)</t>
  </si>
  <si>
    <t>8 (12.9)</t>
  </si>
  <si>
    <t>13 (16.5)</t>
  </si>
  <si>
    <t>8 (11.4)</t>
  </si>
  <si>
    <t>2 (7.7)</t>
  </si>
  <si>
    <t>3 (33.3)</t>
  </si>
  <si>
    <t>3 (5.4)</t>
  </si>
  <si>
    <t>11 (9.5)</t>
  </si>
  <si>
    <t>11 (10.4)</t>
  </si>
  <si>
    <t>3 (6.8)</t>
  </si>
  <si>
    <t>5 (8.1)</t>
  </si>
  <si>
    <t>7 (22.6)</t>
  </si>
  <si>
    <t>30 (8.4)</t>
  </si>
  <si>
    <t>30 (9.4)</t>
  </si>
  <si>
    <t>18 (7.4)</t>
  </si>
  <si>
    <t>12 (10.3)</t>
  </si>
  <si>
    <t>1 (0.9)</t>
  </si>
  <si>
    <t>29 (11.7)</t>
  </si>
  <si>
    <t>17 (14.7)</t>
  </si>
  <si>
    <t>11 (8.5)</t>
  </si>
  <si>
    <t>2 (3.2)</t>
  </si>
  <si>
    <t>6 (7.6)</t>
  </si>
  <si>
    <t>14 (20)</t>
  </si>
  <si>
    <t>5 (19.2)</t>
  </si>
  <si>
    <t>2 (22.2)</t>
  </si>
  <si>
    <t>1 (1.8)</t>
  </si>
  <si>
    <t>8 (6.9)</t>
  </si>
  <si>
    <t>10 (9.4)</t>
  </si>
  <si>
    <t>2 (4.5)</t>
  </si>
  <si>
    <t>7 (11.3)</t>
  </si>
  <si>
    <t>3 (9.7)</t>
  </si>
  <si>
    <t>Overall n=359</t>
  </si>
  <si>
    <t>AGECODED</t>
  </si>
  <si>
    <t>poor</t>
  </si>
  <si>
    <t>moderae</t>
  </si>
  <si>
    <t>good</t>
  </si>
  <si>
    <t>119 (90.2)</t>
  </si>
  <si>
    <t>173 (76.2)</t>
  </si>
  <si>
    <t>12 (75)</t>
  </si>
  <si>
    <t>29 (76.3)</t>
  </si>
  <si>
    <t>48 (75)</t>
  </si>
  <si>
    <t>83 (76.9)</t>
  </si>
  <si>
    <t>82 (77.4)</t>
  </si>
  <si>
    <t>83 (74.8)</t>
  </si>
  <si>
    <t>7 (5.3)</t>
  </si>
  <si>
    <t>30 (13.2)</t>
  </si>
  <si>
    <t>1 (6.3)</t>
  </si>
  <si>
    <t>3 (7.9)</t>
  </si>
  <si>
    <t>11 (17.2)</t>
  </si>
  <si>
    <t>15 (13.9)</t>
  </si>
  <si>
    <t>14 (13.2)</t>
  </si>
  <si>
    <t>14 (12.6)</t>
  </si>
  <si>
    <t>6 (4.5)</t>
  </si>
  <si>
    <t>24 (10.6)</t>
  </si>
  <si>
    <t>3 (18.8)</t>
  </si>
  <si>
    <t>6 (15.8)</t>
  </si>
  <si>
    <t>5 (7.8)</t>
  </si>
  <si>
    <t>10 (9.3)</t>
  </si>
  <si>
    <t>No18taughtcoded</t>
  </si>
  <si>
    <t xml:space="preserve">LOACTION vs BEING TAUGHT HAND HYGIENE </t>
  </si>
  <si>
    <t>No 11</t>
  </si>
  <si>
    <t>LOCATION</t>
  </si>
  <si>
    <t>VARIABLE (n=359)</t>
  </si>
  <si>
    <t>139 (38.7)</t>
  </si>
  <si>
    <t>101 (28.1)</t>
  </si>
  <si>
    <t>41 (11.4)</t>
  </si>
  <si>
    <t>22 (6.1)</t>
  </si>
  <si>
    <t>14 (3.9)</t>
  </si>
  <si>
    <t>42 (11.7)</t>
  </si>
  <si>
    <t>KATANGA Freq. (%)</t>
  </si>
  <si>
    <t>UNIVERSITY Freq. (%)</t>
  </si>
  <si>
    <t>9 (8)</t>
  </si>
  <si>
    <t>130 (52.6)</t>
  </si>
  <si>
    <t>58 (51.8)</t>
  </si>
  <si>
    <t>43 (17.4)</t>
  </si>
  <si>
    <t>4 (3.6)</t>
  </si>
  <si>
    <t>10 (4)</t>
  </si>
  <si>
    <t>39 (15.8)</t>
  </si>
  <si>
    <t>29 (25.9)</t>
  </si>
  <si>
    <t>12 (4.9)</t>
  </si>
  <si>
    <t>13 (5.3)</t>
  </si>
  <si>
    <t xml:space="preserve"> (n=359) Freq. (%)</t>
  </si>
  <si>
    <t>ATTITUDE SCORE</t>
  </si>
  <si>
    <t xml:space="preserve">ATTITUDE CODED </t>
  </si>
  <si>
    <t>ATTITUDE ON HAND HYGEINE</t>
  </si>
  <si>
    <t xml:space="preserve">TOTAL </t>
  </si>
  <si>
    <t>75 (20.9)</t>
  </si>
  <si>
    <t>71 (22.2)</t>
  </si>
  <si>
    <t>4 (12.9)</t>
  </si>
  <si>
    <t>51 (21)</t>
  </si>
  <si>
    <t>24 (20.7)</t>
  </si>
  <si>
    <t>11 (9.8)</t>
  </si>
  <si>
    <t>64 (25.9)</t>
  </si>
  <si>
    <t>26 (22.4)</t>
  </si>
  <si>
    <t>38 (29.2)</t>
  </si>
  <si>
    <t>18 (29)</t>
  </si>
  <si>
    <t>26 (32.9)</t>
  </si>
  <si>
    <t>13 (18.6)</t>
  </si>
  <si>
    <t>1 (11.1)</t>
  </si>
  <si>
    <t>5 (11.6)</t>
  </si>
  <si>
    <t>6 (10.7)</t>
  </si>
  <si>
    <t>21 (19.8)</t>
  </si>
  <si>
    <t>7 (15.9)</t>
  </si>
  <si>
    <t>16 (25.8)</t>
  </si>
  <si>
    <t>5 (16.1)</t>
  </si>
  <si>
    <t>180 (50.1)</t>
  </si>
  <si>
    <t>159 (49.7)</t>
  </si>
  <si>
    <t>15 (83.3)</t>
  </si>
  <si>
    <t>6 (33.3)</t>
  </si>
  <si>
    <t>119 (49)</t>
  </si>
  <si>
    <t>61 (52.6)</t>
  </si>
  <si>
    <t>66 (58.9)</t>
  </si>
  <si>
    <t>114 (46.2)</t>
  </si>
  <si>
    <t>49 (42.2)</t>
  </si>
  <si>
    <t>64 (49.2)</t>
  </si>
  <si>
    <t>27 (43.5)</t>
  </si>
  <si>
    <t>32 (40.5)</t>
  </si>
  <si>
    <t>41 (58.6)</t>
  </si>
  <si>
    <t>10 (38.5)</t>
  </si>
  <si>
    <t>3 (16.7)</t>
  </si>
  <si>
    <t>28 (155.6)</t>
  </si>
  <si>
    <t>30 (53.6)</t>
  </si>
  <si>
    <t>5 (27.8)</t>
  </si>
  <si>
    <t>53 (45.7)</t>
  </si>
  <si>
    <t>63 (59.4)</t>
  </si>
  <si>
    <t>23 (52.3)</t>
  </si>
  <si>
    <t>29 (46.8)</t>
  </si>
  <si>
    <t>12 (38.7)</t>
  </si>
  <si>
    <t>104 (29)</t>
  </si>
  <si>
    <t>90 (28.1)</t>
  </si>
  <si>
    <t>12 (24.5)</t>
  </si>
  <si>
    <t>2 (4.1)</t>
  </si>
  <si>
    <t>73 (30)</t>
  </si>
  <si>
    <t>31 (26.7)</t>
  </si>
  <si>
    <t>35 (31.3)</t>
  </si>
  <si>
    <t>69 (27.9)</t>
  </si>
  <si>
    <t>41 (35.3)</t>
  </si>
  <si>
    <t>28 (21.5)</t>
  </si>
  <si>
    <t>17 (27.4)</t>
  </si>
  <si>
    <t>21 (26.6)</t>
  </si>
  <si>
    <t>16 (22.9)</t>
  </si>
  <si>
    <t>11 (42.3)</t>
  </si>
  <si>
    <t>3 (6.1)</t>
  </si>
  <si>
    <t>10 (20.4)</t>
  </si>
  <si>
    <t>20 (35.7)</t>
  </si>
  <si>
    <t>37 (31.9)</t>
  </si>
  <si>
    <t>22 (20.8)</t>
  </si>
  <si>
    <t>14 (31.8)</t>
  </si>
  <si>
    <t>14 (45.2)</t>
  </si>
  <si>
    <t>ATTITUDECODED</t>
  </si>
  <si>
    <t>1.Locationcoded</t>
  </si>
  <si>
    <t>0.7 (0.2 - 2.7)</t>
  </si>
  <si>
    <t xml:space="preserve">empty </t>
  </si>
  <si>
    <t>0.8 (0.5 - 1.4)</t>
  </si>
  <si>
    <t>3.6 (1.5 - 8.4)</t>
  </si>
  <si>
    <t>1.3 (0.7 - 2.5)</t>
  </si>
  <si>
    <t>1.2 (0.4 - 3)</t>
  </si>
  <si>
    <t>0.9 (0.5 - 2)</t>
  </si>
  <si>
    <t>2 (0.7 - 5.8)</t>
  </si>
  <si>
    <t>RE wash process coded</t>
  </si>
  <si>
    <t>wash process coded</t>
  </si>
  <si>
    <t>only face  coded</t>
  </si>
  <si>
    <t>hand hug</t>
  </si>
  <si>
    <t>elbow/feet coded</t>
  </si>
  <si>
    <t xml:space="preserve">Only words and facial expressions </t>
  </si>
  <si>
    <t>Elbow/feet bump</t>
  </si>
  <si>
    <t xml:space="preserve">handshake/hugging </t>
  </si>
  <si>
    <t xml:space="preserve">GREETING </t>
  </si>
  <si>
    <t>Freqeuncy</t>
  </si>
  <si>
    <t>Percentage (%)</t>
  </si>
  <si>
    <t xml:space="preserve">HANDWASHING STEPS </t>
  </si>
  <si>
    <t>&lt;3 or without soap</t>
  </si>
  <si>
    <t>7 steps</t>
  </si>
  <si>
    <t xml:space="preserve">3 to 6 steps </t>
  </si>
  <si>
    <t>GREETING SCORE</t>
  </si>
  <si>
    <t xml:space="preserve">Knowledge and attitude on hand hygeine did not affect the way people are greeting </t>
  </si>
  <si>
    <t>REwashprocesscoded</t>
  </si>
  <si>
    <t>BARRIER SCORE</t>
  </si>
  <si>
    <t xml:space="preserve">lack of running water </t>
  </si>
  <si>
    <t xml:space="preserve">Lack of soaps, antiseptics, detergents and alcohol sanitizers </t>
  </si>
  <si>
    <t>Lack of awareness or knowledge on hand hygiene importance</t>
  </si>
  <si>
    <t>Negligence</t>
  </si>
  <si>
    <t xml:space="preserve">A lot of work/no time </t>
  </si>
  <si>
    <t xml:space="preserve">Poor personal habit </t>
  </si>
  <si>
    <t>BARRIER TO HAND HYGIENE</t>
  </si>
  <si>
    <t>Freq. (n=359)</t>
  </si>
  <si>
    <t>Percent.</t>
  </si>
  <si>
    <t>BARRIER</t>
  </si>
  <si>
    <t>SCORE</t>
  </si>
  <si>
    <t>Total</t>
  </si>
  <si>
    <t>P value</t>
  </si>
  <si>
    <t xml:space="preserve">Katanga </t>
  </si>
  <si>
    <t xml:space="preserve">Uniiversity </t>
  </si>
  <si>
    <t xml:space="preserve">TOTAL NUMBER OF BARRIERS </t>
  </si>
  <si>
    <t>4 (1.6)</t>
  </si>
  <si>
    <t>13 (3.6)</t>
  </si>
  <si>
    <t>6 (5.4)</t>
  </si>
  <si>
    <t>6 (2.4)</t>
  </si>
  <si>
    <t>12 (3.3)</t>
  </si>
  <si>
    <t>38 (10.6)</t>
  </si>
  <si>
    <t>23 (20.5)</t>
  </si>
  <si>
    <t>47 (19)</t>
  </si>
  <si>
    <t>70 (19.5)</t>
  </si>
  <si>
    <t>72 (29.1)</t>
  </si>
  <si>
    <t>107 (29.8)</t>
  </si>
  <si>
    <t>30 (26.8)</t>
  </si>
  <si>
    <t>89 (36)</t>
  </si>
  <si>
    <t>119 (33.1)</t>
  </si>
  <si>
    <t>Total (n=359)</t>
  </si>
  <si>
    <t>BARRIERSCORE</t>
  </si>
  <si>
    <t>University</t>
  </si>
  <si>
    <t>Overall    Freq. (%)</t>
  </si>
  <si>
    <t xml:space="preserve">Katanga residents Freq. (%) </t>
  </si>
  <si>
    <t>University students Freq. (%)</t>
  </si>
  <si>
    <t>30 (28.8)</t>
  </si>
  <si>
    <t>47 (45.2)</t>
  </si>
  <si>
    <t>37 (35.6)</t>
  </si>
  <si>
    <t>62 (59.6)</t>
  </si>
  <si>
    <t>43 (41.3)</t>
  </si>
  <si>
    <t>22 (21.2)</t>
  </si>
  <si>
    <t>164 (66.4)</t>
  </si>
  <si>
    <t>55 (22.3)</t>
  </si>
  <si>
    <t>102 (41.3)</t>
  </si>
  <si>
    <t>89 (36.0)</t>
  </si>
  <si>
    <t>79 (32.0)</t>
  </si>
  <si>
    <t>119 (33.9)</t>
  </si>
  <si>
    <t>211 (60.1)</t>
  </si>
  <si>
    <t>92 (26.2)</t>
  </si>
  <si>
    <t>164 (46.7)</t>
  </si>
  <si>
    <t>98 (27.9)</t>
  </si>
  <si>
    <t>101 (28.8)</t>
  </si>
  <si>
    <t>P - value</t>
  </si>
  <si>
    <t>320 (89.1)</t>
  </si>
  <si>
    <t>31 (8.6)</t>
  </si>
  <si>
    <t>8 (2.2)</t>
  </si>
  <si>
    <t>243 (67.7)</t>
  </si>
  <si>
    <t>116 (32.3)</t>
  </si>
  <si>
    <t>112 (31.2)</t>
  </si>
  <si>
    <t>247 (68.8)</t>
  </si>
  <si>
    <t>116 (47.2)</t>
  </si>
  <si>
    <t>130 (52.9)</t>
  </si>
  <si>
    <t>62 (25.2)</t>
  </si>
  <si>
    <t>79 (32.1)</t>
  </si>
  <si>
    <t>70 (28.5)</t>
  </si>
  <si>
    <t>26 (10.6)</t>
  </si>
  <si>
    <t>9 (3.7)</t>
  </si>
  <si>
    <t>6 (5.3)</t>
  </si>
  <si>
    <t>43 (38.1)</t>
  </si>
  <si>
    <t>56 (49.6)</t>
  </si>
  <si>
    <t>8 (7.1)</t>
  </si>
  <si>
    <t>106 (29.5)</t>
  </si>
  <si>
    <t>44 (12.3)</t>
  </si>
  <si>
    <t>62 (17.3)</t>
  </si>
  <si>
    <t>Overall Distribution</t>
  </si>
  <si>
    <t xml:space="preserve">KNOWLEDGE </t>
  </si>
  <si>
    <t xml:space="preserve">ATTITUDE </t>
  </si>
  <si>
    <t>6 C</t>
  </si>
  <si>
    <t>6  C CODED</t>
  </si>
  <si>
    <t>6 D coded</t>
  </si>
  <si>
    <t>6 E</t>
  </si>
  <si>
    <t>No 8</t>
  </si>
  <si>
    <t>No 9</t>
  </si>
  <si>
    <t>No 9 coded</t>
  </si>
  <si>
    <t>No 9  scored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</si>
</sst>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18" fontId="0" fillId="0" borderId="0" xfId="0" applyNumberFormat="1" applyAlignment="1">
      <alignment wrapText="1"/>
    </xf>
    <xf numFmtId="0" fontId="16" fillId="0" borderId="0" xfId="0" applyFont="1"/>
    <xf numFmtId="0" fontId="18" fillId="0" borderId="0" xfId="0" applyFont="1"/>
    <xf numFmtId="0" fontId="0" fillId="0" borderId="0" xfId="0" applyFont="1"/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4" fontId="0" fillId="0" borderId="0" xfId="0" applyNumberFormat="1"/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3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/>
    <xf numFmtId="0" fontId="1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33" borderId="0" xfId="0" applyFill="1" applyAlignment="1">
      <alignment horizontal="left" wrapText="1"/>
    </xf>
    <xf numFmtId="164" fontId="0" fillId="0" borderId="0" xfId="0" applyNumberForma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60"/>
  <sheetViews>
    <sheetView tabSelected="1" topLeftCell="CD1" workbookViewId="0">
      <pane ySplit="1" topLeftCell="A2" activePane="bottomLeft" state="frozen"/>
      <selection pane="bottomLeft" activeCell="AR1" sqref="AR1:AW1048576"/>
    </sheetView>
  </sheetViews>
  <sheetFormatPr defaultRowHeight="15" x14ac:dyDescent="0.25"/>
  <cols>
    <col min="5" max="5" width="7.28515625" customWidth="1"/>
    <col min="16" max="16" width="7.140625" customWidth="1"/>
    <col min="18" max="18" width="6.7109375" customWidth="1"/>
    <col min="20" max="20" width="7.5703125" customWidth="1"/>
    <col min="22" max="22" width="7.7109375" customWidth="1"/>
    <col min="24" max="24" width="7.140625" customWidth="1"/>
    <col min="26" max="26" width="6.28515625" customWidth="1"/>
    <col min="28" max="30" width="6.85546875" customWidth="1"/>
    <col min="42" max="43" width="14.42578125" customWidth="1"/>
    <col min="73" max="73" width="15.5703125" customWidth="1"/>
    <col min="74" max="74" width="6.85546875" customWidth="1"/>
  </cols>
  <sheetData>
    <row r="1" spans="1:91" s="1" customFormat="1" ht="47.25" customHeight="1" x14ac:dyDescent="0.25">
      <c r="A1" s="1" t="s">
        <v>0</v>
      </c>
      <c r="B1" s="1" t="s">
        <v>1</v>
      </c>
      <c r="C1" s="1" t="s">
        <v>145</v>
      </c>
      <c r="D1" s="1" t="s">
        <v>2</v>
      </c>
      <c r="E1" s="1" t="s">
        <v>82</v>
      </c>
      <c r="F1" s="1" t="s">
        <v>3</v>
      </c>
      <c r="G1" s="1" t="s">
        <v>83</v>
      </c>
      <c r="H1" s="1" t="s">
        <v>4</v>
      </c>
      <c r="I1" s="1" t="s">
        <v>79</v>
      </c>
      <c r="J1" s="1" t="s">
        <v>84</v>
      </c>
      <c r="K1" s="1" t="s">
        <v>5</v>
      </c>
      <c r="L1" s="1" t="s">
        <v>85</v>
      </c>
      <c r="M1" s="1" t="s">
        <v>6</v>
      </c>
      <c r="N1" s="1" t="s">
        <v>86</v>
      </c>
      <c r="O1" s="2" t="s">
        <v>87</v>
      </c>
      <c r="P1" s="1" t="s">
        <v>89</v>
      </c>
      <c r="Q1" s="1" t="s">
        <v>53</v>
      </c>
      <c r="R1" s="1" t="s">
        <v>88</v>
      </c>
      <c r="S1" s="1" t="s">
        <v>514</v>
      </c>
      <c r="T1" s="1" t="s">
        <v>515</v>
      </c>
      <c r="U1" s="1" t="s">
        <v>97</v>
      </c>
      <c r="V1" s="1" t="s">
        <v>516</v>
      </c>
      <c r="W1" s="1" t="s">
        <v>517</v>
      </c>
      <c r="X1" s="1" t="s">
        <v>90</v>
      </c>
      <c r="Y1" s="1" t="s">
        <v>96</v>
      </c>
      <c r="Z1" s="1" t="s">
        <v>91</v>
      </c>
      <c r="AA1" s="1" t="s">
        <v>95</v>
      </c>
      <c r="AB1" s="1" t="s">
        <v>92</v>
      </c>
      <c r="AC1" s="1" t="s">
        <v>139</v>
      </c>
      <c r="AD1" s="1" t="s">
        <v>140</v>
      </c>
      <c r="AE1" s="1" t="s">
        <v>94</v>
      </c>
      <c r="AF1" s="1" t="s">
        <v>93</v>
      </c>
      <c r="AG1" t="s">
        <v>518</v>
      </c>
      <c r="AH1" t="s">
        <v>518</v>
      </c>
      <c r="AI1" s="1" t="s">
        <v>519</v>
      </c>
      <c r="AJ1" s="1" t="s">
        <v>520</v>
      </c>
      <c r="AK1" s="1" t="s">
        <v>521</v>
      </c>
      <c r="AL1" s="1" t="s">
        <v>141</v>
      </c>
      <c r="AM1" s="1" t="s">
        <v>142</v>
      </c>
      <c r="AN1" s="1" t="s">
        <v>98</v>
      </c>
      <c r="AO1" s="1" t="s">
        <v>99</v>
      </c>
      <c r="AP1" s="1" t="s">
        <v>100</v>
      </c>
      <c r="AQ1" s="1" t="s">
        <v>200</v>
      </c>
      <c r="AR1" s="1" t="s">
        <v>101</v>
      </c>
      <c r="AS1" s="1" t="s">
        <v>102</v>
      </c>
      <c r="AT1" s="1" t="s">
        <v>103</v>
      </c>
      <c r="AU1" s="1" t="s">
        <v>104</v>
      </c>
      <c r="AV1" s="1" t="s">
        <v>105</v>
      </c>
      <c r="AW1" s="1" t="s">
        <v>106</v>
      </c>
      <c r="AX1" s="1" t="s">
        <v>107</v>
      </c>
      <c r="AY1" s="1" t="s">
        <v>108</v>
      </c>
      <c r="AZ1" s="1" t="s">
        <v>340</v>
      </c>
      <c r="BA1" s="1" t="s">
        <v>341</v>
      </c>
      <c r="BB1" s="1" t="s">
        <v>109</v>
      </c>
      <c r="BC1" s="1" t="s">
        <v>110</v>
      </c>
      <c r="BD1" s="1" t="s">
        <v>111</v>
      </c>
      <c r="BE1" s="1" t="s">
        <v>112</v>
      </c>
      <c r="BF1" s="1" t="s">
        <v>113</v>
      </c>
      <c r="BG1" s="1" t="s">
        <v>114</v>
      </c>
      <c r="BH1" s="1" t="s">
        <v>115</v>
      </c>
      <c r="BI1" s="1" t="s">
        <v>116</v>
      </c>
      <c r="BJ1" s="1" t="s">
        <v>117</v>
      </c>
      <c r="BK1" s="1" t="s">
        <v>421</v>
      </c>
      <c r="BL1" s="1" t="s">
        <v>420</v>
      </c>
      <c r="BM1" s="1" t="s">
        <v>419</v>
      </c>
      <c r="BN1" s="1" t="s">
        <v>432</v>
      </c>
      <c r="BO1" s="1" t="s">
        <v>118</v>
      </c>
      <c r="BP1" s="1" t="s">
        <v>119</v>
      </c>
      <c r="BQ1" s="1" t="s">
        <v>120</v>
      </c>
      <c r="BR1" s="1" t="s">
        <v>121</v>
      </c>
      <c r="BS1" s="1" t="s">
        <v>122</v>
      </c>
      <c r="BT1" s="1" t="s">
        <v>123</v>
      </c>
      <c r="BU1" s="1" t="s">
        <v>124</v>
      </c>
      <c r="BV1" s="1" t="s">
        <v>125</v>
      </c>
      <c r="BW1" s="1" t="s">
        <v>9</v>
      </c>
      <c r="BX1" s="1" t="s">
        <v>126</v>
      </c>
      <c r="BY1" s="1" t="s">
        <v>418</v>
      </c>
      <c r="BZ1" s="1" t="s">
        <v>417</v>
      </c>
      <c r="CA1" s="1" t="s">
        <v>127</v>
      </c>
      <c r="CB1" s="1" t="s">
        <v>128</v>
      </c>
      <c r="CC1" s="1" t="s">
        <v>129</v>
      </c>
      <c r="CD1" s="1" t="s">
        <v>130</v>
      </c>
      <c r="CE1" s="1" t="s">
        <v>131</v>
      </c>
      <c r="CF1" s="1" t="s">
        <v>132</v>
      </c>
      <c r="CG1" s="1" t="s">
        <v>133</v>
      </c>
      <c r="CH1" s="1" t="s">
        <v>134</v>
      </c>
      <c r="CI1" s="1" t="s">
        <v>135</v>
      </c>
      <c r="CJ1" s="1" t="s">
        <v>136</v>
      </c>
      <c r="CK1" s="1" t="s">
        <v>137</v>
      </c>
      <c r="CL1" s="1" t="s">
        <v>138</v>
      </c>
      <c r="CM1" s="1" t="s">
        <v>435</v>
      </c>
    </row>
    <row r="2" spans="1:91" ht="14.25" customHeight="1" x14ac:dyDescent="0.25">
      <c r="A2">
        <v>1</v>
      </c>
      <c r="B2">
        <v>21</v>
      </c>
      <c r="C2">
        <f t="shared" ref="C2:C55" si="0">IF(B2&lt;36,1,IF(AND(B2&gt;35,B2&lt;56),2,IF(B2&gt;55,3)))</f>
        <v>1</v>
      </c>
      <c r="D2" t="s">
        <v>41</v>
      </c>
      <c r="E2">
        <v>1</v>
      </c>
      <c r="F2" t="s">
        <v>43</v>
      </c>
      <c r="G2">
        <v>2</v>
      </c>
      <c r="H2">
        <v>2</v>
      </c>
      <c r="I2" t="s">
        <v>80</v>
      </c>
      <c r="J2">
        <v>2</v>
      </c>
      <c r="M2" t="s">
        <v>52</v>
      </c>
      <c r="N2">
        <v>4</v>
      </c>
      <c r="O2" t="s">
        <v>55</v>
      </c>
      <c r="P2">
        <v>0</v>
      </c>
      <c r="Q2" t="s">
        <v>54</v>
      </c>
      <c r="R2">
        <v>1</v>
      </c>
      <c r="S2" t="s">
        <v>54</v>
      </c>
      <c r="T2">
        <v>1</v>
      </c>
      <c r="U2" t="s">
        <v>55</v>
      </c>
      <c r="V2">
        <v>0</v>
      </c>
      <c r="W2" t="s">
        <v>55</v>
      </c>
      <c r="X2">
        <v>0</v>
      </c>
      <c r="Y2" t="s">
        <v>55</v>
      </c>
      <c r="Z2">
        <v>0</v>
      </c>
      <c r="AA2" t="s">
        <v>54</v>
      </c>
      <c r="AB2">
        <v>1</v>
      </c>
      <c r="AC2">
        <f>SUM(P2,R2,T2,V2,X2,Z2,AB2)</f>
        <v>3</v>
      </c>
      <c r="AD2">
        <f>IF(AC2&gt;5,2,IF(AC2&lt;4,0,1))</f>
        <v>0</v>
      </c>
      <c r="AE2" t="s">
        <v>54</v>
      </c>
      <c r="AF2">
        <v>1</v>
      </c>
      <c r="AG2" t="b">
        <v>1</v>
      </c>
      <c r="AH2">
        <v>0</v>
      </c>
      <c r="AI2" t="s">
        <v>59</v>
      </c>
      <c r="AJ2">
        <v>3</v>
      </c>
      <c r="AK2">
        <v>0</v>
      </c>
      <c r="AL2">
        <f>SUM(AC2,AH2,AK2)</f>
        <v>3</v>
      </c>
      <c r="AM2">
        <f t="shared" ref="AM2:AM66" si="1">IF(AL2&gt;7,2,IF(AL2&lt;6,0,1))</f>
        <v>0</v>
      </c>
      <c r="AN2" t="s">
        <v>63</v>
      </c>
      <c r="AO2">
        <v>4</v>
      </c>
      <c r="AP2" t="s">
        <v>66</v>
      </c>
      <c r="AQ2">
        <v>3</v>
      </c>
      <c r="AR2" t="s">
        <v>63</v>
      </c>
      <c r="AS2" t="s">
        <v>63</v>
      </c>
      <c r="AT2" t="s">
        <v>63</v>
      </c>
      <c r="AU2" t="s">
        <v>64</v>
      </c>
      <c r="AV2">
        <v>4</v>
      </c>
      <c r="AW2">
        <v>4</v>
      </c>
      <c r="AX2">
        <v>4</v>
      </c>
      <c r="AY2">
        <v>3</v>
      </c>
      <c r="AZ2">
        <f>SUM(AV2:AY2)</f>
        <v>15</v>
      </c>
      <c r="BA2">
        <f>IF(AZ2&gt;15,2,IF(AZ2&lt;12,0,1))</f>
        <v>1</v>
      </c>
      <c r="BB2" t="s">
        <v>54</v>
      </c>
      <c r="BC2" t="s">
        <v>54</v>
      </c>
      <c r="BD2" t="s">
        <v>55</v>
      </c>
      <c r="BE2" t="s">
        <v>55</v>
      </c>
      <c r="BF2" t="s">
        <v>55</v>
      </c>
      <c r="BG2" t="s">
        <v>55</v>
      </c>
      <c r="BH2">
        <v>1</v>
      </c>
      <c r="BI2">
        <v>1</v>
      </c>
      <c r="BJ2">
        <v>0</v>
      </c>
      <c r="BK2">
        <v>0</v>
      </c>
      <c r="BL2">
        <v>2</v>
      </c>
      <c r="BM2">
        <v>0</v>
      </c>
      <c r="BO2" t="s">
        <v>60</v>
      </c>
      <c r="BP2">
        <v>1</v>
      </c>
      <c r="BQ2" t="s">
        <v>54</v>
      </c>
      <c r="BR2">
        <v>1</v>
      </c>
      <c r="BS2" t="s">
        <v>69</v>
      </c>
      <c r="BT2">
        <v>1</v>
      </c>
      <c r="BU2" t="s">
        <v>73</v>
      </c>
      <c r="BV2">
        <v>2</v>
      </c>
      <c r="BX2" t="s">
        <v>77</v>
      </c>
      <c r="BY2">
        <v>2</v>
      </c>
      <c r="BZ2">
        <v>2</v>
      </c>
      <c r="CA2" t="s">
        <v>54</v>
      </c>
      <c r="CB2" t="s">
        <v>55</v>
      </c>
      <c r="CC2" t="s">
        <v>55</v>
      </c>
      <c r="CD2" t="s">
        <v>55</v>
      </c>
      <c r="CE2" t="s">
        <v>55</v>
      </c>
      <c r="CF2" t="s">
        <v>55</v>
      </c>
      <c r="CG2">
        <v>0</v>
      </c>
      <c r="CH2">
        <v>1</v>
      </c>
      <c r="CI2">
        <v>1</v>
      </c>
      <c r="CJ2">
        <v>1</v>
      </c>
      <c r="CK2">
        <v>1</v>
      </c>
      <c r="CL2">
        <v>1</v>
      </c>
      <c r="CM2">
        <f>SUM(CG2:CL2)</f>
        <v>5</v>
      </c>
    </row>
    <row r="3" spans="1:91" x14ac:dyDescent="0.25">
      <c r="A3">
        <v>2</v>
      </c>
      <c r="B3">
        <v>21</v>
      </c>
      <c r="C3">
        <f t="shared" si="0"/>
        <v>1</v>
      </c>
      <c r="D3" t="s">
        <v>41</v>
      </c>
      <c r="E3">
        <v>1</v>
      </c>
      <c r="F3" t="s">
        <v>43</v>
      </c>
      <c r="G3">
        <v>2</v>
      </c>
      <c r="H3">
        <v>2</v>
      </c>
      <c r="I3" t="s">
        <v>80</v>
      </c>
      <c r="J3">
        <v>2</v>
      </c>
      <c r="M3" t="s">
        <v>49</v>
      </c>
      <c r="N3">
        <v>1</v>
      </c>
      <c r="O3" t="s">
        <v>55</v>
      </c>
      <c r="P3">
        <v>0</v>
      </c>
      <c r="Q3" t="s">
        <v>54</v>
      </c>
      <c r="R3">
        <v>1</v>
      </c>
      <c r="S3" t="s">
        <v>55</v>
      </c>
      <c r="T3">
        <v>0</v>
      </c>
      <c r="U3" t="s">
        <v>55</v>
      </c>
      <c r="V3">
        <v>0</v>
      </c>
      <c r="W3" t="s">
        <v>54</v>
      </c>
      <c r="X3">
        <v>1</v>
      </c>
      <c r="Y3" t="s">
        <v>55</v>
      </c>
      <c r="Z3">
        <v>0</v>
      </c>
      <c r="AA3" t="s">
        <v>54</v>
      </c>
      <c r="AB3">
        <v>1</v>
      </c>
      <c r="AC3">
        <f t="shared" ref="AC3:AC64" si="2">SUM(P3,R3,T3,V3,X3,Z3,AB3)</f>
        <v>3</v>
      </c>
      <c r="AD3">
        <f t="shared" ref="AD3:AD66" si="3">IF(AC3&gt;5,2,IF(AC3&lt;4,0,1))</f>
        <v>0</v>
      </c>
      <c r="AE3" t="s">
        <v>54</v>
      </c>
      <c r="AF3">
        <v>1</v>
      </c>
      <c r="AG3" t="b">
        <v>1</v>
      </c>
      <c r="AH3">
        <v>0</v>
      </c>
      <c r="AI3" t="s">
        <v>58</v>
      </c>
      <c r="AJ3">
        <v>2</v>
      </c>
      <c r="AK3">
        <v>1</v>
      </c>
      <c r="AL3">
        <f t="shared" ref="AL3:AL66" si="4">SUM(AC3,AH3,AK3)</f>
        <v>4</v>
      </c>
      <c r="AM3">
        <f t="shared" si="1"/>
        <v>0</v>
      </c>
      <c r="AN3" t="s">
        <v>63</v>
      </c>
      <c r="AO3">
        <v>4</v>
      </c>
      <c r="AP3" t="s">
        <v>66</v>
      </c>
      <c r="AQ3">
        <v>3</v>
      </c>
      <c r="AR3" t="s">
        <v>63</v>
      </c>
      <c r="AS3" t="s">
        <v>62</v>
      </c>
      <c r="AT3" t="s">
        <v>64</v>
      </c>
      <c r="AU3" t="s">
        <v>64</v>
      </c>
      <c r="AV3">
        <v>4</v>
      </c>
      <c r="AW3">
        <v>2</v>
      </c>
      <c r="AX3">
        <v>3</v>
      </c>
      <c r="AY3">
        <v>3</v>
      </c>
      <c r="AZ3">
        <f t="shared" ref="AZ3:AZ66" si="5">SUM(AV3:AY3)</f>
        <v>12</v>
      </c>
      <c r="BA3">
        <f t="shared" ref="BA3:BA66" si="6">IF(AZ3&gt;15,2,IF(AZ3&lt;12,0,1))</f>
        <v>1</v>
      </c>
      <c r="BB3" t="s">
        <v>54</v>
      </c>
      <c r="BC3" t="s">
        <v>54</v>
      </c>
      <c r="BD3" t="s">
        <v>54</v>
      </c>
      <c r="BE3" t="s">
        <v>55</v>
      </c>
      <c r="BF3" t="s">
        <v>55</v>
      </c>
      <c r="BG3" t="s">
        <v>55</v>
      </c>
      <c r="BH3">
        <v>1</v>
      </c>
      <c r="BI3">
        <v>1</v>
      </c>
      <c r="BJ3">
        <v>0</v>
      </c>
      <c r="BK3">
        <v>0</v>
      </c>
      <c r="BL3">
        <v>2</v>
      </c>
      <c r="BM3">
        <v>0</v>
      </c>
      <c r="BO3" t="s">
        <v>63</v>
      </c>
      <c r="BP3">
        <v>4</v>
      </c>
      <c r="BQ3" t="s">
        <v>54</v>
      </c>
      <c r="BR3">
        <v>1</v>
      </c>
      <c r="BS3" t="s">
        <v>70</v>
      </c>
      <c r="BT3">
        <v>2</v>
      </c>
      <c r="BU3" t="s">
        <v>73</v>
      </c>
      <c r="BV3">
        <v>2</v>
      </c>
      <c r="BX3" t="s">
        <v>77</v>
      </c>
      <c r="BY3">
        <v>2</v>
      </c>
      <c r="BZ3">
        <v>2</v>
      </c>
      <c r="CA3" t="s">
        <v>55</v>
      </c>
      <c r="CB3" t="s">
        <v>55</v>
      </c>
      <c r="CC3" t="s">
        <v>55</v>
      </c>
      <c r="CD3" t="s">
        <v>54</v>
      </c>
      <c r="CE3" t="s">
        <v>55</v>
      </c>
      <c r="CF3" t="s">
        <v>55</v>
      </c>
      <c r="CG3">
        <v>1</v>
      </c>
      <c r="CH3">
        <v>1</v>
      </c>
      <c r="CI3">
        <v>1</v>
      </c>
      <c r="CJ3">
        <v>0</v>
      </c>
      <c r="CK3">
        <v>1</v>
      </c>
      <c r="CL3">
        <v>1</v>
      </c>
      <c r="CM3">
        <f t="shared" ref="CM3:CM66" si="7">SUM(CG3:CL3)</f>
        <v>5</v>
      </c>
    </row>
    <row r="4" spans="1:91" x14ac:dyDescent="0.25">
      <c r="A4">
        <v>3</v>
      </c>
      <c r="B4">
        <v>22</v>
      </c>
      <c r="C4">
        <f t="shared" si="0"/>
        <v>1</v>
      </c>
      <c r="D4" t="s">
        <v>41</v>
      </c>
      <c r="E4">
        <v>1</v>
      </c>
      <c r="F4" t="s">
        <v>43</v>
      </c>
      <c r="G4">
        <v>2</v>
      </c>
      <c r="H4">
        <v>3</v>
      </c>
      <c r="I4" t="s">
        <v>80</v>
      </c>
      <c r="J4">
        <v>2</v>
      </c>
      <c r="M4" t="s">
        <v>49</v>
      </c>
      <c r="N4">
        <v>1</v>
      </c>
      <c r="O4" t="s">
        <v>55</v>
      </c>
      <c r="P4">
        <v>0</v>
      </c>
      <c r="Q4" t="s">
        <v>54</v>
      </c>
      <c r="R4">
        <v>1</v>
      </c>
      <c r="S4" t="s">
        <v>55</v>
      </c>
      <c r="T4">
        <v>0</v>
      </c>
      <c r="U4" t="s">
        <v>55</v>
      </c>
      <c r="V4">
        <v>0</v>
      </c>
      <c r="W4" t="s">
        <v>55</v>
      </c>
      <c r="X4">
        <v>0</v>
      </c>
      <c r="Y4" t="s">
        <v>55</v>
      </c>
      <c r="Z4">
        <v>0</v>
      </c>
      <c r="AA4" t="s">
        <v>55</v>
      </c>
      <c r="AB4">
        <v>0</v>
      </c>
      <c r="AC4">
        <f t="shared" si="2"/>
        <v>1</v>
      </c>
      <c r="AD4">
        <f t="shared" si="3"/>
        <v>0</v>
      </c>
      <c r="AE4" t="s">
        <v>54</v>
      </c>
      <c r="AF4">
        <v>1</v>
      </c>
      <c r="AG4" t="b">
        <v>0</v>
      </c>
      <c r="AH4">
        <v>1</v>
      </c>
      <c r="AI4" t="s">
        <v>57</v>
      </c>
      <c r="AJ4">
        <v>1</v>
      </c>
      <c r="AK4">
        <v>0</v>
      </c>
      <c r="AL4">
        <f t="shared" si="4"/>
        <v>2</v>
      </c>
      <c r="AM4">
        <f t="shared" si="1"/>
        <v>0</v>
      </c>
      <c r="AN4" t="s">
        <v>61</v>
      </c>
      <c r="AO4">
        <v>5</v>
      </c>
      <c r="AP4" t="s">
        <v>66</v>
      </c>
      <c r="AQ4">
        <v>3</v>
      </c>
      <c r="AR4" t="s">
        <v>63</v>
      </c>
      <c r="AS4" t="s">
        <v>62</v>
      </c>
      <c r="AT4" t="s">
        <v>63</v>
      </c>
      <c r="AU4" t="s">
        <v>63</v>
      </c>
      <c r="AV4">
        <v>4</v>
      </c>
      <c r="AW4">
        <v>2</v>
      </c>
      <c r="AX4">
        <v>4</v>
      </c>
      <c r="AY4">
        <v>2</v>
      </c>
      <c r="AZ4">
        <f t="shared" si="5"/>
        <v>12</v>
      </c>
      <c r="BA4">
        <f t="shared" si="6"/>
        <v>1</v>
      </c>
      <c r="BB4" t="s">
        <v>55</v>
      </c>
      <c r="BC4" t="s">
        <v>55</v>
      </c>
      <c r="BD4" t="s">
        <v>54</v>
      </c>
      <c r="BE4" t="s">
        <v>55</v>
      </c>
      <c r="BF4" t="s">
        <v>55</v>
      </c>
      <c r="BG4" t="s">
        <v>55</v>
      </c>
      <c r="BH4">
        <v>0</v>
      </c>
      <c r="BI4">
        <v>0</v>
      </c>
      <c r="BJ4">
        <v>0</v>
      </c>
      <c r="BK4">
        <v>1</v>
      </c>
      <c r="BL4">
        <v>0</v>
      </c>
      <c r="BM4">
        <v>0</v>
      </c>
      <c r="BO4" t="s">
        <v>63</v>
      </c>
      <c r="BP4">
        <v>4</v>
      </c>
      <c r="BQ4" t="s">
        <v>54</v>
      </c>
      <c r="BR4">
        <v>1</v>
      </c>
      <c r="BS4" t="s">
        <v>72</v>
      </c>
      <c r="BT4">
        <v>4</v>
      </c>
      <c r="BU4" t="s">
        <v>73</v>
      </c>
      <c r="BV4">
        <v>2</v>
      </c>
      <c r="BX4" t="s">
        <v>76</v>
      </c>
      <c r="BY4">
        <v>4</v>
      </c>
      <c r="BZ4">
        <v>3</v>
      </c>
      <c r="CA4" t="s">
        <v>55</v>
      </c>
      <c r="CB4" t="s">
        <v>54</v>
      </c>
      <c r="CC4" t="s">
        <v>55</v>
      </c>
      <c r="CD4" t="s">
        <v>54</v>
      </c>
      <c r="CE4" t="s">
        <v>55</v>
      </c>
      <c r="CF4" t="s">
        <v>54</v>
      </c>
      <c r="CG4">
        <v>1</v>
      </c>
      <c r="CH4">
        <v>0</v>
      </c>
      <c r="CI4">
        <v>1</v>
      </c>
      <c r="CJ4">
        <v>0</v>
      </c>
      <c r="CK4">
        <v>1</v>
      </c>
      <c r="CL4">
        <v>0</v>
      </c>
      <c r="CM4">
        <f t="shared" si="7"/>
        <v>3</v>
      </c>
    </row>
    <row r="5" spans="1:91" x14ac:dyDescent="0.25">
      <c r="A5">
        <v>4</v>
      </c>
      <c r="B5">
        <v>22</v>
      </c>
      <c r="C5">
        <f t="shared" si="0"/>
        <v>1</v>
      </c>
      <c r="D5" t="s">
        <v>41</v>
      </c>
      <c r="E5">
        <v>1</v>
      </c>
      <c r="F5" t="s">
        <v>43</v>
      </c>
      <c r="G5">
        <v>2</v>
      </c>
      <c r="H5">
        <v>2</v>
      </c>
      <c r="I5" t="s">
        <v>80</v>
      </c>
      <c r="J5">
        <v>2</v>
      </c>
      <c r="M5" t="s">
        <v>49</v>
      </c>
      <c r="N5">
        <v>1</v>
      </c>
      <c r="O5" t="s">
        <v>55</v>
      </c>
      <c r="P5">
        <v>0</v>
      </c>
      <c r="Q5" t="s">
        <v>54</v>
      </c>
      <c r="R5">
        <v>1</v>
      </c>
      <c r="S5" t="s">
        <v>55</v>
      </c>
      <c r="T5">
        <v>0</v>
      </c>
      <c r="U5" t="s">
        <v>55</v>
      </c>
      <c r="V5">
        <v>0</v>
      </c>
      <c r="W5" t="s">
        <v>55</v>
      </c>
      <c r="X5">
        <v>0</v>
      </c>
      <c r="Y5" t="s">
        <v>55</v>
      </c>
      <c r="Z5">
        <v>0</v>
      </c>
      <c r="AA5" t="s">
        <v>54</v>
      </c>
      <c r="AB5">
        <v>1</v>
      </c>
      <c r="AC5">
        <f t="shared" si="2"/>
        <v>2</v>
      </c>
      <c r="AD5">
        <f t="shared" si="3"/>
        <v>0</v>
      </c>
      <c r="AE5" t="s">
        <v>54</v>
      </c>
      <c r="AF5">
        <v>1</v>
      </c>
      <c r="AG5" t="b">
        <v>1</v>
      </c>
      <c r="AH5">
        <v>0</v>
      </c>
      <c r="AI5" t="s">
        <v>57</v>
      </c>
      <c r="AJ5">
        <v>1</v>
      </c>
      <c r="AK5">
        <v>0</v>
      </c>
      <c r="AL5">
        <f t="shared" si="4"/>
        <v>2</v>
      </c>
      <c r="AM5">
        <f t="shared" si="1"/>
        <v>0</v>
      </c>
      <c r="AN5" t="s">
        <v>61</v>
      </c>
      <c r="AO5">
        <v>5</v>
      </c>
      <c r="AP5" t="s">
        <v>66</v>
      </c>
      <c r="AQ5">
        <v>3</v>
      </c>
      <c r="AR5" t="s">
        <v>61</v>
      </c>
      <c r="AS5" t="s">
        <v>61</v>
      </c>
      <c r="AT5" t="s">
        <v>61</v>
      </c>
      <c r="AU5" t="s">
        <v>63</v>
      </c>
      <c r="AV5">
        <v>5</v>
      </c>
      <c r="AW5">
        <v>5</v>
      </c>
      <c r="AX5">
        <v>5</v>
      </c>
      <c r="AY5">
        <v>2</v>
      </c>
      <c r="AZ5">
        <f t="shared" si="5"/>
        <v>17</v>
      </c>
      <c r="BA5">
        <f t="shared" si="6"/>
        <v>2</v>
      </c>
      <c r="BB5" t="s">
        <v>55</v>
      </c>
      <c r="BC5" t="s">
        <v>55</v>
      </c>
      <c r="BD5" t="s">
        <v>54</v>
      </c>
      <c r="BE5" t="s">
        <v>55</v>
      </c>
      <c r="BF5" t="s">
        <v>55</v>
      </c>
      <c r="BG5" t="s">
        <v>55</v>
      </c>
      <c r="BH5">
        <v>0</v>
      </c>
      <c r="BI5">
        <v>0</v>
      </c>
      <c r="BJ5">
        <v>0</v>
      </c>
      <c r="BK5">
        <v>1</v>
      </c>
      <c r="BL5">
        <v>0</v>
      </c>
      <c r="BM5">
        <v>0</v>
      </c>
      <c r="BO5" t="s">
        <v>63</v>
      </c>
      <c r="BP5">
        <v>4</v>
      </c>
      <c r="BQ5" t="s">
        <v>55</v>
      </c>
      <c r="BR5">
        <v>0</v>
      </c>
      <c r="BX5">
        <v>3</v>
      </c>
      <c r="BY5">
        <v>3</v>
      </c>
      <c r="BZ5">
        <v>3</v>
      </c>
      <c r="CA5" t="s">
        <v>54</v>
      </c>
      <c r="CB5" t="s">
        <v>55</v>
      </c>
      <c r="CC5" t="s">
        <v>55</v>
      </c>
      <c r="CD5" t="s">
        <v>55</v>
      </c>
      <c r="CE5" t="s">
        <v>55</v>
      </c>
      <c r="CF5" t="s">
        <v>55</v>
      </c>
      <c r="CG5">
        <v>0</v>
      </c>
      <c r="CH5">
        <v>1</v>
      </c>
      <c r="CI5">
        <v>1</v>
      </c>
      <c r="CJ5">
        <v>1</v>
      </c>
      <c r="CK5">
        <v>1</v>
      </c>
      <c r="CL5">
        <v>1</v>
      </c>
      <c r="CM5">
        <f t="shared" si="7"/>
        <v>5</v>
      </c>
    </row>
    <row r="6" spans="1:91" x14ac:dyDescent="0.25">
      <c r="A6">
        <v>5</v>
      </c>
      <c r="B6">
        <v>22</v>
      </c>
      <c r="C6">
        <f t="shared" si="0"/>
        <v>1</v>
      </c>
      <c r="D6" t="s">
        <v>41</v>
      </c>
      <c r="E6">
        <v>1</v>
      </c>
      <c r="F6" t="s">
        <v>43</v>
      </c>
      <c r="G6">
        <v>2</v>
      </c>
      <c r="H6">
        <v>2</v>
      </c>
      <c r="I6" t="s">
        <v>80</v>
      </c>
      <c r="J6">
        <v>2</v>
      </c>
      <c r="M6" t="s">
        <v>8</v>
      </c>
      <c r="N6">
        <v>5</v>
      </c>
      <c r="O6" t="s">
        <v>55</v>
      </c>
      <c r="P6">
        <v>0</v>
      </c>
      <c r="Q6" t="s">
        <v>54</v>
      </c>
      <c r="R6">
        <v>1</v>
      </c>
      <c r="S6" t="s">
        <v>55</v>
      </c>
      <c r="T6">
        <v>0</v>
      </c>
      <c r="U6" t="s">
        <v>55</v>
      </c>
      <c r="V6">
        <v>0</v>
      </c>
      <c r="W6" t="s">
        <v>55</v>
      </c>
      <c r="X6">
        <v>0</v>
      </c>
      <c r="Y6" t="s">
        <v>55</v>
      </c>
      <c r="Z6">
        <v>0</v>
      </c>
      <c r="AA6" t="s">
        <v>54</v>
      </c>
      <c r="AB6">
        <v>1</v>
      </c>
      <c r="AC6">
        <f t="shared" si="2"/>
        <v>2</v>
      </c>
      <c r="AD6">
        <f t="shared" si="3"/>
        <v>0</v>
      </c>
      <c r="AE6" t="s">
        <v>54</v>
      </c>
      <c r="AF6">
        <v>1</v>
      </c>
      <c r="AG6" t="b">
        <v>1</v>
      </c>
      <c r="AH6">
        <v>0</v>
      </c>
      <c r="AI6" t="s">
        <v>56</v>
      </c>
      <c r="AJ6">
        <v>0</v>
      </c>
      <c r="AK6">
        <v>0</v>
      </c>
      <c r="AL6">
        <f t="shared" si="4"/>
        <v>2</v>
      </c>
      <c r="AM6">
        <f t="shared" si="1"/>
        <v>0</v>
      </c>
      <c r="AN6" t="s">
        <v>64</v>
      </c>
      <c r="AO6">
        <v>3</v>
      </c>
      <c r="AP6" t="s">
        <v>66</v>
      </c>
      <c r="AQ6">
        <v>3</v>
      </c>
      <c r="AR6" t="s">
        <v>63</v>
      </c>
      <c r="AS6" t="s">
        <v>62</v>
      </c>
      <c r="AT6" t="s">
        <v>62</v>
      </c>
      <c r="AU6" t="s">
        <v>63</v>
      </c>
      <c r="AV6">
        <v>4</v>
      </c>
      <c r="AW6">
        <v>2</v>
      </c>
      <c r="AX6">
        <v>2</v>
      </c>
      <c r="AY6">
        <v>2</v>
      </c>
      <c r="AZ6">
        <f t="shared" si="5"/>
        <v>10</v>
      </c>
      <c r="BA6">
        <f t="shared" si="6"/>
        <v>0</v>
      </c>
      <c r="BB6" t="s">
        <v>54</v>
      </c>
      <c r="BC6" t="s">
        <v>54</v>
      </c>
      <c r="BD6" t="s">
        <v>55</v>
      </c>
      <c r="BE6" t="s">
        <v>55</v>
      </c>
      <c r="BF6" t="s">
        <v>55</v>
      </c>
      <c r="BG6" t="s">
        <v>55</v>
      </c>
      <c r="BH6">
        <v>1</v>
      </c>
      <c r="BI6">
        <v>1</v>
      </c>
      <c r="BJ6">
        <v>0</v>
      </c>
      <c r="BK6">
        <v>0</v>
      </c>
      <c r="BL6">
        <v>2</v>
      </c>
      <c r="BM6">
        <v>0</v>
      </c>
      <c r="BO6" t="s">
        <v>68</v>
      </c>
      <c r="BP6">
        <v>2</v>
      </c>
      <c r="BQ6" t="s">
        <v>55</v>
      </c>
      <c r="BR6">
        <v>0</v>
      </c>
      <c r="BX6" t="s">
        <v>76</v>
      </c>
      <c r="BY6">
        <v>4</v>
      </c>
      <c r="BZ6">
        <v>3</v>
      </c>
      <c r="CA6" t="s">
        <v>55</v>
      </c>
      <c r="CB6" t="s">
        <v>54</v>
      </c>
      <c r="CC6" t="s">
        <v>54</v>
      </c>
      <c r="CD6" t="s">
        <v>54</v>
      </c>
      <c r="CE6" t="s">
        <v>55</v>
      </c>
      <c r="CF6" t="s">
        <v>54</v>
      </c>
      <c r="CG6">
        <v>1</v>
      </c>
      <c r="CH6">
        <v>0</v>
      </c>
      <c r="CI6">
        <v>0</v>
      </c>
      <c r="CJ6">
        <v>0</v>
      </c>
      <c r="CK6">
        <v>1</v>
      </c>
      <c r="CL6">
        <v>0</v>
      </c>
      <c r="CM6">
        <f t="shared" si="7"/>
        <v>2</v>
      </c>
    </row>
    <row r="7" spans="1:91" x14ac:dyDescent="0.25">
      <c r="A7">
        <v>6</v>
      </c>
      <c r="B7">
        <v>21</v>
      </c>
      <c r="C7">
        <f t="shared" si="0"/>
        <v>1</v>
      </c>
      <c r="D7" t="s">
        <v>41</v>
      </c>
      <c r="E7">
        <v>1</v>
      </c>
      <c r="F7" t="s">
        <v>43</v>
      </c>
      <c r="G7">
        <v>2</v>
      </c>
      <c r="H7">
        <v>2</v>
      </c>
      <c r="I7" t="s">
        <v>80</v>
      </c>
      <c r="J7">
        <v>2</v>
      </c>
      <c r="M7" t="s">
        <v>49</v>
      </c>
      <c r="N7">
        <v>1</v>
      </c>
      <c r="O7" t="s">
        <v>55</v>
      </c>
      <c r="P7">
        <v>0</v>
      </c>
      <c r="Q7" t="s">
        <v>54</v>
      </c>
      <c r="R7">
        <v>1</v>
      </c>
      <c r="S7" t="s">
        <v>55</v>
      </c>
      <c r="T7">
        <v>0</v>
      </c>
      <c r="U7" t="s">
        <v>55</v>
      </c>
      <c r="V7">
        <v>0</v>
      </c>
      <c r="W7" t="s">
        <v>55</v>
      </c>
      <c r="X7">
        <v>0</v>
      </c>
      <c r="Y7" t="s">
        <v>55</v>
      </c>
      <c r="Z7">
        <v>0</v>
      </c>
      <c r="AA7" t="s">
        <v>54</v>
      </c>
      <c r="AB7">
        <v>1</v>
      </c>
      <c r="AC7">
        <f t="shared" si="2"/>
        <v>2</v>
      </c>
      <c r="AD7">
        <f t="shared" si="3"/>
        <v>0</v>
      </c>
      <c r="AE7" t="s">
        <v>54</v>
      </c>
      <c r="AF7">
        <v>1</v>
      </c>
      <c r="AG7" t="b">
        <v>0</v>
      </c>
      <c r="AH7">
        <v>1</v>
      </c>
      <c r="AI7" t="s">
        <v>57</v>
      </c>
      <c r="AJ7">
        <v>1</v>
      </c>
      <c r="AK7">
        <v>0</v>
      </c>
      <c r="AL7">
        <f t="shared" si="4"/>
        <v>3</v>
      </c>
      <c r="AM7">
        <f t="shared" si="1"/>
        <v>0</v>
      </c>
      <c r="AN7" t="s">
        <v>61</v>
      </c>
      <c r="AO7">
        <v>5</v>
      </c>
      <c r="AP7" t="s">
        <v>66</v>
      </c>
      <c r="AQ7">
        <v>3</v>
      </c>
      <c r="AR7" t="s">
        <v>63</v>
      </c>
      <c r="AS7" t="s">
        <v>61</v>
      </c>
      <c r="AT7" t="s">
        <v>61</v>
      </c>
      <c r="AU7" t="s">
        <v>63</v>
      </c>
      <c r="AV7">
        <v>4</v>
      </c>
      <c r="AW7">
        <v>5</v>
      </c>
      <c r="AX7">
        <v>5</v>
      </c>
      <c r="AY7">
        <v>2</v>
      </c>
      <c r="AZ7">
        <f t="shared" si="5"/>
        <v>16</v>
      </c>
      <c r="BA7">
        <f>IF(AZ7&gt;15,2,IF(AZ7&lt;12,0,1))</f>
        <v>2</v>
      </c>
      <c r="BB7" t="s">
        <v>54</v>
      </c>
      <c r="BC7" t="s">
        <v>55</v>
      </c>
      <c r="BD7" t="s">
        <v>55</v>
      </c>
      <c r="BE7" t="s">
        <v>55</v>
      </c>
      <c r="BF7" t="s">
        <v>55</v>
      </c>
      <c r="BG7" t="s">
        <v>55</v>
      </c>
      <c r="BH7">
        <v>1</v>
      </c>
      <c r="BI7">
        <v>0</v>
      </c>
      <c r="BJ7">
        <v>0</v>
      </c>
      <c r="BK7">
        <v>0</v>
      </c>
      <c r="BL7">
        <v>2</v>
      </c>
      <c r="BM7">
        <v>0</v>
      </c>
      <c r="BO7" t="s">
        <v>63</v>
      </c>
      <c r="BP7">
        <v>4</v>
      </c>
      <c r="BQ7" t="s">
        <v>54</v>
      </c>
      <c r="BR7">
        <v>1</v>
      </c>
      <c r="BS7" t="s">
        <v>70</v>
      </c>
      <c r="BT7">
        <v>2</v>
      </c>
      <c r="BU7" t="s">
        <v>73</v>
      </c>
      <c r="BV7">
        <v>2</v>
      </c>
      <c r="BX7" t="s">
        <v>77</v>
      </c>
      <c r="BY7">
        <v>2</v>
      </c>
      <c r="BZ7">
        <v>2</v>
      </c>
      <c r="CA7" t="s">
        <v>55</v>
      </c>
      <c r="CB7" t="s">
        <v>54</v>
      </c>
      <c r="CC7" t="s">
        <v>55</v>
      </c>
      <c r="CD7" t="s">
        <v>54</v>
      </c>
      <c r="CE7" t="s">
        <v>54</v>
      </c>
      <c r="CF7" t="s">
        <v>55</v>
      </c>
      <c r="CG7">
        <v>1</v>
      </c>
      <c r="CH7">
        <v>0</v>
      </c>
      <c r="CI7">
        <v>1</v>
      </c>
      <c r="CJ7">
        <v>0</v>
      </c>
      <c r="CK7">
        <v>0</v>
      </c>
      <c r="CL7">
        <v>1</v>
      </c>
      <c r="CM7">
        <f t="shared" si="7"/>
        <v>3</v>
      </c>
    </row>
    <row r="8" spans="1:91" x14ac:dyDescent="0.25">
      <c r="A8">
        <v>7</v>
      </c>
      <c r="B8">
        <v>23</v>
      </c>
      <c r="C8">
        <f t="shared" si="0"/>
        <v>1</v>
      </c>
      <c r="D8" t="s">
        <v>41</v>
      </c>
      <c r="E8">
        <v>1</v>
      </c>
      <c r="F8" t="s">
        <v>44</v>
      </c>
      <c r="G8">
        <v>1</v>
      </c>
      <c r="H8">
        <v>2</v>
      </c>
      <c r="I8" t="s">
        <v>80</v>
      </c>
      <c r="J8">
        <v>2</v>
      </c>
      <c r="M8" t="s">
        <v>49</v>
      </c>
      <c r="N8">
        <v>1</v>
      </c>
      <c r="O8" t="s">
        <v>55</v>
      </c>
      <c r="P8">
        <v>0</v>
      </c>
      <c r="Q8" t="s">
        <v>54</v>
      </c>
      <c r="R8">
        <v>1</v>
      </c>
      <c r="S8" t="s">
        <v>55</v>
      </c>
      <c r="T8">
        <v>0</v>
      </c>
      <c r="U8" t="s">
        <v>55</v>
      </c>
      <c r="V8">
        <v>0</v>
      </c>
      <c r="W8" t="s">
        <v>55</v>
      </c>
      <c r="X8">
        <v>0</v>
      </c>
      <c r="Y8" t="s">
        <v>55</v>
      </c>
      <c r="Z8">
        <v>0</v>
      </c>
      <c r="AA8" t="s">
        <v>54</v>
      </c>
      <c r="AB8">
        <v>1</v>
      </c>
      <c r="AC8">
        <f t="shared" si="2"/>
        <v>2</v>
      </c>
      <c r="AD8">
        <f t="shared" si="3"/>
        <v>0</v>
      </c>
      <c r="AE8" t="s">
        <v>54</v>
      </c>
      <c r="AF8">
        <v>1</v>
      </c>
      <c r="AG8" t="b">
        <v>1</v>
      </c>
      <c r="AH8">
        <v>0</v>
      </c>
      <c r="AI8" t="s">
        <v>56</v>
      </c>
      <c r="AJ8">
        <v>0</v>
      </c>
      <c r="AK8">
        <v>0</v>
      </c>
      <c r="AL8">
        <f t="shared" si="4"/>
        <v>2</v>
      </c>
      <c r="AM8">
        <f t="shared" si="1"/>
        <v>0</v>
      </c>
      <c r="AN8" t="s">
        <v>63</v>
      </c>
      <c r="AO8">
        <v>4</v>
      </c>
      <c r="AP8" t="s">
        <v>66</v>
      </c>
      <c r="AQ8">
        <v>3</v>
      </c>
      <c r="AR8" t="s">
        <v>63</v>
      </c>
      <c r="AS8" t="s">
        <v>62</v>
      </c>
      <c r="AT8" t="s">
        <v>62</v>
      </c>
      <c r="AU8" t="s">
        <v>63</v>
      </c>
      <c r="AV8">
        <v>4</v>
      </c>
      <c r="AW8">
        <v>2</v>
      </c>
      <c r="AX8">
        <v>2</v>
      </c>
      <c r="AY8">
        <v>2</v>
      </c>
      <c r="AZ8">
        <f t="shared" si="5"/>
        <v>10</v>
      </c>
      <c r="BA8">
        <f t="shared" si="6"/>
        <v>0</v>
      </c>
      <c r="BB8" t="s">
        <v>54</v>
      </c>
      <c r="BC8" t="s">
        <v>55</v>
      </c>
      <c r="BD8" t="s">
        <v>55</v>
      </c>
      <c r="BE8" t="s">
        <v>55</v>
      </c>
      <c r="BF8" t="s">
        <v>55</v>
      </c>
      <c r="BG8" t="s">
        <v>55</v>
      </c>
      <c r="BH8">
        <v>1</v>
      </c>
      <c r="BI8">
        <v>0</v>
      </c>
      <c r="BJ8">
        <v>0</v>
      </c>
      <c r="BK8">
        <v>0</v>
      </c>
      <c r="BL8">
        <v>2</v>
      </c>
      <c r="BM8">
        <v>0</v>
      </c>
      <c r="BO8" t="s">
        <v>63</v>
      </c>
      <c r="BP8">
        <v>4</v>
      </c>
      <c r="BQ8" t="s">
        <v>55</v>
      </c>
      <c r="BR8">
        <v>0</v>
      </c>
      <c r="BX8" t="s">
        <v>77</v>
      </c>
      <c r="BY8">
        <v>2</v>
      </c>
      <c r="BZ8">
        <v>2</v>
      </c>
      <c r="CA8" t="s">
        <v>54</v>
      </c>
      <c r="CB8" t="s">
        <v>55</v>
      </c>
      <c r="CC8" t="s">
        <v>54</v>
      </c>
      <c r="CD8" t="s">
        <v>54</v>
      </c>
      <c r="CE8" t="s">
        <v>54</v>
      </c>
      <c r="CF8" t="s">
        <v>55</v>
      </c>
      <c r="CG8">
        <v>0</v>
      </c>
      <c r="CH8">
        <v>1</v>
      </c>
      <c r="CI8">
        <v>0</v>
      </c>
      <c r="CJ8">
        <v>0</v>
      </c>
      <c r="CK8">
        <v>0</v>
      </c>
      <c r="CL8">
        <v>1</v>
      </c>
      <c r="CM8">
        <f t="shared" si="7"/>
        <v>2</v>
      </c>
    </row>
    <row r="9" spans="1:91" x14ac:dyDescent="0.25">
      <c r="A9">
        <v>8</v>
      </c>
      <c r="B9">
        <v>23</v>
      </c>
      <c r="C9">
        <f t="shared" si="0"/>
        <v>1</v>
      </c>
      <c r="D9" t="s">
        <v>41</v>
      </c>
      <c r="E9">
        <v>1</v>
      </c>
      <c r="F9" t="s">
        <v>43</v>
      </c>
      <c r="G9">
        <v>2</v>
      </c>
      <c r="H9">
        <v>3</v>
      </c>
      <c r="I9" t="s">
        <v>80</v>
      </c>
      <c r="J9">
        <v>2</v>
      </c>
      <c r="M9" t="s">
        <v>50</v>
      </c>
      <c r="N9">
        <v>2</v>
      </c>
      <c r="O9" t="s">
        <v>55</v>
      </c>
      <c r="P9">
        <v>0</v>
      </c>
      <c r="Q9" t="s">
        <v>54</v>
      </c>
      <c r="R9">
        <v>1</v>
      </c>
      <c r="S9" t="s">
        <v>55</v>
      </c>
      <c r="T9">
        <v>0</v>
      </c>
      <c r="U9" t="s">
        <v>55</v>
      </c>
      <c r="V9">
        <v>0</v>
      </c>
      <c r="W9" t="s">
        <v>55</v>
      </c>
      <c r="X9">
        <v>0</v>
      </c>
      <c r="Y9" t="s">
        <v>55</v>
      </c>
      <c r="Z9">
        <v>0</v>
      </c>
      <c r="AA9" t="s">
        <v>54</v>
      </c>
      <c r="AB9">
        <v>1</v>
      </c>
      <c r="AC9">
        <f t="shared" si="2"/>
        <v>2</v>
      </c>
      <c r="AD9">
        <f t="shared" si="3"/>
        <v>0</v>
      </c>
      <c r="AE9" t="s">
        <v>54</v>
      </c>
      <c r="AF9">
        <v>1</v>
      </c>
      <c r="AG9" t="b">
        <v>0</v>
      </c>
      <c r="AH9">
        <v>1</v>
      </c>
      <c r="AI9" t="s">
        <v>57</v>
      </c>
      <c r="AJ9">
        <v>1</v>
      </c>
      <c r="AK9">
        <v>0</v>
      </c>
      <c r="AL9">
        <f t="shared" si="4"/>
        <v>3</v>
      </c>
      <c r="AM9">
        <f t="shared" si="1"/>
        <v>0</v>
      </c>
      <c r="AN9" t="s">
        <v>61</v>
      </c>
      <c r="AO9">
        <v>5</v>
      </c>
      <c r="AP9" t="s">
        <v>8</v>
      </c>
      <c r="AQ9">
        <v>6</v>
      </c>
      <c r="AR9" t="s">
        <v>63</v>
      </c>
      <c r="AS9" t="s">
        <v>63</v>
      </c>
      <c r="AT9" t="s">
        <v>63</v>
      </c>
      <c r="AU9" t="s">
        <v>63</v>
      </c>
      <c r="AV9">
        <v>4</v>
      </c>
      <c r="AW9">
        <v>4</v>
      </c>
      <c r="AX9">
        <v>4</v>
      </c>
      <c r="AY9">
        <v>2</v>
      </c>
      <c r="AZ9">
        <f t="shared" si="5"/>
        <v>14</v>
      </c>
      <c r="BA9">
        <f t="shared" si="6"/>
        <v>1</v>
      </c>
      <c r="BB9" t="s">
        <v>55</v>
      </c>
      <c r="BC9" t="s">
        <v>55</v>
      </c>
      <c r="BD9" t="s">
        <v>54</v>
      </c>
      <c r="BE9" t="s">
        <v>55</v>
      </c>
      <c r="BF9" t="s">
        <v>55</v>
      </c>
      <c r="BG9" t="s">
        <v>55</v>
      </c>
      <c r="BH9">
        <v>0</v>
      </c>
      <c r="BI9">
        <v>0</v>
      </c>
      <c r="BJ9">
        <v>0</v>
      </c>
      <c r="BK9">
        <v>1</v>
      </c>
      <c r="BL9">
        <v>0</v>
      </c>
      <c r="BM9">
        <v>0</v>
      </c>
      <c r="BO9" t="s">
        <v>68</v>
      </c>
      <c r="BP9">
        <v>2</v>
      </c>
      <c r="BQ9" t="s">
        <v>54</v>
      </c>
      <c r="BR9">
        <v>1</v>
      </c>
      <c r="BS9" t="s">
        <v>72</v>
      </c>
      <c r="BT9">
        <v>4</v>
      </c>
      <c r="BU9" t="s">
        <v>73</v>
      </c>
      <c r="BV9">
        <v>2</v>
      </c>
      <c r="BX9" t="s">
        <v>76</v>
      </c>
      <c r="BY9">
        <v>4</v>
      </c>
      <c r="BZ9">
        <v>3</v>
      </c>
      <c r="CA9" t="s">
        <v>54</v>
      </c>
      <c r="CB9" t="s">
        <v>54</v>
      </c>
      <c r="CC9" t="s">
        <v>55</v>
      </c>
      <c r="CD9" t="s">
        <v>55</v>
      </c>
      <c r="CE9" t="s">
        <v>55</v>
      </c>
      <c r="CF9" t="s">
        <v>55</v>
      </c>
      <c r="CG9">
        <v>0</v>
      </c>
      <c r="CH9">
        <v>0</v>
      </c>
      <c r="CI9">
        <v>1</v>
      </c>
      <c r="CJ9">
        <v>1</v>
      </c>
      <c r="CK9">
        <v>1</v>
      </c>
      <c r="CL9">
        <v>1</v>
      </c>
      <c r="CM9">
        <f t="shared" si="7"/>
        <v>4</v>
      </c>
    </row>
    <row r="10" spans="1:91" x14ac:dyDescent="0.25">
      <c r="A10">
        <v>9</v>
      </c>
      <c r="B10">
        <v>23</v>
      </c>
      <c r="C10">
        <f t="shared" si="0"/>
        <v>1</v>
      </c>
      <c r="D10" t="s">
        <v>41</v>
      </c>
      <c r="E10">
        <v>1</v>
      </c>
      <c r="F10" t="s">
        <v>44</v>
      </c>
      <c r="G10">
        <v>1</v>
      </c>
      <c r="H10">
        <v>3</v>
      </c>
      <c r="I10" t="s">
        <v>80</v>
      </c>
      <c r="J10">
        <v>2</v>
      </c>
      <c r="M10" t="s">
        <v>50</v>
      </c>
      <c r="N10">
        <v>2</v>
      </c>
      <c r="O10" t="s">
        <v>55</v>
      </c>
      <c r="P10">
        <v>0</v>
      </c>
      <c r="Q10" t="s">
        <v>54</v>
      </c>
      <c r="R10">
        <v>1</v>
      </c>
      <c r="S10" t="s">
        <v>55</v>
      </c>
      <c r="T10">
        <v>0</v>
      </c>
      <c r="U10" t="s">
        <v>55</v>
      </c>
      <c r="V10">
        <v>0</v>
      </c>
      <c r="W10" t="s">
        <v>55</v>
      </c>
      <c r="X10">
        <v>0</v>
      </c>
      <c r="Y10" t="s">
        <v>55</v>
      </c>
      <c r="Z10">
        <v>0</v>
      </c>
      <c r="AA10" t="s">
        <v>55</v>
      </c>
      <c r="AB10">
        <v>0</v>
      </c>
      <c r="AC10">
        <f t="shared" si="2"/>
        <v>1</v>
      </c>
      <c r="AD10">
        <f t="shared" si="3"/>
        <v>0</v>
      </c>
      <c r="AE10" t="s">
        <v>54</v>
      </c>
      <c r="AF10">
        <v>1</v>
      </c>
      <c r="AG10" t="b">
        <v>1</v>
      </c>
      <c r="AH10">
        <v>0</v>
      </c>
      <c r="AI10" t="s">
        <v>58</v>
      </c>
      <c r="AJ10">
        <v>2</v>
      </c>
      <c r="AK10">
        <v>1</v>
      </c>
      <c r="AL10">
        <f t="shared" si="4"/>
        <v>2</v>
      </c>
      <c r="AM10">
        <f t="shared" si="1"/>
        <v>0</v>
      </c>
      <c r="AN10" t="s">
        <v>60</v>
      </c>
      <c r="AO10">
        <v>1</v>
      </c>
      <c r="AP10" t="s">
        <v>8</v>
      </c>
      <c r="AQ10">
        <v>6</v>
      </c>
      <c r="AR10" t="s">
        <v>60</v>
      </c>
      <c r="AS10" t="s">
        <v>64</v>
      </c>
      <c r="AT10" t="s">
        <v>60</v>
      </c>
      <c r="AU10" t="s">
        <v>63</v>
      </c>
      <c r="AV10">
        <v>1</v>
      </c>
      <c r="AW10">
        <v>3</v>
      </c>
      <c r="AX10">
        <v>1</v>
      </c>
      <c r="AY10">
        <v>2</v>
      </c>
      <c r="AZ10">
        <f t="shared" si="5"/>
        <v>7</v>
      </c>
      <c r="BA10">
        <f t="shared" si="6"/>
        <v>0</v>
      </c>
      <c r="BB10" t="s">
        <v>54</v>
      </c>
      <c r="BC10" t="s">
        <v>55</v>
      </c>
      <c r="BD10" t="s">
        <v>55</v>
      </c>
      <c r="BE10" t="s">
        <v>55</v>
      </c>
      <c r="BF10" t="s">
        <v>55</v>
      </c>
      <c r="BG10" t="s">
        <v>55</v>
      </c>
      <c r="BH10">
        <v>1</v>
      </c>
      <c r="BI10">
        <v>0</v>
      </c>
      <c r="BJ10">
        <v>0</v>
      </c>
      <c r="BK10">
        <v>0</v>
      </c>
      <c r="BL10">
        <v>2</v>
      </c>
      <c r="BM10">
        <v>0</v>
      </c>
      <c r="BO10" t="s">
        <v>68</v>
      </c>
      <c r="BP10">
        <v>2</v>
      </c>
      <c r="BQ10" t="s">
        <v>54</v>
      </c>
      <c r="BR10">
        <v>1</v>
      </c>
      <c r="BS10" t="s">
        <v>72</v>
      </c>
      <c r="BT10">
        <v>4</v>
      </c>
      <c r="BU10" t="s">
        <v>73</v>
      </c>
      <c r="BV10">
        <v>2</v>
      </c>
      <c r="BX10" t="s">
        <v>77</v>
      </c>
      <c r="BY10">
        <v>2</v>
      </c>
      <c r="BZ10">
        <v>2</v>
      </c>
      <c r="CA10" t="s">
        <v>55</v>
      </c>
      <c r="CB10" t="s">
        <v>54</v>
      </c>
      <c r="CC10" t="s">
        <v>55</v>
      </c>
      <c r="CD10" t="s">
        <v>55</v>
      </c>
      <c r="CE10" t="s">
        <v>55</v>
      </c>
      <c r="CF10" t="s">
        <v>55</v>
      </c>
      <c r="CG10">
        <v>1</v>
      </c>
      <c r="CH10">
        <v>0</v>
      </c>
      <c r="CI10">
        <v>1</v>
      </c>
      <c r="CJ10">
        <v>1</v>
      </c>
      <c r="CK10">
        <v>1</v>
      </c>
      <c r="CL10">
        <v>1</v>
      </c>
      <c r="CM10">
        <f t="shared" si="7"/>
        <v>5</v>
      </c>
    </row>
    <row r="11" spans="1:91" x14ac:dyDescent="0.25">
      <c r="A11">
        <v>10</v>
      </c>
      <c r="B11">
        <v>22</v>
      </c>
      <c r="C11">
        <f t="shared" si="0"/>
        <v>1</v>
      </c>
      <c r="D11" t="s">
        <v>41</v>
      </c>
      <c r="E11">
        <v>1</v>
      </c>
      <c r="F11" t="s">
        <v>43</v>
      </c>
      <c r="G11">
        <v>2</v>
      </c>
      <c r="H11">
        <v>2</v>
      </c>
      <c r="I11" t="s">
        <v>80</v>
      </c>
      <c r="J11">
        <v>2</v>
      </c>
      <c r="M11" t="s">
        <v>50</v>
      </c>
      <c r="N11">
        <v>2</v>
      </c>
      <c r="O11" t="s">
        <v>55</v>
      </c>
      <c r="P11">
        <v>0</v>
      </c>
      <c r="Q11" t="s">
        <v>55</v>
      </c>
      <c r="R11">
        <v>0</v>
      </c>
      <c r="S11" t="s">
        <v>55</v>
      </c>
      <c r="T11">
        <v>0</v>
      </c>
      <c r="U11" t="s">
        <v>54</v>
      </c>
      <c r="V11">
        <v>1</v>
      </c>
      <c r="W11" t="s">
        <v>55</v>
      </c>
      <c r="X11">
        <v>0</v>
      </c>
      <c r="Y11" t="s">
        <v>54</v>
      </c>
      <c r="Z11">
        <v>1</v>
      </c>
      <c r="AA11" t="s">
        <v>54</v>
      </c>
      <c r="AB11">
        <v>1</v>
      </c>
      <c r="AC11">
        <f t="shared" si="2"/>
        <v>3</v>
      </c>
      <c r="AD11">
        <f t="shared" si="3"/>
        <v>0</v>
      </c>
      <c r="AE11" t="s">
        <v>54</v>
      </c>
      <c r="AF11">
        <v>1</v>
      </c>
      <c r="AG11" t="b">
        <v>0</v>
      </c>
      <c r="AH11">
        <v>1</v>
      </c>
      <c r="AI11" t="s">
        <v>56</v>
      </c>
      <c r="AJ11">
        <v>0</v>
      </c>
      <c r="AK11">
        <v>0</v>
      </c>
      <c r="AL11">
        <f t="shared" si="4"/>
        <v>4</v>
      </c>
      <c r="AM11">
        <f t="shared" si="1"/>
        <v>0</v>
      </c>
      <c r="AN11" t="s">
        <v>61</v>
      </c>
      <c r="AO11">
        <v>5</v>
      </c>
      <c r="AP11" t="s">
        <v>66</v>
      </c>
      <c r="AQ11">
        <v>3</v>
      </c>
      <c r="AR11" t="s">
        <v>63</v>
      </c>
      <c r="AS11" t="s">
        <v>61</v>
      </c>
      <c r="AT11" t="s">
        <v>61</v>
      </c>
      <c r="AU11" t="s">
        <v>63</v>
      </c>
      <c r="AV11">
        <v>4</v>
      </c>
      <c r="AW11">
        <v>5</v>
      </c>
      <c r="AX11">
        <v>5</v>
      </c>
      <c r="AY11">
        <v>2</v>
      </c>
      <c r="AZ11">
        <f t="shared" si="5"/>
        <v>16</v>
      </c>
      <c r="BA11">
        <f t="shared" si="6"/>
        <v>2</v>
      </c>
      <c r="BB11" t="s">
        <v>55</v>
      </c>
      <c r="BC11" t="s">
        <v>55</v>
      </c>
      <c r="BD11" t="s">
        <v>54</v>
      </c>
      <c r="BE11" t="s">
        <v>55</v>
      </c>
      <c r="BF11" t="s">
        <v>55</v>
      </c>
      <c r="BG11" t="s">
        <v>55</v>
      </c>
      <c r="BH11">
        <v>0</v>
      </c>
      <c r="BI11">
        <v>0</v>
      </c>
      <c r="BJ11">
        <v>0</v>
      </c>
      <c r="BK11">
        <v>1</v>
      </c>
      <c r="BL11">
        <v>0</v>
      </c>
      <c r="BM11">
        <v>0</v>
      </c>
      <c r="BO11" t="s">
        <v>63</v>
      </c>
      <c r="BP11">
        <v>4</v>
      </c>
      <c r="BQ11" t="s">
        <v>55</v>
      </c>
      <c r="BR11">
        <v>0</v>
      </c>
      <c r="BX11" t="s">
        <v>76</v>
      </c>
      <c r="BY11">
        <v>4</v>
      </c>
      <c r="BZ11">
        <v>3</v>
      </c>
      <c r="CA11" t="s">
        <v>55</v>
      </c>
      <c r="CB11" t="s">
        <v>54</v>
      </c>
      <c r="CC11" t="s">
        <v>55</v>
      </c>
      <c r="CD11" t="s">
        <v>55</v>
      </c>
      <c r="CE11" t="s">
        <v>55</v>
      </c>
      <c r="CF11" t="s">
        <v>55</v>
      </c>
      <c r="CG11">
        <v>1</v>
      </c>
      <c r="CH11">
        <v>0</v>
      </c>
      <c r="CI11">
        <v>1</v>
      </c>
      <c r="CJ11">
        <v>1</v>
      </c>
      <c r="CK11">
        <v>1</v>
      </c>
      <c r="CL11">
        <v>1</v>
      </c>
      <c r="CM11">
        <f t="shared" si="7"/>
        <v>5</v>
      </c>
    </row>
    <row r="12" spans="1:91" x14ac:dyDescent="0.25">
      <c r="A12">
        <v>11</v>
      </c>
      <c r="B12">
        <v>22</v>
      </c>
      <c r="C12">
        <f t="shared" si="0"/>
        <v>1</v>
      </c>
      <c r="D12" t="s">
        <v>41</v>
      </c>
      <c r="E12">
        <v>1</v>
      </c>
      <c r="F12" t="s">
        <v>44</v>
      </c>
      <c r="G12">
        <v>1</v>
      </c>
      <c r="H12">
        <v>2</v>
      </c>
      <c r="I12" t="s">
        <v>80</v>
      </c>
      <c r="J12">
        <v>2</v>
      </c>
      <c r="M12" t="s">
        <v>50</v>
      </c>
      <c r="N12">
        <v>2</v>
      </c>
      <c r="O12" t="s">
        <v>55</v>
      </c>
      <c r="P12">
        <v>0</v>
      </c>
      <c r="Q12" t="s">
        <v>55</v>
      </c>
      <c r="R12">
        <v>0</v>
      </c>
      <c r="S12" t="s">
        <v>55</v>
      </c>
      <c r="T12">
        <v>0</v>
      </c>
      <c r="U12" t="s">
        <v>55</v>
      </c>
      <c r="V12">
        <v>0</v>
      </c>
      <c r="W12" t="s">
        <v>54</v>
      </c>
      <c r="X12">
        <v>1</v>
      </c>
      <c r="Y12" t="s">
        <v>55</v>
      </c>
      <c r="Z12">
        <v>0</v>
      </c>
      <c r="AA12" t="s">
        <v>54</v>
      </c>
      <c r="AB12">
        <v>1</v>
      </c>
      <c r="AC12">
        <f t="shared" si="2"/>
        <v>2</v>
      </c>
      <c r="AD12">
        <f t="shared" si="3"/>
        <v>0</v>
      </c>
      <c r="AE12" t="s">
        <v>54</v>
      </c>
      <c r="AF12">
        <v>1</v>
      </c>
      <c r="AG12" t="b">
        <v>0</v>
      </c>
      <c r="AH12">
        <v>1</v>
      </c>
      <c r="AI12" t="s">
        <v>56</v>
      </c>
      <c r="AJ12">
        <v>0</v>
      </c>
      <c r="AK12">
        <v>0</v>
      </c>
      <c r="AL12">
        <f t="shared" si="4"/>
        <v>3</v>
      </c>
      <c r="AM12">
        <f t="shared" si="1"/>
        <v>0</v>
      </c>
      <c r="AN12" t="s">
        <v>63</v>
      </c>
      <c r="AO12">
        <v>4</v>
      </c>
      <c r="AP12" t="s">
        <v>66</v>
      </c>
      <c r="AQ12">
        <v>3</v>
      </c>
      <c r="AR12" t="s">
        <v>61</v>
      </c>
      <c r="AS12" t="s">
        <v>63</v>
      </c>
      <c r="AT12" t="s">
        <v>63</v>
      </c>
      <c r="AU12" t="s">
        <v>63</v>
      </c>
      <c r="AV12">
        <v>5</v>
      </c>
      <c r="AW12">
        <v>4</v>
      </c>
      <c r="AX12">
        <v>4</v>
      </c>
      <c r="AY12">
        <v>2</v>
      </c>
      <c r="AZ12">
        <f t="shared" si="5"/>
        <v>15</v>
      </c>
      <c r="BA12">
        <f t="shared" si="6"/>
        <v>1</v>
      </c>
      <c r="BB12" t="s">
        <v>54</v>
      </c>
      <c r="BC12" t="s">
        <v>55</v>
      </c>
      <c r="BD12" t="s">
        <v>55</v>
      </c>
      <c r="BE12" t="s">
        <v>55</v>
      </c>
      <c r="BF12" t="s">
        <v>55</v>
      </c>
      <c r="BG12" t="s">
        <v>55</v>
      </c>
      <c r="BH12">
        <v>1</v>
      </c>
      <c r="BI12">
        <v>0</v>
      </c>
      <c r="BJ12">
        <v>0</v>
      </c>
      <c r="BK12">
        <v>0</v>
      </c>
      <c r="BL12">
        <v>2</v>
      </c>
      <c r="BM12">
        <v>0</v>
      </c>
      <c r="BO12" t="s">
        <v>68</v>
      </c>
      <c r="BP12">
        <v>2</v>
      </c>
      <c r="BQ12" t="s">
        <v>55</v>
      </c>
      <c r="BR12">
        <v>0</v>
      </c>
      <c r="BX12" t="s">
        <v>78</v>
      </c>
      <c r="BY12">
        <v>1</v>
      </c>
      <c r="BZ12">
        <v>1</v>
      </c>
      <c r="CA12" t="s">
        <v>54</v>
      </c>
      <c r="CB12" t="s">
        <v>54</v>
      </c>
      <c r="CC12" t="s">
        <v>55</v>
      </c>
      <c r="CD12" t="s">
        <v>54</v>
      </c>
      <c r="CE12" t="s">
        <v>55</v>
      </c>
      <c r="CF12" t="s">
        <v>55</v>
      </c>
      <c r="CG12">
        <v>0</v>
      </c>
      <c r="CH12">
        <v>0</v>
      </c>
      <c r="CI12">
        <v>1</v>
      </c>
      <c r="CJ12">
        <v>0</v>
      </c>
      <c r="CK12">
        <v>1</v>
      </c>
      <c r="CL12">
        <v>1</v>
      </c>
      <c r="CM12">
        <f t="shared" si="7"/>
        <v>3</v>
      </c>
    </row>
    <row r="13" spans="1:91" x14ac:dyDescent="0.25">
      <c r="A13">
        <v>12</v>
      </c>
      <c r="B13">
        <v>21</v>
      </c>
      <c r="C13">
        <f t="shared" si="0"/>
        <v>1</v>
      </c>
      <c r="D13" t="s">
        <v>41</v>
      </c>
      <c r="E13">
        <v>1</v>
      </c>
      <c r="F13" t="s">
        <v>43</v>
      </c>
      <c r="G13">
        <v>2</v>
      </c>
      <c r="H13">
        <v>2</v>
      </c>
      <c r="I13" t="s">
        <v>80</v>
      </c>
      <c r="J13">
        <v>2</v>
      </c>
      <c r="M13" t="s">
        <v>8</v>
      </c>
      <c r="N13">
        <v>5</v>
      </c>
      <c r="O13" t="s">
        <v>55</v>
      </c>
      <c r="P13">
        <v>0</v>
      </c>
      <c r="Q13" t="s">
        <v>54</v>
      </c>
      <c r="R13">
        <v>1</v>
      </c>
      <c r="S13" t="s">
        <v>55</v>
      </c>
      <c r="T13">
        <v>0</v>
      </c>
      <c r="U13" t="s">
        <v>54</v>
      </c>
      <c r="V13">
        <v>1</v>
      </c>
      <c r="W13" t="s">
        <v>55</v>
      </c>
      <c r="X13">
        <v>0</v>
      </c>
      <c r="Y13" t="s">
        <v>55</v>
      </c>
      <c r="Z13">
        <v>0</v>
      </c>
      <c r="AA13" t="s">
        <v>54</v>
      </c>
      <c r="AB13">
        <v>1</v>
      </c>
      <c r="AC13">
        <f t="shared" si="2"/>
        <v>3</v>
      </c>
      <c r="AD13">
        <f t="shared" si="3"/>
        <v>0</v>
      </c>
      <c r="AE13" t="s">
        <v>54</v>
      </c>
      <c r="AF13">
        <v>1</v>
      </c>
      <c r="AG13" t="b">
        <v>1</v>
      </c>
      <c r="AH13">
        <v>0</v>
      </c>
      <c r="AI13" t="s">
        <v>58</v>
      </c>
      <c r="AJ13">
        <v>2</v>
      </c>
      <c r="AK13">
        <v>1</v>
      </c>
      <c r="AL13">
        <f t="shared" si="4"/>
        <v>4</v>
      </c>
      <c r="AM13">
        <f t="shared" si="1"/>
        <v>0</v>
      </c>
      <c r="AN13" t="s">
        <v>63</v>
      </c>
      <c r="AO13">
        <v>4</v>
      </c>
      <c r="AP13" t="s">
        <v>66</v>
      </c>
      <c r="AQ13">
        <v>3</v>
      </c>
      <c r="AR13" t="s">
        <v>61</v>
      </c>
      <c r="AS13" t="s">
        <v>61</v>
      </c>
      <c r="AT13" t="s">
        <v>63</v>
      </c>
      <c r="AU13" t="s">
        <v>63</v>
      </c>
      <c r="AV13">
        <v>5</v>
      </c>
      <c r="AW13">
        <v>5</v>
      </c>
      <c r="AX13">
        <v>4</v>
      </c>
      <c r="AY13">
        <v>2</v>
      </c>
      <c r="AZ13">
        <f t="shared" si="5"/>
        <v>16</v>
      </c>
      <c r="BA13">
        <f t="shared" si="6"/>
        <v>2</v>
      </c>
      <c r="BB13" t="s">
        <v>55</v>
      </c>
      <c r="BC13" t="s">
        <v>55</v>
      </c>
      <c r="BD13" t="s">
        <v>55</v>
      </c>
      <c r="BE13" t="s">
        <v>55</v>
      </c>
      <c r="BF13" t="s">
        <v>55</v>
      </c>
      <c r="BG13" t="s">
        <v>54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3</v>
      </c>
      <c r="BO13" t="s">
        <v>64</v>
      </c>
      <c r="BP13">
        <v>3</v>
      </c>
      <c r="BQ13" t="s">
        <v>54</v>
      </c>
      <c r="BR13">
        <v>1</v>
      </c>
      <c r="BS13" t="s">
        <v>72</v>
      </c>
      <c r="BT13">
        <v>4</v>
      </c>
      <c r="BU13" t="s">
        <v>73</v>
      </c>
      <c r="BV13">
        <v>2</v>
      </c>
      <c r="BX13">
        <v>3</v>
      </c>
      <c r="BY13">
        <v>3</v>
      </c>
      <c r="BZ13">
        <v>3</v>
      </c>
      <c r="CA13" t="s">
        <v>54</v>
      </c>
      <c r="CB13" t="s">
        <v>54</v>
      </c>
      <c r="CC13" t="s">
        <v>55</v>
      </c>
      <c r="CD13" t="s">
        <v>54</v>
      </c>
      <c r="CE13" t="s">
        <v>55</v>
      </c>
      <c r="CF13" t="s">
        <v>55</v>
      </c>
      <c r="CG13">
        <v>0</v>
      </c>
      <c r="CH13">
        <v>0</v>
      </c>
      <c r="CI13">
        <v>1</v>
      </c>
      <c r="CJ13">
        <v>0</v>
      </c>
      <c r="CK13">
        <v>1</v>
      </c>
      <c r="CL13">
        <v>1</v>
      </c>
      <c r="CM13">
        <f t="shared" si="7"/>
        <v>3</v>
      </c>
    </row>
    <row r="14" spans="1:91" x14ac:dyDescent="0.25">
      <c r="A14">
        <v>13</v>
      </c>
      <c r="B14">
        <v>24</v>
      </c>
      <c r="C14">
        <f t="shared" si="0"/>
        <v>1</v>
      </c>
      <c r="D14" t="s">
        <v>41</v>
      </c>
      <c r="E14">
        <v>1</v>
      </c>
      <c r="F14" t="s">
        <v>43</v>
      </c>
      <c r="G14">
        <v>2</v>
      </c>
      <c r="H14">
        <v>3</v>
      </c>
      <c r="I14" t="s">
        <v>80</v>
      </c>
      <c r="J14">
        <v>2</v>
      </c>
      <c r="M14" t="s">
        <v>50</v>
      </c>
      <c r="N14">
        <v>2</v>
      </c>
      <c r="O14" t="s">
        <v>55</v>
      </c>
      <c r="P14">
        <v>0</v>
      </c>
      <c r="Q14" t="s">
        <v>54</v>
      </c>
      <c r="R14">
        <v>1</v>
      </c>
      <c r="S14" t="s">
        <v>55</v>
      </c>
      <c r="T14">
        <v>0</v>
      </c>
      <c r="U14" t="s">
        <v>55</v>
      </c>
      <c r="V14">
        <v>0</v>
      </c>
      <c r="W14" t="s">
        <v>55</v>
      </c>
      <c r="X14">
        <v>0</v>
      </c>
      <c r="Y14" t="s">
        <v>55</v>
      </c>
      <c r="Z14">
        <v>0</v>
      </c>
      <c r="AA14" t="s">
        <v>54</v>
      </c>
      <c r="AB14">
        <v>1</v>
      </c>
      <c r="AC14">
        <f t="shared" si="2"/>
        <v>2</v>
      </c>
      <c r="AD14">
        <f t="shared" si="3"/>
        <v>0</v>
      </c>
      <c r="AE14" t="s">
        <v>54</v>
      </c>
      <c r="AF14">
        <v>1</v>
      </c>
      <c r="AG14" t="b">
        <v>1</v>
      </c>
      <c r="AH14">
        <v>0</v>
      </c>
      <c r="AI14" t="s">
        <v>56</v>
      </c>
      <c r="AJ14">
        <v>0</v>
      </c>
      <c r="AK14">
        <v>0</v>
      </c>
      <c r="AL14">
        <f t="shared" si="4"/>
        <v>2</v>
      </c>
      <c r="AM14">
        <f t="shared" si="1"/>
        <v>0</v>
      </c>
      <c r="AN14" t="s">
        <v>63</v>
      </c>
      <c r="AO14">
        <v>4</v>
      </c>
      <c r="AP14" t="s">
        <v>66</v>
      </c>
      <c r="AQ14">
        <v>3</v>
      </c>
      <c r="AR14" t="s">
        <v>63</v>
      </c>
      <c r="AS14" t="s">
        <v>63</v>
      </c>
      <c r="AT14" t="s">
        <v>63</v>
      </c>
      <c r="AU14" t="s">
        <v>64</v>
      </c>
      <c r="AV14">
        <v>4</v>
      </c>
      <c r="AW14">
        <v>4</v>
      </c>
      <c r="AX14">
        <v>4</v>
      </c>
      <c r="AY14">
        <v>3</v>
      </c>
      <c r="AZ14">
        <f t="shared" si="5"/>
        <v>15</v>
      </c>
      <c r="BA14">
        <f t="shared" si="6"/>
        <v>1</v>
      </c>
      <c r="BB14" t="s">
        <v>54</v>
      </c>
      <c r="BC14" t="s">
        <v>55</v>
      </c>
      <c r="BD14" t="s">
        <v>55</v>
      </c>
      <c r="BE14" t="s">
        <v>55</v>
      </c>
      <c r="BF14" t="s">
        <v>55</v>
      </c>
      <c r="BG14" t="s">
        <v>55</v>
      </c>
      <c r="BH14">
        <v>1</v>
      </c>
      <c r="BI14">
        <v>0</v>
      </c>
      <c r="BJ14">
        <v>0</v>
      </c>
      <c r="BK14">
        <v>0</v>
      </c>
      <c r="BL14">
        <v>2</v>
      </c>
      <c r="BM14">
        <v>0</v>
      </c>
      <c r="BO14" t="s">
        <v>64</v>
      </c>
      <c r="BP14">
        <v>3</v>
      </c>
      <c r="BQ14" t="s">
        <v>54</v>
      </c>
      <c r="BR14">
        <v>1</v>
      </c>
      <c r="BS14" t="s">
        <v>69</v>
      </c>
      <c r="BT14">
        <v>1</v>
      </c>
      <c r="BU14" t="s">
        <v>73</v>
      </c>
      <c r="BV14">
        <v>2</v>
      </c>
      <c r="BX14">
        <v>3</v>
      </c>
      <c r="BY14">
        <v>3</v>
      </c>
      <c r="BZ14">
        <v>3</v>
      </c>
      <c r="CA14" t="s">
        <v>54</v>
      </c>
      <c r="CB14" t="s">
        <v>54</v>
      </c>
      <c r="CC14" t="s">
        <v>55</v>
      </c>
      <c r="CD14" t="s">
        <v>54</v>
      </c>
      <c r="CE14" t="s">
        <v>55</v>
      </c>
      <c r="CF14" t="s">
        <v>54</v>
      </c>
      <c r="CG14">
        <v>0</v>
      </c>
      <c r="CH14">
        <v>0</v>
      </c>
      <c r="CI14">
        <v>1</v>
      </c>
      <c r="CJ14">
        <v>0</v>
      </c>
      <c r="CK14">
        <v>1</v>
      </c>
      <c r="CL14">
        <v>0</v>
      </c>
      <c r="CM14">
        <f t="shared" si="7"/>
        <v>2</v>
      </c>
    </row>
    <row r="15" spans="1:91" x14ac:dyDescent="0.25">
      <c r="A15">
        <v>14</v>
      </c>
      <c r="B15">
        <v>21</v>
      </c>
      <c r="C15">
        <f t="shared" si="0"/>
        <v>1</v>
      </c>
      <c r="D15" t="s">
        <v>41</v>
      </c>
      <c r="E15">
        <v>1</v>
      </c>
      <c r="F15" t="s">
        <v>43</v>
      </c>
      <c r="G15">
        <v>2</v>
      </c>
      <c r="H15">
        <v>1</v>
      </c>
      <c r="I15" t="s">
        <v>80</v>
      </c>
      <c r="J15">
        <v>2</v>
      </c>
      <c r="M15" t="s">
        <v>52</v>
      </c>
      <c r="N15">
        <v>4</v>
      </c>
      <c r="O15" t="s">
        <v>55</v>
      </c>
      <c r="P15">
        <v>0</v>
      </c>
      <c r="Q15" t="s">
        <v>55</v>
      </c>
      <c r="R15">
        <v>0</v>
      </c>
      <c r="S15" t="s">
        <v>55</v>
      </c>
      <c r="T15">
        <v>0</v>
      </c>
      <c r="U15" t="s">
        <v>54</v>
      </c>
      <c r="V15">
        <v>1</v>
      </c>
      <c r="W15" t="s">
        <v>55</v>
      </c>
      <c r="X15">
        <v>0</v>
      </c>
      <c r="Y15" t="s">
        <v>55</v>
      </c>
      <c r="Z15">
        <v>0</v>
      </c>
      <c r="AA15" t="s">
        <v>54</v>
      </c>
      <c r="AB15">
        <v>1</v>
      </c>
      <c r="AC15">
        <f t="shared" si="2"/>
        <v>2</v>
      </c>
      <c r="AD15">
        <f t="shared" si="3"/>
        <v>0</v>
      </c>
      <c r="AE15" t="s">
        <v>54</v>
      </c>
      <c r="AF15">
        <v>1</v>
      </c>
      <c r="AG15" t="b">
        <v>0</v>
      </c>
      <c r="AH15">
        <v>1</v>
      </c>
      <c r="AI15" t="s">
        <v>58</v>
      </c>
      <c r="AJ15">
        <v>2</v>
      </c>
      <c r="AK15">
        <v>1</v>
      </c>
      <c r="AL15">
        <f t="shared" si="4"/>
        <v>4</v>
      </c>
      <c r="AM15">
        <f t="shared" si="1"/>
        <v>0</v>
      </c>
      <c r="AN15" t="s">
        <v>63</v>
      </c>
      <c r="AO15">
        <v>4</v>
      </c>
      <c r="AP15" t="s">
        <v>66</v>
      </c>
      <c r="AQ15">
        <v>3</v>
      </c>
      <c r="AR15" t="s">
        <v>61</v>
      </c>
      <c r="AS15" t="s">
        <v>63</v>
      </c>
      <c r="AT15" t="s">
        <v>64</v>
      </c>
      <c r="AU15" t="s">
        <v>63</v>
      </c>
      <c r="AV15">
        <v>5</v>
      </c>
      <c r="AW15">
        <v>4</v>
      </c>
      <c r="AX15">
        <v>3</v>
      </c>
      <c r="AY15">
        <v>2</v>
      </c>
      <c r="AZ15">
        <f t="shared" si="5"/>
        <v>14</v>
      </c>
      <c r="BA15">
        <f t="shared" si="6"/>
        <v>1</v>
      </c>
      <c r="BB15" t="s">
        <v>54</v>
      </c>
      <c r="BC15" t="s">
        <v>55</v>
      </c>
      <c r="BD15" t="s">
        <v>55</v>
      </c>
      <c r="BE15" t="s">
        <v>55</v>
      </c>
      <c r="BF15" t="s">
        <v>55</v>
      </c>
      <c r="BG15" t="s">
        <v>54</v>
      </c>
      <c r="BH15">
        <v>1</v>
      </c>
      <c r="BI15">
        <v>0</v>
      </c>
      <c r="BJ15">
        <v>0</v>
      </c>
      <c r="BK15">
        <v>0</v>
      </c>
      <c r="BL15">
        <v>2</v>
      </c>
      <c r="BM15">
        <v>0</v>
      </c>
      <c r="BO15" t="s">
        <v>64</v>
      </c>
      <c r="BP15">
        <v>3</v>
      </c>
      <c r="BQ15" t="s">
        <v>54</v>
      </c>
      <c r="BR15">
        <v>1</v>
      </c>
      <c r="BS15" t="s">
        <v>70</v>
      </c>
      <c r="BT15">
        <v>2</v>
      </c>
      <c r="BU15" t="s">
        <v>8</v>
      </c>
      <c r="BV15">
        <v>1</v>
      </c>
      <c r="BW15" t="s">
        <v>11</v>
      </c>
      <c r="BX15">
        <v>3</v>
      </c>
      <c r="BY15">
        <v>3</v>
      </c>
      <c r="BZ15">
        <v>3</v>
      </c>
      <c r="CA15" t="s">
        <v>54</v>
      </c>
      <c r="CB15" t="s">
        <v>54</v>
      </c>
      <c r="CC15" t="s">
        <v>55</v>
      </c>
      <c r="CD15" t="s">
        <v>55</v>
      </c>
      <c r="CE15" t="s">
        <v>55</v>
      </c>
      <c r="CF15" t="s">
        <v>55</v>
      </c>
      <c r="CG15">
        <v>0</v>
      </c>
      <c r="CH15">
        <v>0</v>
      </c>
      <c r="CI15">
        <v>1</v>
      </c>
      <c r="CJ15">
        <v>1</v>
      </c>
      <c r="CK15">
        <v>1</v>
      </c>
      <c r="CL15">
        <v>1</v>
      </c>
      <c r="CM15">
        <f t="shared" si="7"/>
        <v>4</v>
      </c>
    </row>
    <row r="16" spans="1:91" x14ac:dyDescent="0.25">
      <c r="A16">
        <v>15</v>
      </c>
      <c r="B16">
        <v>22</v>
      </c>
      <c r="C16">
        <f t="shared" si="0"/>
        <v>1</v>
      </c>
      <c r="D16" t="s">
        <v>41</v>
      </c>
      <c r="E16">
        <v>1</v>
      </c>
      <c r="F16" t="s">
        <v>43</v>
      </c>
      <c r="G16">
        <v>2</v>
      </c>
      <c r="H16">
        <v>1</v>
      </c>
      <c r="I16" t="s">
        <v>80</v>
      </c>
      <c r="J16">
        <v>2</v>
      </c>
      <c r="M16" t="s">
        <v>52</v>
      </c>
      <c r="N16">
        <v>4</v>
      </c>
      <c r="O16" t="s">
        <v>55</v>
      </c>
      <c r="P16">
        <v>0</v>
      </c>
      <c r="Q16" t="s">
        <v>54</v>
      </c>
      <c r="R16">
        <v>1</v>
      </c>
      <c r="S16" t="s">
        <v>55</v>
      </c>
      <c r="T16">
        <v>0</v>
      </c>
      <c r="U16" t="s">
        <v>55</v>
      </c>
      <c r="V16">
        <v>0</v>
      </c>
      <c r="W16" t="s">
        <v>55</v>
      </c>
      <c r="X16">
        <v>0</v>
      </c>
      <c r="Y16" t="s">
        <v>55</v>
      </c>
      <c r="Z16">
        <v>0</v>
      </c>
      <c r="AA16" t="s">
        <v>55</v>
      </c>
      <c r="AB16">
        <v>0</v>
      </c>
      <c r="AC16">
        <f t="shared" si="2"/>
        <v>1</v>
      </c>
      <c r="AD16">
        <f t="shared" si="3"/>
        <v>0</v>
      </c>
      <c r="AE16" t="s">
        <v>54</v>
      </c>
      <c r="AF16">
        <v>1</v>
      </c>
      <c r="AG16" t="b">
        <v>1</v>
      </c>
      <c r="AH16">
        <v>0</v>
      </c>
      <c r="AI16" t="s">
        <v>58</v>
      </c>
      <c r="AJ16">
        <v>2</v>
      </c>
      <c r="AK16">
        <v>1</v>
      </c>
      <c r="AL16">
        <f t="shared" si="4"/>
        <v>2</v>
      </c>
      <c r="AM16">
        <f t="shared" si="1"/>
        <v>0</v>
      </c>
      <c r="AN16" t="s">
        <v>63</v>
      </c>
      <c r="AO16">
        <v>4</v>
      </c>
      <c r="AP16" t="s">
        <v>12</v>
      </c>
      <c r="AQ16">
        <v>4</v>
      </c>
      <c r="AR16" t="s">
        <v>64</v>
      </c>
      <c r="AS16" t="s">
        <v>62</v>
      </c>
      <c r="AT16" t="s">
        <v>63</v>
      </c>
      <c r="AU16" t="s">
        <v>64</v>
      </c>
      <c r="AV16">
        <v>3</v>
      </c>
      <c r="AW16">
        <v>2</v>
      </c>
      <c r="AX16">
        <v>4</v>
      </c>
      <c r="AY16">
        <v>3</v>
      </c>
      <c r="AZ16">
        <f t="shared" si="5"/>
        <v>12</v>
      </c>
      <c r="BA16">
        <f t="shared" si="6"/>
        <v>1</v>
      </c>
      <c r="BB16" t="s">
        <v>54</v>
      </c>
      <c r="BC16" t="s">
        <v>54</v>
      </c>
      <c r="BD16" t="s">
        <v>55</v>
      </c>
      <c r="BE16" t="s">
        <v>54</v>
      </c>
      <c r="BF16" t="s">
        <v>55</v>
      </c>
      <c r="BG16" t="s">
        <v>55</v>
      </c>
      <c r="BH16">
        <v>1</v>
      </c>
      <c r="BI16">
        <v>1</v>
      </c>
      <c r="BJ16">
        <v>0</v>
      </c>
      <c r="BK16">
        <v>0</v>
      </c>
      <c r="BL16">
        <v>2</v>
      </c>
      <c r="BM16">
        <v>0</v>
      </c>
      <c r="BO16" t="s">
        <v>63</v>
      </c>
      <c r="BP16">
        <v>4</v>
      </c>
      <c r="BQ16" t="s">
        <v>54</v>
      </c>
      <c r="BR16">
        <v>1</v>
      </c>
      <c r="BS16" t="s">
        <v>71</v>
      </c>
      <c r="BT16">
        <v>3</v>
      </c>
      <c r="BU16" t="s">
        <v>73</v>
      </c>
      <c r="BV16">
        <v>2</v>
      </c>
      <c r="BX16">
        <v>3</v>
      </c>
      <c r="BY16">
        <v>3</v>
      </c>
      <c r="BZ16">
        <v>3</v>
      </c>
      <c r="CA16" t="s">
        <v>55</v>
      </c>
      <c r="CB16" t="s">
        <v>54</v>
      </c>
      <c r="CC16" t="s">
        <v>55</v>
      </c>
      <c r="CD16" t="s">
        <v>55</v>
      </c>
      <c r="CE16" t="s">
        <v>55</v>
      </c>
      <c r="CF16" t="s">
        <v>55</v>
      </c>
      <c r="CG16">
        <v>1</v>
      </c>
      <c r="CH16">
        <v>0</v>
      </c>
      <c r="CI16">
        <v>1</v>
      </c>
      <c r="CJ16">
        <v>1</v>
      </c>
      <c r="CK16">
        <v>1</v>
      </c>
      <c r="CL16">
        <v>1</v>
      </c>
      <c r="CM16">
        <f t="shared" si="7"/>
        <v>5</v>
      </c>
    </row>
    <row r="17" spans="1:91" x14ac:dyDescent="0.25">
      <c r="A17">
        <v>16</v>
      </c>
      <c r="B17">
        <v>27</v>
      </c>
      <c r="C17">
        <f t="shared" si="0"/>
        <v>1</v>
      </c>
      <c r="D17" t="s">
        <v>41</v>
      </c>
      <c r="E17">
        <v>1</v>
      </c>
      <c r="F17" t="s">
        <v>44</v>
      </c>
      <c r="G17">
        <v>1</v>
      </c>
      <c r="H17">
        <v>3</v>
      </c>
      <c r="I17" t="s">
        <v>80</v>
      </c>
      <c r="J17">
        <v>2</v>
      </c>
      <c r="M17" t="s">
        <v>50</v>
      </c>
      <c r="N17">
        <v>2</v>
      </c>
      <c r="O17" t="s">
        <v>55</v>
      </c>
      <c r="P17">
        <v>0</v>
      </c>
      <c r="Q17" t="s">
        <v>55</v>
      </c>
      <c r="R17">
        <v>0</v>
      </c>
      <c r="S17" t="s">
        <v>55</v>
      </c>
      <c r="T17">
        <v>0</v>
      </c>
      <c r="U17" t="s">
        <v>54</v>
      </c>
      <c r="V17">
        <v>1</v>
      </c>
      <c r="W17" t="s">
        <v>54</v>
      </c>
      <c r="X17">
        <v>1</v>
      </c>
      <c r="Y17" t="s">
        <v>55</v>
      </c>
      <c r="Z17">
        <v>0</v>
      </c>
      <c r="AA17" t="s">
        <v>54</v>
      </c>
      <c r="AB17">
        <v>1</v>
      </c>
      <c r="AC17">
        <f t="shared" si="2"/>
        <v>3</v>
      </c>
      <c r="AD17">
        <f t="shared" si="3"/>
        <v>0</v>
      </c>
      <c r="AE17" t="s">
        <v>54</v>
      </c>
      <c r="AF17">
        <v>1</v>
      </c>
      <c r="AG17" t="b">
        <v>1</v>
      </c>
      <c r="AH17">
        <v>0</v>
      </c>
      <c r="AI17" t="s">
        <v>57</v>
      </c>
      <c r="AJ17">
        <v>1</v>
      </c>
      <c r="AK17">
        <v>0</v>
      </c>
      <c r="AL17">
        <f t="shared" si="4"/>
        <v>3</v>
      </c>
      <c r="AM17">
        <f t="shared" si="1"/>
        <v>0</v>
      </c>
      <c r="AN17" t="s">
        <v>61</v>
      </c>
      <c r="AO17">
        <v>5</v>
      </c>
      <c r="AP17" t="s">
        <v>12</v>
      </c>
      <c r="AQ17">
        <v>4</v>
      </c>
      <c r="AR17" t="s">
        <v>63</v>
      </c>
      <c r="AS17" t="s">
        <v>63</v>
      </c>
      <c r="AT17" t="s">
        <v>64</v>
      </c>
      <c r="AU17" t="s">
        <v>63</v>
      </c>
      <c r="AV17">
        <v>4</v>
      </c>
      <c r="AW17">
        <v>4</v>
      </c>
      <c r="AX17">
        <v>3</v>
      </c>
      <c r="AY17">
        <v>2</v>
      </c>
      <c r="AZ17">
        <f t="shared" si="5"/>
        <v>13</v>
      </c>
      <c r="BA17">
        <f t="shared" si="6"/>
        <v>1</v>
      </c>
      <c r="BB17" t="s">
        <v>54</v>
      </c>
      <c r="BC17" t="s">
        <v>55</v>
      </c>
      <c r="BD17" t="s">
        <v>55</v>
      </c>
      <c r="BE17" t="s">
        <v>55</v>
      </c>
      <c r="BF17" t="s">
        <v>55</v>
      </c>
      <c r="BG17" t="s">
        <v>55</v>
      </c>
      <c r="BH17">
        <v>1</v>
      </c>
      <c r="BI17">
        <v>0</v>
      </c>
      <c r="BJ17">
        <v>0</v>
      </c>
      <c r="BK17">
        <v>0</v>
      </c>
      <c r="BL17">
        <v>2</v>
      </c>
      <c r="BM17">
        <v>0</v>
      </c>
      <c r="BO17" t="s">
        <v>63</v>
      </c>
      <c r="BP17">
        <v>4</v>
      </c>
      <c r="BQ17" t="s">
        <v>54</v>
      </c>
      <c r="BR17">
        <v>1</v>
      </c>
      <c r="BS17" t="s">
        <v>70</v>
      </c>
      <c r="BT17">
        <v>2</v>
      </c>
      <c r="BU17" t="s">
        <v>8</v>
      </c>
      <c r="BV17">
        <v>1</v>
      </c>
      <c r="BW17" t="s">
        <v>12</v>
      </c>
      <c r="BX17" t="s">
        <v>77</v>
      </c>
      <c r="BY17">
        <v>2</v>
      </c>
      <c r="BZ17">
        <v>2</v>
      </c>
      <c r="CA17" t="s">
        <v>55</v>
      </c>
      <c r="CB17" t="s">
        <v>55</v>
      </c>
      <c r="CC17" t="s">
        <v>54</v>
      </c>
      <c r="CD17" t="s">
        <v>55</v>
      </c>
      <c r="CE17" t="s">
        <v>55</v>
      </c>
      <c r="CF17" t="s">
        <v>55</v>
      </c>
      <c r="CG17">
        <v>1</v>
      </c>
      <c r="CH17">
        <v>1</v>
      </c>
      <c r="CI17">
        <v>0</v>
      </c>
      <c r="CJ17">
        <v>1</v>
      </c>
      <c r="CK17">
        <v>1</v>
      </c>
      <c r="CL17">
        <v>1</v>
      </c>
      <c r="CM17">
        <f t="shared" si="7"/>
        <v>5</v>
      </c>
    </row>
    <row r="18" spans="1:91" x14ac:dyDescent="0.25">
      <c r="A18">
        <v>17</v>
      </c>
      <c r="B18">
        <v>20</v>
      </c>
      <c r="C18">
        <f t="shared" si="0"/>
        <v>1</v>
      </c>
      <c r="D18" t="s">
        <v>41</v>
      </c>
      <c r="E18">
        <v>1</v>
      </c>
      <c r="F18" t="s">
        <v>44</v>
      </c>
      <c r="G18">
        <v>1</v>
      </c>
      <c r="H18">
        <v>1</v>
      </c>
      <c r="I18" t="s">
        <v>80</v>
      </c>
      <c r="J18">
        <v>2</v>
      </c>
      <c r="M18" t="s">
        <v>49</v>
      </c>
      <c r="N18">
        <v>1</v>
      </c>
      <c r="O18" t="s">
        <v>55</v>
      </c>
      <c r="P18">
        <v>0</v>
      </c>
      <c r="Q18" t="s">
        <v>54</v>
      </c>
      <c r="R18">
        <v>1</v>
      </c>
      <c r="S18" t="s">
        <v>55</v>
      </c>
      <c r="T18">
        <v>0</v>
      </c>
      <c r="U18" t="s">
        <v>55</v>
      </c>
      <c r="V18">
        <v>0</v>
      </c>
      <c r="W18" t="s">
        <v>55</v>
      </c>
      <c r="X18">
        <v>0</v>
      </c>
      <c r="Y18" t="s">
        <v>55</v>
      </c>
      <c r="Z18">
        <v>0</v>
      </c>
      <c r="AA18" t="s">
        <v>55</v>
      </c>
      <c r="AB18">
        <v>0</v>
      </c>
      <c r="AC18">
        <f t="shared" si="2"/>
        <v>1</v>
      </c>
      <c r="AD18">
        <f t="shared" si="3"/>
        <v>0</v>
      </c>
      <c r="AE18" t="s">
        <v>54</v>
      </c>
      <c r="AF18">
        <v>1</v>
      </c>
      <c r="AG18" t="b">
        <v>0</v>
      </c>
      <c r="AH18">
        <v>1</v>
      </c>
      <c r="AI18" t="s">
        <v>56</v>
      </c>
      <c r="AJ18">
        <v>0</v>
      </c>
      <c r="AK18">
        <v>0</v>
      </c>
      <c r="AL18">
        <f t="shared" si="4"/>
        <v>2</v>
      </c>
      <c r="AM18">
        <f t="shared" si="1"/>
        <v>0</v>
      </c>
      <c r="AN18" t="s">
        <v>63</v>
      </c>
      <c r="AO18">
        <v>4</v>
      </c>
      <c r="AP18" t="s">
        <v>12</v>
      </c>
      <c r="AQ18">
        <v>4</v>
      </c>
      <c r="AR18" t="s">
        <v>63</v>
      </c>
      <c r="AS18" t="s">
        <v>62</v>
      </c>
      <c r="AT18" t="s">
        <v>64</v>
      </c>
      <c r="AU18" t="s">
        <v>63</v>
      </c>
      <c r="AV18">
        <v>4</v>
      </c>
      <c r="AW18">
        <v>2</v>
      </c>
      <c r="AX18">
        <v>3</v>
      </c>
      <c r="AY18">
        <v>2</v>
      </c>
      <c r="AZ18">
        <f t="shared" si="5"/>
        <v>11</v>
      </c>
      <c r="BA18">
        <f t="shared" si="6"/>
        <v>0</v>
      </c>
      <c r="BB18" t="s">
        <v>54</v>
      </c>
      <c r="BC18" t="s">
        <v>55</v>
      </c>
      <c r="BD18" t="s">
        <v>54</v>
      </c>
      <c r="BE18" t="s">
        <v>55</v>
      </c>
      <c r="BF18" t="s">
        <v>55</v>
      </c>
      <c r="BG18" t="s">
        <v>55</v>
      </c>
      <c r="BH18">
        <v>1</v>
      </c>
      <c r="BI18">
        <v>0</v>
      </c>
      <c r="BJ18">
        <v>0</v>
      </c>
      <c r="BK18">
        <v>0</v>
      </c>
      <c r="BL18">
        <v>2</v>
      </c>
      <c r="BM18">
        <v>0</v>
      </c>
      <c r="BO18" t="s">
        <v>61</v>
      </c>
      <c r="BP18">
        <v>5</v>
      </c>
      <c r="BQ18" t="s">
        <v>54</v>
      </c>
      <c r="BR18">
        <v>1</v>
      </c>
      <c r="BS18" t="s">
        <v>70</v>
      </c>
      <c r="BT18">
        <v>2</v>
      </c>
      <c r="BU18" t="s">
        <v>73</v>
      </c>
      <c r="BV18">
        <v>2</v>
      </c>
      <c r="BX18" t="s">
        <v>77</v>
      </c>
      <c r="BY18">
        <v>2</v>
      </c>
      <c r="BZ18">
        <v>2</v>
      </c>
      <c r="CA18" t="s">
        <v>55</v>
      </c>
      <c r="CB18" t="s">
        <v>54</v>
      </c>
      <c r="CC18" t="s">
        <v>55</v>
      </c>
      <c r="CD18" t="s">
        <v>54</v>
      </c>
      <c r="CE18" t="s">
        <v>55</v>
      </c>
      <c r="CF18" t="s">
        <v>54</v>
      </c>
      <c r="CG18">
        <v>1</v>
      </c>
      <c r="CH18">
        <v>0</v>
      </c>
      <c r="CI18">
        <v>1</v>
      </c>
      <c r="CJ18">
        <v>0</v>
      </c>
      <c r="CK18">
        <v>1</v>
      </c>
      <c r="CL18">
        <v>0</v>
      </c>
      <c r="CM18">
        <f t="shared" si="7"/>
        <v>3</v>
      </c>
    </row>
    <row r="19" spans="1:91" x14ac:dyDescent="0.25">
      <c r="A19">
        <v>18</v>
      </c>
      <c r="B19">
        <v>20</v>
      </c>
      <c r="C19">
        <f t="shared" si="0"/>
        <v>1</v>
      </c>
      <c r="D19" t="s">
        <v>41</v>
      </c>
      <c r="E19">
        <v>1</v>
      </c>
      <c r="F19" t="s">
        <v>44</v>
      </c>
      <c r="G19">
        <v>1</v>
      </c>
      <c r="H19">
        <v>1</v>
      </c>
      <c r="I19" t="s">
        <v>80</v>
      </c>
      <c r="J19">
        <v>2</v>
      </c>
      <c r="M19" t="s">
        <v>51</v>
      </c>
      <c r="N19">
        <v>3</v>
      </c>
      <c r="O19" t="s">
        <v>55</v>
      </c>
      <c r="P19">
        <v>0</v>
      </c>
      <c r="Q19" t="s">
        <v>54</v>
      </c>
      <c r="R19">
        <v>1</v>
      </c>
      <c r="S19" t="s">
        <v>55</v>
      </c>
      <c r="T19">
        <v>0</v>
      </c>
      <c r="U19" t="s">
        <v>54</v>
      </c>
      <c r="V19">
        <v>1</v>
      </c>
      <c r="W19" t="s">
        <v>55</v>
      </c>
      <c r="X19">
        <v>0</v>
      </c>
      <c r="Y19" t="s">
        <v>55</v>
      </c>
      <c r="Z19">
        <v>0</v>
      </c>
      <c r="AA19" t="s">
        <v>54</v>
      </c>
      <c r="AB19">
        <v>1</v>
      </c>
      <c r="AC19">
        <f t="shared" si="2"/>
        <v>3</v>
      </c>
      <c r="AD19">
        <f t="shared" si="3"/>
        <v>0</v>
      </c>
      <c r="AE19" t="s">
        <v>54</v>
      </c>
      <c r="AF19">
        <v>1</v>
      </c>
      <c r="AG19" t="b">
        <v>0</v>
      </c>
      <c r="AH19">
        <v>1</v>
      </c>
      <c r="AI19" t="s">
        <v>56</v>
      </c>
      <c r="AJ19">
        <v>0</v>
      </c>
      <c r="AK19">
        <v>0</v>
      </c>
      <c r="AL19">
        <f t="shared" si="4"/>
        <v>4</v>
      </c>
      <c r="AM19">
        <f t="shared" si="1"/>
        <v>0</v>
      </c>
      <c r="AN19" t="s">
        <v>64</v>
      </c>
      <c r="AO19">
        <v>3</v>
      </c>
      <c r="AP19" t="s">
        <v>66</v>
      </c>
      <c r="AQ19">
        <v>3</v>
      </c>
      <c r="AR19" t="s">
        <v>63</v>
      </c>
      <c r="AS19" t="s">
        <v>60</v>
      </c>
      <c r="AT19" t="s">
        <v>64</v>
      </c>
      <c r="AU19" t="s">
        <v>63</v>
      </c>
      <c r="AV19">
        <v>4</v>
      </c>
      <c r="AW19">
        <v>1</v>
      </c>
      <c r="AX19">
        <v>3</v>
      </c>
      <c r="AY19">
        <v>2</v>
      </c>
      <c r="AZ19">
        <f t="shared" si="5"/>
        <v>10</v>
      </c>
      <c r="BA19">
        <f t="shared" si="6"/>
        <v>0</v>
      </c>
      <c r="BB19" t="s">
        <v>54</v>
      </c>
      <c r="BC19" t="s">
        <v>55</v>
      </c>
      <c r="BD19" t="s">
        <v>55</v>
      </c>
      <c r="BE19" t="s">
        <v>55</v>
      </c>
      <c r="BF19" t="s">
        <v>55</v>
      </c>
      <c r="BG19" t="s">
        <v>55</v>
      </c>
      <c r="BH19">
        <v>1</v>
      </c>
      <c r="BI19">
        <v>0</v>
      </c>
      <c r="BJ19">
        <v>0</v>
      </c>
      <c r="BK19">
        <v>0</v>
      </c>
      <c r="BL19">
        <v>2</v>
      </c>
      <c r="BM19">
        <v>0</v>
      </c>
      <c r="BO19" t="s">
        <v>61</v>
      </c>
      <c r="BP19">
        <v>5</v>
      </c>
      <c r="BQ19" t="s">
        <v>55</v>
      </c>
      <c r="BR19">
        <v>0</v>
      </c>
      <c r="BX19" t="s">
        <v>77</v>
      </c>
      <c r="BY19">
        <v>2</v>
      </c>
      <c r="BZ19">
        <v>2</v>
      </c>
      <c r="CA19" t="s">
        <v>55</v>
      </c>
      <c r="CB19" t="s">
        <v>54</v>
      </c>
      <c r="CC19" t="s">
        <v>55</v>
      </c>
      <c r="CD19" t="s">
        <v>55</v>
      </c>
      <c r="CE19" t="s">
        <v>55</v>
      </c>
      <c r="CF19" t="s">
        <v>54</v>
      </c>
      <c r="CG19">
        <v>1</v>
      </c>
      <c r="CH19">
        <v>0</v>
      </c>
      <c r="CI19">
        <v>1</v>
      </c>
      <c r="CJ19">
        <v>1</v>
      </c>
      <c r="CK19">
        <v>1</v>
      </c>
      <c r="CL19">
        <v>0</v>
      </c>
      <c r="CM19">
        <f t="shared" si="7"/>
        <v>4</v>
      </c>
    </row>
    <row r="20" spans="1:91" x14ac:dyDescent="0.25">
      <c r="A20">
        <v>19</v>
      </c>
      <c r="B20">
        <v>21</v>
      </c>
      <c r="C20">
        <f t="shared" si="0"/>
        <v>1</v>
      </c>
      <c r="D20" t="s">
        <v>41</v>
      </c>
      <c r="E20">
        <v>1</v>
      </c>
      <c r="F20" t="s">
        <v>43</v>
      </c>
      <c r="G20">
        <v>2</v>
      </c>
      <c r="H20">
        <v>1</v>
      </c>
      <c r="I20" t="s">
        <v>80</v>
      </c>
      <c r="J20">
        <v>2</v>
      </c>
      <c r="M20" t="s">
        <v>50</v>
      </c>
      <c r="N20">
        <v>2</v>
      </c>
      <c r="O20" t="s">
        <v>54</v>
      </c>
      <c r="P20">
        <v>1</v>
      </c>
      <c r="Q20" t="s">
        <v>55</v>
      </c>
      <c r="R20">
        <v>0</v>
      </c>
      <c r="S20" t="s">
        <v>55</v>
      </c>
      <c r="T20">
        <v>0</v>
      </c>
      <c r="U20" t="s">
        <v>55</v>
      </c>
      <c r="V20">
        <v>0</v>
      </c>
      <c r="W20" t="s">
        <v>55</v>
      </c>
      <c r="X20">
        <v>0</v>
      </c>
      <c r="Y20" t="s">
        <v>55</v>
      </c>
      <c r="Z20">
        <v>0</v>
      </c>
      <c r="AA20" t="s">
        <v>55</v>
      </c>
      <c r="AB20">
        <v>0</v>
      </c>
      <c r="AC20">
        <f t="shared" si="2"/>
        <v>1</v>
      </c>
      <c r="AD20">
        <f t="shared" si="3"/>
        <v>0</v>
      </c>
      <c r="AE20" t="s">
        <v>54</v>
      </c>
      <c r="AF20">
        <v>1</v>
      </c>
      <c r="AG20" t="b">
        <v>0</v>
      </c>
      <c r="AH20">
        <v>1</v>
      </c>
      <c r="AI20" t="s">
        <v>57</v>
      </c>
      <c r="AJ20">
        <v>1</v>
      </c>
      <c r="AK20">
        <v>0</v>
      </c>
      <c r="AL20">
        <f t="shared" si="4"/>
        <v>2</v>
      </c>
      <c r="AM20">
        <f t="shared" si="1"/>
        <v>0</v>
      </c>
      <c r="AN20" t="s">
        <v>61</v>
      </c>
      <c r="AO20">
        <v>5</v>
      </c>
      <c r="AP20" t="s">
        <v>65</v>
      </c>
      <c r="AQ20">
        <v>1</v>
      </c>
      <c r="AR20" t="s">
        <v>61</v>
      </c>
      <c r="AS20" t="s">
        <v>64</v>
      </c>
      <c r="AT20" t="s">
        <v>61</v>
      </c>
      <c r="AU20" t="s">
        <v>64</v>
      </c>
      <c r="AV20">
        <v>5</v>
      </c>
      <c r="AW20">
        <v>3</v>
      </c>
      <c r="AX20">
        <v>5</v>
      </c>
      <c r="AY20">
        <v>3</v>
      </c>
      <c r="AZ20">
        <f t="shared" si="5"/>
        <v>16</v>
      </c>
      <c r="BA20">
        <f t="shared" si="6"/>
        <v>2</v>
      </c>
      <c r="BB20" t="s">
        <v>55</v>
      </c>
      <c r="BC20" t="s">
        <v>55</v>
      </c>
      <c r="BD20" t="s">
        <v>55</v>
      </c>
      <c r="BE20" t="s">
        <v>55</v>
      </c>
      <c r="BF20" t="s">
        <v>54</v>
      </c>
      <c r="BG20" t="s">
        <v>55</v>
      </c>
      <c r="BH20">
        <v>0</v>
      </c>
      <c r="BI20">
        <v>0</v>
      </c>
      <c r="BJ20">
        <v>1</v>
      </c>
      <c r="BK20">
        <v>1</v>
      </c>
      <c r="BL20">
        <v>0</v>
      </c>
      <c r="BM20">
        <v>0</v>
      </c>
      <c r="BO20" t="s">
        <v>61</v>
      </c>
      <c r="BP20">
        <v>5</v>
      </c>
      <c r="BQ20" t="s">
        <v>54</v>
      </c>
      <c r="BR20">
        <v>1</v>
      </c>
      <c r="BS20" t="s">
        <v>69</v>
      </c>
      <c r="BT20">
        <v>1</v>
      </c>
      <c r="BU20" t="s">
        <v>73</v>
      </c>
      <c r="BV20">
        <v>2</v>
      </c>
      <c r="BX20" t="s">
        <v>77</v>
      </c>
      <c r="BY20">
        <v>2</v>
      </c>
      <c r="BZ20">
        <v>2</v>
      </c>
      <c r="CA20" t="s">
        <v>55</v>
      </c>
      <c r="CB20" t="s">
        <v>54</v>
      </c>
      <c r="CC20" t="s">
        <v>55</v>
      </c>
      <c r="CD20" t="s">
        <v>55</v>
      </c>
      <c r="CE20" t="s">
        <v>55</v>
      </c>
      <c r="CF20" t="s">
        <v>55</v>
      </c>
      <c r="CG20">
        <v>1</v>
      </c>
      <c r="CH20">
        <v>0</v>
      </c>
      <c r="CI20">
        <v>1</v>
      </c>
      <c r="CJ20">
        <v>1</v>
      </c>
      <c r="CK20">
        <v>1</v>
      </c>
      <c r="CL20">
        <v>1</v>
      </c>
      <c r="CM20">
        <f t="shared" si="7"/>
        <v>5</v>
      </c>
    </row>
    <row r="21" spans="1:91" x14ac:dyDescent="0.25">
      <c r="A21">
        <v>20</v>
      </c>
      <c r="B21">
        <v>20</v>
      </c>
      <c r="C21">
        <f t="shared" si="0"/>
        <v>1</v>
      </c>
      <c r="D21" t="s">
        <v>42</v>
      </c>
      <c r="E21">
        <v>2</v>
      </c>
      <c r="F21" t="s">
        <v>44</v>
      </c>
      <c r="G21">
        <v>1</v>
      </c>
      <c r="H21">
        <v>1</v>
      </c>
      <c r="I21" t="s">
        <v>80</v>
      </c>
      <c r="J21">
        <v>2</v>
      </c>
      <c r="M21" t="s">
        <v>52</v>
      </c>
      <c r="N21">
        <v>4</v>
      </c>
      <c r="O21" t="s">
        <v>54</v>
      </c>
      <c r="P21">
        <v>1</v>
      </c>
      <c r="Q21" t="s">
        <v>54</v>
      </c>
      <c r="R21">
        <v>1</v>
      </c>
      <c r="S21" t="s">
        <v>55</v>
      </c>
      <c r="T21">
        <v>0</v>
      </c>
      <c r="U21" t="s">
        <v>55</v>
      </c>
      <c r="V21">
        <v>0</v>
      </c>
      <c r="W21" t="s">
        <v>55</v>
      </c>
      <c r="X21">
        <v>0</v>
      </c>
      <c r="Y21" t="s">
        <v>55</v>
      </c>
      <c r="Z21">
        <v>0</v>
      </c>
      <c r="AA21" t="s">
        <v>54</v>
      </c>
      <c r="AB21">
        <v>1</v>
      </c>
      <c r="AC21">
        <f t="shared" si="2"/>
        <v>3</v>
      </c>
      <c r="AD21">
        <f t="shared" si="3"/>
        <v>0</v>
      </c>
      <c r="AE21" t="s">
        <v>54</v>
      </c>
      <c r="AF21">
        <v>1</v>
      </c>
      <c r="AG21" t="b">
        <v>0</v>
      </c>
      <c r="AH21">
        <v>1</v>
      </c>
      <c r="AI21" t="s">
        <v>59</v>
      </c>
      <c r="AJ21">
        <v>3</v>
      </c>
      <c r="AK21">
        <v>0</v>
      </c>
      <c r="AL21">
        <f t="shared" si="4"/>
        <v>4</v>
      </c>
      <c r="AM21">
        <f t="shared" si="1"/>
        <v>0</v>
      </c>
      <c r="AN21" t="s">
        <v>61</v>
      </c>
      <c r="AO21">
        <v>5</v>
      </c>
      <c r="AP21" t="s">
        <v>23</v>
      </c>
      <c r="AQ21">
        <v>2</v>
      </c>
      <c r="AR21" t="s">
        <v>63</v>
      </c>
      <c r="AS21" t="s">
        <v>64</v>
      </c>
      <c r="AT21" t="s">
        <v>61</v>
      </c>
      <c r="AU21" t="s">
        <v>63</v>
      </c>
      <c r="AV21">
        <v>4</v>
      </c>
      <c r="AW21">
        <v>3</v>
      </c>
      <c r="AX21">
        <v>5</v>
      </c>
      <c r="AY21">
        <v>2</v>
      </c>
      <c r="AZ21">
        <f t="shared" si="5"/>
        <v>14</v>
      </c>
      <c r="BA21">
        <f t="shared" si="6"/>
        <v>1</v>
      </c>
      <c r="BB21" t="s">
        <v>55</v>
      </c>
      <c r="BC21" t="s">
        <v>55</v>
      </c>
      <c r="BD21" t="s">
        <v>55</v>
      </c>
      <c r="BE21" t="s">
        <v>55</v>
      </c>
      <c r="BF21" t="s">
        <v>55</v>
      </c>
      <c r="BG21" t="s">
        <v>54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3</v>
      </c>
      <c r="BO21" t="s">
        <v>61</v>
      </c>
      <c r="BP21">
        <v>5</v>
      </c>
      <c r="BQ21" t="s">
        <v>54</v>
      </c>
      <c r="BR21">
        <v>1</v>
      </c>
      <c r="BS21" t="s">
        <v>70</v>
      </c>
      <c r="BT21">
        <v>2</v>
      </c>
      <c r="BU21" t="s">
        <v>75</v>
      </c>
      <c r="BV21">
        <v>1</v>
      </c>
      <c r="BX21" t="s">
        <v>77</v>
      </c>
      <c r="BY21">
        <v>2</v>
      </c>
      <c r="BZ21">
        <v>2</v>
      </c>
      <c r="CA21" t="s">
        <v>55</v>
      </c>
      <c r="CB21" t="s">
        <v>54</v>
      </c>
      <c r="CC21" t="s">
        <v>55</v>
      </c>
      <c r="CD21" t="s">
        <v>55</v>
      </c>
      <c r="CE21" t="s">
        <v>54</v>
      </c>
      <c r="CF21" t="s">
        <v>55</v>
      </c>
      <c r="CG21">
        <v>1</v>
      </c>
      <c r="CH21">
        <v>0</v>
      </c>
      <c r="CI21">
        <v>1</v>
      </c>
      <c r="CJ21">
        <v>1</v>
      </c>
      <c r="CK21">
        <v>0</v>
      </c>
      <c r="CL21">
        <v>1</v>
      </c>
      <c r="CM21">
        <f t="shared" si="7"/>
        <v>4</v>
      </c>
    </row>
    <row r="22" spans="1:91" x14ac:dyDescent="0.25">
      <c r="A22">
        <v>20</v>
      </c>
      <c r="B22">
        <v>22</v>
      </c>
      <c r="C22">
        <f t="shared" si="0"/>
        <v>1</v>
      </c>
      <c r="D22" t="s">
        <v>41</v>
      </c>
      <c r="E22">
        <v>1</v>
      </c>
      <c r="F22" t="s">
        <v>44</v>
      </c>
      <c r="G22">
        <v>1</v>
      </c>
      <c r="H22">
        <v>1</v>
      </c>
      <c r="I22" t="s">
        <v>80</v>
      </c>
      <c r="J22">
        <v>2</v>
      </c>
      <c r="M22" t="s">
        <v>49</v>
      </c>
      <c r="N22">
        <v>1</v>
      </c>
      <c r="O22" t="s">
        <v>54</v>
      </c>
      <c r="P22">
        <v>1</v>
      </c>
      <c r="Q22" t="s">
        <v>55</v>
      </c>
      <c r="R22">
        <v>0</v>
      </c>
      <c r="S22" t="s">
        <v>55</v>
      </c>
      <c r="T22">
        <v>0</v>
      </c>
      <c r="U22" t="s">
        <v>55</v>
      </c>
      <c r="V22">
        <v>0</v>
      </c>
      <c r="W22" t="s">
        <v>55</v>
      </c>
      <c r="X22">
        <v>0</v>
      </c>
      <c r="Y22" t="s">
        <v>55</v>
      </c>
      <c r="Z22">
        <v>0</v>
      </c>
      <c r="AA22" t="s">
        <v>55</v>
      </c>
      <c r="AB22">
        <v>0</v>
      </c>
      <c r="AC22">
        <f t="shared" si="2"/>
        <v>1</v>
      </c>
      <c r="AD22">
        <f t="shared" si="3"/>
        <v>0</v>
      </c>
      <c r="AE22" t="s">
        <v>54</v>
      </c>
      <c r="AF22">
        <v>1</v>
      </c>
      <c r="AG22" t="b">
        <v>0</v>
      </c>
      <c r="AH22">
        <v>1</v>
      </c>
      <c r="AI22" t="s">
        <v>56</v>
      </c>
      <c r="AJ22">
        <v>0</v>
      </c>
      <c r="AK22">
        <v>0</v>
      </c>
      <c r="AL22">
        <f t="shared" si="4"/>
        <v>2</v>
      </c>
      <c r="AM22">
        <f t="shared" si="1"/>
        <v>0</v>
      </c>
      <c r="AN22" t="s">
        <v>64</v>
      </c>
      <c r="AO22">
        <v>3</v>
      </c>
      <c r="AP22" t="s">
        <v>66</v>
      </c>
      <c r="AQ22">
        <v>3</v>
      </c>
      <c r="AR22" t="s">
        <v>63</v>
      </c>
      <c r="AS22" t="s">
        <v>63</v>
      </c>
      <c r="AT22" t="s">
        <v>64</v>
      </c>
      <c r="AU22" t="s">
        <v>62</v>
      </c>
      <c r="AV22">
        <v>4</v>
      </c>
      <c r="AW22">
        <v>4</v>
      </c>
      <c r="AX22">
        <v>3</v>
      </c>
      <c r="AY22">
        <v>4</v>
      </c>
      <c r="AZ22">
        <f t="shared" si="5"/>
        <v>15</v>
      </c>
      <c r="BA22">
        <f t="shared" si="6"/>
        <v>1</v>
      </c>
      <c r="BB22" t="s">
        <v>54</v>
      </c>
      <c r="BC22" t="s">
        <v>54</v>
      </c>
      <c r="BD22" t="s">
        <v>55</v>
      </c>
      <c r="BE22" t="s">
        <v>55</v>
      </c>
      <c r="BF22" t="s">
        <v>55</v>
      </c>
      <c r="BG22" t="s">
        <v>55</v>
      </c>
      <c r="BH22">
        <v>1</v>
      </c>
      <c r="BI22">
        <v>1</v>
      </c>
      <c r="BJ22">
        <v>0</v>
      </c>
      <c r="BK22">
        <v>0</v>
      </c>
      <c r="BL22">
        <v>2</v>
      </c>
      <c r="BM22">
        <v>0</v>
      </c>
      <c r="BO22" t="s">
        <v>64</v>
      </c>
      <c r="BP22">
        <v>3</v>
      </c>
      <c r="BQ22" t="s">
        <v>55</v>
      </c>
      <c r="BR22">
        <v>0</v>
      </c>
      <c r="BX22" t="s">
        <v>78</v>
      </c>
      <c r="BY22">
        <v>1</v>
      </c>
      <c r="BZ22">
        <v>1</v>
      </c>
      <c r="CA22" t="s">
        <v>55</v>
      </c>
      <c r="CB22" t="s">
        <v>54</v>
      </c>
      <c r="CC22" t="s">
        <v>55</v>
      </c>
      <c r="CD22" t="s">
        <v>55</v>
      </c>
      <c r="CE22" t="s">
        <v>55</v>
      </c>
      <c r="CF22" t="s">
        <v>55</v>
      </c>
      <c r="CG22">
        <v>1</v>
      </c>
      <c r="CH22">
        <v>0</v>
      </c>
      <c r="CI22">
        <v>1</v>
      </c>
      <c r="CJ22">
        <v>1</v>
      </c>
      <c r="CK22">
        <v>1</v>
      </c>
      <c r="CL22">
        <v>1</v>
      </c>
      <c r="CM22">
        <f t="shared" si="7"/>
        <v>5</v>
      </c>
    </row>
    <row r="23" spans="1:91" x14ac:dyDescent="0.25">
      <c r="A23">
        <v>21</v>
      </c>
      <c r="B23">
        <v>20</v>
      </c>
      <c r="C23">
        <f t="shared" si="0"/>
        <v>1</v>
      </c>
      <c r="D23" t="s">
        <v>41</v>
      </c>
      <c r="E23">
        <v>1</v>
      </c>
      <c r="F23" t="s">
        <v>44</v>
      </c>
      <c r="G23">
        <v>1</v>
      </c>
      <c r="H23">
        <v>1</v>
      </c>
      <c r="I23" t="s">
        <v>80</v>
      </c>
      <c r="J23">
        <v>2</v>
      </c>
      <c r="M23" t="s">
        <v>52</v>
      </c>
      <c r="N23">
        <v>4</v>
      </c>
      <c r="O23" t="s">
        <v>55</v>
      </c>
      <c r="P23">
        <v>0</v>
      </c>
      <c r="Q23" t="s">
        <v>55</v>
      </c>
      <c r="R23">
        <v>0</v>
      </c>
      <c r="S23" t="s">
        <v>55</v>
      </c>
      <c r="T23">
        <v>0</v>
      </c>
      <c r="U23" t="s">
        <v>55</v>
      </c>
      <c r="V23">
        <v>0</v>
      </c>
      <c r="W23" t="s">
        <v>55</v>
      </c>
      <c r="X23">
        <v>0</v>
      </c>
      <c r="Y23" t="s">
        <v>55</v>
      </c>
      <c r="Z23">
        <v>0</v>
      </c>
      <c r="AA23" t="s">
        <v>54</v>
      </c>
      <c r="AB23">
        <v>1</v>
      </c>
      <c r="AC23">
        <f t="shared" si="2"/>
        <v>1</v>
      </c>
      <c r="AD23">
        <f t="shared" si="3"/>
        <v>0</v>
      </c>
      <c r="AE23" t="s">
        <v>54</v>
      </c>
      <c r="AF23">
        <v>1</v>
      </c>
      <c r="AG23" t="b">
        <v>1</v>
      </c>
      <c r="AH23">
        <v>0</v>
      </c>
      <c r="AI23" t="s">
        <v>56</v>
      </c>
      <c r="AJ23">
        <v>0</v>
      </c>
      <c r="AK23">
        <v>0</v>
      </c>
      <c r="AL23">
        <f t="shared" si="4"/>
        <v>1</v>
      </c>
      <c r="AM23">
        <f t="shared" si="1"/>
        <v>0</v>
      </c>
      <c r="AN23" t="s">
        <v>63</v>
      </c>
      <c r="AO23">
        <v>4</v>
      </c>
      <c r="AP23" t="s">
        <v>66</v>
      </c>
      <c r="AQ23">
        <v>3</v>
      </c>
      <c r="AR23" t="s">
        <v>63</v>
      </c>
      <c r="AS23" t="s">
        <v>61</v>
      </c>
      <c r="AT23" t="s">
        <v>63</v>
      </c>
      <c r="AU23" t="s">
        <v>64</v>
      </c>
      <c r="AV23">
        <v>4</v>
      </c>
      <c r="AW23">
        <v>5</v>
      </c>
      <c r="AX23">
        <v>4</v>
      </c>
      <c r="AY23">
        <v>3</v>
      </c>
      <c r="AZ23">
        <f t="shared" si="5"/>
        <v>16</v>
      </c>
      <c r="BA23">
        <f t="shared" si="6"/>
        <v>2</v>
      </c>
      <c r="BB23" t="s">
        <v>54</v>
      </c>
      <c r="BC23" t="s">
        <v>55</v>
      </c>
      <c r="BD23" t="s">
        <v>55</v>
      </c>
      <c r="BE23" t="s">
        <v>54</v>
      </c>
      <c r="BF23" t="s">
        <v>55</v>
      </c>
      <c r="BG23" t="s">
        <v>55</v>
      </c>
      <c r="BH23">
        <v>1</v>
      </c>
      <c r="BI23">
        <v>0</v>
      </c>
      <c r="BJ23">
        <v>0</v>
      </c>
      <c r="BK23">
        <v>0</v>
      </c>
      <c r="BL23">
        <v>2</v>
      </c>
      <c r="BM23">
        <v>0</v>
      </c>
      <c r="BO23" t="s">
        <v>68</v>
      </c>
      <c r="BP23">
        <v>2</v>
      </c>
      <c r="BQ23" t="s">
        <v>54</v>
      </c>
      <c r="BR23">
        <v>1</v>
      </c>
      <c r="BS23" t="s">
        <v>70</v>
      </c>
      <c r="BT23">
        <v>2</v>
      </c>
      <c r="BU23" t="s">
        <v>73</v>
      </c>
      <c r="BV23">
        <v>2</v>
      </c>
      <c r="BX23" t="s">
        <v>77</v>
      </c>
      <c r="BY23">
        <v>2</v>
      </c>
      <c r="BZ23">
        <v>2</v>
      </c>
      <c r="CA23" t="s">
        <v>55</v>
      </c>
      <c r="CB23" t="s">
        <v>54</v>
      </c>
      <c r="CC23" t="s">
        <v>54</v>
      </c>
      <c r="CD23" t="s">
        <v>55</v>
      </c>
      <c r="CE23" t="s">
        <v>54</v>
      </c>
      <c r="CF23" t="s">
        <v>54</v>
      </c>
      <c r="CG23">
        <v>1</v>
      </c>
      <c r="CH23">
        <v>0</v>
      </c>
      <c r="CI23">
        <v>0</v>
      </c>
      <c r="CJ23">
        <v>1</v>
      </c>
      <c r="CK23">
        <v>0</v>
      </c>
      <c r="CL23">
        <v>0</v>
      </c>
      <c r="CM23">
        <f t="shared" si="7"/>
        <v>2</v>
      </c>
    </row>
    <row r="24" spans="1:91" x14ac:dyDescent="0.25">
      <c r="A24">
        <v>22</v>
      </c>
      <c r="B24">
        <v>22</v>
      </c>
      <c r="C24">
        <f t="shared" si="0"/>
        <v>1</v>
      </c>
      <c r="D24" t="s">
        <v>41</v>
      </c>
      <c r="E24">
        <v>1</v>
      </c>
      <c r="F24" t="s">
        <v>44</v>
      </c>
      <c r="G24">
        <v>1</v>
      </c>
      <c r="H24">
        <v>1</v>
      </c>
      <c r="I24" t="s">
        <v>80</v>
      </c>
      <c r="J24">
        <v>2</v>
      </c>
      <c r="M24" t="s">
        <v>52</v>
      </c>
      <c r="N24">
        <v>4</v>
      </c>
      <c r="O24" t="s">
        <v>55</v>
      </c>
      <c r="P24">
        <v>0</v>
      </c>
      <c r="Q24" t="s">
        <v>54</v>
      </c>
      <c r="R24">
        <v>1</v>
      </c>
      <c r="S24" t="s">
        <v>55</v>
      </c>
      <c r="T24">
        <v>0</v>
      </c>
      <c r="U24" t="s">
        <v>55</v>
      </c>
      <c r="V24">
        <v>0</v>
      </c>
      <c r="W24" t="s">
        <v>55</v>
      </c>
      <c r="X24">
        <v>0</v>
      </c>
      <c r="Y24" t="s">
        <v>55</v>
      </c>
      <c r="Z24">
        <v>0</v>
      </c>
      <c r="AA24" t="s">
        <v>54</v>
      </c>
      <c r="AB24">
        <v>1</v>
      </c>
      <c r="AC24">
        <f t="shared" si="2"/>
        <v>2</v>
      </c>
      <c r="AD24">
        <f t="shared" si="3"/>
        <v>0</v>
      </c>
      <c r="AE24" t="s">
        <v>54</v>
      </c>
      <c r="AF24">
        <v>1</v>
      </c>
      <c r="AG24" t="b">
        <v>0</v>
      </c>
      <c r="AH24">
        <v>1</v>
      </c>
      <c r="AI24" t="s">
        <v>57</v>
      </c>
      <c r="AJ24">
        <v>1</v>
      </c>
      <c r="AK24">
        <v>0</v>
      </c>
      <c r="AL24">
        <f t="shared" si="4"/>
        <v>3</v>
      </c>
      <c r="AM24">
        <f t="shared" si="1"/>
        <v>0</v>
      </c>
      <c r="AN24" t="s">
        <v>64</v>
      </c>
      <c r="AO24">
        <v>3</v>
      </c>
      <c r="AP24" t="s">
        <v>66</v>
      </c>
      <c r="AQ24">
        <v>3</v>
      </c>
      <c r="AR24" t="s">
        <v>63</v>
      </c>
      <c r="AS24" t="s">
        <v>63</v>
      </c>
      <c r="AT24" t="s">
        <v>63</v>
      </c>
      <c r="AU24" t="s">
        <v>63</v>
      </c>
      <c r="AV24">
        <v>4</v>
      </c>
      <c r="AW24">
        <v>4</v>
      </c>
      <c r="AX24">
        <v>4</v>
      </c>
      <c r="AY24">
        <v>2</v>
      </c>
      <c r="AZ24">
        <f t="shared" si="5"/>
        <v>14</v>
      </c>
      <c r="BA24">
        <f t="shared" si="6"/>
        <v>1</v>
      </c>
      <c r="BB24" t="s">
        <v>55</v>
      </c>
      <c r="BC24" t="s">
        <v>55</v>
      </c>
      <c r="BD24" t="s">
        <v>54</v>
      </c>
      <c r="BE24" t="s">
        <v>54</v>
      </c>
      <c r="BF24" t="s">
        <v>55</v>
      </c>
      <c r="BG24" t="s">
        <v>55</v>
      </c>
      <c r="BH24">
        <v>0</v>
      </c>
      <c r="BI24">
        <v>0</v>
      </c>
      <c r="BJ24">
        <v>0</v>
      </c>
      <c r="BK24">
        <v>1</v>
      </c>
      <c r="BL24">
        <v>0</v>
      </c>
      <c r="BM24">
        <v>0</v>
      </c>
      <c r="BO24" t="s">
        <v>63</v>
      </c>
      <c r="BP24">
        <v>4</v>
      </c>
      <c r="BQ24" t="s">
        <v>54</v>
      </c>
      <c r="BR24">
        <v>1</v>
      </c>
      <c r="BS24" t="s">
        <v>72</v>
      </c>
      <c r="BT24">
        <v>4</v>
      </c>
      <c r="BU24" t="s">
        <v>75</v>
      </c>
      <c r="BV24">
        <v>1</v>
      </c>
      <c r="BX24" t="s">
        <v>77</v>
      </c>
      <c r="BY24">
        <v>2</v>
      </c>
      <c r="BZ24">
        <v>2</v>
      </c>
      <c r="CA24" t="s">
        <v>54</v>
      </c>
      <c r="CB24" t="s">
        <v>54</v>
      </c>
      <c r="CC24" t="s">
        <v>55</v>
      </c>
      <c r="CD24" t="s">
        <v>55</v>
      </c>
      <c r="CE24" t="s">
        <v>55</v>
      </c>
      <c r="CF24" t="s">
        <v>55</v>
      </c>
      <c r="CG24">
        <v>0</v>
      </c>
      <c r="CH24">
        <v>0</v>
      </c>
      <c r="CI24">
        <v>1</v>
      </c>
      <c r="CJ24">
        <v>1</v>
      </c>
      <c r="CK24">
        <v>1</v>
      </c>
      <c r="CL24">
        <v>1</v>
      </c>
      <c r="CM24">
        <f t="shared" si="7"/>
        <v>4</v>
      </c>
    </row>
    <row r="25" spans="1:91" x14ac:dyDescent="0.25">
      <c r="A25">
        <v>22</v>
      </c>
      <c r="B25">
        <v>22</v>
      </c>
      <c r="C25">
        <f t="shared" si="0"/>
        <v>1</v>
      </c>
      <c r="D25" t="s">
        <v>41</v>
      </c>
      <c r="E25">
        <v>1</v>
      </c>
      <c r="F25" t="s">
        <v>44</v>
      </c>
      <c r="G25">
        <v>1</v>
      </c>
      <c r="H25">
        <v>2</v>
      </c>
      <c r="I25" t="s">
        <v>80</v>
      </c>
      <c r="J25">
        <v>2</v>
      </c>
      <c r="M25" t="s">
        <v>51</v>
      </c>
      <c r="N25">
        <v>3</v>
      </c>
      <c r="O25" t="s">
        <v>55</v>
      </c>
      <c r="P25">
        <v>0</v>
      </c>
      <c r="Q25" t="s">
        <v>54</v>
      </c>
      <c r="R25">
        <v>1</v>
      </c>
      <c r="S25" t="s">
        <v>55</v>
      </c>
      <c r="T25">
        <v>0</v>
      </c>
      <c r="U25" t="s">
        <v>55</v>
      </c>
      <c r="V25">
        <v>0</v>
      </c>
      <c r="W25" t="s">
        <v>55</v>
      </c>
      <c r="X25">
        <v>0</v>
      </c>
      <c r="Y25" t="s">
        <v>55</v>
      </c>
      <c r="Z25">
        <v>0</v>
      </c>
      <c r="AA25" t="s">
        <v>55</v>
      </c>
      <c r="AB25">
        <v>0</v>
      </c>
      <c r="AC25">
        <f t="shared" si="2"/>
        <v>1</v>
      </c>
      <c r="AD25">
        <f t="shared" si="3"/>
        <v>0</v>
      </c>
      <c r="AE25" t="s">
        <v>54</v>
      </c>
      <c r="AF25">
        <v>1</v>
      </c>
      <c r="AG25" t="b">
        <v>1</v>
      </c>
      <c r="AH25">
        <v>0</v>
      </c>
      <c r="AI25" t="s">
        <v>59</v>
      </c>
      <c r="AJ25">
        <v>3</v>
      </c>
      <c r="AK25">
        <v>0</v>
      </c>
      <c r="AL25">
        <f t="shared" si="4"/>
        <v>1</v>
      </c>
      <c r="AM25">
        <f t="shared" si="1"/>
        <v>0</v>
      </c>
      <c r="AN25" t="s">
        <v>61</v>
      </c>
      <c r="AO25">
        <v>5</v>
      </c>
      <c r="AP25" t="s">
        <v>23</v>
      </c>
      <c r="AQ25">
        <v>2</v>
      </c>
      <c r="AR25" t="s">
        <v>62</v>
      </c>
      <c r="AS25" t="s">
        <v>61</v>
      </c>
      <c r="AT25" t="s">
        <v>63</v>
      </c>
      <c r="AU25" t="s">
        <v>63</v>
      </c>
      <c r="AV25">
        <v>2</v>
      </c>
      <c r="AW25">
        <v>5</v>
      </c>
      <c r="AX25">
        <v>4</v>
      </c>
      <c r="AY25">
        <v>2</v>
      </c>
      <c r="AZ25">
        <f t="shared" si="5"/>
        <v>13</v>
      </c>
      <c r="BA25">
        <f t="shared" si="6"/>
        <v>1</v>
      </c>
      <c r="BB25" t="s">
        <v>54</v>
      </c>
      <c r="BC25" t="s">
        <v>55</v>
      </c>
      <c r="BD25" t="s">
        <v>55</v>
      </c>
      <c r="BE25" t="s">
        <v>55</v>
      </c>
      <c r="BF25" t="s">
        <v>55</v>
      </c>
      <c r="BG25" t="s">
        <v>55</v>
      </c>
      <c r="BH25">
        <v>1</v>
      </c>
      <c r="BI25">
        <v>0</v>
      </c>
      <c r="BJ25">
        <v>0</v>
      </c>
      <c r="BK25">
        <v>0</v>
      </c>
      <c r="BL25">
        <v>2</v>
      </c>
      <c r="BM25">
        <v>0</v>
      </c>
      <c r="BO25" t="s">
        <v>68</v>
      </c>
      <c r="BP25">
        <v>2</v>
      </c>
      <c r="BQ25" t="s">
        <v>54</v>
      </c>
      <c r="BR25">
        <v>1</v>
      </c>
      <c r="BS25" t="s">
        <v>72</v>
      </c>
      <c r="BT25">
        <v>4</v>
      </c>
      <c r="BU25" t="s">
        <v>75</v>
      </c>
      <c r="BV25">
        <v>1</v>
      </c>
      <c r="BX25">
        <v>3</v>
      </c>
      <c r="BY25">
        <v>3</v>
      </c>
      <c r="BZ25">
        <v>3</v>
      </c>
      <c r="CA25" t="s">
        <v>54</v>
      </c>
      <c r="CB25" t="s">
        <v>55</v>
      </c>
      <c r="CC25" t="s">
        <v>55</v>
      </c>
      <c r="CD25" t="s">
        <v>54</v>
      </c>
      <c r="CE25" t="s">
        <v>55</v>
      </c>
      <c r="CF25" t="s">
        <v>55</v>
      </c>
      <c r="CG25">
        <v>0</v>
      </c>
      <c r="CH25">
        <v>1</v>
      </c>
      <c r="CI25">
        <v>1</v>
      </c>
      <c r="CJ25">
        <v>0</v>
      </c>
      <c r="CK25">
        <v>1</v>
      </c>
      <c r="CL25">
        <v>1</v>
      </c>
      <c r="CM25">
        <f t="shared" si="7"/>
        <v>4</v>
      </c>
    </row>
    <row r="26" spans="1:91" x14ac:dyDescent="0.25">
      <c r="A26">
        <v>23</v>
      </c>
      <c r="B26">
        <v>22</v>
      </c>
      <c r="C26">
        <f t="shared" si="0"/>
        <v>1</v>
      </c>
      <c r="D26" t="s">
        <v>41</v>
      </c>
      <c r="E26">
        <v>1</v>
      </c>
      <c r="F26" t="s">
        <v>44</v>
      </c>
      <c r="G26">
        <v>1</v>
      </c>
      <c r="H26">
        <v>1</v>
      </c>
      <c r="I26" t="s">
        <v>80</v>
      </c>
      <c r="J26">
        <v>2</v>
      </c>
      <c r="M26" t="s">
        <v>52</v>
      </c>
      <c r="N26">
        <v>4</v>
      </c>
      <c r="O26" t="s">
        <v>55</v>
      </c>
      <c r="P26">
        <v>0</v>
      </c>
      <c r="Q26" t="s">
        <v>55</v>
      </c>
      <c r="R26">
        <v>0</v>
      </c>
      <c r="S26" t="s">
        <v>55</v>
      </c>
      <c r="T26">
        <v>0</v>
      </c>
      <c r="U26" t="s">
        <v>54</v>
      </c>
      <c r="V26">
        <v>1</v>
      </c>
      <c r="W26" t="s">
        <v>55</v>
      </c>
      <c r="X26">
        <v>0</v>
      </c>
      <c r="Y26" t="s">
        <v>55</v>
      </c>
      <c r="Z26">
        <v>0</v>
      </c>
      <c r="AA26" t="s">
        <v>54</v>
      </c>
      <c r="AB26">
        <v>1</v>
      </c>
      <c r="AC26">
        <f t="shared" si="2"/>
        <v>2</v>
      </c>
      <c r="AD26">
        <f t="shared" si="3"/>
        <v>0</v>
      </c>
      <c r="AE26" t="s">
        <v>54</v>
      </c>
      <c r="AF26">
        <v>1</v>
      </c>
      <c r="AG26" t="b">
        <v>1</v>
      </c>
      <c r="AH26">
        <v>0</v>
      </c>
      <c r="AI26" t="s">
        <v>56</v>
      </c>
      <c r="AJ26">
        <v>0</v>
      </c>
      <c r="AK26">
        <v>0</v>
      </c>
      <c r="AL26">
        <f t="shared" si="4"/>
        <v>2</v>
      </c>
      <c r="AM26">
        <f t="shared" si="1"/>
        <v>0</v>
      </c>
      <c r="AN26" t="s">
        <v>63</v>
      </c>
      <c r="AO26">
        <v>4</v>
      </c>
      <c r="AP26" t="s">
        <v>65</v>
      </c>
      <c r="AQ26">
        <v>1</v>
      </c>
      <c r="AR26" t="s">
        <v>61</v>
      </c>
      <c r="AS26" t="s">
        <v>63</v>
      </c>
      <c r="AT26" t="s">
        <v>61</v>
      </c>
      <c r="AU26" t="s">
        <v>62</v>
      </c>
      <c r="AV26">
        <v>5</v>
      </c>
      <c r="AW26">
        <v>4</v>
      </c>
      <c r="AX26">
        <v>5</v>
      </c>
      <c r="AY26">
        <v>4</v>
      </c>
      <c r="AZ26">
        <f t="shared" si="5"/>
        <v>18</v>
      </c>
      <c r="BA26">
        <f t="shared" si="6"/>
        <v>2</v>
      </c>
      <c r="BB26" t="s">
        <v>55</v>
      </c>
      <c r="BC26" t="s">
        <v>55</v>
      </c>
      <c r="BD26" t="s">
        <v>55</v>
      </c>
      <c r="BE26" t="s">
        <v>55</v>
      </c>
      <c r="BF26" t="s">
        <v>55</v>
      </c>
      <c r="BG26" t="s">
        <v>54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3</v>
      </c>
      <c r="BO26" t="s">
        <v>68</v>
      </c>
      <c r="BP26">
        <v>2</v>
      </c>
      <c r="BQ26" t="s">
        <v>55</v>
      </c>
      <c r="BR26">
        <v>0</v>
      </c>
      <c r="BX26" t="s">
        <v>78</v>
      </c>
      <c r="BY26">
        <v>1</v>
      </c>
      <c r="BZ26">
        <v>1</v>
      </c>
      <c r="CA26" t="s">
        <v>55</v>
      </c>
      <c r="CB26" t="s">
        <v>54</v>
      </c>
      <c r="CC26" t="s">
        <v>55</v>
      </c>
      <c r="CD26" t="s">
        <v>54</v>
      </c>
      <c r="CE26" t="s">
        <v>55</v>
      </c>
      <c r="CF26" t="s">
        <v>55</v>
      </c>
      <c r="CG26">
        <v>1</v>
      </c>
      <c r="CH26">
        <v>0</v>
      </c>
      <c r="CI26">
        <v>1</v>
      </c>
      <c r="CJ26">
        <v>0</v>
      </c>
      <c r="CK26">
        <v>1</v>
      </c>
      <c r="CL26">
        <v>1</v>
      </c>
      <c r="CM26">
        <f t="shared" si="7"/>
        <v>4</v>
      </c>
    </row>
    <row r="27" spans="1:91" x14ac:dyDescent="0.25">
      <c r="A27">
        <v>24</v>
      </c>
      <c r="B27">
        <v>19</v>
      </c>
      <c r="C27">
        <f t="shared" si="0"/>
        <v>1</v>
      </c>
      <c r="D27" t="s">
        <v>41</v>
      </c>
      <c r="E27">
        <v>1</v>
      </c>
      <c r="F27" t="s">
        <v>44</v>
      </c>
      <c r="G27">
        <v>1</v>
      </c>
      <c r="H27">
        <v>1</v>
      </c>
      <c r="I27" t="s">
        <v>80</v>
      </c>
      <c r="J27">
        <v>2</v>
      </c>
      <c r="M27" t="s">
        <v>50</v>
      </c>
      <c r="N27">
        <v>2</v>
      </c>
      <c r="O27" t="s">
        <v>55</v>
      </c>
      <c r="P27">
        <v>0</v>
      </c>
      <c r="Q27" t="s">
        <v>54</v>
      </c>
      <c r="R27">
        <v>1</v>
      </c>
      <c r="S27" t="s">
        <v>55</v>
      </c>
      <c r="T27">
        <v>0</v>
      </c>
      <c r="U27" t="s">
        <v>55</v>
      </c>
      <c r="V27">
        <v>0</v>
      </c>
      <c r="W27" t="s">
        <v>55</v>
      </c>
      <c r="X27">
        <v>0</v>
      </c>
      <c r="Y27" t="s">
        <v>55</v>
      </c>
      <c r="Z27">
        <v>0</v>
      </c>
      <c r="AA27" t="s">
        <v>54</v>
      </c>
      <c r="AB27">
        <v>1</v>
      </c>
      <c r="AC27">
        <f t="shared" si="2"/>
        <v>2</v>
      </c>
      <c r="AD27">
        <f t="shared" si="3"/>
        <v>0</v>
      </c>
      <c r="AE27" t="s">
        <v>54</v>
      </c>
      <c r="AF27">
        <v>1</v>
      </c>
      <c r="AG27" t="b">
        <v>0</v>
      </c>
      <c r="AH27">
        <v>1</v>
      </c>
      <c r="AI27" t="s">
        <v>56</v>
      </c>
      <c r="AJ27">
        <v>0</v>
      </c>
      <c r="AK27">
        <v>0</v>
      </c>
      <c r="AL27">
        <f t="shared" si="4"/>
        <v>3</v>
      </c>
      <c r="AM27">
        <f t="shared" si="1"/>
        <v>0</v>
      </c>
      <c r="AN27" t="s">
        <v>63</v>
      </c>
      <c r="AO27">
        <v>4</v>
      </c>
      <c r="AP27" t="s">
        <v>66</v>
      </c>
      <c r="AQ27">
        <v>3</v>
      </c>
      <c r="AR27" t="s">
        <v>63</v>
      </c>
      <c r="AS27" t="s">
        <v>63</v>
      </c>
      <c r="AT27" t="s">
        <v>63</v>
      </c>
      <c r="AU27" t="s">
        <v>64</v>
      </c>
      <c r="AV27">
        <v>4</v>
      </c>
      <c r="AW27">
        <v>4</v>
      </c>
      <c r="AX27">
        <v>4</v>
      </c>
      <c r="AY27">
        <v>3</v>
      </c>
      <c r="AZ27">
        <f t="shared" si="5"/>
        <v>15</v>
      </c>
      <c r="BA27">
        <f t="shared" si="6"/>
        <v>1</v>
      </c>
      <c r="BB27" t="s">
        <v>55</v>
      </c>
      <c r="BC27" t="s">
        <v>55</v>
      </c>
      <c r="BD27" t="s">
        <v>54</v>
      </c>
      <c r="BE27" t="s">
        <v>55</v>
      </c>
      <c r="BF27" t="s">
        <v>55</v>
      </c>
      <c r="BG27" t="s">
        <v>55</v>
      </c>
      <c r="BH27">
        <v>0</v>
      </c>
      <c r="BI27">
        <v>0</v>
      </c>
      <c r="BJ27">
        <v>0</v>
      </c>
      <c r="BK27">
        <v>1</v>
      </c>
      <c r="BL27">
        <v>0</v>
      </c>
      <c r="BM27">
        <v>0</v>
      </c>
      <c r="BO27" t="s">
        <v>63</v>
      </c>
      <c r="BP27">
        <v>4</v>
      </c>
      <c r="BQ27" t="s">
        <v>54</v>
      </c>
      <c r="BR27">
        <v>1</v>
      </c>
      <c r="BS27" t="s">
        <v>70</v>
      </c>
      <c r="BT27">
        <v>2</v>
      </c>
      <c r="BU27" t="s">
        <v>8</v>
      </c>
      <c r="BV27">
        <v>1</v>
      </c>
      <c r="BW27" t="s">
        <v>13</v>
      </c>
      <c r="BX27" t="s">
        <v>78</v>
      </c>
      <c r="BY27">
        <v>1</v>
      </c>
      <c r="BZ27">
        <v>1</v>
      </c>
      <c r="CA27" t="s">
        <v>55</v>
      </c>
      <c r="CB27" t="s">
        <v>54</v>
      </c>
      <c r="CC27" t="s">
        <v>55</v>
      </c>
      <c r="CD27" t="s">
        <v>55</v>
      </c>
      <c r="CE27" t="s">
        <v>55</v>
      </c>
      <c r="CF27" t="s">
        <v>55</v>
      </c>
      <c r="CG27">
        <v>1</v>
      </c>
      <c r="CH27">
        <v>0</v>
      </c>
      <c r="CI27">
        <v>1</v>
      </c>
      <c r="CJ27">
        <v>1</v>
      </c>
      <c r="CK27">
        <v>1</v>
      </c>
      <c r="CL27">
        <v>1</v>
      </c>
      <c r="CM27">
        <f t="shared" si="7"/>
        <v>5</v>
      </c>
    </row>
    <row r="28" spans="1:91" x14ac:dyDescent="0.25">
      <c r="A28">
        <v>25</v>
      </c>
      <c r="B28">
        <v>24</v>
      </c>
      <c r="C28">
        <f t="shared" si="0"/>
        <v>1</v>
      </c>
      <c r="D28" t="s">
        <v>41</v>
      </c>
      <c r="E28">
        <v>1</v>
      </c>
      <c r="F28" t="s">
        <v>44</v>
      </c>
      <c r="G28">
        <v>1</v>
      </c>
      <c r="H28">
        <v>3</v>
      </c>
      <c r="I28" t="s">
        <v>80</v>
      </c>
      <c r="J28">
        <v>2</v>
      </c>
      <c r="M28" t="s">
        <v>49</v>
      </c>
      <c r="N28">
        <v>1</v>
      </c>
      <c r="O28" t="s">
        <v>55</v>
      </c>
      <c r="P28">
        <v>0</v>
      </c>
      <c r="Q28" t="s">
        <v>54</v>
      </c>
      <c r="R28">
        <v>1</v>
      </c>
      <c r="S28" t="s">
        <v>55</v>
      </c>
      <c r="T28">
        <v>0</v>
      </c>
      <c r="U28" t="s">
        <v>55</v>
      </c>
      <c r="V28">
        <v>0</v>
      </c>
      <c r="W28" t="s">
        <v>55</v>
      </c>
      <c r="X28">
        <v>0</v>
      </c>
      <c r="Y28" t="s">
        <v>55</v>
      </c>
      <c r="Z28">
        <v>0</v>
      </c>
      <c r="AA28" t="s">
        <v>54</v>
      </c>
      <c r="AB28">
        <v>1</v>
      </c>
      <c r="AC28">
        <f t="shared" si="2"/>
        <v>2</v>
      </c>
      <c r="AD28">
        <f t="shared" si="3"/>
        <v>0</v>
      </c>
      <c r="AE28" t="s">
        <v>54</v>
      </c>
      <c r="AF28">
        <v>1</v>
      </c>
      <c r="AG28" t="b">
        <v>1</v>
      </c>
      <c r="AH28">
        <v>0</v>
      </c>
      <c r="AI28" t="s">
        <v>58</v>
      </c>
      <c r="AJ28">
        <v>2</v>
      </c>
      <c r="AK28">
        <v>1</v>
      </c>
      <c r="AL28">
        <f t="shared" si="4"/>
        <v>3</v>
      </c>
      <c r="AM28">
        <f t="shared" si="1"/>
        <v>0</v>
      </c>
      <c r="AN28" t="s">
        <v>63</v>
      </c>
      <c r="AO28">
        <v>4</v>
      </c>
      <c r="AP28" t="s">
        <v>12</v>
      </c>
      <c r="AQ28">
        <v>4</v>
      </c>
      <c r="AR28" t="s">
        <v>63</v>
      </c>
      <c r="AS28" t="s">
        <v>64</v>
      </c>
      <c r="AT28" t="s">
        <v>62</v>
      </c>
      <c r="AU28" t="s">
        <v>64</v>
      </c>
      <c r="AV28">
        <v>4</v>
      </c>
      <c r="AW28">
        <v>3</v>
      </c>
      <c r="AX28">
        <v>2</v>
      </c>
      <c r="AY28">
        <v>3</v>
      </c>
      <c r="AZ28">
        <f t="shared" si="5"/>
        <v>12</v>
      </c>
      <c r="BA28">
        <f t="shared" si="6"/>
        <v>1</v>
      </c>
      <c r="BB28" t="s">
        <v>54</v>
      </c>
      <c r="BC28" t="s">
        <v>55</v>
      </c>
      <c r="BD28" t="s">
        <v>55</v>
      </c>
      <c r="BE28" t="s">
        <v>55</v>
      </c>
      <c r="BF28" t="s">
        <v>55</v>
      </c>
      <c r="BG28" t="s">
        <v>55</v>
      </c>
      <c r="BH28">
        <v>1</v>
      </c>
      <c r="BI28">
        <v>0</v>
      </c>
      <c r="BJ28">
        <v>0</v>
      </c>
      <c r="BK28">
        <v>0</v>
      </c>
      <c r="BL28">
        <v>2</v>
      </c>
      <c r="BM28">
        <v>0</v>
      </c>
      <c r="BO28" t="s">
        <v>64</v>
      </c>
      <c r="BP28">
        <v>3</v>
      </c>
      <c r="BQ28" t="s">
        <v>55</v>
      </c>
      <c r="BR28">
        <v>0</v>
      </c>
      <c r="BX28" t="s">
        <v>77</v>
      </c>
      <c r="BY28">
        <v>2</v>
      </c>
      <c r="BZ28">
        <v>2</v>
      </c>
      <c r="CA28" t="s">
        <v>55</v>
      </c>
      <c r="CB28" t="s">
        <v>55</v>
      </c>
      <c r="CC28" t="s">
        <v>55</v>
      </c>
      <c r="CD28" t="s">
        <v>54</v>
      </c>
      <c r="CE28" t="s">
        <v>55</v>
      </c>
      <c r="CF28" t="s">
        <v>55</v>
      </c>
      <c r="CG28">
        <v>1</v>
      </c>
      <c r="CH28">
        <v>1</v>
      </c>
      <c r="CI28">
        <v>1</v>
      </c>
      <c r="CJ28">
        <v>0</v>
      </c>
      <c r="CK28">
        <v>1</v>
      </c>
      <c r="CL28">
        <v>1</v>
      </c>
      <c r="CM28">
        <f t="shared" si="7"/>
        <v>5</v>
      </c>
    </row>
    <row r="29" spans="1:91" x14ac:dyDescent="0.25">
      <c r="A29">
        <v>26</v>
      </c>
      <c r="B29">
        <v>23</v>
      </c>
      <c r="C29">
        <f t="shared" si="0"/>
        <v>1</v>
      </c>
      <c r="D29" t="s">
        <v>41</v>
      </c>
      <c r="E29">
        <v>1</v>
      </c>
      <c r="F29" t="s">
        <v>44</v>
      </c>
      <c r="G29">
        <v>1</v>
      </c>
      <c r="H29">
        <v>4</v>
      </c>
      <c r="I29" t="s">
        <v>80</v>
      </c>
      <c r="J29">
        <v>2</v>
      </c>
      <c r="M29" t="s">
        <v>49</v>
      </c>
      <c r="N29">
        <v>1</v>
      </c>
      <c r="O29" t="s">
        <v>55</v>
      </c>
      <c r="P29">
        <v>0</v>
      </c>
      <c r="Q29" t="s">
        <v>55</v>
      </c>
      <c r="R29">
        <v>0</v>
      </c>
      <c r="S29" t="s">
        <v>55</v>
      </c>
      <c r="T29">
        <v>0</v>
      </c>
      <c r="U29" t="s">
        <v>55</v>
      </c>
      <c r="V29">
        <v>0</v>
      </c>
      <c r="W29" t="s">
        <v>55</v>
      </c>
      <c r="X29">
        <v>0</v>
      </c>
      <c r="Y29" t="s">
        <v>55</v>
      </c>
      <c r="Z29">
        <v>0</v>
      </c>
      <c r="AA29" t="s">
        <v>54</v>
      </c>
      <c r="AB29">
        <v>1</v>
      </c>
      <c r="AC29">
        <f t="shared" si="2"/>
        <v>1</v>
      </c>
      <c r="AD29">
        <f t="shared" si="3"/>
        <v>0</v>
      </c>
      <c r="AE29" t="s">
        <v>54</v>
      </c>
      <c r="AF29">
        <v>1</v>
      </c>
      <c r="AG29" t="b">
        <v>0</v>
      </c>
      <c r="AH29">
        <v>1</v>
      </c>
      <c r="AI29" t="s">
        <v>59</v>
      </c>
      <c r="AJ29">
        <v>3</v>
      </c>
      <c r="AK29">
        <v>0</v>
      </c>
      <c r="AL29">
        <f t="shared" si="4"/>
        <v>2</v>
      </c>
      <c r="AM29">
        <f t="shared" si="1"/>
        <v>0</v>
      </c>
      <c r="AN29" t="s">
        <v>63</v>
      </c>
      <c r="AO29">
        <v>4</v>
      </c>
      <c r="AP29" t="s">
        <v>66</v>
      </c>
      <c r="AQ29">
        <v>3</v>
      </c>
      <c r="AR29" t="s">
        <v>63</v>
      </c>
      <c r="AS29" t="s">
        <v>63</v>
      </c>
      <c r="AT29" t="s">
        <v>61</v>
      </c>
      <c r="AU29" t="s">
        <v>60</v>
      </c>
      <c r="AV29">
        <v>4</v>
      </c>
      <c r="AW29">
        <v>4</v>
      </c>
      <c r="AX29">
        <v>5</v>
      </c>
      <c r="AY29">
        <v>5</v>
      </c>
      <c r="AZ29">
        <f t="shared" si="5"/>
        <v>18</v>
      </c>
      <c r="BA29">
        <f t="shared" si="6"/>
        <v>2</v>
      </c>
      <c r="BB29" t="s">
        <v>54</v>
      </c>
      <c r="BC29" t="s">
        <v>55</v>
      </c>
      <c r="BD29" t="s">
        <v>55</v>
      </c>
      <c r="BE29" t="s">
        <v>55</v>
      </c>
      <c r="BF29" t="s">
        <v>55</v>
      </c>
      <c r="BG29" t="s">
        <v>55</v>
      </c>
      <c r="BH29">
        <v>1</v>
      </c>
      <c r="BI29">
        <v>0</v>
      </c>
      <c r="BJ29">
        <v>0</v>
      </c>
      <c r="BK29">
        <v>0</v>
      </c>
      <c r="BL29">
        <v>2</v>
      </c>
      <c r="BM29">
        <v>0</v>
      </c>
      <c r="BO29" t="s">
        <v>63</v>
      </c>
      <c r="BP29">
        <v>4</v>
      </c>
      <c r="BQ29" t="s">
        <v>55</v>
      </c>
      <c r="BR29">
        <v>0</v>
      </c>
      <c r="BX29" t="s">
        <v>77</v>
      </c>
      <c r="BY29">
        <v>2</v>
      </c>
      <c r="BZ29">
        <v>2</v>
      </c>
      <c r="CA29" t="s">
        <v>54</v>
      </c>
      <c r="CB29" t="s">
        <v>54</v>
      </c>
      <c r="CC29" t="s">
        <v>55</v>
      </c>
      <c r="CD29" t="s">
        <v>55</v>
      </c>
      <c r="CE29" t="s">
        <v>54</v>
      </c>
      <c r="CF29" t="s">
        <v>55</v>
      </c>
      <c r="CG29">
        <v>0</v>
      </c>
      <c r="CH29">
        <v>0</v>
      </c>
      <c r="CI29">
        <v>1</v>
      </c>
      <c r="CJ29">
        <v>1</v>
      </c>
      <c r="CK29">
        <v>0</v>
      </c>
      <c r="CL29">
        <v>1</v>
      </c>
      <c r="CM29">
        <f t="shared" si="7"/>
        <v>3</v>
      </c>
    </row>
    <row r="30" spans="1:91" x14ac:dyDescent="0.25">
      <c r="A30">
        <v>28</v>
      </c>
      <c r="B30">
        <v>22</v>
      </c>
      <c r="C30">
        <f t="shared" si="0"/>
        <v>1</v>
      </c>
      <c r="D30" t="s">
        <v>41</v>
      </c>
      <c r="E30">
        <v>1</v>
      </c>
      <c r="F30" t="s">
        <v>44</v>
      </c>
      <c r="G30">
        <v>1</v>
      </c>
      <c r="H30">
        <v>2</v>
      </c>
      <c r="I30" t="s">
        <v>80</v>
      </c>
      <c r="J30">
        <v>2</v>
      </c>
      <c r="M30" t="s">
        <v>49</v>
      </c>
      <c r="N30">
        <v>1</v>
      </c>
      <c r="O30" t="s">
        <v>55</v>
      </c>
      <c r="P30">
        <v>0</v>
      </c>
      <c r="Q30" t="s">
        <v>54</v>
      </c>
      <c r="R30">
        <v>1</v>
      </c>
      <c r="S30" t="s">
        <v>55</v>
      </c>
      <c r="T30">
        <v>0</v>
      </c>
      <c r="U30" t="s">
        <v>55</v>
      </c>
      <c r="V30">
        <v>0</v>
      </c>
      <c r="W30" t="s">
        <v>55</v>
      </c>
      <c r="X30">
        <v>0</v>
      </c>
      <c r="Y30" t="s">
        <v>55</v>
      </c>
      <c r="Z30">
        <v>0</v>
      </c>
      <c r="AA30" t="s">
        <v>55</v>
      </c>
      <c r="AB30">
        <v>0</v>
      </c>
      <c r="AC30">
        <f t="shared" si="2"/>
        <v>1</v>
      </c>
      <c r="AD30">
        <f t="shared" si="3"/>
        <v>0</v>
      </c>
      <c r="AE30" t="s">
        <v>54</v>
      </c>
      <c r="AF30">
        <v>1</v>
      </c>
      <c r="AG30" t="b">
        <v>1</v>
      </c>
      <c r="AH30">
        <v>0</v>
      </c>
      <c r="AI30" t="s">
        <v>57</v>
      </c>
      <c r="AJ30">
        <v>1</v>
      </c>
      <c r="AK30">
        <v>0</v>
      </c>
      <c r="AL30">
        <f t="shared" si="4"/>
        <v>1</v>
      </c>
      <c r="AM30">
        <f t="shared" si="1"/>
        <v>0</v>
      </c>
      <c r="AN30" t="s">
        <v>63</v>
      </c>
      <c r="AO30">
        <v>4</v>
      </c>
      <c r="AP30" t="s">
        <v>23</v>
      </c>
      <c r="AQ30">
        <v>2</v>
      </c>
      <c r="AR30" t="s">
        <v>62</v>
      </c>
      <c r="AS30" t="s">
        <v>63</v>
      </c>
      <c r="AT30" t="s">
        <v>60</v>
      </c>
      <c r="AU30" t="s">
        <v>63</v>
      </c>
      <c r="AV30">
        <v>2</v>
      </c>
      <c r="AW30">
        <v>4</v>
      </c>
      <c r="AX30">
        <v>1</v>
      </c>
      <c r="AY30">
        <v>2</v>
      </c>
      <c r="AZ30">
        <f t="shared" si="5"/>
        <v>9</v>
      </c>
      <c r="BA30">
        <f t="shared" si="6"/>
        <v>0</v>
      </c>
      <c r="BB30" t="s">
        <v>54</v>
      </c>
      <c r="BC30" t="s">
        <v>55</v>
      </c>
      <c r="BD30" t="s">
        <v>55</v>
      </c>
      <c r="BE30" t="s">
        <v>55</v>
      </c>
      <c r="BF30" t="s">
        <v>55</v>
      </c>
      <c r="BG30" t="s">
        <v>55</v>
      </c>
      <c r="BH30">
        <v>1</v>
      </c>
      <c r="BI30">
        <v>0</v>
      </c>
      <c r="BJ30">
        <v>0</v>
      </c>
      <c r="BK30">
        <v>0</v>
      </c>
      <c r="BL30">
        <v>2</v>
      </c>
      <c r="BM30">
        <v>0</v>
      </c>
      <c r="BO30" t="s">
        <v>68</v>
      </c>
      <c r="BP30">
        <v>2</v>
      </c>
      <c r="BQ30" t="s">
        <v>55</v>
      </c>
      <c r="BR30">
        <v>0</v>
      </c>
      <c r="BX30">
        <v>3</v>
      </c>
      <c r="BY30">
        <v>3</v>
      </c>
      <c r="BZ30">
        <v>3</v>
      </c>
      <c r="CA30" t="s">
        <v>55</v>
      </c>
      <c r="CB30" t="s">
        <v>54</v>
      </c>
      <c r="CC30" t="s">
        <v>55</v>
      </c>
      <c r="CD30" t="s">
        <v>55</v>
      </c>
      <c r="CE30" t="s">
        <v>55</v>
      </c>
      <c r="CF30" t="s">
        <v>55</v>
      </c>
      <c r="CG30">
        <v>1</v>
      </c>
      <c r="CH30">
        <v>0</v>
      </c>
      <c r="CI30">
        <v>1</v>
      </c>
      <c r="CJ30">
        <v>1</v>
      </c>
      <c r="CK30">
        <v>1</v>
      </c>
      <c r="CL30">
        <v>1</v>
      </c>
      <c r="CM30">
        <f t="shared" si="7"/>
        <v>5</v>
      </c>
    </row>
    <row r="31" spans="1:91" x14ac:dyDescent="0.25">
      <c r="A31">
        <v>29</v>
      </c>
      <c r="B31">
        <v>21</v>
      </c>
      <c r="C31">
        <f t="shared" si="0"/>
        <v>1</v>
      </c>
      <c r="D31" t="s">
        <v>41</v>
      </c>
      <c r="E31">
        <v>1</v>
      </c>
      <c r="F31" t="s">
        <v>44</v>
      </c>
      <c r="G31">
        <v>1</v>
      </c>
      <c r="H31">
        <v>3</v>
      </c>
      <c r="I31" t="s">
        <v>80</v>
      </c>
      <c r="J31">
        <v>2</v>
      </c>
      <c r="M31" t="s">
        <v>50</v>
      </c>
      <c r="N31">
        <v>2</v>
      </c>
      <c r="O31" t="s">
        <v>55</v>
      </c>
      <c r="P31">
        <v>0</v>
      </c>
      <c r="Q31" t="s">
        <v>55</v>
      </c>
      <c r="R31">
        <v>0</v>
      </c>
      <c r="S31" t="s">
        <v>55</v>
      </c>
      <c r="T31">
        <v>0</v>
      </c>
      <c r="U31" t="s">
        <v>55</v>
      </c>
      <c r="V31">
        <v>0</v>
      </c>
      <c r="W31" t="s">
        <v>55</v>
      </c>
      <c r="X31">
        <v>0</v>
      </c>
      <c r="Y31" t="s">
        <v>55</v>
      </c>
      <c r="Z31">
        <v>0</v>
      </c>
      <c r="AA31" t="s">
        <v>54</v>
      </c>
      <c r="AB31">
        <v>1</v>
      </c>
      <c r="AC31">
        <f t="shared" si="2"/>
        <v>1</v>
      </c>
      <c r="AD31">
        <f t="shared" si="3"/>
        <v>0</v>
      </c>
      <c r="AE31" t="s">
        <v>54</v>
      </c>
      <c r="AF31">
        <v>1</v>
      </c>
      <c r="AG31" t="b">
        <v>1</v>
      </c>
      <c r="AH31">
        <v>0</v>
      </c>
      <c r="AI31" t="s">
        <v>56</v>
      </c>
      <c r="AJ31">
        <v>0</v>
      </c>
      <c r="AK31">
        <v>0</v>
      </c>
      <c r="AL31">
        <f t="shared" si="4"/>
        <v>1</v>
      </c>
      <c r="AM31">
        <f t="shared" si="1"/>
        <v>0</v>
      </c>
      <c r="AN31" t="s">
        <v>64</v>
      </c>
      <c r="AO31">
        <v>3</v>
      </c>
      <c r="AP31" t="s">
        <v>66</v>
      </c>
      <c r="AQ31">
        <v>3</v>
      </c>
      <c r="AR31" t="s">
        <v>63</v>
      </c>
      <c r="AS31" t="s">
        <v>61</v>
      </c>
      <c r="AT31" t="s">
        <v>63</v>
      </c>
      <c r="AU31" t="s">
        <v>63</v>
      </c>
      <c r="AV31">
        <v>4</v>
      </c>
      <c r="AW31">
        <v>5</v>
      </c>
      <c r="AX31">
        <v>4</v>
      </c>
      <c r="AY31">
        <v>2</v>
      </c>
      <c r="AZ31">
        <f t="shared" si="5"/>
        <v>15</v>
      </c>
      <c r="BA31">
        <f t="shared" si="6"/>
        <v>1</v>
      </c>
      <c r="BB31" t="s">
        <v>54</v>
      </c>
      <c r="BC31" t="s">
        <v>55</v>
      </c>
      <c r="BD31" t="s">
        <v>55</v>
      </c>
      <c r="BE31" t="s">
        <v>55</v>
      </c>
      <c r="BF31" t="s">
        <v>55</v>
      </c>
      <c r="BG31" t="s">
        <v>55</v>
      </c>
      <c r="BH31">
        <v>1</v>
      </c>
      <c r="BI31">
        <v>0</v>
      </c>
      <c r="BJ31">
        <v>0</v>
      </c>
      <c r="BK31">
        <v>0</v>
      </c>
      <c r="BL31">
        <v>2</v>
      </c>
      <c r="BM31">
        <v>0</v>
      </c>
      <c r="BO31" t="s">
        <v>63</v>
      </c>
      <c r="BP31">
        <v>4</v>
      </c>
      <c r="BQ31" t="s">
        <v>55</v>
      </c>
      <c r="BR31">
        <v>0</v>
      </c>
      <c r="BX31" t="s">
        <v>78</v>
      </c>
      <c r="BY31">
        <v>1</v>
      </c>
      <c r="BZ31">
        <v>1</v>
      </c>
      <c r="CA31" t="s">
        <v>55</v>
      </c>
      <c r="CB31" t="s">
        <v>54</v>
      </c>
      <c r="CC31" t="s">
        <v>55</v>
      </c>
      <c r="CD31" t="s">
        <v>55</v>
      </c>
      <c r="CE31" t="s">
        <v>55</v>
      </c>
      <c r="CF31" t="s">
        <v>55</v>
      </c>
      <c r="CG31">
        <v>1</v>
      </c>
      <c r="CH31">
        <v>0</v>
      </c>
      <c r="CI31">
        <v>1</v>
      </c>
      <c r="CJ31">
        <v>1</v>
      </c>
      <c r="CK31">
        <v>1</v>
      </c>
      <c r="CL31">
        <v>1</v>
      </c>
      <c r="CM31">
        <f t="shared" si="7"/>
        <v>5</v>
      </c>
    </row>
    <row r="32" spans="1:91" x14ac:dyDescent="0.25">
      <c r="A32">
        <v>30</v>
      </c>
      <c r="B32">
        <v>21</v>
      </c>
      <c r="C32">
        <f t="shared" si="0"/>
        <v>1</v>
      </c>
      <c r="D32" t="s">
        <v>41</v>
      </c>
      <c r="E32">
        <v>1</v>
      </c>
      <c r="F32" t="s">
        <v>43</v>
      </c>
      <c r="G32">
        <v>2</v>
      </c>
      <c r="H32">
        <v>2</v>
      </c>
      <c r="I32" t="s">
        <v>80</v>
      </c>
      <c r="J32">
        <v>2</v>
      </c>
      <c r="M32" t="s">
        <v>50</v>
      </c>
      <c r="N32">
        <v>2</v>
      </c>
      <c r="O32" t="s">
        <v>55</v>
      </c>
      <c r="P32">
        <v>0</v>
      </c>
      <c r="Q32" t="s">
        <v>55</v>
      </c>
      <c r="R32">
        <v>0</v>
      </c>
      <c r="S32" t="s">
        <v>55</v>
      </c>
      <c r="T32">
        <v>0</v>
      </c>
      <c r="U32" t="s">
        <v>55</v>
      </c>
      <c r="V32">
        <v>0</v>
      </c>
      <c r="W32" t="s">
        <v>55</v>
      </c>
      <c r="X32">
        <v>0</v>
      </c>
      <c r="Y32" t="s">
        <v>55</v>
      </c>
      <c r="Z32">
        <v>0</v>
      </c>
      <c r="AA32" t="s">
        <v>55</v>
      </c>
      <c r="AB32">
        <v>0</v>
      </c>
      <c r="AC32">
        <f t="shared" si="2"/>
        <v>0</v>
      </c>
      <c r="AD32">
        <f t="shared" si="3"/>
        <v>0</v>
      </c>
      <c r="AE32" t="s">
        <v>54</v>
      </c>
      <c r="AF32">
        <v>1</v>
      </c>
      <c r="AG32" t="b">
        <v>0</v>
      </c>
      <c r="AH32">
        <v>1</v>
      </c>
      <c r="AI32" t="s">
        <v>56</v>
      </c>
      <c r="AJ32">
        <v>0</v>
      </c>
      <c r="AK32">
        <v>0</v>
      </c>
      <c r="AL32">
        <f t="shared" si="4"/>
        <v>1</v>
      </c>
      <c r="AM32">
        <f t="shared" si="1"/>
        <v>0</v>
      </c>
      <c r="AN32" t="s">
        <v>64</v>
      </c>
      <c r="AO32">
        <v>3</v>
      </c>
      <c r="AP32" t="s">
        <v>8</v>
      </c>
      <c r="AQ32">
        <v>6</v>
      </c>
      <c r="AR32" t="s">
        <v>61</v>
      </c>
      <c r="AS32" t="s">
        <v>62</v>
      </c>
      <c r="AT32" t="s">
        <v>63</v>
      </c>
      <c r="AU32" t="s">
        <v>60</v>
      </c>
      <c r="AV32">
        <v>5</v>
      </c>
      <c r="AW32">
        <v>2</v>
      </c>
      <c r="AX32">
        <v>4</v>
      </c>
      <c r="AY32">
        <v>5</v>
      </c>
      <c r="AZ32">
        <f t="shared" si="5"/>
        <v>16</v>
      </c>
      <c r="BA32">
        <f t="shared" si="6"/>
        <v>2</v>
      </c>
      <c r="BB32" t="s">
        <v>55</v>
      </c>
      <c r="BC32" t="s">
        <v>55</v>
      </c>
      <c r="BD32" t="s">
        <v>55</v>
      </c>
      <c r="BE32" t="s">
        <v>55</v>
      </c>
      <c r="BF32" t="s">
        <v>55</v>
      </c>
      <c r="BG32" t="s">
        <v>54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3</v>
      </c>
      <c r="BO32" t="s">
        <v>68</v>
      </c>
      <c r="BP32">
        <v>2</v>
      </c>
      <c r="BQ32" t="s">
        <v>54</v>
      </c>
      <c r="BR32">
        <v>1</v>
      </c>
      <c r="BS32" t="s">
        <v>72</v>
      </c>
      <c r="BT32">
        <v>4</v>
      </c>
      <c r="BU32" t="s">
        <v>73</v>
      </c>
      <c r="BV32">
        <v>2</v>
      </c>
      <c r="BX32" t="s">
        <v>76</v>
      </c>
      <c r="BY32">
        <v>4</v>
      </c>
      <c r="BZ32">
        <v>3</v>
      </c>
      <c r="CA32" t="s">
        <v>54</v>
      </c>
      <c r="CB32" t="s">
        <v>54</v>
      </c>
      <c r="CC32" t="s">
        <v>55</v>
      </c>
      <c r="CD32" t="s">
        <v>55</v>
      </c>
      <c r="CE32" t="s">
        <v>55</v>
      </c>
      <c r="CF32" t="s">
        <v>55</v>
      </c>
      <c r="CG32">
        <v>0</v>
      </c>
      <c r="CH32">
        <v>0</v>
      </c>
      <c r="CI32">
        <v>1</v>
      </c>
      <c r="CJ32">
        <v>1</v>
      </c>
      <c r="CK32">
        <v>1</v>
      </c>
      <c r="CL32">
        <v>1</v>
      </c>
      <c r="CM32">
        <f t="shared" si="7"/>
        <v>4</v>
      </c>
    </row>
    <row r="33" spans="1:91" x14ac:dyDescent="0.25">
      <c r="A33">
        <v>31</v>
      </c>
      <c r="B33">
        <v>21</v>
      </c>
      <c r="C33">
        <f t="shared" si="0"/>
        <v>1</v>
      </c>
      <c r="D33" t="s">
        <v>41</v>
      </c>
      <c r="E33">
        <v>1</v>
      </c>
      <c r="F33" t="s">
        <v>43</v>
      </c>
      <c r="G33">
        <v>2</v>
      </c>
      <c r="H33">
        <v>2</v>
      </c>
      <c r="I33" t="s">
        <v>80</v>
      </c>
      <c r="J33">
        <v>2</v>
      </c>
      <c r="M33" t="s">
        <v>49</v>
      </c>
      <c r="N33">
        <v>1</v>
      </c>
      <c r="O33" t="s">
        <v>55</v>
      </c>
      <c r="P33">
        <v>0</v>
      </c>
      <c r="Q33" t="s">
        <v>55</v>
      </c>
      <c r="R33">
        <v>0</v>
      </c>
      <c r="S33" t="s">
        <v>55</v>
      </c>
      <c r="T33">
        <v>0</v>
      </c>
      <c r="U33" t="s">
        <v>55</v>
      </c>
      <c r="V33">
        <v>0</v>
      </c>
      <c r="W33" t="s">
        <v>55</v>
      </c>
      <c r="X33">
        <v>0</v>
      </c>
      <c r="Y33" t="s">
        <v>55</v>
      </c>
      <c r="Z33">
        <v>0</v>
      </c>
      <c r="AA33" t="s">
        <v>54</v>
      </c>
      <c r="AB33">
        <v>1</v>
      </c>
      <c r="AC33">
        <f t="shared" si="2"/>
        <v>1</v>
      </c>
      <c r="AD33">
        <f t="shared" si="3"/>
        <v>0</v>
      </c>
      <c r="AE33" t="s">
        <v>54</v>
      </c>
      <c r="AF33">
        <v>1</v>
      </c>
      <c r="AG33" t="b">
        <v>1</v>
      </c>
      <c r="AH33">
        <v>0</v>
      </c>
      <c r="AI33" t="s">
        <v>56</v>
      </c>
      <c r="AJ33">
        <v>0</v>
      </c>
      <c r="AK33">
        <v>0</v>
      </c>
      <c r="AL33">
        <f t="shared" si="4"/>
        <v>1</v>
      </c>
      <c r="AM33">
        <f t="shared" si="1"/>
        <v>0</v>
      </c>
      <c r="AN33" t="s">
        <v>63</v>
      </c>
      <c r="AO33">
        <v>4</v>
      </c>
      <c r="AP33" t="s">
        <v>8</v>
      </c>
      <c r="AQ33">
        <v>6</v>
      </c>
      <c r="AR33" t="s">
        <v>60</v>
      </c>
      <c r="AS33" t="s">
        <v>62</v>
      </c>
      <c r="AT33" t="s">
        <v>63</v>
      </c>
      <c r="AU33" t="s">
        <v>61</v>
      </c>
      <c r="AV33">
        <v>1</v>
      </c>
      <c r="AW33">
        <v>2</v>
      </c>
      <c r="AX33">
        <v>4</v>
      </c>
      <c r="AY33">
        <v>1</v>
      </c>
      <c r="AZ33">
        <f t="shared" si="5"/>
        <v>8</v>
      </c>
      <c r="BA33">
        <f t="shared" si="6"/>
        <v>0</v>
      </c>
      <c r="BB33" t="s">
        <v>55</v>
      </c>
      <c r="BC33" t="s">
        <v>55</v>
      </c>
      <c r="BD33" t="s">
        <v>54</v>
      </c>
      <c r="BE33" t="s">
        <v>55</v>
      </c>
      <c r="BF33" t="s">
        <v>55</v>
      </c>
      <c r="BG33" t="s">
        <v>55</v>
      </c>
      <c r="BH33">
        <v>0</v>
      </c>
      <c r="BI33">
        <v>0</v>
      </c>
      <c r="BJ33">
        <v>0</v>
      </c>
      <c r="BK33">
        <v>1</v>
      </c>
      <c r="BL33">
        <v>0</v>
      </c>
      <c r="BM33">
        <v>0</v>
      </c>
      <c r="BO33" t="s">
        <v>63</v>
      </c>
      <c r="BP33">
        <v>4</v>
      </c>
      <c r="BQ33" t="s">
        <v>54</v>
      </c>
      <c r="BR33">
        <v>1</v>
      </c>
      <c r="BS33" t="s">
        <v>72</v>
      </c>
      <c r="BT33">
        <v>4</v>
      </c>
      <c r="BU33" t="s">
        <v>73</v>
      </c>
      <c r="BV33">
        <v>2</v>
      </c>
      <c r="BX33" t="s">
        <v>76</v>
      </c>
      <c r="BY33">
        <v>4</v>
      </c>
      <c r="BZ33">
        <v>3</v>
      </c>
      <c r="CA33" t="s">
        <v>54</v>
      </c>
      <c r="CB33" t="s">
        <v>54</v>
      </c>
      <c r="CC33" t="s">
        <v>55</v>
      </c>
      <c r="CD33" t="s">
        <v>55</v>
      </c>
      <c r="CE33" t="s">
        <v>55</v>
      </c>
      <c r="CF33" t="s">
        <v>55</v>
      </c>
      <c r="CG33">
        <v>0</v>
      </c>
      <c r="CH33">
        <v>0</v>
      </c>
      <c r="CI33">
        <v>1</v>
      </c>
      <c r="CJ33">
        <v>1</v>
      </c>
      <c r="CK33">
        <v>1</v>
      </c>
      <c r="CL33">
        <v>1</v>
      </c>
      <c r="CM33">
        <f t="shared" si="7"/>
        <v>4</v>
      </c>
    </row>
    <row r="34" spans="1:91" x14ac:dyDescent="0.25">
      <c r="A34">
        <v>32</v>
      </c>
      <c r="B34">
        <v>21</v>
      </c>
      <c r="C34">
        <f t="shared" si="0"/>
        <v>1</v>
      </c>
      <c r="D34" t="s">
        <v>41</v>
      </c>
      <c r="E34">
        <v>1</v>
      </c>
      <c r="F34" t="s">
        <v>43</v>
      </c>
      <c r="G34">
        <v>2</v>
      </c>
      <c r="H34">
        <v>2</v>
      </c>
      <c r="I34" t="s">
        <v>80</v>
      </c>
      <c r="J34">
        <v>2</v>
      </c>
      <c r="M34" t="s">
        <v>49</v>
      </c>
      <c r="N34">
        <v>1</v>
      </c>
      <c r="O34" t="s">
        <v>55</v>
      </c>
      <c r="P34">
        <v>0</v>
      </c>
      <c r="Q34" t="s">
        <v>55</v>
      </c>
      <c r="R34">
        <v>0</v>
      </c>
      <c r="S34" t="s">
        <v>55</v>
      </c>
      <c r="T34">
        <v>0</v>
      </c>
      <c r="U34" t="s">
        <v>55</v>
      </c>
      <c r="V34">
        <v>0</v>
      </c>
      <c r="W34" t="s">
        <v>55</v>
      </c>
      <c r="X34">
        <v>0</v>
      </c>
      <c r="Y34" t="s">
        <v>55</v>
      </c>
      <c r="Z34">
        <v>0</v>
      </c>
      <c r="AA34" t="s">
        <v>54</v>
      </c>
      <c r="AB34">
        <v>1</v>
      </c>
      <c r="AC34">
        <f t="shared" si="2"/>
        <v>1</v>
      </c>
      <c r="AD34">
        <f t="shared" si="3"/>
        <v>0</v>
      </c>
      <c r="AE34" t="s">
        <v>54</v>
      </c>
      <c r="AF34">
        <v>1</v>
      </c>
      <c r="AG34" t="b">
        <v>0</v>
      </c>
      <c r="AH34">
        <v>1</v>
      </c>
      <c r="AI34" t="s">
        <v>59</v>
      </c>
      <c r="AJ34">
        <v>3</v>
      </c>
      <c r="AK34">
        <v>0</v>
      </c>
      <c r="AL34">
        <f t="shared" si="4"/>
        <v>2</v>
      </c>
      <c r="AM34">
        <f t="shared" si="1"/>
        <v>0</v>
      </c>
      <c r="AN34" t="s">
        <v>62</v>
      </c>
      <c r="AO34">
        <v>2</v>
      </c>
      <c r="AP34" t="s">
        <v>8</v>
      </c>
      <c r="AQ34">
        <v>6</v>
      </c>
      <c r="AR34" t="s">
        <v>60</v>
      </c>
      <c r="AS34" t="s">
        <v>61</v>
      </c>
      <c r="AT34" t="s">
        <v>63</v>
      </c>
      <c r="AU34" t="s">
        <v>61</v>
      </c>
      <c r="AV34">
        <v>1</v>
      </c>
      <c r="AW34">
        <v>5</v>
      </c>
      <c r="AX34">
        <v>4</v>
      </c>
      <c r="AY34">
        <v>1</v>
      </c>
      <c r="AZ34">
        <f t="shared" si="5"/>
        <v>11</v>
      </c>
      <c r="BA34">
        <f t="shared" si="6"/>
        <v>0</v>
      </c>
      <c r="BB34" t="s">
        <v>55</v>
      </c>
      <c r="BC34" t="s">
        <v>55</v>
      </c>
      <c r="BD34" t="s">
        <v>55</v>
      </c>
      <c r="BE34" t="s">
        <v>55</v>
      </c>
      <c r="BF34" t="s">
        <v>55</v>
      </c>
      <c r="BG34" t="s">
        <v>54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3</v>
      </c>
      <c r="BO34" t="s">
        <v>60</v>
      </c>
      <c r="BP34">
        <v>1</v>
      </c>
      <c r="BQ34" t="s">
        <v>54</v>
      </c>
      <c r="BR34">
        <v>1</v>
      </c>
      <c r="BS34" t="s">
        <v>72</v>
      </c>
      <c r="BT34">
        <v>4</v>
      </c>
      <c r="BU34" t="s">
        <v>73</v>
      </c>
      <c r="BV34">
        <v>2</v>
      </c>
      <c r="BX34">
        <v>3</v>
      </c>
      <c r="BY34">
        <v>3</v>
      </c>
      <c r="BZ34">
        <v>3</v>
      </c>
      <c r="CA34" t="s">
        <v>54</v>
      </c>
      <c r="CB34" t="s">
        <v>54</v>
      </c>
      <c r="CC34" t="s">
        <v>55</v>
      </c>
      <c r="CD34" t="s">
        <v>55</v>
      </c>
      <c r="CE34" t="s">
        <v>55</v>
      </c>
      <c r="CF34" t="s">
        <v>55</v>
      </c>
      <c r="CG34">
        <v>0</v>
      </c>
      <c r="CH34">
        <v>0</v>
      </c>
      <c r="CI34">
        <v>1</v>
      </c>
      <c r="CJ34">
        <v>1</v>
      </c>
      <c r="CK34">
        <v>1</v>
      </c>
      <c r="CL34">
        <v>1</v>
      </c>
      <c r="CM34">
        <f t="shared" si="7"/>
        <v>4</v>
      </c>
    </row>
    <row r="35" spans="1:91" x14ac:dyDescent="0.25">
      <c r="A35">
        <v>33</v>
      </c>
      <c r="B35">
        <v>20</v>
      </c>
      <c r="C35">
        <f t="shared" si="0"/>
        <v>1</v>
      </c>
      <c r="D35" t="s">
        <v>41</v>
      </c>
      <c r="E35">
        <v>1</v>
      </c>
      <c r="F35" t="s">
        <v>43</v>
      </c>
      <c r="G35">
        <v>2</v>
      </c>
      <c r="H35">
        <v>2</v>
      </c>
      <c r="I35" t="s">
        <v>80</v>
      </c>
      <c r="J35">
        <v>2</v>
      </c>
      <c r="M35" t="s">
        <v>50</v>
      </c>
      <c r="N35">
        <v>2</v>
      </c>
      <c r="O35" t="s">
        <v>55</v>
      </c>
      <c r="P35">
        <v>0</v>
      </c>
      <c r="Q35" t="s">
        <v>54</v>
      </c>
      <c r="R35">
        <v>1</v>
      </c>
      <c r="S35" t="s">
        <v>55</v>
      </c>
      <c r="T35">
        <v>0</v>
      </c>
      <c r="U35" t="s">
        <v>55</v>
      </c>
      <c r="V35">
        <v>0</v>
      </c>
      <c r="W35" t="s">
        <v>55</v>
      </c>
      <c r="X35">
        <v>0</v>
      </c>
      <c r="Y35" t="s">
        <v>55</v>
      </c>
      <c r="Z35">
        <v>0</v>
      </c>
      <c r="AA35" t="s">
        <v>55</v>
      </c>
      <c r="AB35">
        <v>0</v>
      </c>
      <c r="AC35">
        <f t="shared" si="2"/>
        <v>1</v>
      </c>
      <c r="AD35">
        <f t="shared" si="3"/>
        <v>0</v>
      </c>
      <c r="AE35" t="s">
        <v>54</v>
      </c>
      <c r="AF35">
        <v>1</v>
      </c>
      <c r="AG35" t="b">
        <v>1</v>
      </c>
      <c r="AH35">
        <v>0</v>
      </c>
      <c r="AI35" t="s">
        <v>59</v>
      </c>
      <c r="AJ35">
        <v>3</v>
      </c>
      <c r="AK35">
        <v>0</v>
      </c>
      <c r="AL35">
        <f t="shared" si="4"/>
        <v>1</v>
      </c>
      <c r="AM35">
        <f t="shared" si="1"/>
        <v>0</v>
      </c>
      <c r="AN35" t="s">
        <v>63</v>
      </c>
      <c r="AO35">
        <v>4</v>
      </c>
      <c r="AP35" t="s">
        <v>23</v>
      </c>
      <c r="AQ35">
        <v>2</v>
      </c>
      <c r="AR35" t="s">
        <v>63</v>
      </c>
      <c r="AS35" t="s">
        <v>62</v>
      </c>
      <c r="AT35" t="s">
        <v>63</v>
      </c>
      <c r="AU35" t="s">
        <v>62</v>
      </c>
      <c r="AV35">
        <v>4</v>
      </c>
      <c r="AW35">
        <v>2</v>
      </c>
      <c r="AX35">
        <v>4</v>
      </c>
      <c r="AY35">
        <v>4</v>
      </c>
      <c r="AZ35">
        <f t="shared" si="5"/>
        <v>14</v>
      </c>
      <c r="BA35">
        <f t="shared" si="6"/>
        <v>1</v>
      </c>
      <c r="BB35" t="s">
        <v>55</v>
      </c>
      <c r="BC35" t="s">
        <v>55</v>
      </c>
      <c r="BD35" t="s">
        <v>55</v>
      </c>
      <c r="BE35" t="s">
        <v>55</v>
      </c>
      <c r="BF35" t="s">
        <v>55</v>
      </c>
      <c r="BG35" t="s">
        <v>54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3</v>
      </c>
      <c r="BO35" t="s">
        <v>63</v>
      </c>
      <c r="BP35">
        <v>4</v>
      </c>
      <c r="BQ35" t="s">
        <v>54</v>
      </c>
      <c r="BR35">
        <v>1</v>
      </c>
      <c r="BS35" t="s">
        <v>70</v>
      </c>
      <c r="BT35">
        <v>2</v>
      </c>
      <c r="BU35" t="s">
        <v>73</v>
      </c>
      <c r="BV35">
        <v>2</v>
      </c>
      <c r="BX35" t="s">
        <v>78</v>
      </c>
      <c r="BY35">
        <v>1</v>
      </c>
      <c r="BZ35">
        <v>1</v>
      </c>
      <c r="CA35" t="s">
        <v>54</v>
      </c>
      <c r="CB35" t="s">
        <v>54</v>
      </c>
      <c r="CC35" t="s">
        <v>55</v>
      </c>
      <c r="CD35" t="s">
        <v>55</v>
      </c>
      <c r="CE35" t="s">
        <v>55</v>
      </c>
      <c r="CF35" t="s">
        <v>55</v>
      </c>
      <c r="CG35">
        <v>0</v>
      </c>
      <c r="CH35">
        <v>0</v>
      </c>
      <c r="CI35">
        <v>1</v>
      </c>
      <c r="CJ35">
        <v>1</v>
      </c>
      <c r="CK35">
        <v>1</v>
      </c>
      <c r="CL35">
        <v>1</v>
      </c>
      <c r="CM35">
        <f t="shared" si="7"/>
        <v>4</v>
      </c>
    </row>
    <row r="36" spans="1:91" x14ac:dyDescent="0.25">
      <c r="A36">
        <v>34</v>
      </c>
      <c r="B36">
        <v>24</v>
      </c>
      <c r="C36">
        <f t="shared" si="0"/>
        <v>1</v>
      </c>
      <c r="D36" t="s">
        <v>41</v>
      </c>
      <c r="E36">
        <v>1</v>
      </c>
      <c r="F36" t="s">
        <v>43</v>
      </c>
      <c r="G36">
        <v>2</v>
      </c>
      <c r="H36">
        <v>2</v>
      </c>
      <c r="I36" t="s">
        <v>80</v>
      </c>
      <c r="J36">
        <v>2</v>
      </c>
      <c r="M36" t="s">
        <v>52</v>
      </c>
      <c r="N36">
        <v>4</v>
      </c>
      <c r="O36" t="s">
        <v>55</v>
      </c>
      <c r="P36">
        <v>0</v>
      </c>
      <c r="Q36" t="s">
        <v>55</v>
      </c>
      <c r="R36">
        <v>0</v>
      </c>
      <c r="S36" t="s">
        <v>55</v>
      </c>
      <c r="T36">
        <v>0</v>
      </c>
      <c r="U36" t="s">
        <v>55</v>
      </c>
      <c r="V36">
        <v>0</v>
      </c>
      <c r="W36" t="s">
        <v>54</v>
      </c>
      <c r="X36">
        <v>1</v>
      </c>
      <c r="Y36" t="s">
        <v>55</v>
      </c>
      <c r="Z36">
        <v>0</v>
      </c>
      <c r="AA36" t="s">
        <v>55</v>
      </c>
      <c r="AB36">
        <v>0</v>
      </c>
      <c r="AC36">
        <f t="shared" si="2"/>
        <v>1</v>
      </c>
      <c r="AD36">
        <f t="shared" si="3"/>
        <v>0</v>
      </c>
      <c r="AE36" t="s">
        <v>54</v>
      </c>
      <c r="AF36">
        <v>1</v>
      </c>
      <c r="AG36" t="b">
        <v>1</v>
      </c>
      <c r="AH36">
        <v>0</v>
      </c>
      <c r="AI36" t="s">
        <v>58</v>
      </c>
      <c r="AJ36">
        <v>2</v>
      </c>
      <c r="AK36">
        <v>1</v>
      </c>
      <c r="AL36">
        <f t="shared" si="4"/>
        <v>2</v>
      </c>
      <c r="AM36">
        <f t="shared" si="1"/>
        <v>0</v>
      </c>
      <c r="AN36" t="s">
        <v>63</v>
      </c>
      <c r="AO36">
        <v>4</v>
      </c>
      <c r="AP36" t="s">
        <v>8</v>
      </c>
      <c r="AQ36">
        <v>6</v>
      </c>
      <c r="AR36" t="s">
        <v>63</v>
      </c>
      <c r="AS36" t="s">
        <v>64</v>
      </c>
      <c r="AT36" t="s">
        <v>64</v>
      </c>
      <c r="AU36" t="s">
        <v>61</v>
      </c>
      <c r="AV36">
        <v>4</v>
      </c>
      <c r="AW36">
        <v>3</v>
      </c>
      <c r="AX36">
        <v>3</v>
      </c>
      <c r="AY36">
        <v>1</v>
      </c>
      <c r="AZ36">
        <f t="shared" si="5"/>
        <v>11</v>
      </c>
      <c r="BA36">
        <f t="shared" si="6"/>
        <v>0</v>
      </c>
      <c r="BB36" t="s">
        <v>54</v>
      </c>
      <c r="BC36" t="s">
        <v>55</v>
      </c>
      <c r="BD36" t="s">
        <v>55</v>
      </c>
      <c r="BE36" t="s">
        <v>55</v>
      </c>
      <c r="BF36" t="s">
        <v>55</v>
      </c>
      <c r="BG36" t="s">
        <v>55</v>
      </c>
      <c r="BH36">
        <v>1</v>
      </c>
      <c r="BI36">
        <v>0</v>
      </c>
      <c r="BJ36">
        <v>0</v>
      </c>
      <c r="BK36">
        <v>0</v>
      </c>
      <c r="BL36">
        <v>2</v>
      </c>
      <c r="BM36">
        <v>0</v>
      </c>
      <c r="BO36" t="s">
        <v>64</v>
      </c>
      <c r="BP36">
        <v>3</v>
      </c>
      <c r="BQ36" t="s">
        <v>54</v>
      </c>
      <c r="BR36">
        <v>1</v>
      </c>
      <c r="BS36" t="s">
        <v>72</v>
      </c>
      <c r="BT36">
        <v>4</v>
      </c>
      <c r="BW36" t="s">
        <v>14</v>
      </c>
      <c r="BX36" t="s">
        <v>77</v>
      </c>
      <c r="BY36">
        <v>2</v>
      </c>
      <c r="BZ36">
        <v>2</v>
      </c>
      <c r="CA36" t="s">
        <v>54</v>
      </c>
      <c r="CB36" t="s">
        <v>54</v>
      </c>
      <c r="CC36" t="s">
        <v>55</v>
      </c>
      <c r="CD36" t="s">
        <v>54</v>
      </c>
      <c r="CE36" t="s">
        <v>55</v>
      </c>
      <c r="CF36" t="s">
        <v>54</v>
      </c>
      <c r="CG36">
        <v>0</v>
      </c>
      <c r="CH36">
        <v>0</v>
      </c>
      <c r="CI36">
        <v>1</v>
      </c>
      <c r="CJ36">
        <v>0</v>
      </c>
      <c r="CK36">
        <v>1</v>
      </c>
      <c r="CL36">
        <v>0</v>
      </c>
      <c r="CM36">
        <f t="shared" si="7"/>
        <v>2</v>
      </c>
    </row>
    <row r="37" spans="1:91" x14ac:dyDescent="0.25">
      <c r="A37">
        <v>35</v>
      </c>
      <c r="B37">
        <v>22</v>
      </c>
      <c r="C37">
        <f t="shared" si="0"/>
        <v>1</v>
      </c>
      <c r="D37" t="s">
        <v>41</v>
      </c>
      <c r="E37">
        <v>1</v>
      </c>
      <c r="F37" t="s">
        <v>44</v>
      </c>
      <c r="G37">
        <v>1</v>
      </c>
      <c r="H37">
        <v>2</v>
      </c>
      <c r="I37" t="s">
        <v>80</v>
      </c>
      <c r="J37">
        <v>2</v>
      </c>
      <c r="M37" t="s">
        <v>50</v>
      </c>
      <c r="N37">
        <v>2</v>
      </c>
      <c r="O37" t="s">
        <v>55</v>
      </c>
      <c r="P37">
        <v>0</v>
      </c>
      <c r="Q37" t="s">
        <v>55</v>
      </c>
      <c r="R37">
        <v>0</v>
      </c>
      <c r="S37" t="s">
        <v>55</v>
      </c>
      <c r="T37">
        <v>0</v>
      </c>
      <c r="U37" t="s">
        <v>55</v>
      </c>
      <c r="V37">
        <v>0</v>
      </c>
      <c r="W37" t="s">
        <v>55</v>
      </c>
      <c r="X37">
        <v>0</v>
      </c>
      <c r="Y37" t="s">
        <v>54</v>
      </c>
      <c r="Z37">
        <v>1</v>
      </c>
      <c r="AA37" t="s">
        <v>55</v>
      </c>
      <c r="AB37">
        <v>0</v>
      </c>
      <c r="AC37">
        <f t="shared" si="2"/>
        <v>1</v>
      </c>
      <c r="AD37">
        <f t="shared" si="3"/>
        <v>0</v>
      </c>
      <c r="AE37" t="s">
        <v>54</v>
      </c>
      <c r="AF37">
        <v>1</v>
      </c>
      <c r="AG37" t="b">
        <v>1</v>
      </c>
      <c r="AH37">
        <v>0</v>
      </c>
      <c r="AI37" t="s">
        <v>56</v>
      </c>
      <c r="AJ37">
        <v>0</v>
      </c>
      <c r="AK37">
        <v>0</v>
      </c>
      <c r="AL37">
        <f t="shared" si="4"/>
        <v>1</v>
      </c>
      <c r="AM37">
        <f t="shared" si="1"/>
        <v>0</v>
      </c>
      <c r="AN37" t="s">
        <v>63</v>
      </c>
      <c r="AO37">
        <v>4</v>
      </c>
      <c r="AP37" t="s">
        <v>66</v>
      </c>
      <c r="AQ37">
        <v>3</v>
      </c>
      <c r="AR37" t="s">
        <v>61</v>
      </c>
      <c r="AS37" t="s">
        <v>63</v>
      </c>
      <c r="AT37" t="s">
        <v>61</v>
      </c>
      <c r="AU37" t="s">
        <v>61</v>
      </c>
      <c r="AV37">
        <v>5</v>
      </c>
      <c r="AW37">
        <v>4</v>
      </c>
      <c r="AX37">
        <v>5</v>
      </c>
      <c r="AY37">
        <v>1</v>
      </c>
      <c r="AZ37">
        <f t="shared" si="5"/>
        <v>15</v>
      </c>
      <c r="BA37">
        <f t="shared" si="6"/>
        <v>1</v>
      </c>
      <c r="BB37" t="s">
        <v>55</v>
      </c>
      <c r="BC37" t="s">
        <v>55</v>
      </c>
      <c r="BD37" t="s">
        <v>55</v>
      </c>
      <c r="BE37" t="s">
        <v>55</v>
      </c>
      <c r="BF37" t="s">
        <v>55</v>
      </c>
      <c r="BG37" t="s">
        <v>54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3</v>
      </c>
      <c r="BO37" t="s">
        <v>64</v>
      </c>
      <c r="BP37">
        <v>3</v>
      </c>
      <c r="BQ37" t="s">
        <v>54</v>
      </c>
      <c r="BR37">
        <v>1</v>
      </c>
      <c r="BS37" t="s">
        <v>70</v>
      </c>
      <c r="BT37">
        <v>2</v>
      </c>
      <c r="BU37" t="s">
        <v>73</v>
      </c>
      <c r="BV37">
        <v>2</v>
      </c>
      <c r="BX37" t="s">
        <v>76</v>
      </c>
      <c r="BY37">
        <v>4</v>
      </c>
      <c r="BZ37">
        <v>3</v>
      </c>
      <c r="CA37" t="s">
        <v>55</v>
      </c>
      <c r="CB37" t="s">
        <v>54</v>
      </c>
      <c r="CC37" t="s">
        <v>55</v>
      </c>
      <c r="CD37" t="s">
        <v>55</v>
      </c>
      <c r="CE37" t="s">
        <v>54</v>
      </c>
      <c r="CF37" t="s">
        <v>55</v>
      </c>
      <c r="CG37">
        <v>1</v>
      </c>
      <c r="CH37">
        <v>0</v>
      </c>
      <c r="CI37">
        <v>1</v>
      </c>
      <c r="CJ37">
        <v>1</v>
      </c>
      <c r="CK37">
        <v>0</v>
      </c>
      <c r="CL37">
        <v>1</v>
      </c>
      <c r="CM37">
        <f t="shared" si="7"/>
        <v>4</v>
      </c>
    </row>
    <row r="38" spans="1:91" x14ac:dyDescent="0.25">
      <c r="A38">
        <v>36</v>
      </c>
      <c r="B38">
        <v>19</v>
      </c>
      <c r="C38">
        <f t="shared" si="0"/>
        <v>1</v>
      </c>
      <c r="D38" t="s">
        <v>41</v>
      </c>
      <c r="E38">
        <v>1</v>
      </c>
      <c r="F38" t="s">
        <v>43</v>
      </c>
      <c r="G38">
        <v>2</v>
      </c>
      <c r="H38">
        <v>2</v>
      </c>
      <c r="I38" t="s">
        <v>80</v>
      </c>
      <c r="J38">
        <v>2</v>
      </c>
      <c r="M38" t="s">
        <v>50</v>
      </c>
      <c r="N38">
        <v>2</v>
      </c>
      <c r="O38" t="s">
        <v>54</v>
      </c>
      <c r="P38">
        <v>1</v>
      </c>
      <c r="Q38" t="s">
        <v>54</v>
      </c>
      <c r="R38">
        <v>1</v>
      </c>
      <c r="S38" t="s">
        <v>54</v>
      </c>
      <c r="T38">
        <v>1</v>
      </c>
      <c r="U38" t="s">
        <v>54</v>
      </c>
      <c r="V38">
        <v>1</v>
      </c>
      <c r="W38" t="s">
        <v>54</v>
      </c>
      <c r="X38">
        <v>1</v>
      </c>
      <c r="Y38" t="s">
        <v>55</v>
      </c>
      <c r="Z38">
        <v>0</v>
      </c>
      <c r="AA38" t="s">
        <v>54</v>
      </c>
      <c r="AB38">
        <v>1</v>
      </c>
      <c r="AC38">
        <f t="shared" si="2"/>
        <v>6</v>
      </c>
      <c r="AD38">
        <f t="shared" si="3"/>
        <v>2</v>
      </c>
      <c r="AE38" t="s">
        <v>54</v>
      </c>
      <c r="AF38">
        <v>1</v>
      </c>
      <c r="AG38" t="b">
        <v>1</v>
      </c>
      <c r="AH38">
        <v>0</v>
      </c>
      <c r="AI38" t="s">
        <v>56</v>
      </c>
      <c r="AJ38">
        <v>0</v>
      </c>
      <c r="AK38">
        <v>0</v>
      </c>
      <c r="AL38">
        <f t="shared" si="4"/>
        <v>6</v>
      </c>
      <c r="AM38">
        <f t="shared" si="1"/>
        <v>1</v>
      </c>
      <c r="AN38" t="s">
        <v>63</v>
      </c>
      <c r="AO38">
        <v>4</v>
      </c>
      <c r="AP38" t="s">
        <v>66</v>
      </c>
      <c r="AQ38">
        <v>3</v>
      </c>
      <c r="AR38" t="s">
        <v>63</v>
      </c>
      <c r="AS38" t="s">
        <v>63</v>
      </c>
      <c r="AT38" t="s">
        <v>63</v>
      </c>
      <c r="AU38" t="s">
        <v>62</v>
      </c>
      <c r="AV38">
        <v>4</v>
      </c>
      <c r="AW38">
        <v>4</v>
      </c>
      <c r="AX38">
        <v>4</v>
      </c>
      <c r="AY38">
        <v>4</v>
      </c>
      <c r="AZ38">
        <f t="shared" si="5"/>
        <v>16</v>
      </c>
      <c r="BA38">
        <f t="shared" si="6"/>
        <v>2</v>
      </c>
      <c r="BB38" t="s">
        <v>54</v>
      </c>
      <c r="BC38" t="s">
        <v>55</v>
      </c>
      <c r="BD38" t="s">
        <v>55</v>
      </c>
      <c r="BE38" t="s">
        <v>55</v>
      </c>
      <c r="BF38" t="s">
        <v>55</v>
      </c>
      <c r="BG38" t="s">
        <v>55</v>
      </c>
      <c r="BH38">
        <v>1</v>
      </c>
      <c r="BI38">
        <v>0</v>
      </c>
      <c r="BJ38">
        <v>0</v>
      </c>
      <c r="BK38">
        <v>0</v>
      </c>
      <c r="BL38">
        <v>2</v>
      </c>
      <c r="BM38">
        <v>0</v>
      </c>
      <c r="BO38" t="s">
        <v>68</v>
      </c>
      <c r="BP38">
        <v>2</v>
      </c>
      <c r="BQ38" t="s">
        <v>54</v>
      </c>
      <c r="BR38">
        <v>1</v>
      </c>
      <c r="BS38" t="s">
        <v>72</v>
      </c>
      <c r="BT38">
        <v>4</v>
      </c>
      <c r="BU38" t="s">
        <v>73</v>
      </c>
      <c r="BV38">
        <v>2</v>
      </c>
      <c r="BX38" t="s">
        <v>76</v>
      </c>
      <c r="BY38">
        <v>4</v>
      </c>
      <c r="BZ38">
        <v>3</v>
      </c>
      <c r="CA38" t="s">
        <v>54</v>
      </c>
      <c r="CB38" t="s">
        <v>55</v>
      </c>
      <c r="CC38" t="s">
        <v>55</v>
      </c>
      <c r="CD38" t="s">
        <v>55</v>
      </c>
      <c r="CE38" t="s">
        <v>55</v>
      </c>
      <c r="CF38" t="s">
        <v>55</v>
      </c>
      <c r="CG38">
        <v>0</v>
      </c>
      <c r="CH38">
        <v>1</v>
      </c>
      <c r="CI38">
        <v>1</v>
      </c>
      <c r="CJ38">
        <v>1</v>
      </c>
      <c r="CK38">
        <v>1</v>
      </c>
      <c r="CL38">
        <v>1</v>
      </c>
      <c r="CM38">
        <f t="shared" si="7"/>
        <v>5</v>
      </c>
    </row>
    <row r="39" spans="1:91" x14ac:dyDescent="0.25">
      <c r="A39">
        <v>37</v>
      </c>
      <c r="B39">
        <v>24</v>
      </c>
      <c r="C39">
        <f t="shared" si="0"/>
        <v>1</v>
      </c>
      <c r="D39" t="s">
        <v>41</v>
      </c>
      <c r="E39">
        <v>1</v>
      </c>
      <c r="F39" t="s">
        <v>43</v>
      </c>
      <c r="G39">
        <v>2</v>
      </c>
      <c r="H39">
        <v>2</v>
      </c>
      <c r="I39" t="s">
        <v>80</v>
      </c>
      <c r="J39">
        <v>2</v>
      </c>
      <c r="M39" t="s">
        <v>51</v>
      </c>
      <c r="N39">
        <v>3</v>
      </c>
      <c r="O39" t="s">
        <v>54</v>
      </c>
      <c r="P39">
        <v>1</v>
      </c>
      <c r="Q39" t="s">
        <v>55</v>
      </c>
      <c r="R39">
        <v>0</v>
      </c>
      <c r="S39" t="s">
        <v>55</v>
      </c>
      <c r="T39">
        <v>0</v>
      </c>
      <c r="U39" t="s">
        <v>55</v>
      </c>
      <c r="V39">
        <v>0</v>
      </c>
      <c r="W39" t="s">
        <v>55</v>
      </c>
      <c r="X39">
        <v>0</v>
      </c>
      <c r="Y39" t="s">
        <v>55</v>
      </c>
      <c r="Z39">
        <v>0</v>
      </c>
      <c r="AA39" t="s">
        <v>55</v>
      </c>
      <c r="AB39">
        <v>0</v>
      </c>
      <c r="AC39">
        <f t="shared" si="2"/>
        <v>1</v>
      </c>
      <c r="AD39">
        <f t="shared" si="3"/>
        <v>0</v>
      </c>
      <c r="AE39" t="s">
        <v>54</v>
      </c>
      <c r="AF39">
        <v>1</v>
      </c>
      <c r="AG39" t="b">
        <v>1</v>
      </c>
      <c r="AH39">
        <v>0</v>
      </c>
      <c r="AI39" t="s">
        <v>56</v>
      </c>
      <c r="AJ39">
        <v>0</v>
      </c>
      <c r="AK39">
        <v>0</v>
      </c>
      <c r="AL39">
        <f t="shared" si="4"/>
        <v>1</v>
      </c>
      <c r="AM39">
        <f t="shared" si="1"/>
        <v>0</v>
      </c>
      <c r="AN39" t="s">
        <v>61</v>
      </c>
      <c r="AO39">
        <v>5</v>
      </c>
      <c r="AP39" t="s">
        <v>66</v>
      </c>
      <c r="AQ39">
        <v>3</v>
      </c>
      <c r="AR39" t="s">
        <v>63</v>
      </c>
      <c r="AS39" t="s">
        <v>63</v>
      </c>
      <c r="AT39" t="s">
        <v>63</v>
      </c>
      <c r="AU39" t="s">
        <v>61</v>
      </c>
      <c r="AV39">
        <v>4</v>
      </c>
      <c r="AW39">
        <v>4</v>
      </c>
      <c r="AX39">
        <v>4</v>
      </c>
      <c r="AY39">
        <v>1</v>
      </c>
      <c r="AZ39">
        <f t="shared" si="5"/>
        <v>13</v>
      </c>
      <c r="BA39">
        <f t="shared" si="6"/>
        <v>1</v>
      </c>
      <c r="BB39" t="s">
        <v>55</v>
      </c>
      <c r="BC39" t="s">
        <v>55</v>
      </c>
      <c r="BD39" t="s">
        <v>55</v>
      </c>
      <c r="BE39" t="s">
        <v>55</v>
      </c>
      <c r="BF39" t="s">
        <v>55</v>
      </c>
      <c r="BG39" t="s">
        <v>54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3</v>
      </c>
      <c r="BO39" t="s">
        <v>63</v>
      </c>
      <c r="BP39">
        <v>4</v>
      </c>
      <c r="BQ39" t="s">
        <v>54</v>
      </c>
      <c r="BR39">
        <v>1</v>
      </c>
      <c r="BS39" t="s">
        <v>69</v>
      </c>
      <c r="BT39">
        <v>1</v>
      </c>
      <c r="BU39" t="s">
        <v>73</v>
      </c>
      <c r="BV39">
        <v>2</v>
      </c>
      <c r="BX39" t="s">
        <v>78</v>
      </c>
      <c r="BY39">
        <v>1</v>
      </c>
      <c r="BZ39">
        <v>1</v>
      </c>
      <c r="CA39" t="s">
        <v>54</v>
      </c>
      <c r="CB39" t="s">
        <v>54</v>
      </c>
      <c r="CC39" t="s">
        <v>55</v>
      </c>
      <c r="CD39" t="s">
        <v>55</v>
      </c>
      <c r="CE39" t="s">
        <v>55</v>
      </c>
      <c r="CF39" t="s">
        <v>55</v>
      </c>
      <c r="CG39">
        <v>0</v>
      </c>
      <c r="CH39">
        <v>0</v>
      </c>
      <c r="CI39">
        <v>1</v>
      </c>
      <c r="CJ39">
        <v>1</v>
      </c>
      <c r="CK39">
        <v>1</v>
      </c>
      <c r="CL39">
        <v>1</v>
      </c>
      <c r="CM39">
        <f t="shared" si="7"/>
        <v>4</v>
      </c>
    </row>
    <row r="40" spans="1:91" x14ac:dyDescent="0.25">
      <c r="A40">
        <v>38</v>
      </c>
      <c r="B40">
        <v>24</v>
      </c>
      <c r="C40">
        <f t="shared" si="0"/>
        <v>1</v>
      </c>
      <c r="D40" t="s">
        <v>41</v>
      </c>
      <c r="E40">
        <v>1</v>
      </c>
      <c r="F40" t="s">
        <v>43</v>
      </c>
      <c r="G40">
        <v>2</v>
      </c>
      <c r="H40">
        <v>2</v>
      </c>
      <c r="I40" t="s">
        <v>80</v>
      </c>
      <c r="J40">
        <v>2</v>
      </c>
      <c r="M40" t="s">
        <v>50</v>
      </c>
      <c r="N40">
        <v>2</v>
      </c>
      <c r="O40" t="s">
        <v>55</v>
      </c>
      <c r="P40">
        <v>0</v>
      </c>
      <c r="Q40" t="s">
        <v>54</v>
      </c>
      <c r="R40">
        <v>1</v>
      </c>
      <c r="S40" t="s">
        <v>55</v>
      </c>
      <c r="T40">
        <v>0</v>
      </c>
      <c r="U40" t="s">
        <v>55</v>
      </c>
      <c r="V40">
        <v>0</v>
      </c>
      <c r="W40" t="s">
        <v>55</v>
      </c>
      <c r="X40">
        <v>0</v>
      </c>
      <c r="Y40" t="s">
        <v>55</v>
      </c>
      <c r="Z40">
        <v>0</v>
      </c>
      <c r="AA40" t="s">
        <v>55</v>
      </c>
      <c r="AB40">
        <v>0</v>
      </c>
      <c r="AC40">
        <f t="shared" si="2"/>
        <v>1</v>
      </c>
      <c r="AD40">
        <f t="shared" si="3"/>
        <v>0</v>
      </c>
      <c r="AE40" t="s">
        <v>54</v>
      </c>
      <c r="AF40">
        <v>1</v>
      </c>
      <c r="AG40" t="b">
        <v>1</v>
      </c>
      <c r="AH40">
        <v>0</v>
      </c>
      <c r="AI40" t="s">
        <v>59</v>
      </c>
      <c r="AJ40">
        <v>3</v>
      </c>
      <c r="AK40">
        <v>0</v>
      </c>
      <c r="AL40">
        <f t="shared" si="4"/>
        <v>1</v>
      </c>
      <c r="AM40">
        <f t="shared" si="1"/>
        <v>0</v>
      </c>
      <c r="AN40" t="s">
        <v>61</v>
      </c>
      <c r="AO40">
        <v>5</v>
      </c>
      <c r="AP40" t="s">
        <v>23</v>
      </c>
      <c r="AQ40">
        <v>2</v>
      </c>
      <c r="AR40" t="s">
        <v>63</v>
      </c>
      <c r="AS40" t="s">
        <v>64</v>
      </c>
      <c r="AT40" t="s">
        <v>64</v>
      </c>
      <c r="AU40" t="s">
        <v>64</v>
      </c>
      <c r="AV40">
        <v>4</v>
      </c>
      <c r="AW40">
        <v>3</v>
      </c>
      <c r="AX40">
        <v>3</v>
      </c>
      <c r="AY40">
        <v>3</v>
      </c>
      <c r="AZ40">
        <f t="shared" si="5"/>
        <v>13</v>
      </c>
      <c r="BA40">
        <f t="shared" si="6"/>
        <v>1</v>
      </c>
      <c r="BB40" t="s">
        <v>55</v>
      </c>
      <c r="BC40" t="s">
        <v>55</v>
      </c>
      <c r="BD40" t="s">
        <v>55</v>
      </c>
      <c r="BE40" t="s">
        <v>55</v>
      </c>
      <c r="BF40" t="s">
        <v>55</v>
      </c>
      <c r="BG40" t="s">
        <v>54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3</v>
      </c>
      <c r="BO40" t="s">
        <v>64</v>
      </c>
      <c r="BP40">
        <v>3</v>
      </c>
      <c r="BQ40" t="s">
        <v>54</v>
      </c>
      <c r="BR40">
        <v>1</v>
      </c>
      <c r="BS40" t="s">
        <v>70</v>
      </c>
      <c r="BT40">
        <v>2</v>
      </c>
      <c r="BU40" t="s">
        <v>73</v>
      </c>
      <c r="BV40">
        <v>2</v>
      </c>
      <c r="BX40">
        <v>3</v>
      </c>
      <c r="BY40">
        <v>3</v>
      </c>
      <c r="BZ40">
        <v>3</v>
      </c>
      <c r="CA40" t="s">
        <v>54</v>
      </c>
      <c r="CB40" t="s">
        <v>55</v>
      </c>
      <c r="CC40" t="s">
        <v>55</v>
      </c>
      <c r="CD40" t="s">
        <v>54</v>
      </c>
      <c r="CE40" t="s">
        <v>55</v>
      </c>
      <c r="CF40" t="s">
        <v>55</v>
      </c>
      <c r="CG40">
        <v>0</v>
      </c>
      <c r="CH40">
        <v>1</v>
      </c>
      <c r="CI40">
        <v>1</v>
      </c>
      <c r="CJ40">
        <v>0</v>
      </c>
      <c r="CK40">
        <v>1</v>
      </c>
      <c r="CL40">
        <v>1</v>
      </c>
      <c r="CM40">
        <f t="shared" si="7"/>
        <v>4</v>
      </c>
    </row>
    <row r="41" spans="1:91" x14ac:dyDescent="0.25">
      <c r="A41">
        <v>39</v>
      </c>
      <c r="B41">
        <v>21</v>
      </c>
      <c r="C41">
        <f t="shared" si="0"/>
        <v>1</v>
      </c>
      <c r="D41" t="s">
        <v>41</v>
      </c>
      <c r="E41">
        <v>1</v>
      </c>
      <c r="F41" t="s">
        <v>44</v>
      </c>
      <c r="G41">
        <v>1</v>
      </c>
      <c r="H41">
        <v>2</v>
      </c>
      <c r="I41" t="s">
        <v>80</v>
      </c>
      <c r="J41">
        <v>2</v>
      </c>
      <c r="M41" t="s">
        <v>50</v>
      </c>
      <c r="N41">
        <v>2</v>
      </c>
      <c r="O41" t="s">
        <v>55</v>
      </c>
      <c r="P41">
        <v>0</v>
      </c>
      <c r="Q41" t="s">
        <v>55</v>
      </c>
      <c r="R41">
        <v>0</v>
      </c>
      <c r="S41" t="s">
        <v>55</v>
      </c>
      <c r="T41">
        <v>0</v>
      </c>
      <c r="U41" t="s">
        <v>55</v>
      </c>
      <c r="V41">
        <v>0</v>
      </c>
      <c r="W41" t="s">
        <v>55</v>
      </c>
      <c r="X41">
        <v>0</v>
      </c>
      <c r="Y41" t="s">
        <v>54</v>
      </c>
      <c r="Z41">
        <v>1</v>
      </c>
      <c r="AA41" t="s">
        <v>55</v>
      </c>
      <c r="AB41">
        <v>0</v>
      </c>
      <c r="AC41">
        <f t="shared" si="2"/>
        <v>1</v>
      </c>
      <c r="AD41">
        <f t="shared" si="3"/>
        <v>0</v>
      </c>
      <c r="AE41" t="s">
        <v>54</v>
      </c>
      <c r="AF41">
        <v>1</v>
      </c>
      <c r="AG41" t="b">
        <v>0</v>
      </c>
      <c r="AH41">
        <v>1</v>
      </c>
      <c r="AI41" t="s">
        <v>56</v>
      </c>
      <c r="AJ41">
        <v>0</v>
      </c>
      <c r="AK41">
        <v>0</v>
      </c>
      <c r="AL41">
        <f t="shared" si="4"/>
        <v>2</v>
      </c>
      <c r="AM41">
        <f t="shared" si="1"/>
        <v>0</v>
      </c>
      <c r="AN41" t="s">
        <v>61</v>
      </c>
      <c r="AO41">
        <v>5</v>
      </c>
      <c r="AP41" t="s">
        <v>8</v>
      </c>
      <c r="AQ41">
        <v>6</v>
      </c>
      <c r="AR41" t="s">
        <v>61</v>
      </c>
      <c r="AS41" t="s">
        <v>61</v>
      </c>
      <c r="AT41" t="s">
        <v>64</v>
      </c>
      <c r="AU41" t="s">
        <v>63</v>
      </c>
      <c r="AV41">
        <v>5</v>
      </c>
      <c r="AW41">
        <v>5</v>
      </c>
      <c r="AX41">
        <v>3</v>
      </c>
      <c r="AY41">
        <v>2</v>
      </c>
      <c r="AZ41">
        <f t="shared" si="5"/>
        <v>15</v>
      </c>
      <c r="BA41">
        <f t="shared" si="6"/>
        <v>1</v>
      </c>
      <c r="BB41" t="s">
        <v>55</v>
      </c>
      <c r="BC41" t="s">
        <v>55</v>
      </c>
      <c r="BD41" t="s">
        <v>55</v>
      </c>
      <c r="BE41" t="s">
        <v>55</v>
      </c>
      <c r="BF41" t="s">
        <v>55</v>
      </c>
      <c r="BG41" t="s">
        <v>54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3</v>
      </c>
      <c r="BO41" t="s">
        <v>63</v>
      </c>
      <c r="BP41">
        <v>4</v>
      </c>
      <c r="BQ41" t="s">
        <v>54</v>
      </c>
      <c r="BR41">
        <v>1</v>
      </c>
      <c r="BS41" t="s">
        <v>72</v>
      </c>
      <c r="BT41">
        <v>4</v>
      </c>
      <c r="BU41" t="s">
        <v>73</v>
      </c>
      <c r="BV41">
        <v>2</v>
      </c>
      <c r="BX41">
        <v>3</v>
      </c>
      <c r="BY41">
        <v>3</v>
      </c>
      <c r="BZ41">
        <v>3</v>
      </c>
      <c r="CA41" t="s">
        <v>55</v>
      </c>
      <c r="CB41" t="s">
        <v>55</v>
      </c>
      <c r="CC41" t="s">
        <v>55</v>
      </c>
      <c r="CD41" t="s">
        <v>54</v>
      </c>
      <c r="CE41" t="s">
        <v>55</v>
      </c>
      <c r="CF41" t="s">
        <v>54</v>
      </c>
      <c r="CG41">
        <v>1</v>
      </c>
      <c r="CH41">
        <v>1</v>
      </c>
      <c r="CI41">
        <v>1</v>
      </c>
      <c r="CJ41">
        <v>0</v>
      </c>
      <c r="CK41">
        <v>1</v>
      </c>
      <c r="CL41">
        <v>0</v>
      </c>
      <c r="CM41">
        <f t="shared" si="7"/>
        <v>4</v>
      </c>
    </row>
    <row r="42" spans="1:91" x14ac:dyDescent="0.25">
      <c r="A42">
        <v>40</v>
      </c>
      <c r="B42">
        <v>22</v>
      </c>
      <c r="C42">
        <f t="shared" si="0"/>
        <v>1</v>
      </c>
      <c r="D42" t="s">
        <v>41</v>
      </c>
      <c r="E42">
        <v>1</v>
      </c>
      <c r="F42" t="s">
        <v>43</v>
      </c>
      <c r="G42">
        <v>2</v>
      </c>
      <c r="H42">
        <v>3</v>
      </c>
      <c r="I42" t="s">
        <v>80</v>
      </c>
      <c r="J42">
        <v>2</v>
      </c>
      <c r="M42" t="s">
        <v>51</v>
      </c>
      <c r="N42">
        <v>3</v>
      </c>
      <c r="O42" t="s">
        <v>55</v>
      </c>
      <c r="P42">
        <v>0</v>
      </c>
      <c r="Q42" t="s">
        <v>54</v>
      </c>
      <c r="R42">
        <v>1</v>
      </c>
      <c r="S42" t="s">
        <v>55</v>
      </c>
      <c r="T42">
        <v>0</v>
      </c>
      <c r="U42" t="s">
        <v>55</v>
      </c>
      <c r="V42">
        <v>0</v>
      </c>
      <c r="W42" t="s">
        <v>55</v>
      </c>
      <c r="X42">
        <v>0</v>
      </c>
      <c r="Y42" t="s">
        <v>55</v>
      </c>
      <c r="Z42">
        <v>0</v>
      </c>
      <c r="AA42" t="s">
        <v>55</v>
      </c>
      <c r="AB42">
        <v>0</v>
      </c>
      <c r="AC42">
        <f t="shared" si="2"/>
        <v>1</v>
      </c>
      <c r="AD42">
        <f t="shared" si="3"/>
        <v>0</v>
      </c>
      <c r="AE42" t="s">
        <v>54</v>
      </c>
      <c r="AF42">
        <v>1</v>
      </c>
      <c r="AG42" t="b">
        <v>0</v>
      </c>
      <c r="AH42">
        <v>1</v>
      </c>
      <c r="AI42" t="s">
        <v>59</v>
      </c>
      <c r="AJ42">
        <v>3</v>
      </c>
      <c r="AK42">
        <v>0</v>
      </c>
      <c r="AL42">
        <f t="shared" si="4"/>
        <v>2</v>
      </c>
      <c r="AM42">
        <f t="shared" si="1"/>
        <v>0</v>
      </c>
      <c r="AN42" t="s">
        <v>63</v>
      </c>
      <c r="AO42">
        <v>4</v>
      </c>
      <c r="AP42" t="s">
        <v>8</v>
      </c>
      <c r="AQ42">
        <v>6</v>
      </c>
      <c r="AR42" t="s">
        <v>63</v>
      </c>
      <c r="AS42" t="s">
        <v>63</v>
      </c>
      <c r="AT42" t="s">
        <v>63</v>
      </c>
      <c r="AU42" t="s">
        <v>63</v>
      </c>
      <c r="AV42">
        <v>4</v>
      </c>
      <c r="AW42">
        <v>4</v>
      </c>
      <c r="AX42">
        <v>4</v>
      </c>
      <c r="AY42">
        <v>2</v>
      </c>
      <c r="AZ42">
        <f t="shared" si="5"/>
        <v>14</v>
      </c>
      <c r="BA42">
        <f t="shared" si="6"/>
        <v>1</v>
      </c>
      <c r="BB42" t="s">
        <v>54</v>
      </c>
      <c r="BC42" t="s">
        <v>55</v>
      </c>
      <c r="BD42" t="s">
        <v>55</v>
      </c>
      <c r="BE42" t="s">
        <v>55</v>
      </c>
      <c r="BF42" t="s">
        <v>55</v>
      </c>
      <c r="BG42" t="s">
        <v>55</v>
      </c>
      <c r="BH42">
        <v>1</v>
      </c>
      <c r="BI42">
        <v>0</v>
      </c>
      <c r="BJ42">
        <v>0</v>
      </c>
      <c r="BK42">
        <v>0</v>
      </c>
      <c r="BL42">
        <v>2</v>
      </c>
      <c r="BM42">
        <v>0</v>
      </c>
      <c r="BO42" t="s">
        <v>68</v>
      </c>
      <c r="BP42">
        <v>2</v>
      </c>
      <c r="BQ42" t="s">
        <v>55</v>
      </c>
      <c r="BR42">
        <v>0</v>
      </c>
      <c r="BX42" t="s">
        <v>78</v>
      </c>
      <c r="BY42">
        <v>1</v>
      </c>
      <c r="BZ42">
        <v>1</v>
      </c>
      <c r="CA42" t="s">
        <v>54</v>
      </c>
      <c r="CB42" t="s">
        <v>54</v>
      </c>
      <c r="CC42" t="s">
        <v>55</v>
      </c>
      <c r="CD42" t="s">
        <v>55</v>
      </c>
      <c r="CE42" t="s">
        <v>55</v>
      </c>
      <c r="CF42" t="s">
        <v>55</v>
      </c>
      <c r="CG42">
        <v>0</v>
      </c>
      <c r="CH42">
        <v>0</v>
      </c>
      <c r="CI42">
        <v>1</v>
      </c>
      <c r="CJ42">
        <v>1</v>
      </c>
      <c r="CK42">
        <v>1</v>
      </c>
      <c r="CL42">
        <v>1</v>
      </c>
      <c r="CM42">
        <f t="shared" si="7"/>
        <v>4</v>
      </c>
    </row>
    <row r="43" spans="1:91" x14ac:dyDescent="0.25">
      <c r="A43">
        <v>41</v>
      </c>
      <c r="B43">
        <v>24</v>
      </c>
      <c r="C43">
        <f t="shared" si="0"/>
        <v>1</v>
      </c>
      <c r="D43" t="s">
        <v>41</v>
      </c>
      <c r="E43">
        <v>1</v>
      </c>
      <c r="F43" t="s">
        <v>43</v>
      </c>
      <c r="G43">
        <v>2</v>
      </c>
      <c r="H43">
        <v>4</v>
      </c>
      <c r="I43" t="s">
        <v>80</v>
      </c>
      <c r="J43">
        <v>2</v>
      </c>
      <c r="M43" t="s">
        <v>50</v>
      </c>
      <c r="N43">
        <v>2</v>
      </c>
      <c r="O43" t="s">
        <v>55</v>
      </c>
      <c r="P43">
        <v>0</v>
      </c>
      <c r="Q43" t="s">
        <v>54</v>
      </c>
      <c r="R43">
        <v>1</v>
      </c>
      <c r="S43" t="s">
        <v>55</v>
      </c>
      <c r="T43">
        <v>0</v>
      </c>
      <c r="U43" t="s">
        <v>55</v>
      </c>
      <c r="V43">
        <v>0</v>
      </c>
      <c r="W43" t="s">
        <v>55</v>
      </c>
      <c r="X43">
        <v>0</v>
      </c>
      <c r="Y43" t="s">
        <v>55</v>
      </c>
      <c r="Z43">
        <v>0</v>
      </c>
      <c r="AA43" t="s">
        <v>54</v>
      </c>
      <c r="AB43">
        <v>1</v>
      </c>
      <c r="AC43">
        <f t="shared" si="2"/>
        <v>2</v>
      </c>
      <c r="AD43">
        <f t="shared" si="3"/>
        <v>0</v>
      </c>
      <c r="AE43" t="s">
        <v>54</v>
      </c>
      <c r="AF43">
        <v>1</v>
      </c>
      <c r="AG43" t="b">
        <v>0</v>
      </c>
      <c r="AH43">
        <v>1</v>
      </c>
      <c r="AI43" t="s">
        <v>57</v>
      </c>
      <c r="AJ43">
        <v>1</v>
      </c>
      <c r="AK43">
        <v>0</v>
      </c>
      <c r="AL43">
        <f t="shared" si="4"/>
        <v>3</v>
      </c>
      <c r="AM43">
        <f t="shared" si="1"/>
        <v>0</v>
      </c>
      <c r="AN43" t="s">
        <v>62</v>
      </c>
      <c r="AO43">
        <v>2</v>
      </c>
      <c r="AP43" t="s">
        <v>8</v>
      </c>
      <c r="AQ43">
        <v>6</v>
      </c>
      <c r="AR43" t="s">
        <v>62</v>
      </c>
      <c r="AS43" t="s">
        <v>64</v>
      </c>
      <c r="AT43" t="s">
        <v>63</v>
      </c>
      <c r="AU43" t="s">
        <v>63</v>
      </c>
      <c r="AV43">
        <v>2</v>
      </c>
      <c r="AW43">
        <v>3</v>
      </c>
      <c r="AX43">
        <v>4</v>
      </c>
      <c r="AY43">
        <v>2</v>
      </c>
      <c r="AZ43">
        <f t="shared" si="5"/>
        <v>11</v>
      </c>
      <c r="BA43">
        <f t="shared" si="6"/>
        <v>0</v>
      </c>
      <c r="BB43" t="s">
        <v>55</v>
      </c>
      <c r="BC43" t="s">
        <v>55</v>
      </c>
      <c r="BD43" t="s">
        <v>54</v>
      </c>
      <c r="BE43" t="s">
        <v>55</v>
      </c>
      <c r="BF43" t="s">
        <v>55</v>
      </c>
      <c r="BG43" t="s">
        <v>55</v>
      </c>
      <c r="BH43">
        <v>0</v>
      </c>
      <c r="BI43">
        <v>0</v>
      </c>
      <c r="BJ43">
        <v>0</v>
      </c>
      <c r="BK43">
        <v>1</v>
      </c>
      <c r="BL43">
        <v>0</v>
      </c>
      <c r="BM43">
        <v>0</v>
      </c>
      <c r="BO43" t="s">
        <v>63</v>
      </c>
      <c r="BP43">
        <v>4</v>
      </c>
      <c r="BQ43" t="s">
        <v>55</v>
      </c>
      <c r="BR43">
        <v>0</v>
      </c>
      <c r="BX43" t="s">
        <v>77</v>
      </c>
      <c r="BY43">
        <v>2</v>
      </c>
      <c r="BZ43">
        <v>2</v>
      </c>
      <c r="CA43" t="s">
        <v>54</v>
      </c>
      <c r="CB43" t="s">
        <v>54</v>
      </c>
      <c r="CC43" t="s">
        <v>55</v>
      </c>
      <c r="CD43" t="s">
        <v>55</v>
      </c>
      <c r="CE43" t="s">
        <v>55</v>
      </c>
      <c r="CF43" t="s">
        <v>55</v>
      </c>
      <c r="CG43">
        <v>0</v>
      </c>
      <c r="CH43">
        <v>0</v>
      </c>
      <c r="CI43">
        <v>1</v>
      </c>
      <c r="CJ43">
        <v>1</v>
      </c>
      <c r="CK43">
        <v>1</v>
      </c>
      <c r="CL43">
        <v>1</v>
      </c>
      <c r="CM43">
        <f t="shared" si="7"/>
        <v>4</v>
      </c>
    </row>
    <row r="44" spans="1:91" x14ac:dyDescent="0.25">
      <c r="A44">
        <v>42</v>
      </c>
      <c r="B44">
        <v>23</v>
      </c>
      <c r="C44">
        <f t="shared" si="0"/>
        <v>1</v>
      </c>
      <c r="D44" t="s">
        <v>41</v>
      </c>
      <c r="E44">
        <v>1</v>
      </c>
      <c r="F44" t="s">
        <v>43</v>
      </c>
      <c r="G44">
        <v>2</v>
      </c>
      <c r="H44">
        <v>4</v>
      </c>
      <c r="I44" t="s">
        <v>80</v>
      </c>
      <c r="J44">
        <v>2</v>
      </c>
      <c r="M44" t="s">
        <v>52</v>
      </c>
      <c r="N44">
        <v>4</v>
      </c>
      <c r="O44" t="s">
        <v>55</v>
      </c>
      <c r="P44">
        <v>0</v>
      </c>
      <c r="Q44" t="s">
        <v>54</v>
      </c>
      <c r="R44">
        <v>1</v>
      </c>
      <c r="S44" t="s">
        <v>55</v>
      </c>
      <c r="T44">
        <v>0</v>
      </c>
      <c r="U44" t="s">
        <v>55</v>
      </c>
      <c r="V44">
        <v>0</v>
      </c>
      <c r="W44" t="s">
        <v>55</v>
      </c>
      <c r="X44">
        <v>0</v>
      </c>
      <c r="Y44" t="s">
        <v>55</v>
      </c>
      <c r="Z44">
        <v>0</v>
      </c>
      <c r="AA44" t="s">
        <v>55</v>
      </c>
      <c r="AB44">
        <v>0</v>
      </c>
      <c r="AC44">
        <f t="shared" si="2"/>
        <v>1</v>
      </c>
      <c r="AD44">
        <f t="shared" si="3"/>
        <v>0</v>
      </c>
      <c r="AE44" t="s">
        <v>54</v>
      </c>
      <c r="AF44">
        <v>1</v>
      </c>
      <c r="AG44" t="b">
        <v>1</v>
      </c>
      <c r="AH44">
        <v>0</v>
      </c>
      <c r="AI44" t="s">
        <v>56</v>
      </c>
      <c r="AJ44">
        <v>0</v>
      </c>
      <c r="AK44">
        <v>0</v>
      </c>
      <c r="AL44">
        <f t="shared" si="4"/>
        <v>1</v>
      </c>
      <c r="AM44">
        <f t="shared" si="1"/>
        <v>0</v>
      </c>
      <c r="AN44" t="s">
        <v>62</v>
      </c>
      <c r="AO44">
        <v>2</v>
      </c>
      <c r="AP44" t="s">
        <v>12</v>
      </c>
      <c r="AQ44">
        <v>4</v>
      </c>
      <c r="AR44" t="s">
        <v>62</v>
      </c>
      <c r="AS44" t="s">
        <v>63</v>
      </c>
      <c r="AT44" t="s">
        <v>63</v>
      </c>
      <c r="AU44" t="s">
        <v>63</v>
      </c>
      <c r="AV44">
        <v>2</v>
      </c>
      <c r="AW44">
        <v>4</v>
      </c>
      <c r="AX44">
        <v>4</v>
      </c>
      <c r="AY44">
        <v>2</v>
      </c>
      <c r="AZ44">
        <f t="shared" si="5"/>
        <v>12</v>
      </c>
      <c r="BA44">
        <f t="shared" si="6"/>
        <v>1</v>
      </c>
      <c r="BB44" t="s">
        <v>54</v>
      </c>
      <c r="BC44" t="s">
        <v>55</v>
      </c>
      <c r="BD44" t="s">
        <v>55</v>
      </c>
      <c r="BE44" t="s">
        <v>55</v>
      </c>
      <c r="BF44" t="s">
        <v>55</v>
      </c>
      <c r="BG44" t="s">
        <v>55</v>
      </c>
      <c r="BH44">
        <v>1</v>
      </c>
      <c r="BI44">
        <v>0</v>
      </c>
      <c r="BJ44">
        <v>0</v>
      </c>
      <c r="BK44">
        <v>0</v>
      </c>
      <c r="BL44">
        <v>2</v>
      </c>
      <c r="BM44">
        <v>0</v>
      </c>
      <c r="BO44" t="s">
        <v>68</v>
      </c>
      <c r="BP44">
        <v>2</v>
      </c>
      <c r="BQ44" t="s">
        <v>54</v>
      </c>
      <c r="BR44">
        <v>1</v>
      </c>
      <c r="BS44" t="s">
        <v>69</v>
      </c>
      <c r="BT44">
        <v>1</v>
      </c>
      <c r="BU44" t="s">
        <v>8</v>
      </c>
      <c r="BV44">
        <v>1</v>
      </c>
      <c r="BW44" t="s">
        <v>10</v>
      </c>
      <c r="BX44" t="s">
        <v>77</v>
      </c>
      <c r="BY44">
        <v>2</v>
      </c>
      <c r="BZ44">
        <v>2</v>
      </c>
      <c r="CA44" t="s">
        <v>54</v>
      </c>
      <c r="CB44" t="s">
        <v>54</v>
      </c>
      <c r="CC44" t="s">
        <v>55</v>
      </c>
      <c r="CD44" t="s">
        <v>55</v>
      </c>
      <c r="CE44" t="s">
        <v>55</v>
      </c>
      <c r="CF44" t="s">
        <v>55</v>
      </c>
      <c r="CG44">
        <v>0</v>
      </c>
      <c r="CH44">
        <v>0</v>
      </c>
      <c r="CI44">
        <v>1</v>
      </c>
      <c r="CJ44">
        <v>1</v>
      </c>
      <c r="CK44">
        <v>1</v>
      </c>
      <c r="CL44">
        <v>1</v>
      </c>
      <c r="CM44">
        <f t="shared" si="7"/>
        <v>4</v>
      </c>
    </row>
    <row r="45" spans="1:91" x14ac:dyDescent="0.25">
      <c r="A45">
        <v>43</v>
      </c>
      <c r="B45">
        <v>22</v>
      </c>
      <c r="C45">
        <f t="shared" si="0"/>
        <v>1</v>
      </c>
      <c r="D45" t="s">
        <v>41</v>
      </c>
      <c r="E45">
        <v>1</v>
      </c>
      <c r="F45" t="s">
        <v>44</v>
      </c>
      <c r="G45">
        <v>1</v>
      </c>
      <c r="H45">
        <v>2</v>
      </c>
      <c r="I45" t="s">
        <v>80</v>
      </c>
      <c r="J45">
        <v>2</v>
      </c>
      <c r="M45" t="s">
        <v>52</v>
      </c>
      <c r="N45">
        <v>4</v>
      </c>
      <c r="O45" t="s">
        <v>55</v>
      </c>
      <c r="P45">
        <v>0</v>
      </c>
      <c r="Q45" t="s">
        <v>55</v>
      </c>
      <c r="R45">
        <v>0</v>
      </c>
      <c r="S45" t="s">
        <v>55</v>
      </c>
      <c r="T45">
        <v>0</v>
      </c>
      <c r="U45" t="s">
        <v>55</v>
      </c>
      <c r="V45">
        <v>0</v>
      </c>
      <c r="W45" t="s">
        <v>55</v>
      </c>
      <c r="X45">
        <v>0</v>
      </c>
      <c r="Y45" t="s">
        <v>54</v>
      </c>
      <c r="Z45">
        <v>1</v>
      </c>
      <c r="AA45" t="s">
        <v>55</v>
      </c>
      <c r="AB45">
        <v>0</v>
      </c>
      <c r="AC45">
        <f t="shared" si="2"/>
        <v>1</v>
      </c>
      <c r="AD45">
        <f t="shared" si="3"/>
        <v>0</v>
      </c>
      <c r="AE45" t="s">
        <v>54</v>
      </c>
      <c r="AF45">
        <v>1</v>
      </c>
      <c r="AG45" t="b">
        <v>1</v>
      </c>
      <c r="AH45">
        <v>0</v>
      </c>
      <c r="AI45" t="s">
        <v>59</v>
      </c>
      <c r="AJ45">
        <v>3</v>
      </c>
      <c r="AK45">
        <v>0</v>
      </c>
      <c r="AL45">
        <f t="shared" si="4"/>
        <v>1</v>
      </c>
      <c r="AM45">
        <f t="shared" si="1"/>
        <v>0</v>
      </c>
      <c r="AN45" t="s">
        <v>63</v>
      </c>
      <c r="AO45">
        <v>4</v>
      </c>
      <c r="AP45" t="s">
        <v>23</v>
      </c>
      <c r="AQ45">
        <v>2</v>
      </c>
      <c r="AR45" t="s">
        <v>63</v>
      </c>
      <c r="AS45" t="s">
        <v>63</v>
      </c>
      <c r="AT45" t="s">
        <v>63</v>
      </c>
      <c r="AU45" t="s">
        <v>63</v>
      </c>
      <c r="AV45">
        <v>4</v>
      </c>
      <c r="AW45">
        <v>4</v>
      </c>
      <c r="AX45">
        <v>4</v>
      </c>
      <c r="AY45">
        <v>2</v>
      </c>
      <c r="AZ45">
        <f t="shared" si="5"/>
        <v>14</v>
      </c>
      <c r="BA45">
        <f t="shared" si="6"/>
        <v>1</v>
      </c>
      <c r="BB45" t="s">
        <v>55</v>
      </c>
      <c r="BC45" t="s">
        <v>55</v>
      </c>
      <c r="BD45" t="s">
        <v>55</v>
      </c>
      <c r="BE45" t="s">
        <v>55</v>
      </c>
      <c r="BF45" t="s">
        <v>54</v>
      </c>
      <c r="BG45" t="s">
        <v>55</v>
      </c>
      <c r="BH45">
        <v>0</v>
      </c>
      <c r="BI45">
        <v>0</v>
      </c>
      <c r="BJ45">
        <v>1</v>
      </c>
      <c r="BK45">
        <v>1</v>
      </c>
      <c r="BL45">
        <v>0</v>
      </c>
      <c r="BM45">
        <v>0</v>
      </c>
      <c r="BO45" t="s">
        <v>63</v>
      </c>
      <c r="BP45">
        <v>4</v>
      </c>
      <c r="BQ45" t="s">
        <v>54</v>
      </c>
      <c r="BR45">
        <v>1</v>
      </c>
      <c r="BS45" t="s">
        <v>69</v>
      </c>
      <c r="BT45">
        <v>1</v>
      </c>
      <c r="BU45" t="s">
        <v>74</v>
      </c>
      <c r="BV45">
        <v>1</v>
      </c>
      <c r="BX45" t="s">
        <v>77</v>
      </c>
      <c r="BY45">
        <v>2</v>
      </c>
      <c r="BZ45">
        <v>2</v>
      </c>
      <c r="CA45" t="s">
        <v>55</v>
      </c>
      <c r="CB45" t="s">
        <v>54</v>
      </c>
      <c r="CC45" t="s">
        <v>55</v>
      </c>
      <c r="CD45" t="s">
        <v>54</v>
      </c>
      <c r="CE45" t="s">
        <v>55</v>
      </c>
      <c r="CF45" t="s">
        <v>55</v>
      </c>
      <c r="CG45">
        <v>1</v>
      </c>
      <c r="CH45">
        <v>0</v>
      </c>
      <c r="CI45">
        <v>1</v>
      </c>
      <c r="CJ45">
        <v>0</v>
      </c>
      <c r="CK45">
        <v>1</v>
      </c>
      <c r="CL45">
        <v>1</v>
      </c>
      <c r="CM45">
        <f t="shared" si="7"/>
        <v>4</v>
      </c>
    </row>
    <row r="46" spans="1:91" x14ac:dyDescent="0.25">
      <c r="A46">
        <v>44</v>
      </c>
      <c r="B46">
        <v>22</v>
      </c>
      <c r="C46">
        <f t="shared" si="0"/>
        <v>1</v>
      </c>
      <c r="D46" t="s">
        <v>41</v>
      </c>
      <c r="E46">
        <v>1</v>
      </c>
      <c r="F46" t="s">
        <v>44</v>
      </c>
      <c r="G46">
        <v>1</v>
      </c>
      <c r="H46">
        <v>2</v>
      </c>
      <c r="I46" t="s">
        <v>80</v>
      </c>
      <c r="J46">
        <v>2</v>
      </c>
      <c r="M46" t="s">
        <v>49</v>
      </c>
      <c r="N46">
        <v>1</v>
      </c>
      <c r="O46" t="s">
        <v>54</v>
      </c>
      <c r="P46">
        <v>1</v>
      </c>
      <c r="Q46" t="s">
        <v>54</v>
      </c>
      <c r="R46">
        <v>1</v>
      </c>
      <c r="S46" t="s">
        <v>54</v>
      </c>
      <c r="T46">
        <v>1</v>
      </c>
      <c r="U46" t="s">
        <v>55</v>
      </c>
      <c r="V46">
        <v>0</v>
      </c>
      <c r="W46" t="s">
        <v>54</v>
      </c>
      <c r="X46">
        <v>1</v>
      </c>
      <c r="Y46" t="s">
        <v>55</v>
      </c>
      <c r="Z46">
        <v>0</v>
      </c>
      <c r="AA46" t="s">
        <v>54</v>
      </c>
      <c r="AB46">
        <v>1</v>
      </c>
      <c r="AC46">
        <f t="shared" si="2"/>
        <v>5</v>
      </c>
      <c r="AD46">
        <f t="shared" si="3"/>
        <v>1</v>
      </c>
      <c r="AE46" t="s">
        <v>54</v>
      </c>
      <c r="AF46">
        <v>1</v>
      </c>
      <c r="AG46" t="b">
        <v>0</v>
      </c>
      <c r="AH46">
        <v>1</v>
      </c>
      <c r="AI46" t="s">
        <v>59</v>
      </c>
      <c r="AJ46">
        <v>3</v>
      </c>
      <c r="AK46">
        <v>0</v>
      </c>
      <c r="AL46">
        <f t="shared" si="4"/>
        <v>6</v>
      </c>
      <c r="AM46">
        <f t="shared" si="1"/>
        <v>1</v>
      </c>
      <c r="AN46" t="s">
        <v>61</v>
      </c>
      <c r="AO46">
        <v>5</v>
      </c>
      <c r="AP46" t="s">
        <v>66</v>
      </c>
      <c r="AQ46">
        <v>3</v>
      </c>
      <c r="AR46" t="s">
        <v>62</v>
      </c>
      <c r="AS46" t="s">
        <v>63</v>
      </c>
      <c r="AT46" t="s">
        <v>63</v>
      </c>
      <c r="AU46" t="s">
        <v>61</v>
      </c>
      <c r="AV46">
        <v>2</v>
      </c>
      <c r="AW46">
        <v>4</v>
      </c>
      <c r="AX46">
        <v>4</v>
      </c>
      <c r="AY46">
        <v>1</v>
      </c>
      <c r="AZ46">
        <f t="shared" si="5"/>
        <v>11</v>
      </c>
      <c r="BA46">
        <f t="shared" si="6"/>
        <v>0</v>
      </c>
      <c r="BB46" t="s">
        <v>54</v>
      </c>
      <c r="BC46" t="s">
        <v>55</v>
      </c>
      <c r="BD46" t="s">
        <v>55</v>
      </c>
      <c r="BE46" t="s">
        <v>55</v>
      </c>
      <c r="BF46" t="s">
        <v>55</v>
      </c>
      <c r="BG46" t="s">
        <v>55</v>
      </c>
      <c r="BH46">
        <v>1</v>
      </c>
      <c r="BI46">
        <v>0</v>
      </c>
      <c r="BJ46">
        <v>0</v>
      </c>
      <c r="BK46">
        <v>0</v>
      </c>
      <c r="BL46">
        <v>2</v>
      </c>
      <c r="BM46">
        <v>0</v>
      </c>
      <c r="BO46" t="s">
        <v>68</v>
      </c>
      <c r="BP46">
        <v>2</v>
      </c>
      <c r="BQ46" t="s">
        <v>54</v>
      </c>
      <c r="BR46">
        <v>1</v>
      </c>
      <c r="BS46" t="s">
        <v>69</v>
      </c>
      <c r="BT46">
        <v>1</v>
      </c>
      <c r="BU46" t="s">
        <v>74</v>
      </c>
      <c r="BV46">
        <v>1</v>
      </c>
      <c r="BX46" t="s">
        <v>77</v>
      </c>
      <c r="BY46">
        <v>2</v>
      </c>
      <c r="BZ46">
        <v>2</v>
      </c>
      <c r="CA46" t="s">
        <v>55</v>
      </c>
      <c r="CB46" t="s">
        <v>54</v>
      </c>
      <c r="CC46" t="s">
        <v>55</v>
      </c>
      <c r="CD46" t="s">
        <v>55</v>
      </c>
      <c r="CE46" t="s">
        <v>55</v>
      </c>
      <c r="CF46" t="s">
        <v>55</v>
      </c>
      <c r="CG46">
        <v>1</v>
      </c>
      <c r="CH46">
        <v>0</v>
      </c>
      <c r="CI46">
        <v>1</v>
      </c>
      <c r="CJ46">
        <v>1</v>
      </c>
      <c r="CK46">
        <v>1</v>
      </c>
      <c r="CL46">
        <v>1</v>
      </c>
      <c r="CM46">
        <f t="shared" si="7"/>
        <v>5</v>
      </c>
    </row>
    <row r="47" spans="1:91" x14ac:dyDescent="0.25">
      <c r="A47">
        <v>45</v>
      </c>
      <c r="B47">
        <v>24</v>
      </c>
      <c r="C47">
        <f t="shared" si="0"/>
        <v>1</v>
      </c>
      <c r="D47" t="s">
        <v>41</v>
      </c>
      <c r="E47">
        <v>1</v>
      </c>
      <c r="F47" t="s">
        <v>44</v>
      </c>
      <c r="G47">
        <v>1</v>
      </c>
      <c r="H47">
        <v>3</v>
      </c>
      <c r="I47" t="s">
        <v>80</v>
      </c>
      <c r="J47">
        <v>2</v>
      </c>
      <c r="M47" t="s">
        <v>50</v>
      </c>
      <c r="N47">
        <v>2</v>
      </c>
      <c r="O47" t="s">
        <v>54</v>
      </c>
      <c r="P47">
        <v>1</v>
      </c>
      <c r="Q47" t="s">
        <v>55</v>
      </c>
      <c r="R47">
        <v>0</v>
      </c>
      <c r="S47" t="s">
        <v>55</v>
      </c>
      <c r="T47">
        <v>0</v>
      </c>
      <c r="U47" t="s">
        <v>55</v>
      </c>
      <c r="V47">
        <v>0</v>
      </c>
      <c r="W47" t="s">
        <v>55</v>
      </c>
      <c r="X47">
        <v>0</v>
      </c>
      <c r="Y47" t="s">
        <v>55</v>
      </c>
      <c r="Z47">
        <v>0</v>
      </c>
      <c r="AA47" t="s">
        <v>55</v>
      </c>
      <c r="AB47">
        <v>0</v>
      </c>
      <c r="AC47">
        <f t="shared" si="2"/>
        <v>1</v>
      </c>
      <c r="AD47">
        <f t="shared" si="3"/>
        <v>0</v>
      </c>
      <c r="AE47" t="s">
        <v>54</v>
      </c>
      <c r="AF47">
        <v>1</v>
      </c>
      <c r="AG47" t="b">
        <v>0</v>
      </c>
      <c r="AH47">
        <v>1</v>
      </c>
      <c r="AI47" t="s">
        <v>56</v>
      </c>
      <c r="AJ47">
        <v>0</v>
      </c>
      <c r="AK47">
        <v>0</v>
      </c>
      <c r="AL47">
        <f t="shared" si="4"/>
        <v>2</v>
      </c>
      <c r="AM47">
        <f t="shared" si="1"/>
        <v>0</v>
      </c>
      <c r="AN47" t="s">
        <v>63</v>
      </c>
      <c r="AO47">
        <v>4</v>
      </c>
      <c r="AP47" t="s">
        <v>66</v>
      </c>
      <c r="AQ47">
        <v>3</v>
      </c>
      <c r="AR47" t="s">
        <v>61</v>
      </c>
      <c r="AS47" t="s">
        <v>63</v>
      </c>
      <c r="AT47" t="s">
        <v>62</v>
      </c>
      <c r="AU47" t="s">
        <v>63</v>
      </c>
      <c r="AV47">
        <v>5</v>
      </c>
      <c r="AW47">
        <v>4</v>
      </c>
      <c r="AX47">
        <v>2</v>
      </c>
      <c r="AY47">
        <v>2</v>
      </c>
      <c r="AZ47">
        <f t="shared" si="5"/>
        <v>13</v>
      </c>
      <c r="BA47">
        <f t="shared" si="6"/>
        <v>1</v>
      </c>
      <c r="BB47" t="s">
        <v>54</v>
      </c>
      <c r="BC47" t="s">
        <v>55</v>
      </c>
      <c r="BD47" t="s">
        <v>55</v>
      </c>
      <c r="BE47" t="s">
        <v>55</v>
      </c>
      <c r="BF47" t="s">
        <v>55</v>
      </c>
      <c r="BG47" t="s">
        <v>55</v>
      </c>
      <c r="BH47">
        <v>1</v>
      </c>
      <c r="BI47">
        <v>0</v>
      </c>
      <c r="BJ47">
        <v>0</v>
      </c>
      <c r="BK47">
        <v>0</v>
      </c>
      <c r="BL47">
        <v>2</v>
      </c>
      <c r="BM47">
        <v>0</v>
      </c>
      <c r="BO47" t="s">
        <v>68</v>
      </c>
      <c r="BP47">
        <v>2</v>
      </c>
      <c r="BQ47" t="s">
        <v>55</v>
      </c>
      <c r="BR47">
        <v>0</v>
      </c>
      <c r="BX47" t="s">
        <v>77</v>
      </c>
      <c r="BY47">
        <v>2</v>
      </c>
      <c r="BZ47">
        <v>2</v>
      </c>
      <c r="CA47" t="s">
        <v>55</v>
      </c>
      <c r="CB47" t="s">
        <v>55</v>
      </c>
      <c r="CC47" t="s">
        <v>55</v>
      </c>
      <c r="CD47" t="s">
        <v>54</v>
      </c>
      <c r="CE47" t="s">
        <v>55</v>
      </c>
      <c r="CF47" t="s">
        <v>55</v>
      </c>
      <c r="CG47">
        <v>1</v>
      </c>
      <c r="CH47">
        <v>1</v>
      </c>
      <c r="CI47">
        <v>1</v>
      </c>
      <c r="CJ47">
        <v>0</v>
      </c>
      <c r="CK47">
        <v>1</v>
      </c>
      <c r="CL47">
        <v>1</v>
      </c>
      <c r="CM47">
        <f t="shared" si="7"/>
        <v>5</v>
      </c>
    </row>
    <row r="48" spans="1:91" x14ac:dyDescent="0.25">
      <c r="A48">
        <v>46</v>
      </c>
      <c r="B48">
        <v>23</v>
      </c>
      <c r="C48">
        <f t="shared" si="0"/>
        <v>1</v>
      </c>
      <c r="D48" t="s">
        <v>41</v>
      </c>
      <c r="E48">
        <v>1</v>
      </c>
      <c r="F48" t="s">
        <v>43</v>
      </c>
      <c r="G48">
        <v>2</v>
      </c>
      <c r="I48" t="s">
        <v>80</v>
      </c>
      <c r="J48">
        <v>2</v>
      </c>
      <c r="M48" t="s">
        <v>51</v>
      </c>
      <c r="N48">
        <v>3</v>
      </c>
      <c r="O48" t="s">
        <v>55</v>
      </c>
      <c r="P48">
        <v>0</v>
      </c>
      <c r="Q48" t="s">
        <v>55</v>
      </c>
      <c r="R48">
        <v>0</v>
      </c>
      <c r="S48" t="s">
        <v>55</v>
      </c>
      <c r="T48">
        <v>0</v>
      </c>
      <c r="U48" t="s">
        <v>54</v>
      </c>
      <c r="V48">
        <v>1</v>
      </c>
      <c r="W48" t="s">
        <v>55</v>
      </c>
      <c r="X48">
        <v>0</v>
      </c>
      <c r="Y48" t="s">
        <v>54</v>
      </c>
      <c r="Z48">
        <v>1</v>
      </c>
      <c r="AA48" t="s">
        <v>54</v>
      </c>
      <c r="AB48">
        <v>1</v>
      </c>
      <c r="AC48">
        <f t="shared" si="2"/>
        <v>3</v>
      </c>
      <c r="AD48">
        <f t="shared" si="3"/>
        <v>0</v>
      </c>
      <c r="AE48" t="s">
        <v>54</v>
      </c>
      <c r="AF48">
        <v>1</v>
      </c>
      <c r="AG48" t="b">
        <v>1</v>
      </c>
      <c r="AH48">
        <v>0</v>
      </c>
      <c r="AI48" t="s">
        <v>59</v>
      </c>
      <c r="AJ48">
        <v>3</v>
      </c>
      <c r="AK48">
        <v>0</v>
      </c>
      <c r="AL48">
        <f t="shared" si="4"/>
        <v>3</v>
      </c>
      <c r="AM48">
        <f t="shared" si="1"/>
        <v>0</v>
      </c>
      <c r="AN48" t="s">
        <v>63</v>
      </c>
      <c r="AO48">
        <v>4</v>
      </c>
      <c r="AP48" t="s">
        <v>23</v>
      </c>
      <c r="AQ48">
        <v>2</v>
      </c>
      <c r="AR48" t="s">
        <v>62</v>
      </c>
      <c r="AS48" t="s">
        <v>64</v>
      </c>
      <c r="AT48" t="s">
        <v>63</v>
      </c>
      <c r="AU48" t="s">
        <v>63</v>
      </c>
      <c r="AV48">
        <v>2</v>
      </c>
      <c r="AW48">
        <v>3</v>
      </c>
      <c r="AX48">
        <v>4</v>
      </c>
      <c r="AY48">
        <v>2</v>
      </c>
      <c r="AZ48">
        <f t="shared" si="5"/>
        <v>11</v>
      </c>
      <c r="BA48">
        <f t="shared" si="6"/>
        <v>0</v>
      </c>
      <c r="BB48" t="s">
        <v>55</v>
      </c>
      <c r="BC48" t="s">
        <v>55</v>
      </c>
      <c r="BD48" t="s">
        <v>55</v>
      </c>
      <c r="BE48" t="s">
        <v>55</v>
      </c>
      <c r="BF48" t="s">
        <v>54</v>
      </c>
      <c r="BG48" t="s">
        <v>55</v>
      </c>
      <c r="BH48">
        <v>0</v>
      </c>
      <c r="BI48">
        <v>0</v>
      </c>
      <c r="BJ48">
        <v>1</v>
      </c>
      <c r="BK48">
        <v>1</v>
      </c>
      <c r="BL48">
        <v>0</v>
      </c>
      <c r="BM48">
        <v>0</v>
      </c>
      <c r="BO48" t="s">
        <v>63</v>
      </c>
      <c r="BP48">
        <v>4</v>
      </c>
      <c r="BQ48" t="s">
        <v>54</v>
      </c>
      <c r="BR48">
        <v>1</v>
      </c>
      <c r="BS48" t="s">
        <v>72</v>
      </c>
      <c r="BT48">
        <v>4</v>
      </c>
      <c r="BW48" t="s">
        <v>15</v>
      </c>
      <c r="BX48">
        <v>3</v>
      </c>
      <c r="BY48">
        <v>3</v>
      </c>
      <c r="BZ48">
        <v>3</v>
      </c>
      <c r="CA48" t="s">
        <v>55</v>
      </c>
      <c r="CB48" t="s">
        <v>55</v>
      </c>
      <c r="CC48" t="s">
        <v>54</v>
      </c>
      <c r="CD48" t="s">
        <v>55</v>
      </c>
      <c r="CE48" t="s">
        <v>55</v>
      </c>
      <c r="CF48" t="s">
        <v>55</v>
      </c>
      <c r="CG48">
        <v>1</v>
      </c>
      <c r="CH48">
        <v>1</v>
      </c>
      <c r="CI48">
        <v>0</v>
      </c>
      <c r="CJ48">
        <v>1</v>
      </c>
      <c r="CK48">
        <v>1</v>
      </c>
      <c r="CL48">
        <v>1</v>
      </c>
      <c r="CM48">
        <f t="shared" si="7"/>
        <v>5</v>
      </c>
    </row>
    <row r="49" spans="1:91" x14ac:dyDescent="0.25">
      <c r="A49">
        <v>47</v>
      </c>
      <c r="B49">
        <v>21</v>
      </c>
      <c r="C49">
        <f t="shared" si="0"/>
        <v>1</v>
      </c>
      <c r="D49" t="s">
        <v>41</v>
      </c>
      <c r="E49">
        <v>1</v>
      </c>
      <c r="F49" t="s">
        <v>44</v>
      </c>
      <c r="G49">
        <v>1</v>
      </c>
      <c r="H49">
        <v>3</v>
      </c>
      <c r="I49" t="s">
        <v>80</v>
      </c>
      <c r="J49">
        <v>2</v>
      </c>
      <c r="M49" t="s">
        <v>49</v>
      </c>
      <c r="N49">
        <v>1</v>
      </c>
      <c r="O49" t="s">
        <v>55</v>
      </c>
      <c r="P49">
        <v>0</v>
      </c>
      <c r="Q49" t="s">
        <v>55</v>
      </c>
      <c r="R49">
        <v>0</v>
      </c>
      <c r="S49" t="s">
        <v>55</v>
      </c>
      <c r="T49">
        <v>0</v>
      </c>
      <c r="U49" t="s">
        <v>55</v>
      </c>
      <c r="V49">
        <v>0</v>
      </c>
      <c r="W49" t="s">
        <v>55</v>
      </c>
      <c r="X49">
        <v>0</v>
      </c>
      <c r="Y49" t="s">
        <v>55</v>
      </c>
      <c r="Z49">
        <v>0</v>
      </c>
      <c r="AA49" t="s">
        <v>54</v>
      </c>
      <c r="AB49">
        <v>1</v>
      </c>
      <c r="AC49">
        <f t="shared" si="2"/>
        <v>1</v>
      </c>
      <c r="AD49">
        <f t="shared" si="3"/>
        <v>0</v>
      </c>
      <c r="AE49" t="s">
        <v>54</v>
      </c>
      <c r="AF49">
        <v>1</v>
      </c>
      <c r="AG49" t="b">
        <v>0</v>
      </c>
      <c r="AH49">
        <v>1</v>
      </c>
      <c r="AI49" t="s">
        <v>56</v>
      </c>
      <c r="AJ49">
        <v>0</v>
      </c>
      <c r="AK49">
        <v>0</v>
      </c>
      <c r="AL49">
        <f t="shared" si="4"/>
        <v>2</v>
      </c>
      <c r="AM49">
        <f t="shared" si="1"/>
        <v>0</v>
      </c>
      <c r="AN49" t="s">
        <v>63</v>
      </c>
      <c r="AO49">
        <v>4</v>
      </c>
      <c r="AP49" t="s">
        <v>66</v>
      </c>
      <c r="AQ49">
        <v>3</v>
      </c>
      <c r="AR49" t="s">
        <v>63</v>
      </c>
      <c r="AS49" t="s">
        <v>63</v>
      </c>
      <c r="AT49" t="s">
        <v>61</v>
      </c>
      <c r="AU49" t="s">
        <v>63</v>
      </c>
      <c r="AV49">
        <v>4</v>
      </c>
      <c r="AW49">
        <v>4</v>
      </c>
      <c r="AX49">
        <v>5</v>
      </c>
      <c r="AY49">
        <v>2</v>
      </c>
      <c r="AZ49">
        <f t="shared" si="5"/>
        <v>15</v>
      </c>
      <c r="BA49">
        <f t="shared" si="6"/>
        <v>1</v>
      </c>
      <c r="BB49" t="s">
        <v>55</v>
      </c>
      <c r="BC49" t="s">
        <v>55</v>
      </c>
      <c r="BD49" t="s">
        <v>55</v>
      </c>
      <c r="BE49" t="s">
        <v>55</v>
      </c>
      <c r="BF49" t="s">
        <v>55</v>
      </c>
      <c r="BG49" t="s">
        <v>54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3</v>
      </c>
      <c r="BO49" t="s">
        <v>63</v>
      </c>
      <c r="BP49">
        <v>4</v>
      </c>
      <c r="BQ49" t="s">
        <v>54</v>
      </c>
      <c r="BR49">
        <v>1</v>
      </c>
      <c r="BS49" t="s">
        <v>72</v>
      </c>
      <c r="BT49">
        <v>4</v>
      </c>
      <c r="BU49" t="s">
        <v>73</v>
      </c>
      <c r="BV49">
        <v>2</v>
      </c>
      <c r="BX49" t="s">
        <v>77</v>
      </c>
      <c r="BY49">
        <v>2</v>
      </c>
      <c r="BZ49">
        <v>2</v>
      </c>
      <c r="CA49" t="s">
        <v>55</v>
      </c>
      <c r="CB49" t="s">
        <v>55</v>
      </c>
      <c r="CC49" t="s">
        <v>55</v>
      </c>
      <c r="CD49" t="s">
        <v>55</v>
      </c>
      <c r="CE49" t="s">
        <v>54</v>
      </c>
      <c r="CF49" t="s">
        <v>55</v>
      </c>
      <c r="CG49">
        <v>1</v>
      </c>
      <c r="CH49">
        <v>1</v>
      </c>
      <c r="CI49">
        <v>1</v>
      </c>
      <c r="CJ49">
        <v>1</v>
      </c>
      <c r="CK49">
        <v>0</v>
      </c>
      <c r="CL49">
        <v>1</v>
      </c>
      <c r="CM49">
        <f t="shared" si="7"/>
        <v>5</v>
      </c>
    </row>
    <row r="50" spans="1:91" x14ac:dyDescent="0.25">
      <c r="A50">
        <v>48</v>
      </c>
      <c r="B50">
        <v>21</v>
      </c>
      <c r="C50">
        <f t="shared" si="0"/>
        <v>1</v>
      </c>
      <c r="D50" t="s">
        <v>41</v>
      </c>
      <c r="E50">
        <v>1</v>
      </c>
      <c r="F50" t="s">
        <v>43</v>
      </c>
      <c r="G50">
        <v>2</v>
      </c>
      <c r="H50">
        <v>3</v>
      </c>
      <c r="I50" t="s">
        <v>80</v>
      </c>
      <c r="J50">
        <v>2</v>
      </c>
      <c r="M50" t="s">
        <v>49</v>
      </c>
      <c r="N50">
        <v>1</v>
      </c>
      <c r="O50" t="s">
        <v>54</v>
      </c>
      <c r="P50">
        <v>1</v>
      </c>
      <c r="Q50" t="s">
        <v>54</v>
      </c>
      <c r="R50">
        <v>1</v>
      </c>
      <c r="S50" t="s">
        <v>54</v>
      </c>
      <c r="T50">
        <v>1</v>
      </c>
      <c r="U50" t="s">
        <v>55</v>
      </c>
      <c r="V50">
        <v>0</v>
      </c>
      <c r="W50" t="s">
        <v>54</v>
      </c>
      <c r="X50">
        <v>1</v>
      </c>
      <c r="Y50" t="s">
        <v>55</v>
      </c>
      <c r="Z50">
        <v>0</v>
      </c>
      <c r="AA50" t="s">
        <v>54</v>
      </c>
      <c r="AB50">
        <v>1</v>
      </c>
      <c r="AC50">
        <f t="shared" si="2"/>
        <v>5</v>
      </c>
      <c r="AD50">
        <f t="shared" si="3"/>
        <v>1</v>
      </c>
      <c r="AE50" t="s">
        <v>54</v>
      </c>
      <c r="AF50">
        <v>1</v>
      </c>
      <c r="AG50" t="b">
        <v>1</v>
      </c>
      <c r="AH50">
        <v>0</v>
      </c>
      <c r="AI50" t="s">
        <v>56</v>
      </c>
      <c r="AJ50">
        <v>0</v>
      </c>
      <c r="AK50">
        <v>0</v>
      </c>
      <c r="AL50">
        <f t="shared" si="4"/>
        <v>5</v>
      </c>
      <c r="AM50">
        <f t="shared" si="1"/>
        <v>0</v>
      </c>
      <c r="AN50" t="s">
        <v>61</v>
      </c>
      <c r="AO50">
        <v>5</v>
      </c>
      <c r="AP50" t="s">
        <v>23</v>
      </c>
      <c r="AQ50">
        <v>2</v>
      </c>
      <c r="AR50" t="s">
        <v>61</v>
      </c>
      <c r="AS50" t="s">
        <v>62</v>
      </c>
      <c r="AT50" t="s">
        <v>61</v>
      </c>
      <c r="AU50" t="s">
        <v>64</v>
      </c>
      <c r="AV50">
        <v>5</v>
      </c>
      <c r="AW50">
        <v>2</v>
      </c>
      <c r="AX50">
        <v>5</v>
      </c>
      <c r="AY50">
        <v>3</v>
      </c>
      <c r="AZ50">
        <f t="shared" si="5"/>
        <v>15</v>
      </c>
      <c r="BA50">
        <f t="shared" si="6"/>
        <v>1</v>
      </c>
      <c r="BB50" t="s">
        <v>54</v>
      </c>
      <c r="BC50" t="s">
        <v>55</v>
      </c>
      <c r="BD50" t="s">
        <v>55</v>
      </c>
      <c r="BE50" t="s">
        <v>55</v>
      </c>
      <c r="BF50" t="s">
        <v>55</v>
      </c>
      <c r="BG50" t="s">
        <v>55</v>
      </c>
      <c r="BH50">
        <v>1</v>
      </c>
      <c r="BI50">
        <v>0</v>
      </c>
      <c r="BJ50">
        <v>0</v>
      </c>
      <c r="BK50">
        <v>0</v>
      </c>
      <c r="BL50">
        <v>2</v>
      </c>
      <c r="BM50">
        <v>0</v>
      </c>
      <c r="BO50" t="s">
        <v>61</v>
      </c>
      <c r="BP50">
        <v>5</v>
      </c>
      <c r="BQ50" t="s">
        <v>54</v>
      </c>
      <c r="BR50">
        <v>1</v>
      </c>
      <c r="BS50" t="s">
        <v>72</v>
      </c>
      <c r="BT50">
        <v>4</v>
      </c>
      <c r="BU50" t="s">
        <v>73</v>
      </c>
      <c r="BV50">
        <v>2</v>
      </c>
      <c r="BX50" t="s">
        <v>76</v>
      </c>
      <c r="BY50">
        <v>4</v>
      </c>
      <c r="BZ50">
        <v>3</v>
      </c>
      <c r="CA50" t="s">
        <v>54</v>
      </c>
      <c r="CB50" t="s">
        <v>54</v>
      </c>
      <c r="CC50" t="s">
        <v>55</v>
      </c>
      <c r="CD50" t="s">
        <v>54</v>
      </c>
      <c r="CE50" t="s">
        <v>55</v>
      </c>
      <c r="CF50" t="s">
        <v>54</v>
      </c>
      <c r="CG50">
        <v>0</v>
      </c>
      <c r="CH50">
        <v>0</v>
      </c>
      <c r="CI50">
        <v>1</v>
      </c>
      <c r="CJ50">
        <v>0</v>
      </c>
      <c r="CK50">
        <v>1</v>
      </c>
      <c r="CL50">
        <v>0</v>
      </c>
      <c r="CM50">
        <f t="shared" si="7"/>
        <v>2</v>
      </c>
    </row>
    <row r="51" spans="1:91" x14ac:dyDescent="0.25">
      <c r="A51">
        <v>49</v>
      </c>
      <c r="B51">
        <v>22</v>
      </c>
      <c r="C51">
        <f t="shared" si="0"/>
        <v>1</v>
      </c>
      <c r="D51" t="s">
        <v>41</v>
      </c>
      <c r="E51">
        <v>1</v>
      </c>
      <c r="F51" t="s">
        <v>43</v>
      </c>
      <c r="G51">
        <v>2</v>
      </c>
      <c r="H51">
        <v>3</v>
      </c>
      <c r="I51" t="s">
        <v>80</v>
      </c>
      <c r="J51">
        <v>2</v>
      </c>
      <c r="M51" t="s">
        <v>50</v>
      </c>
      <c r="N51">
        <v>2</v>
      </c>
      <c r="O51" t="s">
        <v>54</v>
      </c>
      <c r="P51">
        <v>1</v>
      </c>
      <c r="Q51" t="s">
        <v>54</v>
      </c>
      <c r="R51">
        <v>1</v>
      </c>
      <c r="S51" t="s">
        <v>54</v>
      </c>
      <c r="T51">
        <v>1</v>
      </c>
      <c r="U51" t="s">
        <v>54</v>
      </c>
      <c r="V51">
        <v>1</v>
      </c>
      <c r="W51" t="s">
        <v>54</v>
      </c>
      <c r="X51">
        <v>1</v>
      </c>
      <c r="Y51" t="s">
        <v>54</v>
      </c>
      <c r="Z51">
        <v>1</v>
      </c>
      <c r="AA51" t="s">
        <v>54</v>
      </c>
      <c r="AB51">
        <v>1</v>
      </c>
      <c r="AC51">
        <f t="shared" si="2"/>
        <v>7</v>
      </c>
      <c r="AD51">
        <f t="shared" si="3"/>
        <v>2</v>
      </c>
      <c r="AE51" t="s">
        <v>54</v>
      </c>
      <c r="AF51">
        <v>1</v>
      </c>
      <c r="AG51" t="b">
        <v>0</v>
      </c>
      <c r="AH51">
        <v>1</v>
      </c>
      <c r="AI51" t="s">
        <v>57</v>
      </c>
      <c r="AJ51">
        <v>1</v>
      </c>
      <c r="AK51">
        <v>0</v>
      </c>
      <c r="AL51">
        <f t="shared" si="4"/>
        <v>8</v>
      </c>
      <c r="AM51">
        <f t="shared" si="1"/>
        <v>2</v>
      </c>
      <c r="AN51" t="s">
        <v>63</v>
      </c>
      <c r="AO51">
        <v>4</v>
      </c>
      <c r="AP51" t="s">
        <v>66</v>
      </c>
      <c r="AQ51">
        <v>3</v>
      </c>
      <c r="AR51" t="s">
        <v>62</v>
      </c>
      <c r="AS51" t="s">
        <v>64</v>
      </c>
      <c r="AT51" t="s">
        <v>64</v>
      </c>
      <c r="AU51" t="s">
        <v>61</v>
      </c>
      <c r="AV51">
        <v>2</v>
      </c>
      <c r="AW51">
        <v>3</v>
      </c>
      <c r="AX51">
        <v>3</v>
      </c>
      <c r="AY51">
        <v>1</v>
      </c>
      <c r="AZ51">
        <f t="shared" si="5"/>
        <v>9</v>
      </c>
      <c r="BA51">
        <f t="shared" si="6"/>
        <v>0</v>
      </c>
      <c r="BB51" t="s">
        <v>54</v>
      </c>
      <c r="BC51" t="s">
        <v>55</v>
      </c>
      <c r="BD51" t="s">
        <v>55</v>
      </c>
      <c r="BE51" t="s">
        <v>55</v>
      </c>
      <c r="BF51" t="s">
        <v>55</v>
      </c>
      <c r="BG51" t="s">
        <v>55</v>
      </c>
      <c r="BH51">
        <v>1</v>
      </c>
      <c r="BI51">
        <v>0</v>
      </c>
      <c r="BJ51">
        <v>0</v>
      </c>
      <c r="BK51">
        <v>0</v>
      </c>
      <c r="BL51">
        <v>2</v>
      </c>
      <c r="BM51">
        <v>0</v>
      </c>
      <c r="BO51" t="s">
        <v>68</v>
      </c>
      <c r="BP51">
        <v>2</v>
      </c>
      <c r="BQ51" t="s">
        <v>54</v>
      </c>
      <c r="BR51">
        <v>1</v>
      </c>
      <c r="BS51" t="s">
        <v>72</v>
      </c>
      <c r="BT51">
        <v>4</v>
      </c>
      <c r="BU51" t="s">
        <v>8</v>
      </c>
      <c r="BV51">
        <v>1</v>
      </c>
      <c r="BX51" t="s">
        <v>76</v>
      </c>
      <c r="BY51">
        <v>4</v>
      </c>
      <c r="BZ51">
        <v>3</v>
      </c>
      <c r="CA51" t="s">
        <v>55</v>
      </c>
      <c r="CB51" t="s">
        <v>55</v>
      </c>
      <c r="CC51" t="s">
        <v>55</v>
      </c>
      <c r="CD51" t="s">
        <v>55</v>
      </c>
      <c r="CE51" t="s">
        <v>55</v>
      </c>
      <c r="CF51" t="s">
        <v>54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0</v>
      </c>
      <c r="CM51">
        <f t="shared" si="7"/>
        <v>5</v>
      </c>
    </row>
    <row r="52" spans="1:91" x14ac:dyDescent="0.25">
      <c r="A52">
        <v>50</v>
      </c>
      <c r="B52">
        <v>22</v>
      </c>
      <c r="C52">
        <f t="shared" si="0"/>
        <v>1</v>
      </c>
      <c r="D52" t="s">
        <v>41</v>
      </c>
      <c r="E52">
        <v>1</v>
      </c>
      <c r="F52" t="s">
        <v>43</v>
      </c>
      <c r="G52">
        <v>2</v>
      </c>
      <c r="H52">
        <v>1</v>
      </c>
      <c r="I52" t="s">
        <v>80</v>
      </c>
      <c r="J52">
        <v>2</v>
      </c>
      <c r="M52" t="s">
        <v>50</v>
      </c>
      <c r="N52">
        <v>2</v>
      </c>
      <c r="O52" t="s">
        <v>55</v>
      </c>
      <c r="P52">
        <v>0</v>
      </c>
      <c r="Q52" t="s">
        <v>55</v>
      </c>
      <c r="R52">
        <v>0</v>
      </c>
      <c r="S52" t="s">
        <v>55</v>
      </c>
      <c r="T52">
        <v>0</v>
      </c>
      <c r="U52" t="s">
        <v>55</v>
      </c>
      <c r="V52">
        <v>0</v>
      </c>
      <c r="W52" t="s">
        <v>55</v>
      </c>
      <c r="X52">
        <v>0</v>
      </c>
      <c r="Y52" t="s">
        <v>55</v>
      </c>
      <c r="Z52">
        <v>0</v>
      </c>
      <c r="AA52" t="s">
        <v>55</v>
      </c>
      <c r="AB52">
        <v>0</v>
      </c>
      <c r="AC52">
        <f t="shared" si="2"/>
        <v>0</v>
      </c>
      <c r="AD52">
        <f t="shared" si="3"/>
        <v>0</v>
      </c>
      <c r="AE52" t="s">
        <v>54</v>
      </c>
      <c r="AF52">
        <v>1</v>
      </c>
      <c r="AG52" t="b">
        <v>1</v>
      </c>
      <c r="AH52">
        <v>0</v>
      </c>
      <c r="AI52" t="s">
        <v>57</v>
      </c>
      <c r="AJ52">
        <v>1</v>
      </c>
      <c r="AK52">
        <v>0</v>
      </c>
      <c r="AL52">
        <f t="shared" si="4"/>
        <v>0</v>
      </c>
      <c r="AM52">
        <f t="shared" si="1"/>
        <v>0</v>
      </c>
      <c r="AN52" t="s">
        <v>63</v>
      </c>
      <c r="AO52">
        <v>4</v>
      </c>
      <c r="AP52" t="s">
        <v>8</v>
      </c>
      <c r="AQ52">
        <v>6</v>
      </c>
      <c r="AR52" t="s">
        <v>62</v>
      </c>
      <c r="AS52" t="s">
        <v>62</v>
      </c>
      <c r="AT52" t="s">
        <v>64</v>
      </c>
      <c r="AU52" t="s">
        <v>62</v>
      </c>
      <c r="AV52">
        <v>2</v>
      </c>
      <c r="AW52">
        <v>2</v>
      </c>
      <c r="AX52">
        <v>3</v>
      </c>
      <c r="AY52">
        <v>4</v>
      </c>
      <c r="AZ52">
        <f t="shared" si="5"/>
        <v>11</v>
      </c>
      <c r="BA52">
        <f t="shared" si="6"/>
        <v>0</v>
      </c>
      <c r="BB52" t="s">
        <v>55</v>
      </c>
      <c r="BC52" t="s">
        <v>55</v>
      </c>
      <c r="BD52" t="s">
        <v>55</v>
      </c>
      <c r="BE52" t="s">
        <v>55</v>
      </c>
      <c r="BF52" t="s">
        <v>55</v>
      </c>
      <c r="BG52" t="s">
        <v>54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3</v>
      </c>
      <c r="BO52" t="s">
        <v>68</v>
      </c>
      <c r="BP52">
        <v>2</v>
      </c>
      <c r="BQ52" t="s">
        <v>55</v>
      </c>
      <c r="BR52">
        <v>0</v>
      </c>
      <c r="BX52" t="s">
        <v>78</v>
      </c>
      <c r="BY52">
        <v>1</v>
      </c>
      <c r="BZ52">
        <v>1</v>
      </c>
      <c r="CA52" t="s">
        <v>55</v>
      </c>
      <c r="CB52" t="s">
        <v>54</v>
      </c>
      <c r="CC52" t="s">
        <v>55</v>
      </c>
      <c r="CD52" t="s">
        <v>55</v>
      </c>
      <c r="CE52" t="s">
        <v>54</v>
      </c>
      <c r="CF52" t="s">
        <v>55</v>
      </c>
      <c r="CG52">
        <v>1</v>
      </c>
      <c r="CH52">
        <v>0</v>
      </c>
      <c r="CI52">
        <v>1</v>
      </c>
      <c r="CJ52">
        <v>1</v>
      </c>
      <c r="CK52">
        <v>0</v>
      </c>
      <c r="CL52">
        <v>1</v>
      </c>
      <c r="CM52">
        <f t="shared" si="7"/>
        <v>4</v>
      </c>
    </row>
    <row r="53" spans="1:91" x14ac:dyDescent="0.25">
      <c r="A53">
        <v>51</v>
      </c>
      <c r="B53">
        <v>23</v>
      </c>
      <c r="C53">
        <f t="shared" si="0"/>
        <v>1</v>
      </c>
      <c r="D53" t="s">
        <v>41</v>
      </c>
      <c r="E53">
        <v>1</v>
      </c>
      <c r="F53" t="s">
        <v>43</v>
      </c>
      <c r="G53">
        <v>2</v>
      </c>
      <c r="H53">
        <v>4</v>
      </c>
      <c r="I53" t="s">
        <v>80</v>
      </c>
      <c r="J53">
        <v>2</v>
      </c>
      <c r="M53" t="s">
        <v>50</v>
      </c>
      <c r="N53">
        <v>2</v>
      </c>
      <c r="O53" t="s">
        <v>55</v>
      </c>
      <c r="P53">
        <v>0</v>
      </c>
      <c r="Q53" t="s">
        <v>55</v>
      </c>
      <c r="R53">
        <v>0</v>
      </c>
      <c r="S53" t="s">
        <v>55</v>
      </c>
      <c r="T53">
        <v>0</v>
      </c>
      <c r="U53" t="s">
        <v>55</v>
      </c>
      <c r="V53">
        <v>0</v>
      </c>
      <c r="W53" t="s">
        <v>54</v>
      </c>
      <c r="X53">
        <v>1</v>
      </c>
      <c r="Y53" t="s">
        <v>55</v>
      </c>
      <c r="Z53">
        <v>0</v>
      </c>
      <c r="AA53" t="s">
        <v>55</v>
      </c>
      <c r="AB53">
        <v>0</v>
      </c>
      <c r="AC53">
        <f t="shared" si="2"/>
        <v>1</v>
      </c>
      <c r="AD53">
        <f t="shared" si="3"/>
        <v>0</v>
      </c>
      <c r="AE53" t="s">
        <v>54</v>
      </c>
      <c r="AF53">
        <v>1</v>
      </c>
      <c r="AG53" t="b">
        <v>0</v>
      </c>
      <c r="AH53">
        <v>1</v>
      </c>
      <c r="AI53" t="s">
        <v>56</v>
      </c>
      <c r="AJ53">
        <v>0</v>
      </c>
      <c r="AK53">
        <v>0</v>
      </c>
      <c r="AL53">
        <f t="shared" si="4"/>
        <v>2</v>
      </c>
      <c r="AM53">
        <f t="shared" si="1"/>
        <v>0</v>
      </c>
      <c r="AN53" t="s">
        <v>63</v>
      </c>
      <c r="AO53">
        <v>4</v>
      </c>
      <c r="AP53" t="s">
        <v>66</v>
      </c>
      <c r="AQ53">
        <v>3</v>
      </c>
      <c r="AR53" t="s">
        <v>62</v>
      </c>
      <c r="AS53" t="s">
        <v>62</v>
      </c>
      <c r="AT53" t="s">
        <v>63</v>
      </c>
      <c r="AU53" t="s">
        <v>61</v>
      </c>
      <c r="AV53">
        <v>2</v>
      </c>
      <c r="AW53">
        <v>2</v>
      </c>
      <c r="AX53">
        <v>4</v>
      </c>
      <c r="AY53">
        <v>1</v>
      </c>
      <c r="AZ53">
        <f t="shared" si="5"/>
        <v>9</v>
      </c>
      <c r="BA53">
        <f t="shared" si="6"/>
        <v>0</v>
      </c>
      <c r="BB53" t="s">
        <v>54</v>
      </c>
      <c r="BC53" t="s">
        <v>55</v>
      </c>
      <c r="BD53" t="s">
        <v>55</v>
      </c>
      <c r="BE53" t="s">
        <v>55</v>
      </c>
      <c r="BF53" t="s">
        <v>55</v>
      </c>
      <c r="BG53" t="s">
        <v>55</v>
      </c>
      <c r="BH53">
        <v>1</v>
      </c>
      <c r="BI53">
        <v>0</v>
      </c>
      <c r="BJ53">
        <v>0</v>
      </c>
      <c r="BK53">
        <v>0</v>
      </c>
      <c r="BL53">
        <v>2</v>
      </c>
      <c r="BM53">
        <v>0</v>
      </c>
      <c r="BO53" t="s">
        <v>68</v>
      </c>
      <c r="BP53">
        <v>2</v>
      </c>
      <c r="BQ53" t="s">
        <v>54</v>
      </c>
      <c r="BR53">
        <v>1</v>
      </c>
      <c r="BS53" t="s">
        <v>69</v>
      </c>
      <c r="BT53">
        <v>1</v>
      </c>
      <c r="BU53" t="s">
        <v>8</v>
      </c>
      <c r="BV53">
        <v>1</v>
      </c>
      <c r="BW53" t="s">
        <v>16</v>
      </c>
      <c r="BX53" t="s">
        <v>77</v>
      </c>
      <c r="BY53">
        <v>2</v>
      </c>
      <c r="BZ53">
        <v>2</v>
      </c>
      <c r="CA53" t="s">
        <v>55</v>
      </c>
      <c r="CB53" t="s">
        <v>55</v>
      </c>
      <c r="CC53" t="s">
        <v>55</v>
      </c>
      <c r="CD53" t="s">
        <v>54</v>
      </c>
      <c r="CE53" t="s">
        <v>55</v>
      </c>
      <c r="CF53" t="s">
        <v>55</v>
      </c>
      <c r="CG53">
        <v>1</v>
      </c>
      <c r="CH53">
        <v>1</v>
      </c>
      <c r="CI53">
        <v>1</v>
      </c>
      <c r="CJ53">
        <v>0</v>
      </c>
      <c r="CK53">
        <v>1</v>
      </c>
      <c r="CL53">
        <v>1</v>
      </c>
      <c r="CM53">
        <f t="shared" si="7"/>
        <v>5</v>
      </c>
    </row>
    <row r="54" spans="1:91" x14ac:dyDescent="0.25">
      <c r="A54">
        <v>52</v>
      </c>
      <c r="B54">
        <v>21</v>
      </c>
      <c r="C54">
        <f t="shared" si="0"/>
        <v>1</v>
      </c>
      <c r="D54" t="s">
        <v>41</v>
      </c>
      <c r="E54">
        <v>1</v>
      </c>
      <c r="F54" t="s">
        <v>43</v>
      </c>
      <c r="G54">
        <v>2</v>
      </c>
      <c r="H54">
        <v>2</v>
      </c>
      <c r="I54" t="s">
        <v>80</v>
      </c>
      <c r="J54">
        <v>2</v>
      </c>
      <c r="M54" t="s">
        <v>49</v>
      </c>
      <c r="N54">
        <v>1</v>
      </c>
      <c r="O54" t="s">
        <v>54</v>
      </c>
      <c r="P54">
        <v>1</v>
      </c>
      <c r="Q54" t="s">
        <v>55</v>
      </c>
      <c r="R54">
        <v>0</v>
      </c>
      <c r="S54" t="s">
        <v>55</v>
      </c>
      <c r="T54">
        <v>0</v>
      </c>
      <c r="U54" t="s">
        <v>55</v>
      </c>
      <c r="V54">
        <v>0</v>
      </c>
      <c r="W54" t="s">
        <v>55</v>
      </c>
      <c r="X54">
        <v>0</v>
      </c>
      <c r="Y54" t="s">
        <v>55</v>
      </c>
      <c r="Z54">
        <v>0</v>
      </c>
      <c r="AA54" t="s">
        <v>55</v>
      </c>
      <c r="AB54">
        <v>0</v>
      </c>
      <c r="AC54">
        <f t="shared" si="2"/>
        <v>1</v>
      </c>
      <c r="AD54">
        <f t="shared" si="3"/>
        <v>0</v>
      </c>
      <c r="AE54" t="s">
        <v>54</v>
      </c>
      <c r="AF54">
        <v>1</v>
      </c>
      <c r="AG54" t="b">
        <v>0</v>
      </c>
      <c r="AH54">
        <v>1</v>
      </c>
      <c r="AI54" t="s">
        <v>56</v>
      </c>
      <c r="AJ54">
        <v>0</v>
      </c>
      <c r="AK54">
        <v>0</v>
      </c>
      <c r="AL54">
        <f t="shared" si="4"/>
        <v>2</v>
      </c>
      <c r="AM54">
        <f t="shared" si="1"/>
        <v>0</v>
      </c>
      <c r="AN54" t="s">
        <v>63</v>
      </c>
      <c r="AO54">
        <v>4</v>
      </c>
      <c r="AP54" t="s">
        <v>66</v>
      </c>
      <c r="AQ54">
        <v>3</v>
      </c>
      <c r="AR54" t="s">
        <v>63</v>
      </c>
      <c r="AS54" t="s">
        <v>63</v>
      </c>
      <c r="AT54" t="s">
        <v>63</v>
      </c>
      <c r="AU54" t="s">
        <v>62</v>
      </c>
      <c r="AV54">
        <v>4</v>
      </c>
      <c r="AW54">
        <v>4</v>
      </c>
      <c r="AX54">
        <v>4</v>
      </c>
      <c r="AY54">
        <v>4</v>
      </c>
      <c r="AZ54">
        <f t="shared" si="5"/>
        <v>16</v>
      </c>
      <c r="BA54">
        <f t="shared" si="6"/>
        <v>2</v>
      </c>
      <c r="BB54" t="s">
        <v>54</v>
      </c>
      <c r="BC54" t="s">
        <v>55</v>
      </c>
      <c r="BD54" t="s">
        <v>55</v>
      </c>
      <c r="BE54" t="s">
        <v>55</v>
      </c>
      <c r="BF54" t="s">
        <v>55</v>
      </c>
      <c r="BG54" t="s">
        <v>55</v>
      </c>
      <c r="BH54">
        <v>1</v>
      </c>
      <c r="BI54">
        <v>0</v>
      </c>
      <c r="BJ54">
        <v>0</v>
      </c>
      <c r="BK54">
        <v>0</v>
      </c>
      <c r="BL54">
        <v>2</v>
      </c>
      <c r="BM54">
        <v>0</v>
      </c>
      <c r="BO54" t="s">
        <v>63</v>
      </c>
      <c r="BP54">
        <v>4</v>
      </c>
      <c r="BQ54" t="s">
        <v>54</v>
      </c>
      <c r="BR54">
        <v>1</v>
      </c>
      <c r="BS54" t="s">
        <v>72</v>
      </c>
      <c r="BT54">
        <v>4</v>
      </c>
      <c r="BU54" t="s">
        <v>8</v>
      </c>
      <c r="BV54">
        <v>1</v>
      </c>
      <c r="BW54" t="s">
        <v>17</v>
      </c>
      <c r="BX54" t="s">
        <v>77</v>
      </c>
      <c r="BY54">
        <v>2</v>
      </c>
      <c r="BZ54">
        <v>2</v>
      </c>
      <c r="CA54" t="s">
        <v>55</v>
      </c>
      <c r="CB54" t="s">
        <v>54</v>
      </c>
      <c r="CC54" t="s">
        <v>55</v>
      </c>
      <c r="CD54" t="s">
        <v>55</v>
      </c>
      <c r="CE54" t="s">
        <v>55</v>
      </c>
      <c r="CF54" t="s">
        <v>55</v>
      </c>
      <c r="CG54">
        <v>1</v>
      </c>
      <c r="CH54">
        <v>0</v>
      </c>
      <c r="CI54">
        <v>1</v>
      </c>
      <c r="CJ54">
        <v>1</v>
      </c>
      <c r="CK54">
        <v>1</v>
      </c>
      <c r="CL54">
        <v>1</v>
      </c>
      <c r="CM54">
        <f t="shared" si="7"/>
        <v>5</v>
      </c>
    </row>
    <row r="55" spans="1:91" x14ac:dyDescent="0.25">
      <c r="A55">
        <v>53</v>
      </c>
      <c r="B55">
        <v>20</v>
      </c>
      <c r="C55">
        <f t="shared" si="0"/>
        <v>1</v>
      </c>
      <c r="D55" t="s">
        <v>41</v>
      </c>
      <c r="E55">
        <v>1</v>
      </c>
      <c r="F55" t="s">
        <v>43</v>
      </c>
      <c r="G55">
        <v>2</v>
      </c>
      <c r="H55">
        <v>2</v>
      </c>
      <c r="I55" t="s">
        <v>80</v>
      </c>
      <c r="J55">
        <v>2</v>
      </c>
      <c r="M55" t="s">
        <v>50</v>
      </c>
      <c r="N55">
        <v>2</v>
      </c>
      <c r="O55" t="s">
        <v>55</v>
      </c>
      <c r="P55">
        <v>0</v>
      </c>
      <c r="Q55" t="s">
        <v>55</v>
      </c>
      <c r="R55">
        <v>0</v>
      </c>
      <c r="S55" t="s">
        <v>55</v>
      </c>
      <c r="T55">
        <v>0</v>
      </c>
      <c r="U55" t="s">
        <v>55</v>
      </c>
      <c r="V55">
        <v>0</v>
      </c>
      <c r="W55" t="s">
        <v>55</v>
      </c>
      <c r="X55">
        <v>0</v>
      </c>
      <c r="Y55" t="s">
        <v>55</v>
      </c>
      <c r="Z55">
        <v>0</v>
      </c>
      <c r="AA55" t="s">
        <v>54</v>
      </c>
      <c r="AB55">
        <v>1</v>
      </c>
      <c r="AC55">
        <f t="shared" si="2"/>
        <v>1</v>
      </c>
      <c r="AD55">
        <f t="shared" si="3"/>
        <v>0</v>
      </c>
      <c r="AE55" t="s">
        <v>54</v>
      </c>
      <c r="AF55">
        <v>1</v>
      </c>
      <c r="AG55" t="b">
        <v>0</v>
      </c>
      <c r="AH55">
        <v>1</v>
      </c>
      <c r="AI55" t="s">
        <v>57</v>
      </c>
      <c r="AJ55">
        <v>1</v>
      </c>
      <c r="AK55">
        <v>0</v>
      </c>
      <c r="AL55">
        <f t="shared" si="4"/>
        <v>2</v>
      </c>
      <c r="AM55">
        <f t="shared" si="1"/>
        <v>0</v>
      </c>
      <c r="AN55" t="s">
        <v>61</v>
      </c>
      <c r="AO55">
        <v>5</v>
      </c>
      <c r="AP55" t="s">
        <v>66</v>
      </c>
      <c r="AQ55">
        <v>3</v>
      </c>
      <c r="AR55" t="s">
        <v>63</v>
      </c>
      <c r="AS55" t="s">
        <v>61</v>
      </c>
      <c r="AT55" t="s">
        <v>63</v>
      </c>
      <c r="AU55" t="s">
        <v>60</v>
      </c>
      <c r="AV55">
        <v>4</v>
      </c>
      <c r="AW55">
        <v>5</v>
      </c>
      <c r="AX55">
        <v>4</v>
      </c>
      <c r="AY55">
        <v>5</v>
      </c>
      <c r="AZ55">
        <f t="shared" si="5"/>
        <v>18</v>
      </c>
      <c r="BA55">
        <f t="shared" si="6"/>
        <v>2</v>
      </c>
      <c r="BB55" t="s">
        <v>54</v>
      </c>
      <c r="BC55" t="s">
        <v>55</v>
      </c>
      <c r="BD55" t="s">
        <v>55</v>
      </c>
      <c r="BE55" t="s">
        <v>55</v>
      </c>
      <c r="BF55" t="s">
        <v>55</v>
      </c>
      <c r="BG55" t="s">
        <v>55</v>
      </c>
      <c r="BH55">
        <v>1</v>
      </c>
      <c r="BI55">
        <v>0</v>
      </c>
      <c r="BJ55">
        <v>0</v>
      </c>
      <c r="BK55">
        <v>0</v>
      </c>
      <c r="BL55">
        <v>2</v>
      </c>
      <c r="BM55">
        <v>0</v>
      </c>
      <c r="BO55" t="s">
        <v>64</v>
      </c>
      <c r="BP55">
        <v>3</v>
      </c>
      <c r="BQ55" t="s">
        <v>54</v>
      </c>
      <c r="BR55">
        <v>1</v>
      </c>
      <c r="BS55" t="s">
        <v>71</v>
      </c>
      <c r="BT55">
        <v>3</v>
      </c>
      <c r="BU55" t="s">
        <v>73</v>
      </c>
      <c r="BV55">
        <v>2</v>
      </c>
      <c r="BX55" t="s">
        <v>76</v>
      </c>
      <c r="BY55">
        <v>4</v>
      </c>
      <c r="BZ55">
        <v>3</v>
      </c>
      <c r="CA55" t="s">
        <v>54</v>
      </c>
      <c r="CB55" t="s">
        <v>54</v>
      </c>
      <c r="CC55" t="s">
        <v>55</v>
      </c>
      <c r="CD55" t="s">
        <v>55</v>
      </c>
      <c r="CE55" t="s">
        <v>55</v>
      </c>
      <c r="CF55" t="s">
        <v>55</v>
      </c>
      <c r="CG55">
        <v>0</v>
      </c>
      <c r="CH55">
        <v>0</v>
      </c>
      <c r="CI55">
        <v>1</v>
      </c>
      <c r="CJ55">
        <v>1</v>
      </c>
      <c r="CK55">
        <v>1</v>
      </c>
      <c r="CL55">
        <v>1</v>
      </c>
      <c r="CM55">
        <f t="shared" si="7"/>
        <v>4</v>
      </c>
    </row>
    <row r="56" spans="1:91" x14ac:dyDescent="0.25">
      <c r="A56">
        <v>54</v>
      </c>
      <c r="B56">
        <v>22</v>
      </c>
      <c r="C56">
        <f>IF(B56&lt;36,1,IF(AND(B56&gt;35,B56&lt;56),2,IF(B56&gt;55,3)))</f>
        <v>1</v>
      </c>
      <c r="D56" t="s">
        <v>41</v>
      </c>
      <c r="E56">
        <v>1</v>
      </c>
      <c r="F56" t="s">
        <v>43</v>
      </c>
      <c r="G56">
        <v>2</v>
      </c>
      <c r="H56">
        <v>2</v>
      </c>
      <c r="I56" t="s">
        <v>80</v>
      </c>
      <c r="J56">
        <v>2</v>
      </c>
      <c r="M56" t="s">
        <v>52</v>
      </c>
      <c r="N56">
        <v>4</v>
      </c>
      <c r="O56" t="s">
        <v>55</v>
      </c>
      <c r="P56">
        <v>0</v>
      </c>
      <c r="Q56" t="s">
        <v>55</v>
      </c>
      <c r="R56">
        <v>0</v>
      </c>
      <c r="S56" t="s">
        <v>55</v>
      </c>
      <c r="T56">
        <v>0</v>
      </c>
      <c r="U56" t="s">
        <v>55</v>
      </c>
      <c r="V56">
        <v>0</v>
      </c>
      <c r="W56" t="s">
        <v>54</v>
      </c>
      <c r="X56">
        <v>1</v>
      </c>
      <c r="Y56" t="s">
        <v>55</v>
      </c>
      <c r="Z56">
        <v>0</v>
      </c>
      <c r="AA56" t="s">
        <v>55</v>
      </c>
      <c r="AB56">
        <v>0</v>
      </c>
      <c r="AC56">
        <f t="shared" si="2"/>
        <v>1</v>
      </c>
      <c r="AD56">
        <f t="shared" si="3"/>
        <v>0</v>
      </c>
      <c r="AE56" t="s">
        <v>54</v>
      </c>
      <c r="AF56">
        <v>1</v>
      </c>
      <c r="AG56" t="b">
        <v>0</v>
      </c>
      <c r="AH56">
        <v>1</v>
      </c>
      <c r="AI56" t="s">
        <v>56</v>
      </c>
      <c r="AJ56">
        <v>0</v>
      </c>
      <c r="AK56">
        <v>0</v>
      </c>
      <c r="AL56">
        <f t="shared" si="4"/>
        <v>2</v>
      </c>
      <c r="AM56">
        <f t="shared" si="1"/>
        <v>0</v>
      </c>
      <c r="AN56" t="s">
        <v>63</v>
      </c>
      <c r="AO56">
        <v>4</v>
      </c>
      <c r="AP56" t="s">
        <v>66</v>
      </c>
      <c r="AQ56">
        <v>3</v>
      </c>
      <c r="AR56" t="s">
        <v>64</v>
      </c>
      <c r="AS56" t="s">
        <v>63</v>
      </c>
      <c r="AT56" t="s">
        <v>64</v>
      </c>
      <c r="AU56" t="s">
        <v>63</v>
      </c>
      <c r="AV56">
        <v>3</v>
      </c>
      <c r="AW56">
        <v>4</v>
      </c>
      <c r="AX56">
        <v>3</v>
      </c>
      <c r="AY56">
        <v>2</v>
      </c>
      <c r="AZ56">
        <f t="shared" si="5"/>
        <v>12</v>
      </c>
      <c r="BA56">
        <f t="shared" si="6"/>
        <v>1</v>
      </c>
      <c r="BB56" t="s">
        <v>54</v>
      </c>
      <c r="BC56" t="s">
        <v>55</v>
      </c>
      <c r="BD56" t="s">
        <v>55</v>
      </c>
      <c r="BE56" t="s">
        <v>55</v>
      </c>
      <c r="BF56" t="s">
        <v>55</v>
      </c>
      <c r="BG56" t="s">
        <v>55</v>
      </c>
      <c r="BH56">
        <v>1</v>
      </c>
      <c r="BI56">
        <v>0</v>
      </c>
      <c r="BJ56">
        <v>0</v>
      </c>
      <c r="BK56">
        <v>0</v>
      </c>
      <c r="BL56">
        <v>2</v>
      </c>
      <c r="BM56">
        <v>0</v>
      </c>
      <c r="BO56" t="s">
        <v>63</v>
      </c>
      <c r="BP56">
        <v>4</v>
      </c>
      <c r="BQ56" t="s">
        <v>54</v>
      </c>
      <c r="BR56">
        <v>1</v>
      </c>
      <c r="BS56" t="s">
        <v>72</v>
      </c>
      <c r="BT56">
        <v>4</v>
      </c>
      <c r="BU56" t="s">
        <v>73</v>
      </c>
      <c r="BV56">
        <v>2</v>
      </c>
      <c r="BX56" t="s">
        <v>77</v>
      </c>
      <c r="BY56">
        <v>2</v>
      </c>
      <c r="BZ56">
        <v>2</v>
      </c>
      <c r="CA56" t="s">
        <v>54</v>
      </c>
      <c r="CB56" t="s">
        <v>54</v>
      </c>
      <c r="CC56" t="s">
        <v>55</v>
      </c>
      <c r="CD56" t="s">
        <v>54</v>
      </c>
      <c r="CE56" t="s">
        <v>55</v>
      </c>
      <c r="CF56" t="s">
        <v>54</v>
      </c>
      <c r="CG56">
        <v>0</v>
      </c>
      <c r="CH56">
        <v>0</v>
      </c>
      <c r="CI56">
        <v>1</v>
      </c>
      <c r="CJ56">
        <v>0</v>
      </c>
      <c r="CK56">
        <v>1</v>
      </c>
      <c r="CL56">
        <v>0</v>
      </c>
      <c r="CM56">
        <f t="shared" si="7"/>
        <v>2</v>
      </c>
    </row>
    <row r="57" spans="1:91" x14ac:dyDescent="0.25">
      <c r="A57">
        <v>55</v>
      </c>
      <c r="B57">
        <v>24</v>
      </c>
      <c r="C57">
        <f t="shared" ref="C57:C120" si="8">IF(B57&lt;36,1,IF(AND(B57&gt;35,B57&lt;56),2,IF(B57&gt;55,3)))</f>
        <v>1</v>
      </c>
      <c r="D57" t="s">
        <v>41</v>
      </c>
      <c r="E57">
        <v>1</v>
      </c>
      <c r="F57" t="s">
        <v>43</v>
      </c>
      <c r="G57">
        <v>2</v>
      </c>
      <c r="H57">
        <v>3</v>
      </c>
      <c r="I57" t="s">
        <v>80</v>
      </c>
      <c r="J57">
        <v>2</v>
      </c>
      <c r="M57" t="s">
        <v>51</v>
      </c>
      <c r="N57">
        <v>3</v>
      </c>
      <c r="O57" t="s">
        <v>55</v>
      </c>
      <c r="P57">
        <v>0</v>
      </c>
      <c r="Q57" t="s">
        <v>54</v>
      </c>
      <c r="R57">
        <v>1</v>
      </c>
      <c r="S57" t="s">
        <v>54</v>
      </c>
      <c r="T57">
        <v>1</v>
      </c>
      <c r="U57" t="s">
        <v>54</v>
      </c>
      <c r="V57">
        <v>1</v>
      </c>
      <c r="W57" t="s">
        <v>54</v>
      </c>
      <c r="X57">
        <v>1</v>
      </c>
      <c r="Y57" t="s">
        <v>54</v>
      </c>
      <c r="Z57">
        <v>1</v>
      </c>
      <c r="AA57" t="s">
        <v>54</v>
      </c>
      <c r="AB57">
        <v>1</v>
      </c>
      <c r="AC57">
        <f t="shared" si="2"/>
        <v>6</v>
      </c>
      <c r="AD57">
        <f t="shared" si="3"/>
        <v>2</v>
      </c>
      <c r="AE57" t="s">
        <v>54</v>
      </c>
      <c r="AF57">
        <v>1</v>
      </c>
      <c r="AG57" t="b">
        <v>0</v>
      </c>
      <c r="AH57">
        <v>1</v>
      </c>
      <c r="AI57" t="s">
        <v>56</v>
      </c>
      <c r="AJ57">
        <v>0</v>
      </c>
      <c r="AK57">
        <v>0</v>
      </c>
      <c r="AL57">
        <f t="shared" si="4"/>
        <v>7</v>
      </c>
      <c r="AM57">
        <f t="shared" si="1"/>
        <v>1</v>
      </c>
      <c r="AN57" t="s">
        <v>63</v>
      </c>
      <c r="AO57">
        <v>4</v>
      </c>
      <c r="AP57" t="s">
        <v>66</v>
      </c>
      <c r="AQ57">
        <v>3</v>
      </c>
      <c r="AR57" t="s">
        <v>63</v>
      </c>
      <c r="AS57" t="s">
        <v>64</v>
      </c>
      <c r="AT57" t="s">
        <v>63</v>
      </c>
      <c r="AU57" t="s">
        <v>63</v>
      </c>
      <c r="AV57">
        <v>4</v>
      </c>
      <c r="AW57">
        <v>3</v>
      </c>
      <c r="AX57">
        <v>4</v>
      </c>
      <c r="AY57">
        <v>2</v>
      </c>
      <c r="AZ57">
        <f t="shared" si="5"/>
        <v>13</v>
      </c>
      <c r="BA57">
        <f t="shared" si="6"/>
        <v>1</v>
      </c>
      <c r="BB57" t="s">
        <v>55</v>
      </c>
      <c r="BC57" t="s">
        <v>55</v>
      </c>
      <c r="BD57" t="s">
        <v>54</v>
      </c>
      <c r="BE57" t="s">
        <v>55</v>
      </c>
      <c r="BF57" t="s">
        <v>55</v>
      </c>
      <c r="BG57" t="s">
        <v>55</v>
      </c>
      <c r="BH57">
        <v>0</v>
      </c>
      <c r="BI57">
        <v>0</v>
      </c>
      <c r="BJ57">
        <v>0</v>
      </c>
      <c r="BK57">
        <v>1</v>
      </c>
      <c r="BL57">
        <v>0</v>
      </c>
      <c r="BM57">
        <v>0</v>
      </c>
      <c r="BO57" t="s">
        <v>63</v>
      </c>
      <c r="BP57">
        <v>4</v>
      </c>
      <c r="BQ57" t="s">
        <v>54</v>
      </c>
      <c r="BR57">
        <v>1</v>
      </c>
      <c r="BS57" t="s">
        <v>72</v>
      </c>
      <c r="BT57">
        <v>4</v>
      </c>
      <c r="BU57" t="s">
        <v>73</v>
      </c>
      <c r="BV57">
        <v>2</v>
      </c>
      <c r="BX57" t="s">
        <v>76</v>
      </c>
      <c r="BY57">
        <v>4</v>
      </c>
      <c r="BZ57">
        <v>3</v>
      </c>
      <c r="CA57" t="s">
        <v>55</v>
      </c>
      <c r="CB57" t="s">
        <v>54</v>
      </c>
      <c r="CC57" t="s">
        <v>55</v>
      </c>
      <c r="CD57" t="s">
        <v>54</v>
      </c>
      <c r="CE57" t="s">
        <v>55</v>
      </c>
      <c r="CF57" t="s">
        <v>55</v>
      </c>
      <c r="CG57">
        <v>1</v>
      </c>
      <c r="CH57">
        <v>0</v>
      </c>
      <c r="CI57">
        <v>1</v>
      </c>
      <c r="CJ57">
        <v>0</v>
      </c>
      <c r="CK57">
        <v>1</v>
      </c>
      <c r="CL57">
        <v>1</v>
      </c>
      <c r="CM57">
        <f t="shared" si="7"/>
        <v>4</v>
      </c>
    </row>
    <row r="58" spans="1:91" x14ac:dyDescent="0.25">
      <c r="A58">
        <v>56</v>
      </c>
      <c r="B58">
        <v>23</v>
      </c>
      <c r="C58">
        <f t="shared" si="8"/>
        <v>1</v>
      </c>
      <c r="D58" t="s">
        <v>41</v>
      </c>
      <c r="E58">
        <v>1</v>
      </c>
      <c r="F58" t="s">
        <v>43</v>
      </c>
      <c r="G58">
        <v>2</v>
      </c>
      <c r="H58">
        <v>4</v>
      </c>
      <c r="I58" t="s">
        <v>80</v>
      </c>
      <c r="J58">
        <v>2</v>
      </c>
      <c r="M58" t="s">
        <v>50</v>
      </c>
      <c r="N58">
        <v>2</v>
      </c>
      <c r="O58" t="s">
        <v>55</v>
      </c>
      <c r="P58">
        <v>0</v>
      </c>
      <c r="Q58" t="s">
        <v>54</v>
      </c>
      <c r="R58">
        <v>1</v>
      </c>
      <c r="S58" t="s">
        <v>54</v>
      </c>
      <c r="T58">
        <v>1</v>
      </c>
      <c r="U58" t="s">
        <v>54</v>
      </c>
      <c r="V58">
        <v>1</v>
      </c>
      <c r="W58" t="s">
        <v>54</v>
      </c>
      <c r="X58">
        <v>1</v>
      </c>
      <c r="Y58" t="s">
        <v>54</v>
      </c>
      <c r="Z58">
        <v>1</v>
      </c>
      <c r="AA58" t="s">
        <v>54</v>
      </c>
      <c r="AB58">
        <v>1</v>
      </c>
      <c r="AC58">
        <f t="shared" si="2"/>
        <v>6</v>
      </c>
      <c r="AD58">
        <f t="shared" si="3"/>
        <v>2</v>
      </c>
      <c r="AE58" t="s">
        <v>54</v>
      </c>
      <c r="AF58">
        <v>1</v>
      </c>
      <c r="AG58" t="b">
        <v>1</v>
      </c>
      <c r="AH58">
        <v>0</v>
      </c>
      <c r="AI58" t="s">
        <v>56</v>
      </c>
      <c r="AJ58">
        <v>0</v>
      </c>
      <c r="AK58">
        <v>0</v>
      </c>
      <c r="AL58">
        <f t="shared" si="4"/>
        <v>6</v>
      </c>
      <c r="AM58">
        <f t="shared" si="1"/>
        <v>1</v>
      </c>
      <c r="AN58" t="s">
        <v>61</v>
      </c>
      <c r="AO58">
        <v>5</v>
      </c>
      <c r="AP58" t="s">
        <v>23</v>
      </c>
      <c r="AQ58">
        <v>2</v>
      </c>
      <c r="AR58" t="s">
        <v>63</v>
      </c>
      <c r="AS58" t="s">
        <v>61</v>
      </c>
      <c r="AT58" t="s">
        <v>63</v>
      </c>
      <c r="AU58" t="s">
        <v>62</v>
      </c>
      <c r="AV58">
        <v>4</v>
      </c>
      <c r="AW58">
        <v>5</v>
      </c>
      <c r="AX58">
        <v>4</v>
      </c>
      <c r="AY58">
        <v>4</v>
      </c>
      <c r="AZ58">
        <f t="shared" si="5"/>
        <v>17</v>
      </c>
      <c r="BA58">
        <f t="shared" si="6"/>
        <v>2</v>
      </c>
      <c r="BB58" t="s">
        <v>54</v>
      </c>
      <c r="BC58" t="s">
        <v>55</v>
      </c>
      <c r="BD58" t="s">
        <v>55</v>
      </c>
      <c r="BE58" t="s">
        <v>55</v>
      </c>
      <c r="BF58" t="s">
        <v>55</v>
      </c>
      <c r="BG58" t="s">
        <v>55</v>
      </c>
      <c r="BH58">
        <v>1</v>
      </c>
      <c r="BI58">
        <v>0</v>
      </c>
      <c r="BJ58">
        <v>0</v>
      </c>
      <c r="BK58">
        <v>0</v>
      </c>
      <c r="BL58">
        <v>2</v>
      </c>
      <c r="BM58">
        <v>0</v>
      </c>
      <c r="BO58" t="s">
        <v>68</v>
      </c>
      <c r="BP58">
        <v>2</v>
      </c>
      <c r="BQ58" t="s">
        <v>54</v>
      </c>
      <c r="BR58">
        <v>1</v>
      </c>
      <c r="BS58" t="s">
        <v>72</v>
      </c>
      <c r="BT58">
        <v>4</v>
      </c>
      <c r="BU58" t="s">
        <v>73</v>
      </c>
      <c r="BV58">
        <v>2</v>
      </c>
      <c r="BX58" t="s">
        <v>76</v>
      </c>
      <c r="BY58">
        <v>4</v>
      </c>
      <c r="BZ58">
        <v>3</v>
      </c>
      <c r="CA58" t="s">
        <v>55</v>
      </c>
      <c r="CB58" t="s">
        <v>54</v>
      </c>
      <c r="CC58" t="s">
        <v>55</v>
      </c>
      <c r="CD58" t="s">
        <v>55</v>
      </c>
      <c r="CE58" t="s">
        <v>55</v>
      </c>
      <c r="CF58" t="s">
        <v>55</v>
      </c>
      <c r="CG58">
        <v>1</v>
      </c>
      <c r="CH58">
        <v>0</v>
      </c>
      <c r="CI58">
        <v>1</v>
      </c>
      <c r="CJ58">
        <v>1</v>
      </c>
      <c r="CK58">
        <v>1</v>
      </c>
      <c r="CL58">
        <v>1</v>
      </c>
      <c r="CM58">
        <f t="shared" si="7"/>
        <v>5</v>
      </c>
    </row>
    <row r="59" spans="1:91" x14ac:dyDescent="0.25">
      <c r="A59">
        <v>57</v>
      </c>
      <c r="B59">
        <v>25</v>
      </c>
      <c r="C59">
        <f t="shared" si="8"/>
        <v>1</v>
      </c>
      <c r="D59" t="s">
        <v>41</v>
      </c>
      <c r="E59">
        <v>1</v>
      </c>
      <c r="F59" t="s">
        <v>44</v>
      </c>
      <c r="G59">
        <v>1</v>
      </c>
      <c r="H59">
        <v>4</v>
      </c>
      <c r="I59" t="s">
        <v>80</v>
      </c>
      <c r="J59">
        <v>2</v>
      </c>
      <c r="M59" t="s">
        <v>8</v>
      </c>
      <c r="N59">
        <v>5</v>
      </c>
      <c r="O59" t="s">
        <v>55</v>
      </c>
      <c r="P59">
        <v>0</v>
      </c>
      <c r="Q59" t="s">
        <v>55</v>
      </c>
      <c r="R59">
        <v>0</v>
      </c>
      <c r="S59" t="s">
        <v>55</v>
      </c>
      <c r="T59">
        <v>0</v>
      </c>
      <c r="U59" t="s">
        <v>55</v>
      </c>
      <c r="V59">
        <v>0</v>
      </c>
      <c r="W59" t="s">
        <v>55</v>
      </c>
      <c r="X59">
        <v>0</v>
      </c>
      <c r="Y59" t="s">
        <v>55</v>
      </c>
      <c r="Z59">
        <v>0</v>
      </c>
      <c r="AA59" t="s">
        <v>55</v>
      </c>
      <c r="AB59">
        <v>0</v>
      </c>
      <c r="AC59">
        <f t="shared" si="2"/>
        <v>0</v>
      </c>
      <c r="AD59">
        <f t="shared" si="3"/>
        <v>0</v>
      </c>
      <c r="AE59" t="s">
        <v>54</v>
      </c>
      <c r="AF59">
        <v>1</v>
      </c>
      <c r="AG59" t="b">
        <v>0</v>
      </c>
      <c r="AH59">
        <v>1</v>
      </c>
      <c r="AI59" t="s">
        <v>58</v>
      </c>
      <c r="AJ59">
        <v>2</v>
      </c>
      <c r="AK59">
        <v>1</v>
      </c>
      <c r="AL59">
        <f t="shared" si="4"/>
        <v>2</v>
      </c>
      <c r="AM59">
        <f t="shared" si="1"/>
        <v>0</v>
      </c>
      <c r="AN59" t="s">
        <v>61</v>
      </c>
      <c r="AO59">
        <v>5</v>
      </c>
      <c r="AP59" t="s">
        <v>65</v>
      </c>
      <c r="AQ59">
        <v>1</v>
      </c>
      <c r="AR59" t="s">
        <v>61</v>
      </c>
      <c r="AS59" t="s">
        <v>61</v>
      </c>
      <c r="AT59" t="s">
        <v>61</v>
      </c>
      <c r="AU59" t="s">
        <v>60</v>
      </c>
      <c r="AV59">
        <v>5</v>
      </c>
      <c r="AW59">
        <v>5</v>
      </c>
      <c r="AX59">
        <v>5</v>
      </c>
      <c r="AY59">
        <v>5</v>
      </c>
      <c r="AZ59">
        <f t="shared" si="5"/>
        <v>20</v>
      </c>
      <c r="BA59">
        <f t="shared" si="6"/>
        <v>2</v>
      </c>
      <c r="BB59" t="s">
        <v>55</v>
      </c>
      <c r="BC59" t="s">
        <v>55</v>
      </c>
      <c r="BD59" t="s">
        <v>54</v>
      </c>
      <c r="BE59" t="s">
        <v>55</v>
      </c>
      <c r="BF59" t="s">
        <v>55</v>
      </c>
      <c r="BG59" t="s">
        <v>55</v>
      </c>
      <c r="BH59">
        <v>0</v>
      </c>
      <c r="BI59">
        <v>0</v>
      </c>
      <c r="BJ59">
        <v>0</v>
      </c>
      <c r="BK59">
        <v>1</v>
      </c>
      <c r="BL59">
        <v>0</v>
      </c>
      <c r="BM59">
        <v>0</v>
      </c>
      <c r="BO59" t="s">
        <v>60</v>
      </c>
      <c r="BP59">
        <v>1</v>
      </c>
      <c r="BQ59" t="s">
        <v>55</v>
      </c>
      <c r="BR59">
        <v>0</v>
      </c>
      <c r="BX59" t="s">
        <v>76</v>
      </c>
      <c r="BY59">
        <v>4</v>
      </c>
      <c r="BZ59">
        <v>3</v>
      </c>
      <c r="CA59" t="s">
        <v>54</v>
      </c>
      <c r="CB59" t="s">
        <v>54</v>
      </c>
      <c r="CC59" t="s">
        <v>54</v>
      </c>
      <c r="CD59" t="s">
        <v>55</v>
      </c>
      <c r="CE59" t="s">
        <v>55</v>
      </c>
      <c r="CF59" t="s">
        <v>55</v>
      </c>
      <c r="CG59">
        <v>0</v>
      </c>
      <c r="CH59">
        <v>0</v>
      </c>
      <c r="CI59">
        <v>0</v>
      </c>
      <c r="CJ59">
        <v>1</v>
      </c>
      <c r="CK59">
        <v>1</v>
      </c>
      <c r="CL59">
        <v>1</v>
      </c>
      <c r="CM59">
        <f t="shared" si="7"/>
        <v>3</v>
      </c>
    </row>
    <row r="60" spans="1:91" x14ac:dyDescent="0.25">
      <c r="A60">
        <v>58</v>
      </c>
      <c r="B60">
        <v>22</v>
      </c>
      <c r="C60">
        <f t="shared" si="8"/>
        <v>1</v>
      </c>
      <c r="D60" t="s">
        <v>41</v>
      </c>
      <c r="E60">
        <v>1</v>
      </c>
      <c r="F60" t="s">
        <v>44</v>
      </c>
      <c r="G60">
        <v>1</v>
      </c>
      <c r="H60">
        <v>3</v>
      </c>
      <c r="I60" t="s">
        <v>80</v>
      </c>
      <c r="J60">
        <v>2</v>
      </c>
      <c r="M60" t="s">
        <v>49</v>
      </c>
      <c r="N60">
        <v>1</v>
      </c>
      <c r="O60" t="s">
        <v>55</v>
      </c>
      <c r="P60">
        <v>0</v>
      </c>
      <c r="Q60" t="s">
        <v>55</v>
      </c>
      <c r="R60">
        <v>0</v>
      </c>
      <c r="S60" t="s">
        <v>55</v>
      </c>
      <c r="T60">
        <v>0</v>
      </c>
      <c r="U60" t="s">
        <v>55</v>
      </c>
      <c r="V60">
        <v>0</v>
      </c>
      <c r="W60" t="s">
        <v>55</v>
      </c>
      <c r="X60">
        <v>0</v>
      </c>
      <c r="Y60" t="s">
        <v>55</v>
      </c>
      <c r="Z60">
        <v>0</v>
      </c>
      <c r="AA60" t="s">
        <v>54</v>
      </c>
      <c r="AB60">
        <v>1</v>
      </c>
      <c r="AC60">
        <f t="shared" si="2"/>
        <v>1</v>
      </c>
      <c r="AD60">
        <f t="shared" si="3"/>
        <v>0</v>
      </c>
      <c r="AE60" t="s">
        <v>54</v>
      </c>
      <c r="AF60">
        <v>1</v>
      </c>
      <c r="AG60" t="b">
        <v>0</v>
      </c>
      <c r="AH60">
        <v>1</v>
      </c>
      <c r="AI60" t="s">
        <v>56</v>
      </c>
      <c r="AJ60">
        <v>0</v>
      </c>
      <c r="AK60">
        <v>0</v>
      </c>
      <c r="AL60">
        <f t="shared" si="4"/>
        <v>2</v>
      </c>
      <c r="AM60">
        <f t="shared" si="1"/>
        <v>0</v>
      </c>
      <c r="AN60" t="s">
        <v>63</v>
      </c>
      <c r="AO60">
        <v>4</v>
      </c>
      <c r="AP60" t="s">
        <v>66</v>
      </c>
      <c r="AQ60">
        <v>3</v>
      </c>
      <c r="AR60" t="s">
        <v>63</v>
      </c>
      <c r="AS60" t="s">
        <v>63</v>
      </c>
      <c r="AT60" t="s">
        <v>61</v>
      </c>
      <c r="AU60" t="s">
        <v>63</v>
      </c>
      <c r="AV60">
        <v>4</v>
      </c>
      <c r="AW60">
        <v>4</v>
      </c>
      <c r="AX60">
        <v>5</v>
      </c>
      <c r="AY60">
        <v>2</v>
      </c>
      <c r="AZ60">
        <f t="shared" si="5"/>
        <v>15</v>
      </c>
      <c r="BA60">
        <f t="shared" si="6"/>
        <v>1</v>
      </c>
      <c r="BB60" t="s">
        <v>55</v>
      </c>
      <c r="BC60" t="s">
        <v>55</v>
      </c>
      <c r="BD60" t="s">
        <v>55</v>
      </c>
      <c r="BE60" t="s">
        <v>55</v>
      </c>
      <c r="BF60" t="s">
        <v>54</v>
      </c>
      <c r="BG60" t="s">
        <v>55</v>
      </c>
      <c r="BH60">
        <v>0</v>
      </c>
      <c r="BI60">
        <v>0</v>
      </c>
      <c r="BJ60">
        <v>1</v>
      </c>
      <c r="BK60">
        <v>1</v>
      </c>
      <c r="BL60">
        <v>0</v>
      </c>
      <c r="BM60">
        <v>0</v>
      </c>
      <c r="BO60" t="s">
        <v>63</v>
      </c>
      <c r="BP60">
        <v>4</v>
      </c>
      <c r="BQ60" t="s">
        <v>55</v>
      </c>
      <c r="BR60">
        <v>0</v>
      </c>
      <c r="BX60" t="s">
        <v>78</v>
      </c>
      <c r="BY60">
        <v>1</v>
      </c>
      <c r="BZ60">
        <v>1</v>
      </c>
      <c r="CA60" t="s">
        <v>55</v>
      </c>
      <c r="CB60" t="s">
        <v>54</v>
      </c>
      <c r="CC60" t="s">
        <v>55</v>
      </c>
      <c r="CD60" t="s">
        <v>55</v>
      </c>
      <c r="CE60" t="s">
        <v>55</v>
      </c>
      <c r="CF60" t="s">
        <v>54</v>
      </c>
      <c r="CG60">
        <v>1</v>
      </c>
      <c r="CH60">
        <v>0</v>
      </c>
      <c r="CI60">
        <v>1</v>
      </c>
      <c r="CJ60">
        <v>1</v>
      </c>
      <c r="CK60">
        <v>1</v>
      </c>
      <c r="CL60">
        <v>0</v>
      </c>
      <c r="CM60">
        <f t="shared" si="7"/>
        <v>4</v>
      </c>
    </row>
    <row r="61" spans="1:91" x14ac:dyDescent="0.25">
      <c r="A61">
        <v>59</v>
      </c>
      <c r="B61">
        <v>25</v>
      </c>
      <c r="C61">
        <f t="shared" si="8"/>
        <v>1</v>
      </c>
      <c r="D61" t="s">
        <v>41</v>
      </c>
      <c r="E61">
        <v>1</v>
      </c>
      <c r="F61" t="s">
        <v>44</v>
      </c>
      <c r="G61">
        <v>1</v>
      </c>
      <c r="H61">
        <v>3</v>
      </c>
      <c r="I61" t="s">
        <v>80</v>
      </c>
      <c r="J61">
        <v>2</v>
      </c>
      <c r="M61" t="s">
        <v>49</v>
      </c>
      <c r="N61">
        <v>1</v>
      </c>
      <c r="O61" t="s">
        <v>54</v>
      </c>
      <c r="P61">
        <v>1</v>
      </c>
      <c r="Q61" t="s">
        <v>55</v>
      </c>
      <c r="R61">
        <v>0</v>
      </c>
      <c r="S61" t="s">
        <v>55</v>
      </c>
      <c r="T61">
        <v>0</v>
      </c>
      <c r="U61" t="s">
        <v>55</v>
      </c>
      <c r="V61">
        <v>0</v>
      </c>
      <c r="W61" t="s">
        <v>55</v>
      </c>
      <c r="X61">
        <v>0</v>
      </c>
      <c r="Y61" t="s">
        <v>55</v>
      </c>
      <c r="Z61">
        <v>0</v>
      </c>
      <c r="AA61" t="s">
        <v>55</v>
      </c>
      <c r="AB61">
        <v>0</v>
      </c>
      <c r="AC61">
        <f t="shared" si="2"/>
        <v>1</v>
      </c>
      <c r="AD61">
        <f t="shared" si="3"/>
        <v>0</v>
      </c>
      <c r="AE61" t="s">
        <v>54</v>
      </c>
      <c r="AF61">
        <v>1</v>
      </c>
      <c r="AG61" t="b">
        <v>1</v>
      </c>
      <c r="AH61">
        <v>0</v>
      </c>
      <c r="AI61" t="s">
        <v>56</v>
      </c>
      <c r="AJ61">
        <v>0</v>
      </c>
      <c r="AK61">
        <v>0</v>
      </c>
      <c r="AL61">
        <f t="shared" si="4"/>
        <v>1</v>
      </c>
      <c r="AM61">
        <f t="shared" si="1"/>
        <v>0</v>
      </c>
      <c r="AN61" t="s">
        <v>63</v>
      </c>
      <c r="AO61">
        <v>4</v>
      </c>
      <c r="AP61" t="s">
        <v>66</v>
      </c>
      <c r="AQ61">
        <v>3</v>
      </c>
      <c r="AR61" t="s">
        <v>61</v>
      </c>
      <c r="AS61" t="s">
        <v>61</v>
      </c>
      <c r="AT61" t="s">
        <v>63</v>
      </c>
      <c r="AU61" t="s">
        <v>63</v>
      </c>
      <c r="AV61">
        <v>5</v>
      </c>
      <c r="AW61">
        <v>5</v>
      </c>
      <c r="AX61">
        <v>4</v>
      </c>
      <c r="AY61">
        <v>2</v>
      </c>
      <c r="AZ61">
        <f t="shared" si="5"/>
        <v>16</v>
      </c>
      <c r="BA61">
        <f t="shared" si="6"/>
        <v>2</v>
      </c>
      <c r="BB61" t="s">
        <v>55</v>
      </c>
      <c r="BC61" t="s">
        <v>55</v>
      </c>
      <c r="BD61" t="s">
        <v>55</v>
      </c>
      <c r="BE61" t="s">
        <v>55</v>
      </c>
      <c r="BF61" t="s">
        <v>55</v>
      </c>
      <c r="BG61" t="s">
        <v>54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3</v>
      </c>
      <c r="BO61" t="s">
        <v>60</v>
      </c>
      <c r="BP61">
        <v>1</v>
      </c>
      <c r="BQ61" t="s">
        <v>54</v>
      </c>
      <c r="BR61">
        <v>1</v>
      </c>
      <c r="BS61" t="s">
        <v>69</v>
      </c>
      <c r="BT61">
        <v>1</v>
      </c>
      <c r="BU61" t="s">
        <v>8</v>
      </c>
      <c r="BV61">
        <v>1</v>
      </c>
      <c r="BW61" t="s">
        <v>17</v>
      </c>
      <c r="BX61" t="s">
        <v>77</v>
      </c>
      <c r="BY61">
        <v>2</v>
      </c>
      <c r="BZ61">
        <v>2</v>
      </c>
      <c r="CA61" t="s">
        <v>55</v>
      </c>
      <c r="CB61" t="s">
        <v>55</v>
      </c>
      <c r="CC61" t="s">
        <v>54</v>
      </c>
      <c r="CD61" t="s">
        <v>55</v>
      </c>
      <c r="CE61" t="s">
        <v>55</v>
      </c>
      <c r="CF61" t="s">
        <v>55</v>
      </c>
      <c r="CG61">
        <v>1</v>
      </c>
      <c r="CH61">
        <v>1</v>
      </c>
      <c r="CI61">
        <v>0</v>
      </c>
      <c r="CJ61">
        <v>1</v>
      </c>
      <c r="CK61">
        <v>1</v>
      </c>
      <c r="CL61">
        <v>1</v>
      </c>
      <c r="CM61">
        <f t="shared" si="7"/>
        <v>5</v>
      </c>
    </row>
    <row r="62" spans="1:91" x14ac:dyDescent="0.25">
      <c r="A62">
        <v>60</v>
      </c>
      <c r="B62">
        <v>24</v>
      </c>
      <c r="C62">
        <f t="shared" si="8"/>
        <v>1</v>
      </c>
      <c r="D62" t="s">
        <v>41</v>
      </c>
      <c r="E62">
        <v>1</v>
      </c>
      <c r="F62" t="s">
        <v>44</v>
      </c>
      <c r="G62">
        <v>1</v>
      </c>
      <c r="H62">
        <v>4</v>
      </c>
      <c r="I62" t="s">
        <v>80</v>
      </c>
      <c r="J62">
        <v>2</v>
      </c>
      <c r="M62" t="s">
        <v>50</v>
      </c>
      <c r="N62">
        <v>2</v>
      </c>
      <c r="O62" t="s">
        <v>54</v>
      </c>
      <c r="P62">
        <v>1</v>
      </c>
      <c r="Q62" t="s">
        <v>55</v>
      </c>
      <c r="R62">
        <v>0</v>
      </c>
      <c r="S62" t="s">
        <v>55</v>
      </c>
      <c r="T62">
        <v>0</v>
      </c>
      <c r="U62" t="s">
        <v>55</v>
      </c>
      <c r="V62">
        <v>0</v>
      </c>
      <c r="W62" t="s">
        <v>55</v>
      </c>
      <c r="X62">
        <v>0</v>
      </c>
      <c r="Y62" t="s">
        <v>55</v>
      </c>
      <c r="Z62">
        <v>0</v>
      </c>
      <c r="AA62" t="s">
        <v>55</v>
      </c>
      <c r="AB62">
        <v>0</v>
      </c>
      <c r="AC62">
        <f t="shared" si="2"/>
        <v>1</v>
      </c>
      <c r="AD62">
        <f t="shared" si="3"/>
        <v>0</v>
      </c>
      <c r="AE62" t="s">
        <v>54</v>
      </c>
      <c r="AF62">
        <v>1</v>
      </c>
      <c r="AG62" t="b">
        <v>0</v>
      </c>
      <c r="AH62">
        <v>1</v>
      </c>
      <c r="AI62" t="s">
        <v>56</v>
      </c>
      <c r="AJ62">
        <v>0</v>
      </c>
      <c r="AK62">
        <v>0</v>
      </c>
      <c r="AL62">
        <f t="shared" si="4"/>
        <v>2</v>
      </c>
      <c r="AM62">
        <f t="shared" si="1"/>
        <v>0</v>
      </c>
      <c r="AN62" t="s">
        <v>64</v>
      </c>
      <c r="AO62">
        <v>3</v>
      </c>
      <c r="AP62" t="s">
        <v>66</v>
      </c>
      <c r="AQ62">
        <v>3</v>
      </c>
      <c r="AR62" t="s">
        <v>63</v>
      </c>
      <c r="AS62" t="s">
        <v>64</v>
      </c>
      <c r="AT62" t="s">
        <v>63</v>
      </c>
      <c r="AU62" t="s">
        <v>61</v>
      </c>
      <c r="AV62">
        <v>4</v>
      </c>
      <c r="AW62">
        <v>3</v>
      </c>
      <c r="AX62">
        <v>4</v>
      </c>
      <c r="AY62">
        <v>1</v>
      </c>
      <c r="AZ62">
        <f t="shared" si="5"/>
        <v>12</v>
      </c>
      <c r="BA62">
        <f t="shared" si="6"/>
        <v>1</v>
      </c>
      <c r="BB62" t="s">
        <v>55</v>
      </c>
      <c r="BC62" t="s">
        <v>55</v>
      </c>
      <c r="BD62" t="s">
        <v>54</v>
      </c>
      <c r="BE62" t="s">
        <v>55</v>
      </c>
      <c r="BF62" t="s">
        <v>55</v>
      </c>
      <c r="BG62" t="s">
        <v>55</v>
      </c>
      <c r="BH62">
        <v>0</v>
      </c>
      <c r="BI62">
        <v>0</v>
      </c>
      <c r="BJ62">
        <v>0</v>
      </c>
      <c r="BK62">
        <v>1</v>
      </c>
      <c r="BL62">
        <v>0</v>
      </c>
      <c r="BM62">
        <v>0</v>
      </c>
      <c r="BO62" t="s">
        <v>60</v>
      </c>
      <c r="BP62">
        <v>1</v>
      </c>
      <c r="BQ62" t="s">
        <v>55</v>
      </c>
      <c r="BR62">
        <v>0</v>
      </c>
      <c r="BX62" t="s">
        <v>77</v>
      </c>
      <c r="BY62">
        <v>2</v>
      </c>
      <c r="BZ62">
        <v>2</v>
      </c>
      <c r="CA62" t="s">
        <v>55</v>
      </c>
      <c r="CB62" t="s">
        <v>54</v>
      </c>
      <c r="CC62" t="s">
        <v>55</v>
      </c>
      <c r="CD62" t="s">
        <v>55</v>
      </c>
      <c r="CE62" t="s">
        <v>55</v>
      </c>
      <c r="CF62" t="s">
        <v>55</v>
      </c>
      <c r="CG62">
        <v>1</v>
      </c>
      <c r="CH62">
        <v>0</v>
      </c>
      <c r="CI62">
        <v>1</v>
      </c>
      <c r="CJ62">
        <v>1</v>
      </c>
      <c r="CK62">
        <v>1</v>
      </c>
      <c r="CL62">
        <v>1</v>
      </c>
      <c r="CM62">
        <f t="shared" si="7"/>
        <v>5</v>
      </c>
    </row>
    <row r="63" spans="1:91" x14ac:dyDescent="0.25">
      <c r="A63">
        <v>61</v>
      </c>
      <c r="B63">
        <v>25</v>
      </c>
      <c r="C63">
        <f t="shared" si="8"/>
        <v>1</v>
      </c>
      <c r="D63" t="s">
        <v>41</v>
      </c>
      <c r="E63">
        <v>1</v>
      </c>
      <c r="F63" t="s">
        <v>44</v>
      </c>
      <c r="G63">
        <v>1</v>
      </c>
      <c r="H63">
        <v>4</v>
      </c>
      <c r="I63" t="s">
        <v>80</v>
      </c>
      <c r="J63">
        <v>2</v>
      </c>
      <c r="M63" t="s">
        <v>50</v>
      </c>
      <c r="N63">
        <v>2</v>
      </c>
      <c r="O63" t="s">
        <v>55</v>
      </c>
      <c r="P63">
        <v>0</v>
      </c>
      <c r="Q63" t="s">
        <v>55</v>
      </c>
      <c r="R63">
        <v>0</v>
      </c>
      <c r="S63" t="s">
        <v>55</v>
      </c>
      <c r="T63">
        <v>0</v>
      </c>
      <c r="U63" t="s">
        <v>55</v>
      </c>
      <c r="V63">
        <v>0</v>
      </c>
      <c r="W63" t="s">
        <v>55</v>
      </c>
      <c r="X63">
        <v>0</v>
      </c>
      <c r="Y63" t="s">
        <v>55</v>
      </c>
      <c r="Z63">
        <v>0</v>
      </c>
      <c r="AA63" t="s">
        <v>54</v>
      </c>
      <c r="AB63">
        <v>1</v>
      </c>
      <c r="AC63">
        <f t="shared" si="2"/>
        <v>1</v>
      </c>
      <c r="AD63">
        <f t="shared" si="3"/>
        <v>0</v>
      </c>
      <c r="AE63" t="s">
        <v>54</v>
      </c>
      <c r="AF63">
        <v>1</v>
      </c>
      <c r="AG63" t="b">
        <v>0</v>
      </c>
      <c r="AH63">
        <v>1</v>
      </c>
      <c r="AI63" t="s">
        <v>58</v>
      </c>
      <c r="AJ63">
        <v>2</v>
      </c>
      <c r="AK63">
        <v>1</v>
      </c>
      <c r="AL63">
        <f t="shared" si="4"/>
        <v>3</v>
      </c>
      <c r="AM63">
        <f t="shared" si="1"/>
        <v>0</v>
      </c>
      <c r="AN63" t="s">
        <v>63</v>
      </c>
      <c r="AO63">
        <v>4</v>
      </c>
      <c r="AP63" t="s">
        <v>23</v>
      </c>
      <c r="AQ63">
        <v>2</v>
      </c>
      <c r="AR63" t="s">
        <v>63</v>
      </c>
      <c r="AS63" t="s">
        <v>64</v>
      </c>
      <c r="AT63" t="s">
        <v>63</v>
      </c>
      <c r="AU63" t="s">
        <v>62</v>
      </c>
      <c r="AV63">
        <v>4</v>
      </c>
      <c r="AW63">
        <v>3</v>
      </c>
      <c r="AX63">
        <v>4</v>
      </c>
      <c r="AY63">
        <v>4</v>
      </c>
      <c r="AZ63">
        <f t="shared" si="5"/>
        <v>15</v>
      </c>
      <c r="BA63">
        <f t="shared" si="6"/>
        <v>1</v>
      </c>
      <c r="BB63" t="s">
        <v>55</v>
      </c>
      <c r="BC63" t="s">
        <v>55</v>
      </c>
      <c r="BD63" t="s">
        <v>55</v>
      </c>
      <c r="BE63" t="s">
        <v>54</v>
      </c>
      <c r="BF63" t="s">
        <v>55</v>
      </c>
      <c r="BG63" t="s">
        <v>55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3</v>
      </c>
      <c r="BO63" t="s">
        <v>68</v>
      </c>
      <c r="BP63">
        <v>2</v>
      </c>
      <c r="BQ63" t="s">
        <v>54</v>
      </c>
      <c r="BR63">
        <v>1</v>
      </c>
      <c r="BS63" t="s">
        <v>70</v>
      </c>
      <c r="BT63">
        <v>2</v>
      </c>
      <c r="BU63" t="s">
        <v>73</v>
      </c>
      <c r="BV63">
        <v>2</v>
      </c>
      <c r="BX63" t="s">
        <v>77</v>
      </c>
      <c r="BY63">
        <v>2</v>
      </c>
      <c r="BZ63">
        <v>2</v>
      </c>
      <c r="CA63" t="s">
        <v>55</v>
      </c>
      <c r="CB63" t="s">
        <v>54</v>
      </c>
      <c r="CC63" t="s">
        <v>55</v>
      </c>
      <c r="CD63" t="s">
        <v>55</v>
      </c>
      <c r="CE63" t="s">
        <v>55</v>
      </c>
      <c r="CF63" t="s">
        <v>55</v>
      </c>
      <c r="CG63">
        <v>1</v>
      </c>
      <c r="CH63">
        <v>0</v>
      </c>
      <c r="CI63">
        <v>1</v>
      </c>
      <c r="CJ63">
        <v>1</v>
      </c>
      <c r="CK63">
        <v>1</v>
      </c>
      <c r="CL63">
        <v>1</v>
      </c>
      <c r="CM63">
        <f t="shared" si="7"/>
        <v>5</v>
      </c>
    </row>
    <row r="64" spans="1:91" x14ac:dyDescent="0.25">
      <c r="A64">
        <v>62</v>
      </c>
      <c r="B64">
        <v>21</v>
      </c>
      <c r="C64">
        <f t="shared" si="8"/>
        <v>1</v>
      </c>
      <c r="D64" t="s">
        <v>41</v>
      </c>
      <c r="E64">
        <v>1</v>
      </c>
      <c r="F64" t="s">
        <v>44</v>
      </c>
      <c r="G64">
        <v>1</v>
      </c>
      <c r="H64">
        <v>1</v>
      </c>
      <c r="I64" t="s">
        <v>80</v>
      </c>
      <c r="J64">
        <v>2</v>
      </c>
      <c r="M64" t="s">
        <v>8</v>
      </c>
      <c r="N64">
        <v>5</v>
      </c>
      <c r="O64" t="s">
        <v>55</v>
      </c>
      <c r="P64">
        <v>0</v>
      </c>
      <c r="Q64" t="s">
        <v>54</v>
      </c>
      <c r="R64">
        <v>1</v>
      </c>
      <c r="S64" t="s">
        <v>55</v>
      </c>
      <c r="T64">
        <v>0</v>
      </c>
      <c r="U64" t="s">
        <v>54</v>
      </c>
      <c r="V64">
        <v>1</v>
      </c>
      <c r="W64" t="s">
        <v>55</v>
      </c>
      <c r="X64">
        <v>0</v>
      </c>
      <c r="Y64" t="s">
        <v>55</v>
      </c>
      <c r="Z64">
        <v>0</v>
      </c>
      <c r="AA64" t="s">
        <v>54</v>
      </c>
      <c r="AB64">
        <v>1</v>
      </c>
      <c r="AC64">
        <f t="shared" si="2"/>
        <v>3</v>
      </c>
      <c r="AD64">
        <f t="shared" si="3"/>
        <v>0</v>
      </c>
      <c r="AE64" t="s">
        <v>54</v>
      </c>
      <c r="AF64">
        <v>1</v>
      </c>
      <c r="AG64" t="b">
        <v>0</v>
      </c>
      <c r="AH64">
        <v>1</v>
      </c>
      <c r="AI64" t="s">
        <v>58</v>
      </c>
      <c r="AJ64">
        <v>2</v>
      </c>
      <c r="AK64">
        <v>1</v>
      </c>
      <c r="AL64">
        <f t="shared" si="4"/>
        <v>5</v>
      </c>
      <c r="AM64">
        <f t="shared" si="1"/>
        <v>0</v>
      </c>
      <c r="AN64" t="s">
        <v>63</v>
      </c>
      <c r="AO64">
        <v>4</v>
      </c>
      <c r="AP64" t="s">
        <v>66</v>
      </c>
      <c r="AQ64">
        <v>3</v>
      </c>
      <c r="AR64" t="s">
        <v>63</v>
      </c>
      <c r="AS64" t="s">
        <v>62</v>
      </c>
      <c r="AT64" t="s">
        <v>63</v>
      </c>
      <c r="AU64" t="s">
        <v>63</v>
      </c>
      <c r="AV64">
        <v>4</v>
      </c>
      <c r="AW64">
        <v>2</v>
      </c>
      <c r="AX64">
        <v>4</v>
      </c>
      <c r="AY64">
        <v>2</v>
      </c>
      <c r="AZ64">
        <f t="shared" si="5"/>
        <v>12</v>
      </c>
      <c r="BA64">
        <f t="shared" si="6"/>
        <v>1</v>
      </c>
      <c r="BB64" t="s">
        <v>54</v>
      </c>
      <c r="BC64" t="s">
        <v>54</v>
      </c>
      <c r="BD64" t="s">
        <v>55</v>
      </c>
      <c r="BE64" t="s">
        <v>55</v>
      </c>
      <c r="BF64" t="s">
        <v>55</v>
      </c>
      <c r="BG64" t="s">
        <v>55</v>
      </c>
      <c r="BH64">
        <v>1</v>
      </c>
      <c r="BI64">
        <v>1</v>
      </c>
      <c r="BJ64">
        <v>0</v>
      </c>
      <c r="BK64">
        <v>0</v>
      </c>
      <c r="BL64">
        <v>2</v>
      </c>
      <c r="BM64">
        <v>0</v>
      </c>
      <c r="BO64" t="s">
        <v>68</v>
      </c>
      <c r="BP64">
        <v>2</v>
      </c>
      <c r="BQ64" t="s">
        <v>54</v>
      </c>
      <c r="BR64">
        <v>1</v>
      </c>
      <c r="BS64" t="s">
        <v>69</v>
      </c>
      <c r="BT64">
        <v>1</v>
      </c>
      <c r="BU64" t="s">
        <v>74</v>
      </c>
      <c r="BV64">
        <v>1</v>
      </c>
      <c r="BX64" t="s">
        <v>78</v>
      </c>
      <c r="BY64">
        <v>1</v>
      </c>
      <c r="BZ64">
        <v>1</v>
      </c>
      <c r="CA64" t="s">
        <v>55</v>
      </c>
      <c r="CB64" t="s">
        <v>54</v>
      </c>
      <c r="CC64" t="s">
        <v>54</v>
      </c>
      <c r="CD64" t="s">
        <v>54</v>
      </c>
      <c r="CE64" t="s">
        <v>55</v>
      </c>
      <c r="CF64" t="s">
        <v>55</v>
      </c>
      <c r="CG64">
        <v>1</v>
      </c>
      <c r="CH64">
        <v>0</v>
      </c>
      <c r="CI64">
        <v>0</v>
      </c>
      <c r="CJ64">
        <v>0</v>
      </c>
      <c r="CK64">
        <v>1</v>
      </c>
      <c r="CL64">
        <v>1</v>
      </c>
      <c r="CM64">
        <f t="shared" si="7"/>
        <v>3</v>
      </c>
    </row>
    <row r="65" spans="1:91" x14ac:dyDescent="0.25">
      <c r="A65">
        <v>63</v>
      </c>
      <c r="B65">
        <v>22</v>
      </c>
      <c r="C65">
        <f t="shared" si="8"/>
        <v>1</v>
      </c>
      <c r="D65" t="s">
        <v>41</v>
      </c>
      <c r="E65">
        <v>1</v>
      </c>
      <c r="F65" t="s">
        <v>44</v>
      </c>
      <c r="G65">
        <v>1</v>
      </c>
      <c r="H65">
        <v>3</v>
      </c>
      <c r="I65" t="s">
        <v>80</v>
      </c>
      <c r="J65">
        <v>2</v>
      </c>
      <c r="M65" t="s">
        <v>50</v>
      </c>
      <c r="N65">
        <v>2</v>
      </c>
      <c r="O65" t="s">
        <v>54</v>
      </c>
      <c r="P65">
        <v>1</v>
      </c>
      <c r="Q65" t="s">
        <v>54</v>
      </c>
      <c r="R65">
        <v>1</v>
      </c>
      <c r="S65" t="s">
        <v>54</v>
      </c>
      <c r="T65">
        <v>1</v>
      </c>
      <c r="U65" t="s">
        <v>54</v>
      </c>
      <c r="V65">
        <v>1</v>
      </c>
      <c r="W65" t="s">
        <v>54</v>
      </c>
      <c r="X65">
        <v>1</v>
      </c>
      <c r="Y65" t="s">
        <v>54</v>
      </c>
      <c r="Z65">
        <v>1</v>
      </c>
      <c r="AA65" t="s">
        <v>54</v>
      </c>
      <c r="AB65">
        <v>1</v>
      </c>
      <c r="AC65">
        <f t="shared" ref="AC65:AC128" si="9">SUM(P65,R65,T65,V65,X65,Z65,AB65)</f>
        <v>7</v>
      </c>
      <c r="AD65">
        <f t="shared" si="3"/>
        <v>2</v>
      </c>
      <c r="AE65" t="s">
        <v>54</v>
      </c>
      <c r="AF65">
        <v>1</v>
      </c>
      <c r="AG65" t="b">
        <v>0</v>
      </c>
      <c r="AH65">
        <v>1</v>
      </c>
      <c r="AI65" t="s">
        <v>56</v>
      </c>
      <c r="AJ65">
        <v>0</v>
      </c>
      <c r="AK65">
        <v>0</v>
      </c>
      <c r="AL65">
        <f t="shared" si="4"/>
        <v>8</v>
      </c>
      <c r="AM65">
        <f t="shared" si="1"/>
        <v>2</v>
      </c>
      <c r="AN65" t="s">
        <v>63</v>
      </c>
      <c r="AO65">
        <v>4</v>
      </c>
      <c r="AP65" t="s">
        <v>66</v>
      </c>
      <c r="AQ65">
        <v>3</v>
      </c>
      <c r="AR65" t="s">
        <v>62</v>
      </c>
      <c r="AS65" t="s">
        <v>63</v>
      </c>
      <c r="AT65" t="s">
        <v>63</v>
      </c>
      <c r="AU65" t="s">
        <v>62</v>
      </c>
      <c r="AV65">
        <v>2</v>
      </c>
      <c r="AW65">
        <v>4</v>
      </c>
      <c r="AX65">
        <v>4</v>
      </c>
      <c r="AY65">
        <v>4</v>
      </c>
      <c r="AZ65">
        <f t="shared" si="5"/>
        <v>14</v>
      </c>
      <c r="BA65">
        <f t="shared" si="6"/>
        <v>1</v>
      </c>
      <c r="BB65" t="s">
        <v>54</v>
      </c>
      <c r="BC65" t="s">
        <v>54</v>
      </c>
      <c r="BD65" t="s">
        <v>54</v>
      </c>
      <c r="BE65" t="s">
        <v>55</v>
      </c>
      <c r="BF65" t="s">
        <v>55</v>
      </c>
      <c r="BG65" t="s">
        <v>55</v>
      </c>
      <c r="BH65">
        <v>1</v>
      </c>
      <c r="BI65">
        <v>1</v>
      </c>
      <c r="BJ65">
        <v>0</v>
      </c>
      <c r="BK65">
        <v>0</v>
      </c>
      <c r="BL65">
        <v>2</v>
      </c>
      <c r="BM65">
        <v>0</v>
      </c>
      <c r="BO65" t="s">
        <v>63</v>
      </c>
      <c r="BP65">
        <v>4</v>
      </c>
      <c r="BQ65" t="s">
        <v>54</v>
      </c>
      <c r="BR65">
        <v>1</v>
      </c>
      <c r="BS65" t="s">
        <v>70</v>
      </c>
      <c r="BT65">
        <v>2</v>
      </c>
      <c r="BU65" t="s">
        <v>74</v>
      </c>
      <c r="BV65">
        <v>1</v>
      </c>
      <c r="BX65" t="s">
        <v>78</v>
      </c>
      <c r="BY65">
        <v>1</v>
      </c>
      <c r="BZ65">
        <v>1</v>
      </c>
      <c r="CA65" t="s">
        <v>54</v>
      </c>
      <c r="CB65" t="s">
        <v>54</v>
      </c>
      <c r="CC65" t="s">
        <v>55</v>
      </c>
      <c r="CD65" t="s">
        <v>55</v>
      </c>
      <c r="CE65" t="s">
        <v>55</v>
      </c>
      <c r="CF65" t="s">
        <v>54</v>
      </c>
      <c r="CG65">
        <v>0</v>
      </c>
      <c r="CH65">
        <v>0</v>
      </c>
      <c r="CI65">
        <v>1</v>
      </c>
      <c r="CJ65">
        <v>1</v>
      </c>
      <c r="CK65">
        <v>1</v>
      </c>
      <c r="CL65">
        <v>0</v>
      </c>
      <c r="CM65">
        <f t="shared" si="7"/>
        <v>3</v>
      </c>
    </row>
    <row r="66" spans="1:91" x14ac:dyDescent="0.25">
      <c r="A66">
        <v>64</v>
      </c>
      <c r="B66">
        <v>22</v>
      </c>
      <c r="C66">
        <f t="shared" si="8"/>
        <v>1</v>
      </c>
      <c r="D66" t="s">
        <v>41</v>
      </c>
      <c r="E66">
        <v>1</v>
      </c>
      <c r="F66" t="s">
        <v>44</v>
      </c>
      <c r="G66">
        <v>1</v>
      </c>
      <c r="H66">
        <v>3</v>
      </c>
      <c r="I66" t="s">
        <v>80</v>
      </c>
      <c r="J66">
        <v>2</v>
      </c>
      <c r="M66" t="s">
        <v>52</v>
      </c>
      <c r="N66">
        <v>4</v>
      </c>
      <c r="O66" t="s">
        <v>55</v>
      </c>
      <c r="P66">
        <v>0</v>
      </c>
      <c r="Q66" t="s">
        <v>55</v>
      </c>
      <c r="R66">
        <v>0</v>
      </c>
      <c r="S66" t="s">
        <v>54</v>
      </c>
      <c r="T66">
        <v>1</v>
      </c>
      <c r="U66" t="s">
        <v>54</v>
      </c>
      <c r="V66">
        <v>1</v>
      </c>
      <c r="W66" t="s">
        <v>54</v>
      </c>
      <c r="X66">
        <v>1</v>
      </c>
      <c r="Y66" t="s">
        <v>55</v>
      </c>
      <c r="Z66">
        <v>0</v>
      </c>
      <c r="AA66" t="s">
        <v>54</v>
      </c>
      <c r="AB66">
        <v>1</v>
      </c>
      <c r="AC66">
        <f t="shared" si="9"/>
        <v>4</v>
      </c>
      <c r="AD66">
        <f t="shared" si="3"/>
        <v>1</v>
      </c>
      <c r="AE66" t="s">
        <v>54</v>
      </c>
      <c r="AF66">
        <v>1</v>
      </c>
      <c r="AG66" t="b">
        <v>0</v>
      </c>
      <c r="AH66">
        <v>1</v>
      </c>
      <c r="AI66" t="s">
        <v>58</v>
      </c>
      <c r="AJ66">
        <v>2</v>
      </c>
      <c r="AK66">
        <v>1</v>
      </c>
      <c r="AL66">
        <f t="shared" si="4"/>
        <v>6</v>
      </c>
      <c r="AM66">
        <f t="shared" si="1"/>
        <v>1</v>
      </c>
      <c r="AN66" t="s">
        <v>63</v>
      </c>
      <c r="AO66">
        <v>4</v>
      </c>
      <c r="AP66" t="s">
        <v>66</v>
      </c>
      <c r="AQ66">
        <v>3</v>
      </c>
      <c r="AR66" t="s">
        <v>62</v>
      </c>
      <c r="AS66" t="s">
        <v>62</v>
      </c>
      <c r="AT66" t="s">
        <v>62</v>
      </c>
      <c r="AU66" t="s">
        <v>63</v>
      </c>
      <c r="AV66">
        <v>2</v>
      </c>
      <c r="AW66">
        <v>2</v>
      </c>
      <c r="AX66">
        <v>2</v>
      </c>
      <c r="AY66">
        <v>2</v>
      </c>
      <c r="AZ66">
        <f t="shared" si="5"/>
        <v>8</v>
      </c>
      <c r="BA66">
        <f t="shared" si="6"/>
        <v>0</v>
      </c>
      <c r="BB66" t="s">
        <v>54</v>
      </c>
      <c r="BC66" t="s">
        <v>54</v>
      </c>
      <c r="BD66" t="s">
        <v>55</v>
      </c>
      <c r="BE66" t="s">
        <v>55</v>
      </c>
      <c r="BF66" t="s">
        <v>55</v>
      </c>
      <c r="BG66" t="s">
        <v>55</v>
      </c>
      <c r="BH66">
        <v>1</v>
      </c>
      <c r="BI66">
        <v>1</v>
      </c>
      <c r="BJ66">
        <v>0</v>
      </c>
      <c r="BK66">
        <v>0</v>
      </c>
      <c r="BL66">
        <v>2</v>
      </c>
      <c r="BM66">
        <v>0</v>
      </c>
      <c r="BO66" t="s">
        <v>63</v>
      </c>
      <c r="BP66">
        <v>4</v>
      </c>
      <c r="BQ66" t="s">
        <v>55</v>
      </c>
      <c r="BR66">
        <v>0</v>
      </c>
      <c r="BX66" t="s">
        <v>78</v>
      </c>
      <c r="BY66">
        <v>1</v>
      </c>
      <c r="BZ66">
        <v>1</v>
      </c>
      <c r="CA66" t="s">
        <v>55</v>
      </c>
      <c r="CB66" t="s">
        <v>54</v>
      </c>
      <c r="CC66" t="s">
        <v>55</v>
      </c>
      <c r="CD66" t="s">
        <v>54</v>
      </c>
      <c r="CE66" t="s">
        <v>55</v>
      </c>
      <c r="CF66" t="s">
        <v>54</v>
      </c>
      <c r="CG66">
        <v>1</v>
      </c>
      <c r="CH66">
        <v>0</v>
      </c>
      <c r="CI66">
        <v>1</v>
      </c>
      <c r="CJ66">
        <v>0</v>
      </c>
      <c r="CK66">
        <v>1</v>
      </c>
      <c r="CL66">
        <v>0</v>
      </c>
      <c r="CM66">
        <f t="shared" si="7"/>
        <v>3</v>
      </c>
    </row>
    <row r="67" spans="1:91" x14ac:dyDescent="0.25">
      <c r="A67">
        <v>65</v>
      </c>
      <c r="B67">
        <v>24</v>
      </c>
      <c r="C67">
        <f t="shared" si="8"/>
        <v>1</v>
      </c>
      <c r="D67" t="s">
        <v>41</v>
      </c>
      <c r="E67">
        <v>1</v>
      </c>
      <c r="F67" t="s">
        <v>44</v>
      </c>
      <c r="G67">
        <v>1</v>
      </c>
      <c r="H67">
        <v>2</v>
      </c>
      <c r="I67" t="s">
        <v>80</v>
      </c>
      <c r="J67">
        <v>2</v>
      </c>
      <c r="M67" t="s">
        <v>8</v>
      </c>
      <c r="N67">
        <v>5</v>
      </c>
      <c r="O67" t="s">
        <v>54</v>
      </c>
      <c r="P67">
        <v>1</v>
      </c>
      <c r="Q67" t="s">
        <v>54</v>
      </c>
      <c r="R67">
        <v>1</v>
      </c>
      <c r="S67" t="s">
        <v>54</v>
      </c>
      <c r="T67">
        <v>1</v>
      </c>
      <c r="U67" t="s">
        <v>54</v>
      </c>
      <c r="V67">
        <v>1</v>
      </c>
      <c r="W67" t="s">
        <v>55</v>
      </c>
      <c r="X67">
        <v>0</v>
      </c>
      <c r="Y67" t="s">
        <v>54</v>
      </c>
      <c r="Z67">
        <v>1</v>
      </c>
      <c r="AA67" t="s">
        <v>54</v>
      </c>
      <c r="AB67">
        <v>1</v>
      </c>
      <c r="AC67">
        <f t="shared" si="9"/>
        <v>6</v>
      </c>
      <c r="AD67">
        <f t="shared" ref="AD67:AD130" si="10">IF(AC67&gt;5,2,IF(AC67&lt;4,0,1))</f>
        <v>2</v>
      </c>
      <c r="AE67" t="s">
        <v>54</v>
      </c>
      <c r="AF67">
        <v>1</v>
      </c>
      <c r="AG67" t="b">
        <v>1</v>
      </c>
      <c r="AH67">
        <v>0</v>
      </c>
      <c r="AI67" t="s">
        <v>56</v>
      </c>
      <c r="AJ67">
        <v>0</v>
      </c>
      <c r="AK67">
        <v>0</v>
      </c>
      <c r="AL67">
        <f t="shared" ref="AL67:AL130" si="11">SUM(AC67,AH67,AK67)</f>
        <v>6</v>
      </c>
      <c r="AM67">
        <f t="shared" ref="AM67:AM130" si="12">IF(AL67&gt;7,2,IF(AL67&lt;6,0,1))</f>
        <v>1</v>
      </c>
      <c r="AN67" t="s">
        <v>63</v>
      </c>
      <c r="AO67">
        <v>4</v>
      </c>
      <c r="AP67" t="s">
        <v>23</v>
      </c>
      <c r="AQ67">
        <v>2</v>
      </c>
      <c r="AR67" t="s">
        <v>63</v>
      </c>
      <c r="AS67" t="s">
        <v>62</v>
      </c>
      <c r="AT67" t="s">
        <v>63</v>
      </c>
      <c r="AU67" t="s">
        <v>62</v>
      </c>
      <c r="AV67">
        <v>4</v>
      </c>
      <c r="AW67">
        <v>2</v>
      </c>
      <c r="AX67">
        <v>4</v>
      </c>
      <c r="AY67">
        <v>4</v>
      </c>
      <c r="AZ67">
        <f t="shared" ref="AZ67:AZ130" si="13">SUM(AV67:AY67)</f>
        <v>14</v>
      </c>
      <c r="BA67">
        <f t="shared" ref="BA67:BA130" si="14">IF(AZ67&gt;15,2,IF(AZ67&lt;12,0,1))</f>
        <v>1</v>
      </c>
      <c r="BB67" t="s">
        <v>54</v>
      </c>
      <c r="BC67" t="s">
        <v>55</v>
      </c>
      <c r="BD67" t="s">
        <v>55</v>
      </c>
      <c r="BE67" t="s">
        <v>55</v>
      </c>
      <c r="BF67" t="s">
        <v>55</v>
      </c>
      <c r="BG67" t="s">
        <v>55</v>
      </c>
      <c r="BH67">
        <v>1</v>
      </c>
      <c r="BI67">
        <v>0</v>
      </c>
      <c r="BJ67">
        <v>0</v>
      </c>
      <c r="BK67">
        <v>0</v>
      </c>
      <c r="BL67">
        <v>2</v>
      </c>
      <c r="BM67">
        <v>0</v>
      </c>
      <c r="BO67" t="s">
        <v>63</v>
      </c>
      <c r="BP67">
        <v>4</v>
      </c>
      <c r="BQ67" t="s">
        <v>55</v>
      </c>
      <c r="BR67">
        <v>0</v>
      </c>
      <c r="BX67" t="s">
        <v>77</v>
      </c>
      <c r="BY67">
        <v>2</v>
      </c>
      <c r="BZ67">
        <v>2</v>
      </c>
      <c r="CA67" t="s">
        <v>55</v>
      </c>
      <c r="CB67" t="s">
        <v>54</v>
      </c>
      <c r="CC67" t="s">
        <v>54</v>
      </c>
      <c r="CD67" t="s">
        <v>55</v>
      </c>
      <c r="CE67" t="s">
        <v>55</v>
      </c>
      <c r="CF67" t="s">
        <v>55</v>
      </c>
      <c r="CG67">
        <v>1</v>
      </c>
      <c r="CH67">
        <v>0</v>
      </c>
      <c r="CI67">
        <v>0</v>
      </c>
      <c r="CJ67">
        <v>1</v>
      </c>
      <c r="CK67">
        <v>1</v>
      </c>
      <c r="CL67">
        <v>1</v>
      </c>
      <c r="CM67">
        <f t="shared" ref="CM67:CM130" si="15">SUM(CG67:CL67)</f>
        <v>4</v>
      </c>
    </row>
    <row r="68" spans="1:91" x14ac:dyDescent="0.25">
      <c r="A68">
        <v>66</v>
      </c>
      <c r="B68">
        <v>22</v>
      </c>
      <c r="C68">
        <f t="shared" si="8"/>
        <v>1</v>
      </c>
      <c r="D68" t="s">
        <v>41</v>
      </c>
      <c r="E68">
        <v>1</v>
      </c>
      <c r="F68" t="s">
        <v>43</v>
      </c>
      <c r="G68">
        <v>2</v>
      </c>
      <c r="H68">
        <v>1</v>
      </c>
      <c r="I68" t="s">
        <v>80</v>
      </c>
      <c r="J68">
        <v>2</v>
      </c>
      <c r="M68" t="s">
        <v>50</v>
      </c>
      <c r="N68">
        <v>2</v>
      </c>
      <c r="O68" t="s">
        <v>55</v>
      </c>
      <c r="P68">
        <v>0</v>
      </c>
      <c r="Q68" t="s">
        <v>54</v>
      </c>
      <c r="R68">
        <v>1</v>
      </c>
      <c r="S68" t="s">
        <v>54</v>
      </c>
      <c r="T68">
        <v>1</v>
      </c>
      <c r="U68" t="s">
        <v>55</v>
      </c>
      <c r="V68">
        <v>0</v>
      </c>
      <c r="W68" t="s">
        <v>55</v>
      </c>
      <c r="X68">
        <v>0</v>
      </c>
      <c r="Y68" t="s">
        <v>55</v>
      </c>
      <c r="Z68">
        <v>0</v>
      </c>
      <c r="AA68" t="s">
        <v>54</v>
      </c>
      <c r="AB68">
        <v>1</v>
      </c>
      <c r="AC68">
        <f t="shared" si="9"/>
        <v>3</v>
      </c>
      <c r="AD68">
        <f t="shared" si="10"/>
        <v>0</v>
      </c>
      <c r="AE68" t="s">
        <v>54</v>
      </c>
      <c r="AF68">
        <v>1</v>
      </c>
      <c r="AG68" t="b">
        <v>0</v>
      </c>
      <c r="AH68">
        <v>1</v>
      </c>
      <c r="AI68" t="s">
        <v>58</v>
      </c>
      <c r="AJ68">
        <v>2</v>
      </c>
      <c r="AK68">
        <v>1</v>
      </c>
      <c r="AL68">
        <f t="shared" si="11"/>
        <v>5</v>
      </c>
      <c r="AM68">
        <f t="shared" si="12"/>
        <v>0</v>
      </c>
      <c r="AN68" t="s">
        <v>63</v>
      </c>
      <c r="AO68">
        <v>4</v>
      </c>
      <c r="AP68" t="s">
        <v>66</v>
      </c>
      <c r="AQ68">
        <v>3</v>
      </c>
      <c r="AR68" t="s">
        <v>64</v>
      </c>
      <c r="AS68" t="s">
        <v>63</v>
      </c>
      <c r="AT68" t="s">
        <v>63</v>
      </c>
      <c r="AU68" t="s">
        <v>64</v>
      </c>
      <c r="AV68">
        <v>3</v>
      </c>
      <c r="AW68">
        <v>4</v>
      </c>
      <c r="AX68">
        <v>4</v>
      </c>
      <c r="AY68">
        <v>3</v>
      </c>
      <c r="AZ68">
        <f t="shared" si="13"/>
        <v>14</v>
      </c>
      <c r="BA68">
        <f t="shared" si="14"/>
        <v>1</v>
      </c>
      <c r="BB68" t="s">
        <v>55</v>
      </c>
      <c r="BC68" t="s">
        <v>55</v>
      </c>
      <c r="BD68" t="s">
        <v>55</v>
      </c>
      <c r="BE68" t="s">
        <v>55</v>
      </c>
      <c r="BF68" t="s">
        <v>55</v>
      </c>
      <c r="BG68" t="s">
        <v>54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3</v>
      </c>
      <c r="BO68" t="s">
        <v>61</v>
      </c>
      <c r="BP68">
        <v>5</v>
      </c>
      <c r="BQ68" t="s">
        <v>54</v>
      </c>
      <c r="BR68">
        <v>1</v>
      </c>
      <c r="BS68" t="s">
        <v>69</v>
      </c>
      <c r="BT68">
        <v>1</v>
      </c>
      <c r="BU68" t="s">
        <v>73</v>
      </c>
      <c r="BV68">
        <v>2</v>
      </c>
      <c r="BX68" t="s">
        <v>77</v>
      </c>
      <c r="BY68">
        <v>2</v>
      </c>
      <c r="BZ68">
        <v>2</v>
      </c>
      <c r="CA68" t="s">
        <v>54</v>
      </c>
      <c r="CB68" t="s">
        <v>54</v>
      </c>
      <c r="CC68" t="s">
        <v>54</v>
      </c>
      <c r="CD68" t="s">
        <v>54</v>
      </c>
      <c r="CE68" t="s">
        <v>54</v>
      </c>
      <c r="CF68" t="s">
        <v>54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f t="shared" si="15"/>
        <v>0</v>
      </c>
    </row>
    <row r="69" spans="1:91" x14ac:dyDescent="0.25">
      <c r="A69">
        <v>67</v>
      </c>
      <c r="B69">
        <v>22</v>
      </c>
      <c r="C69">
        <f t="shared" si="8"/>
        <v>1</v>
      </c>
      <c r="D69" t="s">
        <v>41</v>
      </c>
      <c r="E69">
        <v>1</v>
      </c>
      <c r="F69" t="s">
        <v>44</v>
      </c>
      <c r="G69">
        <v>1</v>
      </c>
      <c r="H69">
        <v>3</v>
      </c>
      <c r="I69" t="s">
        <v>80</v>
      </c>
      <c r="J69">
        <v>2</v>
      </c>
      <c r="M69" t="s">
        <v>49</v>
      </c>
      <c r="N69">
        <v>1</v>
      </c>
      <c r="O69" t="s">
        <v>54</v>
      </c>
      <c r="P69">
        <v>1</v>
      </c>
      <c r="Q69" t="s">
        <v>54</v>
      </c>
      <c r="R69">
        <v>1</v>
      </c>
      <c r="S69" t="s">
        <v>54</v>
      </c>
      <c r="T69">
        <v>1</v>
      </c>
      <c r="U69" t="s">
        <v>54</v>
      </c>
      <c r="V69">
        <v>1</v>
      </c>
      <c r="W69" t="s">
        <v>54</v>
      </c>
      <c r="X69">
        <v>1</v>
      </c>
      <c r="Y69" t="s">
        <v>54</v>
      </c>
      <c r="Z69">
        <v>1</v>
      </c>
      <c r="AA69" t="s">
        <v>54</v>
      </c>
      <c r="AB69">
        <v>1</v>
      </c>
      <c r="AC69">
        <f t="shared" si="9"/>
        <v>7</v>
      </c>
      <c r="AD69">
        <f t="shared" si="10"/>
        <v>2</v>
      </c>
      <c r="AE69" t="s">
        <v>54</v>
      </c>
      <c r="AF69">
        <v>1</v>
      </c>
      <c r="AG69" t="b">
        <v>0</v>
      </c>
      <c r="AH69">
        <v>1</v>
      </c>
      <c r="AI69" t="s">
        <v>56</v>
      </c>
      <c r="AJ69">
        <v>0</v>
      </c>
      <c r="AK69">
        <v>0</v>
      </c>
      <c r="AL69">
        <f t="shared" si="11"/>
        <v>8</v>
      </c>
      <c r="AM69">
        <f t="shared" si="12"/>
        <v>2</v>
      </c>
      <c r="AN69" t="s">
        <v>63</v>
      </c>
      <c r="AO69">
        <v>4</v>
      </c>
      <c r="AP69" t="s">
        <v>66</v>
      </c>
      <c r="AQ69">
        <v>3</v>
      </c>
      <c r="AR69" t="s">
        <v>63</v>
      </c>
      <c r="AS69" t="s">
        <v>63</v>
      </c>
      <c r="AT69" t="s">
        <v>63</v>
      </c>
      <c r="AU69" t="s">
        <v>63</v>
      </c>
      <c r="AV69">
        <v>4</v>
      </c>
      <c r="AW69">
        <v>4</v>
      </c>
      <c r="AX69">
        <v>4</v>
      </c>
      <c r="AY69">
        <v>2</v>
      </c>
      <c r="AZ69">
        <f t="shared" si="13"/>
        <v>14</v>
      </c>
      <c r="BA69">
        <f t="shared" si="14"/>
        <v>1</v>
      </c>
      <c r="BB69" t="s">
        <v>54</v>
      </c>
      <c r="BC69" t="s">
        <v>55</v>
      </c>
      <c r="BD69" t="s">
        <v>55</v>
      </c>
      <c r="BE69" t="s">
        <v>55</v>
      </c>
      <c r="BF69" t="s">
        <v>55</v>
      </c>
      <c r="BG69" t="s">
        <v>55</v>
      </c>
      <c r="BH69">
        <v>1</v>
      </c>
      <c r="BI69">
        <v>0</v>
      </c>
      <c r="BJ69">
        <v>0</v>
      </c>
      <c r="BK69">
        <v>0</v>
      </c>
      <c r="BL69">
        <v>2</v>
      </c>
      <c r="BM69">
        <v>0</v>
      </c>
      <c r="BO69" t="s">
        <v>63</v>
      </c>
      <c r="BP69">
        <v>4</v>
      </c>
      <c r="BQ69" t="s">
        <v>54</v>
      </c>
      <c r="BR69">
        <v>1</v>
      </c>
      <c r="BS69" t="s">
        <v>71</v>
      </c>
      <c r="BT69">
        <v>3</v>
      </c>
      <c r="BU69" t="s">
        <v>74</v>
      </c>
      <c r="BV69">
        <v>1</v>
      </c>
      <c r="BX69" t="s">
        <v>78</v>
      </c>
      <c r="BY69">
        <v>1</v>
      </c>
      <c r="BZ69">
        <v>1</v>
      </c>
      <c r="CA69" t="s">
        <v>55</v>
      </c>
      <c r="CB69" t="s">
        <v>55</v>
      </c>
      <c r="CC69" t="s">
        <v>55</v>
      </c>
      <c r="CD69" t="s">
        <v>54</v>
      </c>
      <c r="CE69" t="s">
        <v>55</v>
      </c>
      <c r="CF69" t="s">
        <v>55</v>
      </c>
      <c r="CG69">
        <v>1</v>
      </c>
      <c r="CH69">
        <v>1</v>
      </c>
      <c r="CI69">
        <v>1</v>
      </c>
      <c r="CJ69">
        <v>0</v>
      </c>
      <c r="CK69">
        <v>1</v>
      </c>
      <c r="CL69">
        <v>1</v>
      </c>
      <c r="CM69">
        <f t="shared" si="15"/>
        <v>5</v>
      </c>
    </row>
    <row r="70" spans="1:91" x14ac:dyDescent="0.25">
      <c r="A70">
        <v>68</v>
      </c>
      <c r="B70">
        <v>21</v>
      </c>
      <c r="C70">
        <f t="shared" si="8"/>
        <v>1</v>
      </c>
      <c r="D70" t="s">
        <v>41</v>
      </c>
      <c r="E70">
        <v>1</v>
      </c>
      <c r="F70" t="s">
        <v>43</v>
      </c>
      <c r="G70">
        <v>2</v>
      </c>
      <c r="H70">
        <v>3</v>
      </c>
      <c r="I70" t="s">
        <v>80</v>
      </c>
      <c r="J70">
        <v>2</v>
      </c>
      <c r="M70" t="s">
        <v>49</v>
      </c>
      <c r="N70">
        <v>1</v>
      </c>
      <c r="O70" t="s">
        <v>55</v>
      </c>
      <c r="P70">
        <v>0</v>
      </c>
      <c r="Q70" t="s">
        <v>55</v>
      </c>
      <c r="R70">
        <v>0</v>
      </c>
      <c r="S70" t="s">
        <v>55</v>
      </c>
      <c r="T70">
        <v>0</v>
      </c>
      <c r="U70" t="s">
        <v>55</v>
      </c>
      <c r="V70">
        <v>0</v>
      </c>
      <c r="W70" t="s">
        <v>55</v>
      </c>
      <c r="X70">
        <v>0</v>
      </c>
      <c r="Y70" t="s">
        <v>55</v>
      </c>
      <c r="Z70">
        <v>0</v>
      </c>
      <c r="AA70" t="s">
        <v>54</v>
      </c>
      <c r="AB70">
        <v>1</v>
      </c>
      <c r="AC70">
        <f t="shared" si="9"/>
        <v>1</v>
      </c>
      <c r="AD70">
        <f t="shared" si="10"/>
        <v>0</v>
      </c>
      <c r="AE70" t="s">
        <v>54</v>
      </c>
      <c r="AF70">
        <v>1</v>
      </c>
      <c r="AG70" t="b">
        <v>1</v>
      </c>
      <c r="AH70">
        <v>0</v>
      </c>
      <c r="AI70" t="s">
        <v>59</v>
      </c>
      <c r="AJ70">
        <v>3</v>
      </c>
      <c r="AK70">
        <v>0</v>
      </c>
      <c r="AL70">
        <f t="shared" si="11"/>
        <v>1</v>
      </c>
      <c r="AM70">
        <f t="shared" si="12"/>
        <v>0</v>
      </c>
      <c r="AN70" t="s">
        <v>63</v>
      </c>
      <c r="AO70">
        <v>4</v>
      </c>
      <c r="AP70" t="s">
        <v>66</v>
      </c>
      <c r="AQ70">
        <v>3</v>
      </c>
      <c r="AR70" t="s">
        <v>64</v>
      </c>
      <c r="AS70" t="s">
        <v>63</v>
      </c>
      <c r="AT70" t="s">
        <v>63</v>
      </c>
      <c r="AU70" t="s">
        <v>63</v>
      </c>
      <c r="AV70">
        <v>3</v>
      </c>
      <c r="AW70">
        <v>4</v>
      </c>
      <c r="AX70">
        <v>4</v>
      </c>
      <c r="AY70">
        <v>2</v>
      </c>
      <c r="AZ70">
        <f t="shared" si="13"/>
        <v>13</v>
      </c>
      <c r="BA70">
        <f t="shared" si="14"/>
        <v>1</v>
      </c>
      <c r="BB70" t="s">
        <v>54</v>
      </c>
      <c r="BC70" t="s">
        <v>55</v>
      </c>
      <c r="BD70" t="s">
        <v>55</v>
      </c>
      <c r="BE70" t="s">
        <v>55</v>
      </c>
      <c r="BF70" t="s">
        <v>55</v>
      </c>
      <c r="BG70" t="s">
        <v>55</v>
      </c>
      <c r="BH70">
        <v>1</v>
      </c>
      <c r="BI70">
        <v>0</v>
      </c>
      <c r="BJ70">
        <v>0</v>
      </c>
      <c r="BK70">
        <v>0</v>
      </c>
      <c r="BL70">
        <v>2</v>
      </c>
      <c r="BM70">
        <v>0</v>
      </c>
      <c r="BO70" t="s">
        <v>68</v>
      </c>
      <c r="BP70">
        <v>2</v>
      </c>
      <c r="BQ70" t="s">
        <v>54</v>
      </c>
      <c r="BR70">
        <v>1</v>
      </c>
      <c r="BS70" t="s">
        <v>69</v>
      </c>
      <c r="BT70">
        <v>1</v>
      </c>
      <c r="BU70" t="s">
        <v>73</v>
      </c>
      <c r="BV70">
        <v>2</v>
      </c>
      <c r="BX70" t="s">
        <v>77</v>
      </c>
      <c r="BY70">
        <v>2</v>
      </c>
      <c r="BZ70">
        <v>2</v>
      </c>
      <c r="CA70" t="s">
        <v>55</v>
      </c>
      <c r="CB70" t="s">
        <v>55</v>
      </c>
      <c r="CC70" t="s">
        <v>54</v>
      </c>
      <c r="CD70" t="s">
        <v>55</v>
      </c>
      <c r="CE70" t="s">
        <v>55</v>
      </c>
      <c r="CF70" t="s">
        <v>54</v>
      </c>
      <c r="CG70">
        <v>1</v>
      </c>
      <c r="CH70">
        <v>1</v>
      </c>
      <c r="CI70">
        <v>0</v>
      </c>
      <c r="CJ70">
        <v>1</v>
      </c>
      <c r="CK70">
        <v>1</v>
      </c>
      <c r="CL70">
        <v>0</v>
      </c>
      <c r="CM70">
        <f t="shared" si="15"/>
        <v>4</v>
      </c>
    </row>
    <row r="71" spans="1:91" x14ac:dyDescent="0.25">
      <c r="A71">
        <v>69</v>
      </c>
      <c r="B71">
        <v>23</v>
      </c>
      <c r="C71">
        <f t="shared" si="8"/>
        <v>1</v>
      </c>
      <c r="D71" t="s">
        <v>41</v>
      </c>
      <c r="E71">
        <v>1</v>
      </c>
      <c r="F71" t="s">
        <v>43</v>
      </c>
      <c r="G71">
        <v>2</v>
      </c>
      <c r="H71">
        <v>1</v>
      </c>
      <c r="I71" t="s">
        <v>80</v>
      </c>
      <c r="J71">
        <v>2</v>
      </c>
      <c r="M71" t="s">
        <v>50</v>
      </c>
      <c r="N71">
        <v>2</v>
      </c>
      <c r="O71" t="s">
        <v>55</v>
      </c>
      <c r="P71">
        <v>0</v>
      </c>
      <c r="Q71" t="s">
        <v>55</v>
      </c>
      <c r="R71">
        <v>0</v>
      </c>
      <c r="S71" t="s">
        <v>55</v>
      </c>
      <c r="T71">
        <v>0</v>
      </c>
      <c r="U71" t="s">
        <v>55</v>
      </c>
      <c r="V71">
        <v>0</v>
      </c>
      <c r="W71" t="s">
        <v>54</v>
      </c>
      <c r="X71">
        <v>1</v>
      </c>
      <c r="Y71" t="s">
        <v>55</v>
      </c>
      <c r="Z71">
        <v>0</v>
      </c>
      <c r="AA71" t="s">
        <v>54</v>
      </c>
      <c r="AB71">
        <v>1</v>
      </c>
      <c r="AC71">
        <f t="shared" si="9"/>
        <v>2</v>
      </c>
      <c r="AD71">
        <f t="shared" si="10"/>
        <v>0</v>
      </c>
      <c r="AE71" t="s">
        <v>54</v>
      </c>
      <c r="AF71">
        <v>1</v>
      </c>
      <c r="AG71" t="b">
        <v>0</v>
      </c>
      <c r="AH71">
        <v>1</v>
      </c>
      <c r="AI71" t="s">
        <v>57</v>
      </c>
      <c r="AJ71">
        <v>1</v>
      </c>
      <c r="AK71">
        <v>0</v>
      </c>
      <c r="AL71">
        <f t="shared" si="11"/>
        <v>3</v>
      </c>
      <c r="AM71">
        <f t="shared" si="12"/>
        <v>0</v>
      </c>
      <c r="AN71" t="s">
        <v>64</v>
      </c>
      <c r="AO71">
        <v>3</v>
      </c>
      <c r="AP71" t="s">
        <v>66</v>
      </c>
      <c r="AQ71">
        <v>3</v>
      </c>
      <c r="AR71" t="s">
        <v>61</v>
      </c>
      <c r="AS71" t="s">
        <v>63</v>
      </c>
      <c r="AT71" t="s">
        <v>64</v>
      </c>
      <c r="AU71" t="s">
        <v>64</v>
      </c>
      <c r="AV71">
        <v>5</v>
      </c>
      <c r="AW71">
        <v>4</v>
      </c>
      <c r="AX71">
        <v>3</v>
      </c>
      <c r="AY71">
        <v>3</v>
      </c>
      <c r="AZ71">
        <f t="shared" si="13"/>
        <v>15</v>
      </c>
      <c r="BA71">
        <f t="shared" si="14"/>
        <v>1</v>
      </c>
      <c r="BB71" t="s">
        <v>55</v>
      </c>
      <c r="BC71" t="s">
        <v>55</v>
      </c>
      <c r="BD71" t="s">
        <v>55</v>
      </c>
      <c r="BE71" t="s">
        <v>55</v>
      </c>
      <c r="BF71" t="s">
        <v>55</v>
      </c>
      <c r="BG71" t="s">
        <v>54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3</v>
      </c>
      <c r="BO71" t="s">
        <v>63</v>
      </c>
      <c r="BP71">
        <v>4</v>
      </c>
      <c r="BQ71" t="s">
        <v>55</v>
      </c>
      <c r="BR71">
        <v>0</v>
      </c>
      <c r="BX71" t="s">
        <v>76</v>
      </c>
      <c r="BY71">
        <v>4</v>
      </c>
      <c r="BZ71">
        <v>3</v>
      </c>
      <c r="CA71" t="s">
        <v>54</v>
      </c>
      <c r="CB71" t="s">
        <v>54</v>
      </c>
      <c r="CC71" t="s">
        <v>55</v>
      </c>
      <c r="CD71" t="s">
        <v>55</v>
      </c>
      <c r="CE71" t="s">
        <v>55</v>
      </c>
      <c r="CF71" t="s">
        <v>55</v>
      </c>
      <c r="CG71">
        <v>0</v>
      </c>
      <c r="CH71">
        <v>0</v>
      </c>
      <c r="CI71">
        <v>1</v>
      </c>
      <c r="CJ71">
        <v>1</v>
      </c>
      <c r="CK71">
        <v>1</v>
      </c>
      <c r="CL71">
        <v>1</v>
      </c>
      <c r="CM71">
        <f t="shared" si="15"/>
        <v>4</v>
      </c>
    </row>
    <row r="72" spans="1:91" x14ac:dyDescent="0.25">
      <c r="A72">
        <v>70</v>
      </c>
      <c r="B72">
        <v>22</v>
      </c>
      <c r="C72">
        <f t="shared" si="8"/>
        <v>1</v>
      </c>
      <c r="D72" t="s">
        <v>41</v>
      </c>
      <c r="E72">
        <v>1</v>
      </c>
      <c r="F72" t="s">
        <v>44</v>
      </c>
      <c r="G72">
        <v>1</v>
      </c>
      <c r="H72">
        <v>1</v>
      </c>
      <c r="I72" t="s">
        <v>80</v>
      </c>
      <c r="J72">
        <v>2</v>
      </c>
      <c r="M72" t="s">
        <v>50</v>
      </c>
      <c r="N72">
        <v>2</v>
      </c>
      <c r="O72" t="s">
        <v>55</v>
      </c>
      <c r="P72">
        <v>0</v>
      </c>
      <c r="Q72" t="s">
        <v>55</v>
      </c>
      <c r="R72">
        <v>0</v>
      </c>
      <c r="S72" t="s">
        <v>55</v>
      </c>
      <c r="T72">
        <v>0</v>
      </c>
      <c r="U72" t="s">
        <v>55</v>
      </c>
      <c r="V72">
        <v>0</v>
      </c>
      <c r="W72" t="s">
        <v>55</v>
      </c>
      <c r="X72">
        <v>0</v>
      </c>
      <c r="Y72" t="s">
        <v>55</v>
      </c>
      <c r="Z72">
        <v>0</v>
      </c>
      <c r="AA72" t="s">
        <v>54</v>
      </c>
      <c r="AB72">
        <v>1</v>
      </c>
      <c r="AC72">
        <f t="shared" si="9"/>
        <v>1</v>
      </c>
      <c r="AD72">
        <f t="shared" si="10"/>
        <v>0</v>
      </c>
      <c r="AE72" t="s">
        <v>54</v>
      </c>
      <c r="AF72">
        <v>1</v>
      </c>
      <c r="AG72" t="b">
        <v>0</v>
      </c>
      <c r="AH72">
        <v>1</v>
      </c>
      <c r="AI72" t="s">
        <v>56</v>
      </c>
      <c r="AJ72">
        <v>0</v>
      </c>
      <c r="AK72">
        <v>0</v>
      </c>
      <c r="AL72">
        <f t="shared" si="11"/>
        <v>2</v>
      </c>
      <c r="AM72">
        <f t="shared" si="12"/>
        <v>0</v>
      </c>
      <c r="AN72" t="s">
        <v>64</v>
      </c>
      <c r="AO72">
        <v>3</v>
      </c>
      <c r="AP72" t="s">
        <v>23</v>
      </c>
      <c r="AQ72">
        <v>2</v>
      </c>
      <c r="AR72" t="s">
        <v>61</v>
      </c>
      <c r="AS72" t="s">
        <v>64</v>
      </c>
      <c r="AT72" t="s">
        <v>63</v>
      </c>
      <c r="AU72" t="s">
        <v>60</v>
      </c>
      <c r="AV72">
        <v>5</v>
      </c>
      <c r="AW72">
        <v>3</v>
      </c>
      <c r="AX72">
        <v>4</v>
      </c>
      <c r="AY72">
        <v>5</v>
      </c>
      <c r="AZ72">
        <f t="shared" si="13"/>
        <v>17</v>
      </c>
      <c r="BA72">
        <f t="shared" si="14"/>
        <v>2</v>
      </c>
      <c r="BB72" t="s">
        <v>55</v>
      </c>
      <c r="BC72" t="s">
        <v>55</v>
      </c>
      <c r="BD72" t="s">
        <v>55</v>
      </c>
      <c r="BE72" t="s">
        <v>55</v>
      </c>
      <c r="BF72" t="s">
        <v>55</v>
      </c>
      <c r="BG72" t="s">
        <v>54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3</v>
      </c>
      <c r="BO72" t="s">
        <v>61</v>
      </c>
      <c r="BP72">
        <v>5</v>
      </c>
      <c r="BQ72" t="s">
        <v>55</v>
      </c>
      <c r="BR72">
        <v>0</v>
      </c>
      <c r="BX72" t="s">
        <v>78</v>
      </c>
      <c r="BY72">
        <v>1</v>
      </c>
      <c r="BZ72">
        <v>1</v>
      </c>
      <c r="CA72" t="s">
        <v>55</v>
      </c>
      <c r="CB72" t="s">
        <v>55</v>
      </c>
      <c r="CC72" t="s">
        <v>55</v>
      </c>
      <c r="CD72" t="s">
        <v>54</v>
      </c>
      <c r="CE72" t="s">
        <v>55</v>
      </c>
      <c r="CF72" t="s">
        <v>55</v>
      </c>
      <c r="CG72">
        <v>1</v>
      </c>
      <c r="CH72">
        <v>1</v>
      </c>
      <c r="CI72">
        <v>1</v>
      </c>
      <c r="CJ72">
        <v>0</v>
      </c>
      <c r="CK72">
        <v>1</v>
      </c>
      <c r="CL72">
        <v>1</v>
      </c>
      <c r="CM72">
        <f t="shared" si="15"/>
        <v>5</v>
      </c>
    </row>
    <row r="73" spans="1:91" x14ac:dyDescent="0.25">
      <c r="A73">
        <v>71</v>
      </c>
      <c r="B73">
        <v>20</v>
      </c>
      <c r="C73">
        <f t="shared" si="8"/>
        <v>1</v>
      </c>
      <c r="D73" t="s">
        <v>41</v>
      </c>
      <c r="E73">
        <v>1</v>
      </c>
      <c r="F73" t="s">
        <v>44</v>
      </c>
      <c r="G73">
        <v>1</v>
      </c>
      <c r="H73">
        <v>1</v>
      </c>
      <c r="I73" t="s">
        <v>80</v>
      </c>
      <c r="J73">
        <v>2</v>
      </c>
      <c r="M73" t="s">
        <v>49</v>
      </c>
      <c r="N73">
        <v>1</v>
      </c>
      <c r="O73" t="s">
        <v>55</v>
      </c>
      <c r="P73">
        <v>0</v>
      </c>
      <c r="Q73" t="s">
        <v>55</v>
      </c>
      <c r="R73">
        <v>0</v>
      </c>
      <c r="S73" t="s">
        <v>55</v>
      </c>
      <c r="T73">
        <v>0</v>
      </c>
      <c r="U73" t="s">
        <v>55</v>
      </c>
      <c r="V73">
        <v>0</v>
      </c>
      <c r="W73" t="s">
        <v>55</v>
      </c>
      <c r="X73">
        <v>0</v>
      </c>
      <c r="Y73" t="s">
        <v>55</v>
      </c>
      <c r="Z73">
        <v>0</v>
      </c>
      <c r="AA73" t="s">
        <v>54</v>
      </c>
      <c r="AB73">
        <v>1</v>
      </c>
      <c r="AC73">
        <f t="shared" si="9"/>
        <v>1</v>
      </c>
      <c r="AD73">
        <f t="shared" si="10"/>
        <v>0</v>
      </c>
      <c r="AE73" t="s">
        <v>54</v>
      </c>
      <c r="AF73">
        <v>1</v>
      </c>
      <c r="AG73" t="b">
        <v>0</v>
      </c>
      <c r="AH73">
        <v>1</v>
      </c>
      <c r="AI73" t="s">
        <v>56</v>
      </c>
      <c r="AJ73">
        <v>0</v>
      </c>
      <c r="AK73">
        <v>0</v>
      </c>
      <c r="AL73">
        <f t="shared" si="11"/>
        <v>2</v>
      </c>
      <c r="AM73">
        <f t="shared" si="12"/>
        <v>0</v>
      </c>
      <c r="AN73" t="s">
        <v>61</v>
      </c>
      <c r="AO73">
        <v>5</v>
      </c>
      <c r="AP73" t="s">
        <v>23</v>
      </c>
      <c r="AQ73">
        <v>2</v>
      </c>
      <c r="AR73" t="s">
        <v>61</v>
      </c>
      <c r="AS73" t="s">
        <v>61</v>
      </c>
      <c r="AT73" t="s">
        <v>64</v>
      </c>
      <c r="AU73" t="s">
        <v>60</v>
      </c>
      <c r="AV73">
        <v>5</v>
      </c>
      <c r="AW73">
        <v>5</v>
      </c>
      <c r="AX73">
        <v>3</v>
      </c>
      <c r="AY73">
        <v>5</v>
      </c>
      <c r="AZ73">
        <f t="shared" si="13"/>
        <v>18</v>
      </c>
      <c r="BA73">
        <f t="shared" si="14"/>
        <v>2</v>
      </c>
      <c r="BB73" t="s">
        <v>54</v>
      </c>
      <c r="BC73" t="s">
        <v>54</v>
      </c>
      <c r="BD73" t="s">
        <v>55</v>
      </c>
      <c r="BE73" t="s">
        <v>55</v>
      </c>
      <c r="BF73" t="s">
        <v>55</v>
      </c>
      <c r="BG73" t="s">
        <v>54</v>
      </c>
      <c r="BH73">
        <v>1</v>
      </c>
      <c r="BI73">
        <v>1</v>
      </c>
      <c r="BJ73">
        <v>0</v>
      </c>
      <c r="BK73">
        <v>0</v>
      </c>
      <c r="BL73">
        <v>2</v>
      </c>
      <c r="BM73">
        <v>0</v>
      </c>
      <c r="BO73" t="s">
        <v>64</v>
      </c>
      <c r="BP73">
        <v>3</v>
      </c>
      <c r="BQ73" t="s">
        <v>55</v>
      </c>
      <c r="BR73">
        <v>0</v>
      </c>
      <c r="BX73" t="s">
        <v>78</v>
      </c>
      <c r="BY73">
        <v>1</v>
      </c>
      <c r="BZ73">
        <v>1</v>
      </c>
      <c r="CA73" t="s">
        <v>55</v>
      </c>
      <c r="CB73" t="s">
        <v>54</v>
      </c>
      <c r="CC73" t="s">
        <v>55</v>
      </c>
      <c r="CD73" t="s">
        <v>55</v>
      </c>
      <c r="CE73" t="s">
        <v>55</v>
      </c>
      <c r="CF73" t="s">
        <v>54</v>
      </c>
      <c r="CG73">
        <v>1</v>
      </c>
      <c r="CH73">
        <v>0</v>
      </c>
      <c r="CI73">
        <v>1</v>
      </c>
      <c r="CJ73">
        <v>1</v>
      </c>
      <c r="CK73">
        <v>1</v>
      </c>
      <c r="CL73">
        <v>0</v>
      </c>
      <c r="CM73">
        <f t="shared" si="15"/>
        <v>4</v>
      </c>
    </row>
    <row r="74" spans="1:91" x14ac:dyDescent="0.25">
      <c r="A74">
        <v>72</v>
      </c>
      <c r="B74">
        <v>22</v>
      </c>
      <c r="C74">
        <f t="shared" si="8"/>
        <v>1</v>
      </c>
      <c r="D74" t="s">
        <v>41</v>
      </c>
      <c r="E74">
        <v>1</v>
      </c>
      <c r="F74" t="s">
        <v>44</v>
      </c>
      <c r="G74">
        <v>1</v>
      </c>
      <c r="H74">
        <v>1</v>
      </c>
      <c r="I74" t="s">
        <v>80</v>
      </c>
      <c r="J74">
        <v>2</v>
      </c>
      <c r="M74" t="s">
        <v>50</v>
      </c>
      <c r="N74">
        <v>2</v>
      </c>
      <c r="O74" t="s">
        <v>55</v>
      </c>
      <c r="P74">
        <v>0</v>
      </c>
      <c r="Q74" t="s">
        <v>55</v>
      </c>
      <c r="R74">
        <v>0</v>
      </c>
      <c r="S74" t="s">
        <v>55</v>
      </c>
      <c r="T74">
        <v>0</v>
      </c>
      <c r="U74" t="s">
        <v>55</v>
      </c>
      <c r="V74">
        <v>0</v>
      </c>
      <c r="W74" t="s">
        <v>55</v>
      </c>
      <c r="X74">
        <v>0</v>
      </c>
      <c r="Y74" t="s">
        <v>55</v>
      </c>
      <c r="Z74">
        <v>0</v>
      </c>
      <c r="AA74" t="s">
        <v>54</v>
      </c>
      <c r="AB74">
        <v>1</v>
      </c>
      <c r="AC74">
        <f t="shared" si="9"/>
        <v>1</v>
      </c>
      <c r="AD74">
        <f t="shared" si="10"/>
        <v>0</v>
      </c>
      <c r="AE74" t="s">
        <v>54</v>
      </c>
      <c r="AF74">
        <v>1</v>
      </c>
      <c r="AG74" t="b">
        <v>0</v>
      </c>
      <c r="AH74">
        <v>1</v>
      </c>
      <c r="AI74" t="s">
        <v>59</v>
      </c>
      <c r="AJ74">
        <v>3</v>
      </c>
      <c r="AK74">
        <v>0</v>
      </c>
      <c r="AL74">
        <f t="shared" si="11"/>
        <v>2</v>
      </c>
      <c r="AM74">
        <f t="shared" si="12"/>
        <v>0</v>
      </c>
      <c r="AN74" t="s">
        <v>61</v>
      </c>
      <c r="AO74">
        <v>5</v>
      </c>
      <c r="AP74" t="s">
        <v>66</v>
      </c>
      <c r="AQ74">
        <v>3</v>
      </c>
      <c r="AR74" t="s">
        <v>61</v>
      </c>
      <c r="AS74" t="s">
        <v>61</v>
      </c>
      <c r="AT74" t="s">
        <v>61</v>
      </c>
      <c r="AU74" t="s">
        <v>60</v>
      </c>
      <c r="AV74">
        <v>5</v>
      </c>
      <c r="AW74">
        <v>5</v>
      </c>
      <c r="AX74">
        <v>5</v>
      </c>
      <c r="AY74">
        <v>5</v>
      </c>
      <c r="AZ74">
        <f t="shared" si="13"/>
        <v>20</v>
      </c>
      <c r="BA74">
        <f t="shared" si="14"/>
        <v>2</v>
      </c>
      <c r="BB74" t="s">
        <v>55</v>
      </c>
      <c r="BC74" t="s">
        <v>55</v>
      </c>
      <c r="BD74" t="s">
        <v>55</v>
      </c>
      <c r="BE74" t="s">
        <v>55</v>
      </c>
      <c r="BF74" t="s">
        <v>55</v>
      </c>
      <c r="BG74" t="s">
        <v>54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3</v>
      </c>
      <c r="BO74" t="s">
        <v>61</v>
      </c>
      <c r="BP74">
        <v>5</v>
      </c>
      <c r="BQ74" t="s">
        <v>54</v>
      </c>
      <c r="BR74">
        <v>1</v>
      </c>
      <c r="BS74" t="s">
        <v>70</v>
      </c>
      <c r="BT74">
        <v>2</v>
      </c>
      <c r="BU74" t="s">
        <v>74</v>
      </c>
      <c r="BV74">
        <v>1</v>
      </c>
      <c r="BX74" t="s">
        <v>77</v>
      </c>
      <c r="BY74">
        <v>2</v>
      </c>
      <c r="BZ74">
        <v>2</v>
      </c>
      <c r="CA74" t="s">
        <v>55</v>
      </c>
      <c r="CB74" t="s">
        <v>54</v>
      </c>
      <c r="CC74" t="s">
        <v>55</v>
      </c>
      <c r="CD74" t="s">
        <v>54</v>
      </c>
      <c r="CE74" t="s">
        <v>55</v>
      </c>
      <c r="CF74" t="s">
        <v>54</v>
      </c>
      <c r="CG74">
        <v>1</v>
      </c>
      <c r="CH74">
        <v>0</v>
      </c>
      <c r="CI74">
        <v>1</v>
      </c>
      <c r="CJ74">
        <v>0</v>
      </c>
      <c r="CK74">
        <v>1</v>
      </c>
      <c r="CL74">
        <v>0</v>
      </c>
      <c r="CM74">
        <f t="shared" si="15"/>
        <v>3</v>
      </c>
    </row>
    <row r="75" spans="1:91" x14ac:dyDescent="0.25">
      <c r="A75">
        <v>73</v>
      </c>
      <c r="B75">
        <v>20</v>
      </c>
      <c r="C75">
        <f t="shared" si="8"/>
        <v>1</v>
      </c>
      <c r="D75" t="s">
        <v>41</v>
      </c>
      <c r="E75">
        <v>1</v>
      </c>
      <c r="F75" t="s">
        <v>44</v>
      </c>
      <c r="G75">
        <v>1</v>
      </c>
      <c r="H75">
        <v>1</v>
      </c>
      <c r="I75" t="s">
        <v>80</v>
      </c>
      <c r="J75">
        <v>2</v>
      </c>
      <c r="M75" t="s">
        <v>52</v>
      </c>
      <c r="N75">
        <v>4</v>
      </c>
      <c r="O75" t="s">
        <v>55</v>
      </c>
      <c r="P75">
        <v>0</v>
      </c>
      <c r="Q75" t="s">
        <v>55</v>
      </c>
      <c r="R75">
        <v>0</v>
      </c>
      <c r="S75" t="s">
        <v>55</v>
      </c>
      <c r="T75">
        <v>0</v>
      </c>
      <c r="U75" t="s">
        <v>55</v>
      </c>
      <c r="V75">
        <v>0</v>
      </c>
      <c r="W75" t="s">
        <v>55</v>
      </c>
      <c r="X75">
        <v>0</v>
      </c>
      <c r="Y75" t="s">
        <v>55</v>
      </c>
      <c r="Z75">
        <v>0</v>
      </c>
      <c r="AA75" t="s">
        <v>54</v>
      </c>
      <c r="AB75">
        <v>1</v>
      </c>
      <c r="AC75">
        <f t="shared" si="9"/>
        <v>1</v>
      </c>
      <c r="AD75">
        <f t="shared" si="10"/>
        <v>0</v>
      </c>
      <c r="AE75" t="s">
        <v>54</v>
      </c>
      <c r="AF75">
        <v>1</v>
      </c>
      <c r="AG75" t="b">
        <v>0</v>
      </c>
      <c r="AH75">
        <v>1</v>
      </c>
      <c r="AI75" t="s">
        <v>56</v>
      </c>
      <c r="AJ75">
        <v>0</v>
      </c>
      <c r="AK75">
        <v>0</v>
      </c>
      <c r="AL75">
        <f t="shared" si="11"/>
        <v>2</v>
      </c>
      <c r="AM75">
        <f t="shared" si="12"/>
        <v>0</v>
      </c>
      <c r="AN75" t="s">
        <v>62</v>
      </c>
      <c r="AO75">
        <v>2</v>
      </c>
      <c r="AP75" t="s">
        <v>23</v>
      </c>
      <c r="AQ75">
        <v>2</v>
      </c>
      <c r="AR75" t="s">
        <v>62</v>
      </c>
      <c r="AS75" t="s">
        <v>62</v>
      </c>
      <c r="AT75" t="s">
        <v>62</v>
      </c>
      <c r="AU75" t="s">
        <v>63</v>
      </c>
      <c r="AV75">
        <v>2</v>
      </c>
      <c r="AW75">
        <v>2</v>
      </c>
      <c r="AX75">
        <v>2</v>
      </c>
      <c r="AY75">
        <v>2</v>
      </c>
      <c r="AZ75">
        <f t="shared" si="13"/>
        <v>8</v>
      </c>
      <c r="BA75">
        <f t="shared" si="14"/>
        <v>0</v>
      </c>
      <c r="BB75" t="s">
        <v>54</v>
      </c>
      <c r="BC75" t="s">
        <v>55</v>
      </c>
      <c r="BD75" t="s">
        <v>55</v>
      </c>
      <c r="BE75" t="s">
        <v>55</v>
      </c>
      <c r="BF75" t="s">
        <v>55</v>
      </c>
      <c r="BG75" t="s">
        <v>55</v>
      </c>
      <c r="BH75">
        <v>1</v>
      </c>
      <c r="BI75">
        <v>0</v>
      </c>
      <c r="BJ75">
        <v>0</v>
      </c>
      <c r="BK75">
        <v>0</v>
      </c>
      <c r="BL75">
        <v>2</v>
      </c>
      <c r="BM75">
        <v>0</v>
      </c>
      <c r="BO75" t="s">
        <v>64</v>
      </c>
      <c r="BP75">
        <v>3</v>
      </c>
      <c r="BQ75" t="s">
        <v>55</v>
      </c>
      <c r="BR75">
        <v>0</v>
      </c>
      <c r="BX75" t="s">
        <v>78</v>
      </c>
      <c r="BY75">
        <v>1</v>
      </c>
      <c r="BZ75">
        <v>1</v>
      </c>
      <c r="CA75" t="s">
        <v>55</v>
      </c>
      <c r="CB75" t="s">
        <v>55</v>
      </c>
      <c r="CC75" t="s">
        <v>54</v>
      </c>
      <c r="CD75" t="s">
        <v>55</v>
      </c>
      <c r="CE75" t="s">
        <v>55</v>
      </c>
      <c r="CF75" t="s">
        <v>54</v>
      </c>
      <c r="CG75">
        <v>1</v>
      </c>
      <c r="CH75">
        <v>1</v>
      </c>
      <c r="CI75">
        <v>0</v>
      </c>
      <c r="CJ75">
        <v>1</v>
      </c>
      <c r="CK75">
        <v>1</v>
      </c>
      <c r="CL75">
        <v>0</v>
      </c>
      <c r="CM75">
        <f t="shared" si="15"/>
        <v>4</v>
      </c>
    </row>
    <row r="76" spans="1:91" x14ac:dyDescent="0.25">
      <c r="A76">
        <v>74</v>
      </c>
      <c r="B76">
        <v>23</v>
      </c>
      <c r="C76">
        <f t="shared" si="8"/>
        <v>1</v>
      </c>
      <c r="D76" t="s">
        <v>41</v>
      </c>
      <c r="E76">
        <v>1</v>
      </c>
      <c r="F76" t="s">
        <v>44</v>
      </c>
      <c r="G76">
        <v>1</v>
      </c>
      <c r="H76">
        <v>3</v>
      </c>
      <c r="I76" t="s">
        <v>80</v>
      </c>
      <c r="J76">
        <v>2</v>
      </c>
      <c r="M76" t="s">
        <v>49</v>
      </c>
      <c r="N76">
        <v>1</v>
      </c>
      <c r="O76" t="s">
        <v>55</v>
      </c>
      <c r="P76">
        <v>0</v>
      </c>
      <c r="Q76" t="s">
        <v>54</v>
      </c>
      <c r="R76">
        <v>1</v>
      </c>
      <c r="S76" t="s">
        <v>55</v>
      </c>
      <c r="T76">
        <v>0</v>
      </c>
      <c r="U76" t="s">
        <v>55</v>
      </c>
      <c r="V76">
        <v>0</v>
      </c>
      <c r="W76" t="s">
        <v>55</v>
      </c>
      <c r="X76">
        <v>0</v>
      </c>
      <c r="Y76" t="s">
        <v>55</v>
      </c>
      <c r="Z76">
        <v>0</v>
      </c>
      <c r="AA76" t="s">
        <v>54</v>
      </c>
      <c r="AB76">
        <v>1</v>
      </c>
      <c r="AC76">
        <f t="shared" si="9"/>
        <v>2</v>
      </c>
      <c r="AD76">
        <f t="shared" si="10"/>
        <v>0</v>
      </c>
      <c r="AE76" t="s">
        <v>54</v>
      </c>
      <c r="AF76">
        <v>1</v>
      </c>
      <c r="AG76" t="b">
        <v>0</v>
      </c>
      <c r="AH76">
        <v>1</v>
      </c>
      <c r="AI76" t="s">
        <v>56</v>
      </c>
      <c r="AJ76">
        <v>0</v>
      </c>
      <c r="AK76">
        <v>0</v>
      </c>
      <c r="AL76">
        <f t="shared" si="11"/>
        <v>3</v>
      </c>
      <c r="AM76">
        <f t="shared" si="12"/>
        <v>0</v>
      </c>
      <c r="AN76" t="s">
        <v>62</v>
      </c>
      <c r="AO76">
        <v>2</v>
      </c>
      <c r="AP76" t="s">
        <v>66</v>
      </c>
      <c r="AQ76">
        <v>3</v>
      </c>
      <c r="AR76" t="s">
        <v>62</v>
      </c>
      <c r="AS76" t="s">
        <v>62</v>
      </c>
      <c r="AT76" t="s">
        <v>62</v>
      </c>
      <c r="AU76" t="s">
        <v>63</v>
      </c>
      <c r="AV76">
        <v>2</v>
      </c>
      <c r="AW76">
        <v>2</v>
      </c>
      <c r="AX76">
        <v>2</v>
      </c>
      <c r="AY76">
        <v>2</v>
      </c>
      <c r="AZ76">
        <f t="shared" si="13"/>
        <v>8</v>
      </c>
      <c r="BA76">
        <f t="shared" si="14"/>
        <v>0</v>
      </c>
      <c r="BB76" t="s">
        <v>54</v>
      </c>
      <c r="BC76" t="s">
        <v>55</v>
      </c>
      <c r="BD76" t="s">
        <v>55</v>
      </c>
      <c r="BE76" t="s">
        <v>55</v>
      </c>
      <c r="BF76" t="s">
        <v>55</v>
      </c>
      <c r="BG76" t="s">
        <v>55</v>
      </c>
      <c r="BH76">
        <v>1</v>
      </c>
      <c r="BI76">
        <v>0</v>
      </c>
      <c r="BJ76">
        <v>0</v>
      </c>
      <c r="BK76">
        <v>0</v>
      </c>
      <c r="BL76">
        <v>2</v>
      </c>
      <c r="BM76">
        <v>0</v>
      </c>
      <c r="BO76" t="s">
        <v>68</v>
      </c>
      <c r="BP76">
        <v>2</v>
      </c>
      <c r="BQ76" t="s">
        <v>55</v>
      </c>
      <c r="BR76">
        <v>0</v>
      </c>
      <c r="BX76" t="s">
        <v>78</v>
      </c>
      <c r="BY76">
        <v>1</v>
      </c>
      <c r="BZ76">
        <v>1</v>
      </c>
      <c r="CA76" t="s">
        <v>55</v>
      </c>
      <c r="CB76" t="s">
        <v>54</v>
      </c>
      <c r="CC76" t="s">
        <v>55</v>
      </c>
      <c r="CD76" t="s">
        <v>54</v>
      </c>
      <c r="CE76" t="s">
        <v>55</v>
      </c>
      <c r="CF76" t="s">
        <v>54</v>
      </c>
      <c r="CG76">
        <v>1</v>
      </c>
      <c r="CH76">
        <v>0</v>
      </c>
      <c r="CI76">
        <v>1</v>
      </c>
      <c r="CJ76">
        <v>0</v>
      </c>
      <c r="CK76">
        <v>1</v>
      </c>
      <c r="CL76">
        <v>0</v>
      </c>
      <c r="CM76">
        <f t="shared" si="15"/>
        <v>3</v>
      </c>
    </row>
    <row r="77" spans="1:91" x14ac:dyDescent="0.25">
      <c r="A77">
        <v>75</v>
      </c>
      <c r="B77">
        <v>20</v>
      </c>
      <c r="C77">
        <f t="shared" si="8"/>
        <v>1</v>
      </c>
      <c r="D77" t="s">
        <v>41</v>
      </c>
      <c r="E77">
        <v>1</v>
      </c>
      <c r="F77" t="s">
        <v>43</v>
      </c>
      <c r="G77">
        <v>2</v>
      </c>
      <c r="H77">
        <v>1</v>
      </c>
      <c r="I77" t="s">
        <v>80</v>
      </c>
      <c r="J77">
        <v>2</v>
      </c>
      <c r="M77" t="s">
        <v>49</v>
      </c>
      <c r="N77">
        <v>1</v>
      </c>
      <c r="O77" t="s">
        <v>55</v>
      </c>
      <c r="P77">
        <v>0</v>
      </c>
      <c r="Q77" t="s">
        <v>54</v>
      </c>
      <c r="R77">
        <v>1</v>
      </c>
      <c r="S77" t="s">
        <v>55</v>
      </c>
      <c r="T77">
        <v>0</v>
      </c>
      <c r="U77" t="s">
        <v>54</v>
      </c>
      <c r="V77">
        <v>1</v>
      </c>
      <c r="W77" t="s">
        <v>55</v>
      </c>
      <c r="X77">
        <v>0</v>
      </c>
      <c r="Y77" t="s">
        <v>55</v>
      </c>
      <c r="Z77">
        <v>0</v>
      </c>
      <c r="AA77" t="s">
        <v>54</v>
      </c>
      <c r="AB77">
        <v>1</v>
      </c>
      <c r="AC77">
        <f t="shared" si="9"/>
        <v>3</v>
      </c>
      <c r="AD77">
        <f t="shared" si="10"/>
        <v>0</v>
      </c>
      <c r="AE77" t="s">
        <v>54</v>
      </c>
      <c r="AF77">
        <v>1</v>
      </c>
      <c r="AG77" t="b">
        <v>0</v>
      </c>
      <c r="AH77">
        <v>1</v>
      </c>
      <c r="AI77" t="s">
        <v>56</v>
      </c>
      <c r="AJ77">
        <v>0</v>
      </c>
      <c r="AK77">
        <v>0</v>
      </c>
      <c r="AL77">
        <f t="shared" si="11"/>
        <v>4</v>
      </c>
      <c r="AM77">
        <f t="shared" si="12"/>
        <v>0</v>
      </c>
      <c r="AN77" t="s">
        <v>63</v>
      </c>
      <c r="AO77">
        <v>4</v>
      </c>
      <c r="AP77" t="s">
        <v>66</v>
      </c>
      <c r="AQ77">
        <v>3</v>
      </c>
      <c r="AR77" t="s">
        <v>62</v>
      </c>
      <c r="AS77" t="s">
        <v>62</v>
      </c>
      <c r="AT77" t="s">
        <v>62</v>
      </c>
      <c r="AU77" t="s">
        <v>63</v>
      </c>
      <c r="AV77">
        <v>2</v>
      </c>
      <c r="AW77">
        <v>2</v>
      </c>
      <c r="AX77">
        <v>2</v>
      </c>
      <c r="AY77">
        <v>2</v>
      </c>
      <c r="AZ77">
        <f t="shared" si="13"/>
        <v>8</v>
      </c>
      <c r="BA77">
        <f t="shared" si="14"/>
        <v>0</v>
      </c>
      <c r="BB77" t="s">
        <v>54</v>
      </c>
      <c r="BC77" t="s">
        <v>55</v>
      </c>
      <c r="BD77" t="s">
        <v>55</v>
      </c>
      <c r="BE77" t="s">
        <v>55</v>
      </c>
      <c r="BF77" t="s">
        <v>55</v>
      </c>
      <c r="BG77" t="s">
        <v>55</v>
      </c>
      <c r="BH77">
        <v>1</v>
      </c>
      <c r="BI77">
        <v>0</v>
      </c>
      <c r="BJ77">
        <v>0</v>
      </c>
      <c r="BK77">
        <v>0</v>
      </c>
      <c r="BL77">
        <v>2</v>
      </c>
      <c r="BM77">
        <v>0</v>
      </c>
      <c r="BO77" t="s">
        <v>68</v>
      </c>
      <c r="BP77">
        <v>2</v>
      </c>
      <c r="BQ77" t="s">
        <v>54</v>
      </c>
      <c r="BR77">
        <v>1</v>
      </c>
      <c r="BS77" t="s">
        <v>72</v>
      </c>
      <c r="BT77">
        <v>4</v>
      </c>
      <c r="BU77" t="s">
        <v>8</v>
      </c>
      <c r="BV77">
        <v>1</v>
      </c>
      <c r="BW77" t="s">
        <v>17</v>
      </c>
      <c r="BX77">
        <v>3</v>
      </c>
      <c r="BY77">
        <v>3</v>
      </c>
      <c r="BZ77">
        <v>3</v>
      </c>
      <c r="CA77" t="s">
        <v>55</v>
      </c>
      <c r="CB77" t="s">
        <v>54</v>
      </c>
      <c r="CC77" t="s">
        <v>55</v>
      </c>
      <c r="CD77" t="s">
        <v>54</v>
      </c>
      <c r="CE77" t="s">
        <v>55</v>
      </c>
      <c r="CF77" t="s">
        <v>55</v>
      </c>
      <c r="CG77">
        <v>1</v>
      </c>
      <c r="CH77">
        <v>0</v>
      </c>
      <c r="CI77">
        <v>1</v>
      </c>
      <c r="CJ77">
        <v>0</v>
      </c>
      <c r="CK77">
        <v>1</v>
      </c>
      <c r="CL77">
        <v>1</v>
      </c>
      <c r="CM77">
        <f t="shared" si="15"/>
        <v>4</v>
      </c>
    </row>
    <row r="78" spans="1:91" x14ac:dyDescent="0.25">
      <c r="A78">
        <v>76</v>
      </c>
      <c r="B78">
        <v>23</v>
      </c>
      <c r="C78">
        <f t="shared" si="8"/>
        <v>1</v>
      </c>
      <c r="D78" t="s">
        <v>42</v>
      </c>
      <c r="E78">
        <v>2</v>
      </c>
      <c r="F78" t="s">
        <v>44</v>
      </c>
      <c r="G78">
        <v>1</v>
      </c>
      <c r="H78">
        <v>4</v>
      </c>
      <c r="I78" t="s">
        <v>80</v>
      </c>
      <c r="J78">
        <v>2</v>
      </c>
      <c r="M78" t="s">
        <v>49</v>
      </c>
      <c r="N78">
        <v>1</v>
      </c>
      <c r="O78" t="s">
        <v>55</v>
      </c>
      <c r="P78">
        <v>0</v>
      </c>
      <c r="Q78" t="s">
        <v>54</v>
      </c>
      <c r="R78">
        <v>1</v>
      </c>
      <c r="S78" t="s">
        <v>55</v>
      </c>
      <c r="T78">
        <v>0</v>
      </c>
      <c r="U78" t="s">
        <v>55</v>
      </c>
      <c r="V78">
        <v>0</v>
      </c>
      <c r="W78" t="s">
        <v>55</v>
      </c>
      <c r="X78">
        <v>0</v>
      </c>
      <c r="Y78" t="s">
        <v>55</v>
      </c>
      <c r="Z78">
        <v>0</v>
      </c>
      <c r="AA78" t="s">
        <v>54</v>
      </c>
      <c r="AB78">
        <v>1</v>
      </c>
      <c r="AC78">
        <f t="shared" si="9"/>
        <v>2</v>
      </c>
      <c r="AD78">
        <f t="shared" si="10"/>
        <v>0</v>
      </c>
      <c r="AE78" t="s">
        <v>54</v>
      </c>
      <c r="AF78">
        <v>1</v>
      </c>
      <c r="AG78" t="b">
        <v>1</v>
      </c>
      <c r="AH78">
        <v>0</v>
      </c>
      <c r="AI78" t="s">
        <v>57</v>
      </c>
      <c r="AJ78">
        <v>1</v>
      </c>
      <c r="AK78">
        <v>0</v>
      </c>
      <c r="AL78">
        <f t="shared" si="11"/>
        <v>2</v>
      </c>
      <c r="AM78">
        <f t="shared" si="12"/>
        <v>0</v>
      </c>
      <c r="AN78" t="s">
        <v>64</v>
      </c>
      <c r="AO78">
        <v>3</v>
      </c>
      <c r="AP78" t="s">
        <v>67</v>
      </c>
      <c r="AQ78">
        <v>5</v>
      </c>
      <c r="AR78" t="s">
        <v>63</v>
      </c>
      <c r="AS78" t="s">
        <v>61</v>
      </c>
      <c r="AT78" t="s">
        <v>63</v>
      </c>
      <c r="AU78" t="s">
        <v>61</v>
      </c>
      <c r="AV78">
        <v>4</v>
      </c>
      <c r="AW78">
        <v>5</v>
      </c>
      <c r="AX78">
        <v>4</v>
      </c>
      <c r="AY78">
        <v>1</v>
      </c>
      <c r="AZ78">
        <f t="shared" si="13"/>
        <v>14</v>
      </c>
      <c r="BA78">
        <f t="shared" si="14"/>
        <v>1</v>
      </c>
      <c r="BB78" t="s">
        <v>55</v>
      </c>
      <c r="BC78" t="s">
        <v>55</v>
      </c>
      <c r="BD78" t="s">
        <v>55</v>
      </c>
      <c r="BE78" t="s">
        <v>55</v>
      </c>
      <c r="BF78" t="s">
        <v>55</v>
      </c>
      <c r="BG78" t="s">
        <v>54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3</v>
      </c>
      <c r="BO78" t="s">
        <v>63</v>
      </c>
      <c r="BP78">
        <v>4</v>
      </c>
      <c r="BQ78" t="s">
        <v>55</v>
      </c>
      <c r="BR78">
        <v>0</v>
      </c>
      <c r="BX78" t="s">
        <v>77</v>
      </c>
      <c r="BY78">
        <v>2</v>
      </c>
      <c r="BZ78">
        <v>2</v>
      </c>
      <c r="CA78" t="s">
        <v>55</v>
      </c>
      <c r="CB78" t="s">
        <v>55</v>
      </c>
      <c r="CC78" t="s">
        <v>55</v>
      </c>
      <c r="CD78" t="s">
        <v>55</v>
      </c>
      <c r="CE78" t="s">
        <v>55</v>
      </c>
      <c r="CF78" t="s">
        <v>54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0</v>
      </c>
      <c r="CM78">
        <f t="shared" si="15"/>
        <v>5</v>
      </c>
    </row>
    <row r="79" spans="1:91" x14ac:dyDescent="0.25">
      <c r="A79">
        <v>77</v>
      </c>
      <c r="B79">
        <v>23</v>
      </c>
      <c r="C79">
        <f t="shared" si="8"/>
        <v>1</v>
      </c>
      <c r="D79" t="s">
        <v>42</v>
      </c>
      <c r="E79">
        <v>2</v>
      </c>
      <c r="F79" t="s">
        <v>44</v>
      </c>
      <c r="G79">
        <v>1</v>
      </c>
      <c r="H79">
        <v>4</v>
      </c>
      <c r="I79" t="s">
        <v>80</v>
      </c>
      <c r="J79">
        <v>2</v>
      </c>
      <c r="M79" t="s">
        <v>49</v>
      </c>
      <c r="N79">
        <v>1</v>
      </c>
      <c r="O79" t="s">
        <v>55</v>
      </c>
      <c r="P79">
        <v>0</v>
      </c>
      <c r="Q79" t="s">
        <v>54</v>
      </c>
      <c r="R79">
        <v>1</v>
      </c>
      <c r="S79" t="s">
        <v>55</v>
      </c>
      <c r="T79">
        <v>0</v>
      </c>
      <c r="U79" t="s">
        <v>54</v>
      </c>
      <c r="V79">
        <v>1</v>
      </c>
      <c r="W79" t="s">
        <v>54</v>
      </c>
      <c r="X79">
        <v>1</v>
      </c>
      <c r="Y79" t="s">
        <v>55</v>
      </c>
      <c r="Z79">
        <v>0</v>
      </c>
      <c r="AA79" t="s">
        <v>54</v>
      </c>
      <c r="AB79">
        <v>1</v>
      </c>
      <c r="AC79">
        <f t="shared" si="9"/>
        <v>4</v>
      </c>
      <c r="AD79">
        <f t="shared" si="10"/>
        <v>1</v>
      </c>
      <c r="AE79" t="s">
        <v>54</v>
      </c>
      <c r="AF79">
        <v>1</v>
      </c>
      <c r="AG79" t="b">
        <v>0</v>
      </c>
      <c r="AH79">
        <v>1</v>
      </c>
      <c r="AI79" t="s">
        <v>57</v>
      </c>
      <c r="AJ79">
        <v>1</v>
      </c>
      <c r="AK79">
        <v>0</v>
      </c>
      <c r="AL79">
        <f t="shared" si="11"/>
        <v>5</v>
      </c>
      <c r="AM79">
        <f t="shared" si="12"/>
        <v>0</v>
      </c>
      <c r="AN79" t="s">
        <v>64</v>
      </c>
      <c r="AO79">
        <v>3</v>
      </c>
      <c r="AP79" t="s">
        <v>66</v>
      </c>
      <c r="AQ79">
        <v>3</v>
      </c>
      <c r="AR79" t="s">
        <v>62</v>
      </c>
      <c r="AS79" t="s">
        <v>62</v>
      </c>
      <c r="AT79" t="s">
        <v>62</v>
      </c>
      <c r="AU79" t="s">
        <v>61</v>
      </c>
      <c r="AV79">
        <v>2</v>
      </c>
      <c r="AW79">
        <v>2</v>
      </c>
      <c r="AX79">
        <v>2</v>
      </c>
      <c r="AY79">
        <v>1</v>
      </c>
      <c r="AZ79">
        <f t="shared" si="13"/>
        <v>7</v>
      </c>
      <c r="BA79">
        <f t="shared" si="14"/>
        <v>0</v>
      </c>
      <c r="BB79" t="s">
        <v>55</v>
      </c>
      <c r="BC79" t="s">
        <v>55</v>
      </c>
      <c r="BD79" t="s">
        <v>55</v>
      </c>
      <c r="BE79" t="s">
        <v>55</v>
      </c>
      <c r="BF79" t="s">
        <v>55</v>
      </c>
      <c r="BG79" t="s">
        <v>54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3</v>
      </c>
      <c r="BO79" t="s">
        <v>68</v>
      </c>
      <c r="BP79">
        <v>2</v>
      </c>
      <c r="BQ79" t="s">
        <v>54</v>
      </c>
      <c r="BR79">
        <v>1</v>
      </c>
      <c r="BS79" t="s">
        <v>72</v>
      </c>
      <c r="BT79">
        <v>4</v>
      </c>
      <c r="BU79" t="s">
        <v>75</v>
      </c>
      <c r="BV79">
        <v>1</v>
      </c>
      <c r="BX79" t="s">
        <v>77</v>
      </c>
      <c r="BY79">
        <v>2</v>
      </c>
      <c r="BZ79">
        <v>2</v>
      </c>
      <c r="CA79" t="s">
        <v>54</v>
      </c>
      <c r="CB79" t="s">
        <v>55</v>
      </c>
      <c r="CC79" t="s">
        <v>54</v>
      </c>
      <c r="CD79" t="s">
        <v>54</v>
      </c>
      <c r="CE79" t="s">
        <v>55</v>
      </c>
      <c r="CF79" t="s">
        <v>54</v>
      </c>
      <c r="CG79">
        <v>0</v>
      </c>
      <c r="CH79">
        <v>1</v>
      </c>
      <c r="CI79">
        <v>0</v>
      </c>
      <c r="CJ79">
        <v>0</v>
      </c>
      <c r="CK79">
        <v>1</v>
      </c>
      <c r="CL79">
        <v>0</v>
      </c>
      <c r="CM79">
        <f t="shared" si="15"/>
        <v>2</v>
      </c>
    </row>
    <row r="80" spans="1:91" x14ac:dyDescent="0.25">
      <c r="A80">
        <v>78</v>
      </c>
      <c r="B80">
        <v>19</v>
      </c>
      <c r="C80">
        <f t="shared" si="8"/>
        <v>1</v>
      </c>
      <c r="D80" t="s">
        <v>42</v>
      </c>
      <c r="E80">
        <v>2</v>
      </c>
      <c r="F80" t="s">
        <v>43</v>
      </c>
      <c r="G80">
        <v>2</v>
      </c>
      <c r="H80">
        <v>1</v>
      </c>
      <c r="I80" t="s">
        <v>80</v>
      </c>
      <c r="J80">
        <v>2</v>
      </c>
      <c r="M80" t="s">
        <v>50</v>
      </c>
      <c r="N80">
        <v>2</v>
      </c>
      <c r="O80" t="s">
        <v>55</v>
      </c>
      <c r="P80">
        <v>0</v>
      </c>
      <c r="Q80" t="s">
        <v>54</v>
      </c>
      <c r="R80">
        <v>1</v>
      </c>
      <c r="S80" t="s">
        <v>55</v>
      </c>
      <c r="T80">
        <v>0</v>
      </c>
      <c r="U80" t="s">
        <v>55</v>
      </c>
      <c r="V80">
        <v>0</v>
      </c>
      <c r="W80" t="s">
        <v>54</v>
      </c>
      <c r="X80">
        <v>1</v>
      </c>
      <c r="Y80" t="s">
        <v>54</v>
      </c>
      <c r="Z80">
        <v>1</v>
      </c>
      <c r="AA80" t="s">
        <v>54</v>
      </c>
      <c r="AB80">
        <v>1</v>
      </c>
      <c r="AC80">
        <f t="shared" si="9"/>
        <v>4</v>
      </c>
      <c r="AD80">
        <f t="shared" si="10"/>
        <v>1</v>
      </c>
      <c r="AE80" t="s">
        <v>54</v>
      </c>
      <c r="AF80">
        <v>1</v>
      </c>
      <c r="AG80" t="b">
        <v>0</v>
      </c>
      <c r="AH80">
        <v>1</v>
      </c>
      <c r="AI80" t="s">
        <v>59</v>
      </c>
      <c r="AJ80">
        <v>3</v>
      </c>
      <c r="AK80">
        <v>0</v>
      </c>
      <c r="AL80">
        <f t="shared" si="11"/>
        <v>5</v>
      </c>
      <c r="AM80">
        <f t="shared" si="12"/>
        <v>0</v>
      </c>
      <c r="AN80" t="s">
        <v>64</v>
      </c>
      <c r="AO80">
        <v>3</v>
      </c>
      <c r="AP80" t="s">
        <v>8</v>
      </c>
      <c r="AQ80">
        <v>6</v>
      </c>
      <c r="AR80" t="s">
        <v>60</v>
      </c>
      <c r="AS80" t="s">
        <v>60</v>
      </c>
      <c r="AT80" t="s">
        <v>63</v>
      </c>
      <c r="AU80" t="s">
        <v>60</v>
      </c>
      <c r="AV80">
        <v>1</v>
      </c>
      <c r="AW80">
        <v>1</v>
      </c>
      <c r="AX80">
        <v>4</v>
      </c>
      <c r="AY80">
        <v>5</v>
      </c>
      <c r="AZ80">
        <f t="shared" si="13"/>
        <v>11</v>
      </c>
      <c r="BA80">
        <f t="shared" si="14"/>
        <v>0</v>
      </c>
      <c r="BB80" t="s">
        <v>55</v>
      </c>
      <c r="BC80" t="s">
        <v>55</v>
      </c>
      <c r="BD80" t="s">
        <v>55</v>
      </c>
      <c r="BE80" t="s">
        <v>55</v>
      </c>
      <c r="BF80" t="s">
        <v>55</v>
      </c>
      <c r="BG80" t="s">
        <v>54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3</v>
      </c>
      <c r="BO80" t="s">
        <v>60</v>
      </c>
      <c r="BP80">
        <v>1</v>
      </c>
      <c r="BQ80" t="s">
        <v>54</v>
      </c>
      <c r="BR80">
        <v>1</v>
      </c>
      <c r="BS80" t="s">
        <v>72</v>
      </c>
      <c r="BT80">
        <v>4</v>
      </c>
      <c r="BU80" t="s">
        <v>8</v>
      </c>
      <c r="BV80">
        <v>1</v>
      </c>
      <c r="BW80" t="s">
        <v>18</v>
      </c>
      <c r="BX80" t="s">
        <v>77</v>
      </c>
      <c r="BY80">
        <v>2</v>
      </c>
      <c r="BZ80">
        <v>2</v>
      </c>
      <c r="CA80" t="s">
        <v>54</v>
      </c>
      <c r="CB80" t="s">
        <v>55</v>
      </c>
      <c r="CC80" t="s">
        <v>54</v>
      </c>
      <c r="CD80" t="s">
        <v>54</v>
      </c>
      <c r="CE80" t="s">
        <v>55</v>
      </c>
      <c r="CF80" t="s">
        <v>54</v>
      </c>
      <c r="CG80">
        <v>0</v>
      </c>
      <c r="CH80">
        <v>1</v>
      </c>
      <c r="CI80">
        <v>0</v>
      </c>
      <c r="CJ80">
        <v>0</v>
      </c>
      <c r="CK80">
        <v>1</v>
      </c>
      <c r="CL80">
        <v>0</v>
      </c>
      <c r="CM80">
        <f t="shared" si="15"/>
        <v>2</v>
      </c>
    </row>
    <row r="81" spans="1:91" x14ac:dyDescent="0.25">
      <c r="A81">
        <v>79</v>
      </c>
      <c r="B81">
        <v>20</v>
      </c>
      <c r="C81">
        <f t="shared" si="8"/>
        <v>1</v>
      </c>
      <c r="D81" t="s">
        <v>42</v>
      </c>
      <c r="E81">
        <v>2</v>
      </c>
      <c r="F81" t="s">
        <v>44</v>
      </c>
      <c r="G81">
        <v>1</v>
      </c>
      <c r="H81">
        <v>1</v>
      </c>
      <c r="I81" t="s">
        <v>80</v>
      </c>
      <c r="J81">
        <v>2</v>
      </c>
      <c r="M81" t="s">
        <v>50</v>
      </c>
      <c r="N81">
        <v>2</v>
      </c>
      <c r="O81" t="s">
        <v>55</v>
      </c>
      <c r="P81">
        <v>0</v>
      </c>
      <c r="Q81" t="s">
        <v>54</v>
      </c>
      <c r="R81">
        <v>1</v>
      </c>
      <c r="S81" t="s">
        <v>55</v>
      </c>
      <c r="T81">
        <v>0</v>
      </c>
      <c r="U81" t="s">
        <v>55</v>
      </c>
      <c r="V81">
        <v>0</v>
      </c>
      <c r="W81" t="s">
        <v>54</v>
      </c>
      <c r="X81">
        <v>1</v>
      </c>
      <c r="Y81" t="s">
        <v>55</v>
      </c>
      <c r="Z81">
        <v>0</v>
      </c>
      <c r="AA81" t="s">
        <v>54</v>
      </c>
      <c r="AB81">
        <v>1</v>
      </c>
      <c r="AC81">
        <f t="shared" si="9"/>
        <v>3</v>
      </c>
      <c r="AD81">
        <f t="shared" si="10"/>
        <v>0</v>
      </c>
      <c r="AE81" t="s">
        <v>54</v>
      </c>
      <c r="AF81">
        <v>1</v>
      </c>
      <c r="AG81" t="b">
        <v>0</v>
      </c>
      <c r="AH81">
        <v>1</v>
      </c>
      <c r="AI81" t="s">
        <v>59</v>
      </c>
      <c r="AJ81">
        <v>3</v>
      </c>
      <c r="AK81">
        <v>0</v>
      </c>
      <c r="AL81">
        <f t="shared" si="11"/>
        <v>4</v>
      </c>
      <c r="AM81">
        <f t="shared" si="12"/>
        <v>0</v>
      </c>
      <c r="AN81" t="s">
        <v>64</v>
      </c>
      <c r="AO81">
        <v>3</v>
      </c>
      <c r="AP81" t="s">
        <v>8</v>
      </c>
      <c r="AQ81">
        <v>6</v>
      </c>
      <c r="AR81" t="s">
        <v>63</v>
      </c>
      <c r="AS81" t="s">
        <v>64</v>
      </c>
      <c r="AT81" t="s">
        <v>64</v>
      </c>
      <c r="AU81" t="s">
        <v>61</v>
      </c>
      <c r="AV81">
        <v>4</v>
      </c>
      <c r="AW81">
        <v>3</v>
      </c>
      <c r="AX81">
        <v>3</v>
      </c>
      <c r="AY81">
        <v>1</v>
      </c>
      <c r="AZ81">
        <f t="shared" si="13"/>
        <v>11</v>
      </c>
      <c r="BA81">
        <f t="shared" si="14"/>
        <v>0</v>
      </c>
      <c r="BB81" t="s">
        <v>55</v>
      </c>
      <c r="BC81" t="s">
        <v>55</v>
      </c>
      <c r="BD81" t="s">
        <v>55</v>
      </c>
      <c r="BE81" t="s">
        <v>55</v>
      </c>
      <c r="BF81" t="s">
        <v>55</v>
      </c>
      <c r="BG81" t="s">
        <v>54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3</v>
      </c>
      <c r="BO81" t="s">
        <v>63</v>
      </c>
      <c r="BP81">
        <v>4</v>
      </c>
      <c r="BQ81" t="s">
        <v>54</v>
      </c>
      <c r="BR81">
        <v>1</v>
      </c>
      <c r="BS81" t="s">
        <v>72</v>
      </c>
      <c r="BT81">
        <v>4</v>
      </c>
      <c r="BU81" t="s">
        <v>8</v>
      </c>
      <c r="BV81">
        <v>1</v>
      </c>
      <c r="BW81" t="s">
        <v>18</v>
      </c>
      <c r="BX81">
        <v>3</v>
      </c>
      <c r="BY81">
        <v>3</v>
      </c>
      <c r="BZ81">
        <v>3</v>
      </c>
      <c r="CA81" t="s">
        <v>54</v>
      </c>
      <c r="CB81" t="s">
        <v>55</v>
      </c>
      <c r="CC81" t="s">
        <v>55</v>
      </c>
      <c r="CD81" t="s">
        <v>55</v>
      </c>
      <c r="CE81" t="s">
        <v>55</v>
      </c>
      <c r="CF81" t="s">
        <v>54</v>
      </c>
      <c r="CG81">
        <v>0</v>
      </c>
      <c r="CH81">
        <v>1</v>
      </c>
      <c r="CI81">
        <v>1</v>
      </c>
      <c r="CJ81">
        <v>1</v>
      </c>
      <c r="CK81">
        <v>1</v>
      </c>
      <c r="CL81">
        <v>0</v>
      </c>
      <c r="CM81">
        <f t="shared" si="15"/>
        <v>4</v>
      </c>
    </row>
    <row r="82" spans="1:91" x14ac:dyDescent="0.25">
      <c r="A82">
        <v>80</v>
      </c>
      <c r="B82">
        <v>22</v>
      </c>
      <c r="C82">
        <f t="shared" si="8"/>
        <v>1</v>
      </c>
      <c r="D82" t="s">
        <v>42</v>
      </c>
      <c r="E82">
        <v>2</v>
      </c>
      <c r="F82" t="s">
        <v>43</v>
      </c>
      <c r="G82">
        <v>2</v>
      </c>
      <c r="H82">
        <v>4</v>
      </c>
      <c r="I82" t="s">
        <v>80</v>
      </c>
      <c r="J82">
        <v>2</v>
      </c>
      <c r="M82" t="s">
        <v>50</v>
      </c>
      <c r="N82">
        <v>2</v>
      </c>
      <c r="O82" t="s">
        <v>55</v>
      </c>
      <c r="P82">
        <v>0</v>
      </c>
      <c r="Q82" t="s">
        <v>54</v>
      </c>
      <c r="R82">
        <v>1</v>
      </c>
      <c r="S82" t="s">
        <v>55</v>
      </c>
      <c r="T82">
        <v>0</v>
      </c>
      <c r="U82" t="s">
        <v>55</v>
      </c>
      <c r="V82">
        <v>0</v>
      </c>
      <c r="W82" t="s">
        <v>54</v>
      </c>
      <c r="X82">
        <v>1</v>
      </c>
      <c r="Y82" t="s">
        <v>55</v>
      </c>
      <c r="Z82">
        <v>0</v>
      </c>
      <c r="AA82" t="s">
        <v>54</v>
      </c>
      <c r="AB82">
        <v>1</v>
      </c>
      <c r="AC82">
        <f t="shared" si="9"/>
        <v>3</v>
      </c>
      <c r="AD82">
        <f t="shared" si="10"/>
        <v>0</v>
      </c>
      <c r="AE82" t="s">
        <v>54</v>
      </c>
      <c r="AF82">
        <v>1</v>
      </c>
      <c r="AG82" t="b">
        <v>0</v>
      </c>
      <c r="AH82">
        <v>1</v>
      </c>
      <c r="AI82" t="s">
        <v>57</v>
      </c>
      <c r="AJ82">
        <v>1</v>
      </c>
      <c r="AK82">
        <v>0</v>
      </c>
      <c r="AL82">
        <f t="shared" si="11"/>
        <v>4</v>
      </c>
      <c r="AM82">
        <f t="shared" si="12"/>
        <v>0</v>
      </c>
      <c r="AN82" t="s">
        <v>63</v>
      </c>
      <c r="AO82">
        <v>4</v>
      </c>
      <c r="AP82" t="s">
        <v>8</v>
      </c>
      <c r="AQ82">
        <v>6</v>
      </c>
      <c r="AR82" t="s">
        <v>63</v>
      </c>
      <c r="AS82" t="s">
        <v>63</v>
      </c>
      <c r="AT82" t="s">
        <v>63</v>
      </c>
      <c r="AU82" t="s">
        <v>63</v>
      </c>
      <c r="AV82">
        <v>4</v>
      </c>
      <c r="AW82">
        <v>4</v>
      </c>
      <c r="AX82">
        <v>4</v>
      </c>
      <c r="AY82">
        <v>2</v>
      </c>
      <c r="AZ82">
        <f t="shared" si="13"/>
        <v>14</v>
      </c>
      <c r="BA82">
        <f t="shared" si="14"/>
        <v>1</v>
      </c>
      <c r="BB82" t="s">
        <v>55</v>
      </c>
      <c r="BC82" t="s">
        <v>55</v>
      </c>
      <c r="BD82" t="s">
        <v>55</v>
      </c>
      <c r="BE82" t="s">
        <v>55</v>
      </c>
      <c r="BF82" t="s">
        <v>55</v>
      </c>
      <c r="BG82" t="s">
        <v>54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3</v>
      </c>
      <c r="BO82" t="s">
        <v>61</v>
      </c>
      <c r="BP82">
        <v>5</v>
      </c>
      <c r="BQ82" t="s">
        <v>54</v>
      </c>
      <c r="BR82">
        <v>1</v>
      </c>
      <c r="BS82" t="s">
        <v>72</v>
      </c>
      <c r="BT82">
        <v>4</v>
      </c>
      <c r="BU82" t="s">
        <v>8</v>
      </c>
      <c r="BV82">
        <v>1</v>
      </c>
      <c r="BW82" t="s">
        <v>19</v>
      </c>
      <c r="BX82" t="s">
        <v>77</v>
      </c>
      <c r="BY82">
        <v>2</v>
      </c>
      <c r="BZ82">
        <v>2</v>
      </c>
      <c r="CA82" t="s">
        <v>55</v>
      </c>
      <c r="CB82" t="s">
        <v>55</v>
      </c>
      <c r="CC82" t="s">
        <v>54</v>
      </c>
      <c r="CD82" t="s">
        <v>55</v>
      </c>
      <c r="CE82" t="s">
        <v>55</v>
      </c>
      <c r="CF82" t="s">
        <v>55</v>
      </c>
      <c r="CG82">
        <v>1</v>
      </c>
      <c r="CH82">
        <v>1</v>
      </c>
      <c r="CI82">
        <v>0</v>
      </c>
      <c r="CJ82">
        <v>1</v>
      </c>
      <c r="CK82">
        <v>1</v>
      </c>
      <c r="CL82">
        <v>1</v>
      </c>
      <c r="CM82">
        <f t="shared" si="15"/>
        <v>5</v>
      </c>
    </row>
    <row r="83" spans="1:91" x14ac:dyDescent="0.25">
      <c r="A83">
        <v>81</v>
      </c>
      <c r="B83">
        <v>24</v>
      </c>
      <c r="C83">
        <f t="shared" si="8"/>
        <v>1</v>
      </c>
      <c r="D83" t="s">
        <v>41</v>
      </c>
      <c r="E83">
        <v>1</v>
      </c>
      <c r="F83" t="s">
        <v>43</v>
      </c>
      <c r="G83">
        <v>2</v>
      </c>
      <c r="H83">
        <v>4</v>
      </c>
      <c r="I83" t="s">
        <v>80</v>
      </c>
      <c r="J83">
        <v>2</v>
      </c>
      <c r="M83" t="s">
        <v>49</v>
      </c>
      <c r="N83">
        <v>1</v>
      </c>
      <c r="O83" t="s">
        <v>55</v>
      </c>
      <c r="P83">
        <v>0</v>
      </c>
      <c r="Q83" t="s">
        <v>54</v>
      </c>
      <c r="R83">
        <v>1</v>
      </c>
      <c r="S83" t="s">
        <v>54</v>
      </c>
      <c r="T83">
        <v>1</v>
      </c>
      <c r="U83" t="s">
        <v>55</v>
      </c>
      <c r="V83">
        <v>0</v>
      </c>
      <c r="W83" t="s">
        <v>55</v>
      </c>
      <c r="X83">
        <v>0</v>
      </c>
      <c r="Y83" t="s">
        <v>55</v>
      </c>
      <c r="Z83">
        <v>0</v>
      </c>
      <c r="AA83" t="s">
        <v>54</v>
      </c>
      <c r="AB83">
        <v>1</v>
      </c>
      <c r="AC83">
        <f t="shared" si="9"/>
        <v>3</v>
      </c>
      <c r="AD83">
        <f t="shared" si="10"/>
        <v>0</v>
      </c>
      <c r="AE83" t="s">
        <v>54</v>
      </c>
      <c r="AF83">
        <v>1</v>
      </c>
      <c r="AG83" t="b">
        <v>0</v>
      </c>
      <c r="AH83">
        <v>1</v>
      </c>
      <c r="AI83" t="s">
        <v>59</v>
      </c>
      <c r="AJ83">
        <v>3</v>
      </c>
      <c r="AK83">
        <v>0</v>
      </c>
      <c r="AL83">
        <f t="shared" si="11"/>
        <v>4</v>
      </c>
      <c r="AM83">
        <f t="shared" si="12"/>
        <v>0</v>
      </c>
      <c r="AN83" t="s">
        <v>61</v>
      </c>
      <c r="AO83">
        <v>5</v>
      </c>
      <c r="AP83" t="s">
        <v>66</v>
      </c>
      <c r="AQ83">
        <v>3</v>
      </c>
      <c r="AR83" t="s">
        <v>64</v>
      </c>
      <c r="AS83" t="s">
        <v>61</v>
      </c>
      <c r="AT83" t="s">
        <v>63</v>
      </c>
      <c r="AU83" t="s">
        <v>63</v>
      </c>
      <c r="AV83">
        <v>3</v>
      </c>
      <c r="AW83">
        <v>5</v>
      </c>
      <c r="AX83">
        <v>4</v>
      </c>
      <c r="AY83">
        <v>2</v>
      </c>
      <c r="AZ83">
        <f t="shared" si="13"/>
        <v>14</v>
      </c>
      <c r="BA83">
        <f t="shared" si="14"/>
        <v>1</v>
      </c>
      <c r="BB83" t="s">
        <v>54</v>
      </c>
      <c r="BC83" t="s">
        <v>55</v>
      </c>
      <c r="BD83" t="s">
        <v>55</v>
      </c>
      <c r="BE83" t="s">
        <v>55</v>
      </c>
      <c r="BF83" t="s">
        <v>55</v>
      </c>
      <c r="BG83" t="s">
        <v>55</v>
      </c>
      <c r="BH83">
        <v>1</v>
      </c>
      <c r="BI83">
        <v>0</v>
      </c>
      <c r="BJ83">
        <v>0</v>
      </c>
      <c r="BK83">
        <v>0</v>
      </c>
      <c r="BL83">
        <v>2</v>
      </c>
      <c r="BM83">
        <v>0</v>
      </c>
      <c r="BO83" t="s">
        <v>68</v>
      </c>
      <c r="BP83">
        <v>2</v>
      </c>
      <c r="BQ83" t="s">
        <v>54</v>
      </c>
      <c r="BR83">
        <v>1</v>
      </c>
      <c r="BS83" t="s">
        <v>72</v>
      </c>
      <c r="BT83">
        <v>4</v>
      </c>
      <c r="BU83" t="s">
        <v>73</v>
      </c>
      <c r="BV83">
        <v>2</v>
      </c>
      <c r="BX83" t="s">
        <v>76</v>
      </c>
      <c r="BY83">
        <v>4</v>
      </c>
      <c r="BZ83">
        <v>3</v>
      </c>
      <c r="CA83" t="s">
        <v>55</v>
      </c>
      <c r="CB83" t="s">
        <v>54</v>
      </c>
      <c r="CC83" t="s">
        <v>55</v>
      </c>
      <c r="CD83" t="s">
        <v>54</v>
      </c>
      <c r="CE83" t="s">
        <v>54</v>
      </c>
      <c r="CF83" t="s">
        <v>55</v>
      </c>
      <c r="CG83">
        <v>1</v>
      </c>
      <c r="CH83">
        <v>0</v>
      </c>
      <c r="CI83">
        <v>1</v>
      </c>
      <c r="CJ83">
        <v>0</v>
      </c>
      <c r="CK83">
        <v>0</v>
      </c>
      <c r="CL83">
        <v>1</v>
      </c>
      <c r="CM83">
        <f t="shared" si="15"/>
        <v>3</v>
      </c>
    </row>
    <row r="84" spans="1:91" x14ac:dyDescent="0.25">
      <c r="A84">
        <v>82</v>
      </c>
      <c r="B84">
        <v>22</v>
      </c>
      <c r="C84">
        <f t="shared" si="8"/>
        <v>1</v>
      </c>
      <c r="D84" t="s">
        <v>41</v>
      </c>
      <c r="E84">
        <v>1</v>
      </c>
      <c r="F84" t="s">
        <v>43</v>
      </c>
      <c r="G84">
        <v>2</v>
      </c>
      <c r="H84">
        <v>2</v>
      </c>
      <c r="I84" t="s">
        <v>80</v>
      </c>
      <c r="J84">
        <v>2</v>
      </c>
      <c r="M84" t="s">
        <v>52</v>
      </c>
      <c r="N84">
        <v>4</v>
      </c>
      <c r="O84" t="s">
        <v>55</v>
      </c>
      <c r="P84">
        <v>0</v>
      </c>
      <c r="Q84" t="s">
        <v>54</v>
      </c>
      <c r="R84">
        <v>1</v>
      </c>
      <c r="S84" t="s">
        <v>55</v>
      </c>
      <c r="T84">
        <v>0</v>
      </c>
      <c r="U84" t="s">
        <v>55</v>
      </c>
      <c r="V84">
        <v>0</v>
      </c>
      <c r="W84" t="s">
        <v>54</v>
      </c>
      <c r="X84">
        <v>1</v>
      </c>
      <c r="Y84" t="s">
        <v>55</v>
      </c>
      <c r="Z84">
        <v>0</v>
      </c>
      <c r="AA84" t="s">
        <v>54</v>
      </c>
      <c r="AB84">
        <v>1</v>
      </c>
      <c r="AC84">
        <f t="shared" si="9"/>
        <v>3</v>
      </c>
      <c r="AD84">
        <f t="shared" si="10"/>
        <v>0</v>
      </c>
      <c r="AE84" t="s">
        <v>54</v>
      </c>
      <c r="AF84">
        <v>1</v>
      </c>
      <c r="AG84" t="b">
        <v>1</v>
      </c>
      <c r="AH84">
        <v>0</v>
      </c>
      <c r="AI84" t="s">
        <v>59</v>
      </c>
      <c r="AJ84">
        <v>3</v>
      </c>
      <c r="AK84">
        <v>0</v>
      </c>
      <c r="AL84">
        <f t="shared" si="11"/>
        <v>3</v>
      </c>
      <c r="AM84">
        <f t="shared" si="12"/>
        <v>0</v>
      </c>
      <c r="AN84" t="s">
        <v>63</v>
      </c>
      <c r="AO84">
        <v>4</v>
      </c>
      <c r="AP84" t="s">
        <v>8</v>
      </c>
      <c r="AQ84">
        <v>6</v>
      </c>
      <c r="AR84" t="s">
        <v>60</v>
      </c>
      <c r="AS84" t="s">
        <v>62</v>
      </c>
      <c r="AT84" t="s">
        <v>64</v>
      </c>
      <c r="AU84" t="s">
        <v>61</v>
      </c>
      <c r="AV84">
        <v>1</v>
      </c>
      <c r="AW84">
        <v>2</v>
      </c>
      <c r="AX84">
        <v>3</v>
      </c>
      <c r="AY84">
        <v>1</v>
      </c>
      <c r="AZ84">
        <f t="shared" si="13"/>
        <v>7</v>
      </c>
      <c r="BA84">
        <f t="shared" si="14"/>
        <v>0</v>
      </c>
      <c r="BB84" t="s">
        <v>54</v>
      </c>
      <c r="BC84" t="s">
        <v>55</v>
      </c>
      <c r="BD84" t="s">
        <v>55</v>
      </c>
      <c r="BE84" t="s">
        <v>55</v>
      </c>
      <c r="BF84" t="s">
        <v>55</v>
      </c>
      <c r="BG84" t="s">
        <v>55</v>
      </c>
      <c r="BH84">
        <v>1</v>
      </c>
      <c r="BI84">
        <v>0</v>
      </c>
      <c r="BJ84">
        <v>0</v>
      </c>
      <c r="BK84">
        <v>0</v>
      </c>
      <c r="BL84">
        <v>2</v>
      </c>
      <c r="BM84">
        <v>0</v>
      </c>
      <c r="BO84" t="s">
        <v>60</v>
      </c>
      <c r="BP84">
        <v>1</v>
      </c>
      <c r="BQ84" t="s">
        <v>54</v>
      </c>
      <c r="BR84">
        <v>1</v>
      </c>
      <c r="BS84" t="s">
        <v>72</v>
      </c>
      <c r="BT84">
        <v>4</v>
      </c>
      <c r="BU84" t="s">
        <v>8</v>
      </c>
      <c r="BV84">
        <v>1</v>
      </c>
      <c r="BW84" t="s">
        <v>18</v>
      </c>
      <c r="BX84" t="s">
        <v>77</v>
      </c>
      <c r="BY84">
        <v>2</v>
      </c>
      <c r="BZ84">
        <v>2</v>
      </c>
      <c r="CA84" t="s">
        <v>55</v>
      </c>
      <c r="CB84" t="s">
        <v>54</v>
      </c>
      <c r="CC84" t="s">
        <v>55</v>
      </c>
      <c r="CD84" t="s">
        <v>54</v>
      </c>
      <c r="CE84" t="s">
        <v>55</v>
      </c>
      <c r="CF84" t="s">
        <v>54</v>
      </c>
      <c r="CG84">
        <v>1</v>
      </c>
      <c r="CH84">
        <v>0</v>
      </c>
      <c r="CI84">
        <v>1</v>
      </c>
      <c r="CJ84">
        <v>0</v>
      </c>
      <c r="CK84">
        <v>1</v>
      </c>
      <c r="CL84">
        <v>0</v>
      </c>
      <c r="CM84">
        <f t="shared" si="15"/>
        <v>3</v>
      </c>
    </row>
    <row r="85" spans="1:91" x14ac:dyDescent="0.25">
      <c r="A85">
        <v>83</v>
      </c>
      <c r="B85">
        <v>21</v>
      </c>
      <c r="C85">
        <f t="shared" si="8"/>
        <v>1</v>
      </c>
      <c r="D85" t="s">
        <v>42</v>
      </c>
      <c r="E85">
        <v>2</v>
      </c>
      <c r="F85" t="s">
        <v>44</v>
      </c>
      <c r="G85">
        <v>1</v>
      </c>
      <c r="H85">
        <v>3</v>
      </c>
      <c r="I85" t="s">
        <v>80</v>
      </c>
      <c r="J85">
        <v>2</v>
      </c>
      <c r="M85" t="s">
        <v>50</v>
      </c>
      <c r="N85">
        <v>2</v>
      </c>
      <c r="O85" t="s">
        <v>55</v>
      </c>
      <c r="P85">
        <v>0</v>
      </c>
      <c r="Q85" t="s">
        <v>54</v>
      </c>
      <c r="R85">
        <v>1</v>
      </c>
      <c r="S85" t="s">
        <v>55</v>
      </c>
      <c r="T85">
        <v>0</v>
      </c>
      <c r="U85" t="s">
        <v>55</v>
      </c>
      <c r="V85">
        <v>0</v>
      </c>
      <c r="W85" t="s">
        <v>55</v>
      </c>
      <c r="X85">
        <v>0</v>
      </c>
      <c r="Y85" t="s">
        <v>54</v>
      </c>
      <c r="Z85">
        <v>1</v>
      </c>
      <c r="AA85" t="s">
        <v>54</v>
      </c>
      <c r="AB85">
        <v>1</v>
      </c>
      <c r="AC85">
        <f t="shared" si="9"/>
        <v>3</v>
      </c>
      <c r="AD85">
        <f t="shared" si="10"/>
        <v>0</v>
      </c>
      <c r="AE85" t="s">
        <v>54</v>
      </c>
      <c r="AF85">
        <v>1</v>
      </c>
      <c r="AG85" t="b">
        <v>1</v>
      </c>
      <c r="AH85">
        <v>0</v>
      </c>
      <c r="AI85" t="s">
        <v>56</v>
      </c>
      <c r="AJ85">
        <v>0</v>
      </c>
      <c r="AK85">
        <v>0</v>
      </c>
      <c r="AL85">
        <f t="shared" si="11"/>
        <v>3</v>
      </c>
      <c r="AM85">
        <f t="shared" si="12"/>
        <v>0</v>
      </c>
      <c r="AN85" t="s">
        <v>61</v>
      </c>
      <c r="AO85">
        <v>5</v>
      </c>
      <c r="AP85" t="s">
        <v>66</v>
      </c>
      <c r="AQ85">
        <v>3</v>
      </c>
      <c r="AR85" t="s">
        <v>63</v>
      </c>
      <c r="AS85" t="s">
        <v>61</v>
      </c>
      <c r="AT85" t="s">
        <v>63</v>
      </c>
      <c r="AU85" t="s">
        <v>63</v>
      </c>
      <c r="AV85">
        <v>4</v>
      </c>
      <c r="AW85">
        <v>5</v>
      </c>
      <c r="AX85">
        <v>4</v>
      </c>
      <c r="AY85">
        <v>2</v>
      </c>
      <c r="AZ85">
        <f t="shared" si="13"/>
        <v>15</v>
      </c>
      <c r="BA85">
        <f t="shared" si="14"/>
        <v>1</v>
      </c>
      <c r="BB85" t="s">
        <v>55</v>
      </c>
      <c r="BC85" t="s">
        <v>55</v>
      </c>
      <c r="BD85" t="s">
        <v>55</v>
      </c>
      <c r="BE85" t="s">
        <v>55</v>
      </c>
      <c r="BF85" t="s">
        <v>55</v>
      </c>
      <c r="BG85" t="s">
        <v>54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3</v>
      </c>
      <c r="BO85" t="s">
        <v>64</v>
      </c>
      <c r="BP85">
        <v>3</v>
      </c>
      <c r="BQ85" t="s">
        <v>54</v>
      </c>
      <c r="BR85">
        <v>1</v>
      </c>
      <c r="BS85" t="s">
        <v>72</v>
      </c>
      <c r="BT85">
        <v>4</v>
      </c>
      <c r="BU85" t="s">
        <v>8</v>
      </c>
      <c r="BV85">
        <v>1</v>
      </c>
      <c r="BW85" t="s">
        <v>20</v>
      </c>
      <c r="BX85" t="s">
        <v>77</v>
      </c>
      <c r="BY85">
        <v>2</v>
      </c>
      <c r="BZ85">
        <v>2</v>
      </c>
      <c r="CA85" t="s">
        <v>55</v>
      </c>
      <c r="CB85" t="s">
        <v>55</v>
      </c>
      <c r="CC85" t="s">
        <v>55</v>
      </c>
      <c r="CD85" t="s">
        <v>54</v>
      </c>
      <c r="CE85" t="s">
        <v>54</v>
      </c>
      <c r="CF85" t="s">
        <v>55</v>
      </c>
      <c r="CG85">
        <v>1</v>
      </c>
      <c r="CH85">
        <v>1</v>
      </c>
      <c r="CI85">
        <v>1</v>
      </c>
      <c r="CJ85">
        <v>0</v>
      </c>
      <c r="CK85">
        <v>0</v>
      </c>
      <c r="CL85">
        <v>1</v>
      </c>
      <c r="CM85">
        <f t="shared" si="15"/>
        <v>4</v>
      </c>
    </row>
    <row r="86" spans="1:91" x14ac:dyDescent="0.25">
      <c r="A86">
        <v>84</v>
      </c>
      <c r="B86">
        <v>22</v>
      </c>
      <c r="C86">
        <f t="shared" si="8"/>
        <v>1</v>
      </c>
      <c r="D86" t="s">
        <v>42</v>
      </c>
      <c r="E86">
        <v>2</v>
      </c>
      <c r="F86" t="s">
        <v>44</v>
      </c>
      <c r="G86">
        <v>1</v>
      </c>
      <c r="H86">
        <v>3</v>
      </c>
      <c r="I86" t="s">
        <v>80</v>
      </c>
      <c r="J86">
        <v>2</v>
      </c>
      <c r="M86" t="s">
        <v>50</v>
      </c>
      <c r="N86">
        <v>2</v>
      </c>
      <c r="O86" t="s">
        <v>55</v>
      </c>
      <c r="P86">
        <v>0</v>
      </c>
      <c r="Q86" t="s">
        <v>54</v>
      </c>
      <c r="R86">
        <v>1</v>
      </c>
      <c r="S86" t="s">
        <v>55</v>
      </c>
      <c r="T86">
        <v>0</v>
      </c>
      <c r="U86" t="s">
        <v>55</v>
      </c>
      <c r="V86">
        <v>0</v>
      </c>
      <c r="W86" t="s">
        <v>55</v>
      </c>
      <c r="X86">
        <v>0</v>
      </c>
      <c r="Y86" t="s">
        <v>55</v>
      </c>
      <c r="Z86">
        <v>0</v>
      </c>
      <c r="AA86" t="s">
        <v>55</v>
      </c>
      <c r="AB86">
        <v>0</v>
      </c>
      <c r="AC86">
        <f t="shared" si="9"/>
        <v>1</v>
      </c>
      <c r="AD86">
        <f t="shared" si="10"/>
        <v>0</v>
      </c>
      <c r="AE86" t="s">
        <v>54</v>
      </c>
      <c r="AF86">
        <v>1</v>
      </c>
      <c r="AG86" t="b">
        <v>1</v>
      </c>
      <c r="AH86">
        <v>0</v>
      </c>
      <c r="AI86" t="s">
        <v>59</v>
      </c>
      <c r="AJ86">
        <v>3</v>
      </c>
      <c r="AK86">
        <v>0</v>
      </c>
      <c r="AL86">
        <f t="shared" si="11"/>
        <v>1</v>
      </c>
      <c r="AM86">
        <f t="shared" si="12"/>
        <v>0</v>
      </c>
      <c r="AN86" t="s">
        <v>63</v>
      </c>
      <c r="AO86">
        <v>4</v>
      </c>
      <c r="AP86" t="s">
        <v>67</v>
      </c>
      <c r="AQ86">
        <v>5</v>
      </c>
      <c r="AR86" t="s">
        <v>64</v>
      </c>
      <c r="AS86" t="s">
        <v>61</v>
      </c>
      <c r="AT86" t="s">
        <v>63</v>
      </c>
      <c r="AU86" t="s">
        <v>63</v>
      </c>
      <c r="AV86">
        <v>3</v>
      </c>
      <c r="AW86">
        <v>5</v>
      </c>
      <c r="AX86">
        <v>4</v>
      </c>
      <c r="AY86">
        <v>2</v>
      </c>
      <c r="AZ86">
        <f t="shared" si="13"/>
        <v>14</v>
      </c>
      <c r="BA86">
        <f t="shared" si="14"/>
        <v>1</v>
      </c>
      <c r="BB86" t="s">
        <v>55</v>
      </c>
      <c r="BC86" t="s">
        <v>54</v>
      </c>
      <c r="BD86" t="s">
        <v>55</v>
      </c>
      <c r="BE86" t="s">
        <v>55</v>
      </c>
      <c r="BF86" t="s">
        <v>55</v>
      </c>
      <c r="BG86" t="s">
        <v>55</v>
      </c>
      <c r="BH86">
        <v>0</v>
      </c>
      <c r="BI86">
        <v>1</v>
      </c>
      <c r="BJ86">
        <v>0</v>
      </c>
      <c r="BK86">
        <v>0</v>
      </c>
      <c r="BL86">
        <v>2</v>
      </c>
      <c r="BM86">
        <v>0</v>
      </c>
      <c r="BO86" t="s">
        <v>60</v>
      </c>
      <c r="BP86">
        <v>1</v>
      </c>
      <c r="BQ86" t="s">
        <v>54</v>
      </c>
      <c r="BR86">
        <v>1</v>
      </c>
      <c r="BS86" t="s">
        <v>72</v>
      </c>
      <c r="BT86">
        <v>4</v>
      </c>
      <c r="BU86" t="s">
        <v>8</v>
      </c>
      <c r="BV86">
        <v>1</v>
      </c>
      <c r="BW86" t="s">
        <v>20</v>
      </c>
      <c r="BX86" t="s">
        <v>77</v>
      </c>
      <c r="BY86">
        <v>2</v>
      </c>
      <c r="BZ86">
        <v>2</v>
      </c>
      <c r="CA86" t="s">
        <v>55</v>
      </c>
      <c r="CB86" t="s">
        <v>54</v>
      </c>
      <c r="CC86" t="s">
        <v>55</v>
      </c>
      <c r="CD86" t="s">
        <v>55</v>
      </c>
      <c r="CE86" t="s">
        <v>54</v>
      </c>
      <c r="CF86" t="s">
        <v>55</v>
      </c>
      <c r="CG86">
        <v>1</v>
      </c>
      <c r="CH86">
        <v>0</v>
      </c>
      <c r="CI86">
        <v>1</v>
      </c>
      <c r="CJ86">
        <v>1</v>
      </c>
      <c r="CK86">
        <v>0</v>
      </c>
      <c r="CL86">
        <v>1</v>
      </c>
      <c r="CM86">
        <f t="shared" si="15"/>
        <v>4</v>
      </c>
    </row>
    <row r="87" spans="1:91" x14ac:dyDescent="0.25">
      <c r="A87">
        <v>85</v>
      </c>
      <c r="B87">
        <v>21</v>
      </c>
      <c r="C87">
        <f t="shared" si="8"/>
        <v>1</v>
      </c>
      <c r="D87" t="s">
        <v>41</v>
      </c>
      <c r="E87">
        <v>1</v>
      </c>
      <c r="F87" t="s">
        <v>43</v>
      </c>
      <c r="G87">
        <v>2</v>
      </c>
      <c r="H87">
        <v>2</v>
      </c>
      <c r="I87" t="s">
        <v>80</v>
      </c>
      <c r="J87">
        <v>2</v>
      </c>
      <c r="M87" t="s">
        <v>49</v>
      </c>
      <c r="N87">
        <v>1</v>
      </c>
      <c r="O87" t="s">
        <v>55</v>
      </c>
      <c r="P87">
        <v>0</v>
      </c>
      <c r="Q87" t="s">
        <v>54</v>
      </c>
      <c r="R87">
        <v>1</v>
      </c>
      <c r="S87" t="s">
        <v>55</v>
      </c>
      <c r="T87">
        <v>0</v>
      </c>
      <c r="U87" t="s">
        <v>55</v>
      </c>
      <c r="V87">
        <v>0</v>
      </c>
      <c r="W87" t="s">
        <v>55</v>
      </c>
      <c r="X87">
        <v>0</v>
      </c>
      <c r="Y87" t="s">
        <v>55</v>
      </c>
      <c r="Z87">
        <v>0</v>
      </c>
      <c r="AA87" t="s">
        <v>54</v>
      </c>
      <c r="AB87">
        <v>1</v>
      </c>
      <c r="AC87">
        <f t="shared" si="9"/>
        <v>2</v>
      </c>
      <c r="AD87">
        <f t="shared" si="10"/>
        <v>0</v>
      </c>
      <c r="AE87" t="s">
        <v>54</v>
      </c>
      <c r="AF87">
        <v>1</v>
      </c>
      <c r="AG87" t="b">
        <v>1</v>
      </c>
      <c r="AH87">
        <v>0</v>
      </c>
      <c r="AI87" t="s">
        <v>56</v>
      </c>
      <c r="AJ87">
        <v>0</v>
      </c>
      <c r="AK87">
        <v>0</v>
      </c>
      <c r="AL87">
        <f t="shared" si="11"/>
        <v>2</v>
      </c>
      <c r="AM87">
        <f t="shared" si="12"/>
        <v>0</v>
      </c>
      <c r="AN87" t="s">
        <v>64</v>
      </c>
      <c r="AO87">
        <v>3</v>
      </c>
      <c r="AP87" t="s">
        <v>8</v>
      </c>
      <c r="AQ87">
        <v>6</v>
      </c>
      <c r="AR87" t="s">
        <v>62</v>
      </c>
      <c r="AS87" t="s">
        <v>63</v>
      </c>
      <c r="AT87" t="s">
        <v>62</v>
      </c>
      <c r="AU87" t="s">
        <v>63</v>
      </c>
      <c r="AV87">
        <v>2</v>
      </c>
      <c r="AW87">
        <v>4</v>
      </c>
      <c r="AX87">
        <v>2</v>
      </c>
      <c r="AY87">
        <v>2</v>
      </c>
      <c r="AZ87">
        <f t="shared" si="13"/>
        <v>10</v>
      </c>
      <c r="BA87">
        <f t="shared" si="14"/>
        <v>0</v>
      </c>
      <c r="BB87" t="s">
        <v>54</v>
      </c>
      <c r="BC87" t="s">
        <v>55</v>
      </c>
      <c r="BD87" t="s">
        <v>55</v>
      </c>
      <c r="BE87" t="s">
        <v>55</v>
      </c>
      <c r="BF87" t="s">
        <v>55</v>
      </c>
      <c r="BG87" t="s">
        <v>55</v>
      </c>
      <c r="BH87">
        <v>1</v>
      </c>
      <c r="BI87">
        <v>0</v>
      </c>
      <c r="BJ87">
        <v>0</v>
      </c>
      <c r="BK87">
        <v>0</v>
      </c>
      <c r="BL87">
        <v>2</v>
      </c>
      <c r="BM87">
        <v>0</v>
      </c>
      <c r="BO87" t="s">
        <v>60</v>
      </c>
      <c r="BP87">
        <v>1</v>
      </c>
      <c r="BQ87" t="s">
        <v>54</v>
      </c>
      <c r="BR87">
        <v>1</v>
      </c>
      <c r="BS87" t="s">
        <v>71</v>
      </c>
      <c r="BT87">
        <v>3</v>
      </c>
      <c r="BU87" t="s">
        <v>75</v>
      </c>
      <c r="BV87">
        <v>1</v>
      </c>
      <c r="BX87" t="s">
        <v>76</v>
      </c>
      <c r="BY87">
        <v>4</v>
      </c>
      <c r="BZ87">
        <v>3</v>
      </c>
      <c r="CA87" t="s">
        <v>55</v>
      </c>
      <c r="CB87" t="s">
        <v>54</v>
      </c>
      <c r="CC87" t="s">
        <v>55</v>
      </c>
      <c r="CD87" t="s">
        <v>54</v>
      </c>
      <c r="CE87" t="s">
        <v>55</v>
      </c>
      <c r="CF87" t="s">
        <v>54</v>
      </c>
      <c r="CG87">
        <v>1</v>
      </c>
      <c r="CH87">
        <v>0</v>
      </c>
      <c r="CI87">
        <v>1</v>
      </c>
      <c r="CJ87">
        <v>0</v>
      </c>
      <c r="CK87">
        <v>1</v>
      </c>
      <c r="CL87">
        <v>0</v>
      </c>
      <c r="CM87">
        <f t="shared" si="15"/>
        <v>3</v>
      </c>
    </row>
    <row r="88" spans="1:91" x14ac:dyDescent="0.25">
      <c r="A88">
        <v>86</v>
      </c>
      <c r="B88">
        <v>22</v>
      </c>
      <c r="C88">
        <f t="shared" si="8"/>
        <v>1</v>
      </c>
      <c r="D88" t="s">
        <v>41</v>
      </c>
      <c r="E88">
        <v>1</v>
      </c>
      <c r="F88" t="s">
        <v>43</v>
      </c>
      <c r="G88">
        <v>2</v>
      </c>
      <c r="H88">
        <v>3</v>
      </c>
      <c r="I88" t="s">
        <v>80</v>
      </c>
      <c r="J88">
        <v>2</v>
      </c>
      <c r="M88" t="s">
        <v>50</v>
      </c>
      <c r="N88">
        <v>2</v>
      </c>
      <c r="O88" t="s">
        <v>55</v>
      </c>
      <c r="P88">
        <v>0</v>
      </c>
      <c r="Q88" t="s">
        <v>54</v>
      </c>
      <c r="R88">
        <v>1</v>
      </c>
      <c r="S88" t="s">
        <v>55</v>
      </c>
      <c r="T88">
        <v>0</v>
      </c>
      <c r="U88" t="s">
        <v>55</v>
      </c>
      <c r="V88">
        <v>0</v>
      </c>
      <c r="W88" t="s">
        <v>55</v>
      </c>
      <c r="X88">
        <v>0</v>
      </c>
      <c r="Y88" t="s">
        <v>55</v>
      </c>
      <c r="Z88">
        <v>0</v>
      </c>
      <c r="AA88" t="s">
        <v>55</v>
      </c>
      <c r="AB88">
        <v>0</v>
      </c>
      <c r="AC88">
        <f t="shared" si="9"/>
        <v>1</v>
      </c>
      <c r="AD88">
        <f t="shared" si="10"/>
        <v>0</v>
      </c>
      <c r="AE88" t="s">
        <v>54</v>
      </c>
      <c r="AF88">
        <v>1</v>
      </c>
      <c r="AG88" t="b">
        <v>1</v>
      </c>
      <c r="AH88">
        <v>0</v>
      </c>
      <c r="AI88" t="s">
        <v>56</v>
      </c>
      <c r="AJ88">
        <v>0</v>
      </c>
      <c r="AK88">
        <v>0</v>
      </c>
      <c r="AL88">
        <f t="shared" si="11"/>
        <v>1</v>
      </c>
      <c r="AM88">
        <f t="shared" si="12"/>
        <v>0</v>
      </c>
      <c r="AN88" t="s">
        <v>63</v>
      </c>
      <c r="AO88">
        <v>4</v>
      </c>
      <c r="AP88" t="s">
        <v>8</v>
      </c>
      <c r="AQ88">
        <v>6</v>
      </c>
      <c r="AR88" t="s">
        <v>63</v>
      </c>
      <c r="AS88" t="s">
        <v>63</v>
      </c>
      <c r="AT88" t="s">
        <v>63</v>
      </c>
      <c r="AU88" t="s">
        <v>63</v>
      </c>
      <c r="AV88">
        <v>4</v>
      </c>
      <c r="AW88">
        <v>4</v>
      </c>
      <c r="AX88">
        <v>4</v>
      </c>
      <c r="AY88">
        <v>2</v>
      </c>
      <c r="AZ88">
        <f t="shared" si="13"/>
        <v>14</v>
      </c>
      <c r="BA88">
        <f t="shared" si="14"/>
        <v>1</v>
      </c>
      <c r="BB88" t="s">
        <v>55</v>
      </c>
      <c r="BC88" t="s">
        <v>55</v>
      </c>
      <c r="BD88" t="s">
        <v>54</v>
      </c>
      <c r="BE88" t="s">
        <v>55</v>
      </c>
      <c r="BF88" t="s">
        <v>55</v>
      </c>
      <c r="BG88" t="s">
        <v>55</v>
      </c>
      <c r="BH88">
        <v>0</v>
      </c>
      <c r="BI88">
        <v>0</v>
      </c>
      <c r="BJ88">
        <v>0</v>
      </c>
      <c r="BK88">
        <v>1</v>
      </c>
      <c r="BL88">
        <v>0</v>
      </c>
      <c r="BM88">
        <v>0</v>
      </c>
      <c r="BO88" t="s">
        <v>63</v>
      </c>
      <c r="BP88">
        <v>4</v>
      </c>
      <c r="BQ88" t="s">
        <v>54</v>
      </c>
      <c r="BR88">
        <v>1</v>
      </c>
      <c r="BS88" t="s">
        <v>72</v>
      </c>
      <c r="BT88">
        <v>4</v>
      </c>
      <c r="BU88" t="s">
        <v>73</v>
      </c>
      <c r="BV88">
        <v>2</v>
      </c>
      <c r="BX88" t="s">
        <v>77</v>
      </c>
      <c r="BY88">
        <v>2</v>
      </c>
      <c r="BZ88">
        <v>2</v>
      </c>
      <c r="CA88" t="s">
        <v>55</v>
      </c>
      <c r="CB88" t="s">
        <v>54</v>
      </c>
      <c r="CC88" t="s">
        <v>55</v>
      </c>
      <c r="CD88" t="s">
        <v>55</v>
      </c>
      <c r="CE88" t="s">
        <v>54</v>
      </c>
      <c r="CF88" t="s">
        <v>55</v>
      </c>
      <c r="CG88">
        <v>1</v>
      </c>
      <c r="CH88">
        <v>0</v>
      </c>
      <c r="CI88">
        <v>1</v>
      </c>
      <c r="CJ88">
        <v>1</v>
      </c>
      <c r="CK88">
        <v>0</v>
      </c>
      <c r="CL88">
        <v>1</v>
      </c>
      <c r="CM88">
        <f t="shared" si="15"/>
        <v>4</v>
      </c>
    </row>
    <row r="89" spans="1:91" x14ac:dyDescent="0.25">
      <c r="A89">
        <v>87</v>
      </c>
      <c r="B89">
        <v>23</v>
      </c>
      <c r="C89">
        <f t="shared" si="8"/>
        <v>1</v>
      </c>
      <c r="D89" t="s">
        <v>41</v>
      </c>
      <c r="E89">
        <v>1</v>
      </c>
      <c r="F89" t="s">
        <v>44</v>
      </c>
      <c r="G89">
        <v>1</v>
      </c>
      <c r="H89">
        <v>4</v>
      </c>
      <c r="I89" t="s">
        <v>80</v>
      </c>
      <c r="J89">
        <v>2</v>
      </c>
      <c r="M89" t="s">
        <v>49</v>
      </c>
      <c r="N89">
        <v>1</v>
      </c>
      <c r="O89" t="s">
        <v>55</v>
      </c>
      <c r="P89">
        <v>0</v>
      </c>
      <c r="Q89" t="s">
        <v>54</v>
      </c>
      <c r="R89">
        <v>1</v>
      </c>
      <c r="S89" t="s">
        <v>55</v>
      </c>
      <c r="T89">
        <v>0</v>
      </c>
      <c r="U89" t="s">
        <v>55</v>
      </c>
      <c r="V89">
        <v>0</v>
      </c>
      <c r="W89" t="s">
        <v>55</v>
      </c>
      <c r="X89">
        <v>0</v>
      </c>
      <c r="Y89" t="s">
        <v>55</v>
      </c>
      <c r="Z89">
        <v>0</v>
      </c>
      <c r="AA89" t="s">
        <v>54</v>
      </c>
      <c r="AB89">
        <v>1</v>
      </c>
      <c r="AC89">
        <f t="shared" si="9"/>
        <v>2</v>
      </c>
      <c r="AD89">
        <f t="shared" si="10"/>
        <v>0</v>
      </c>
      <c r="AE89" t="s">
        <v>54</v>
      </c>
      <c r="AF89">
        <v>1</v>
      </c>
      <c r="AG89" t="b">
        <v>1</v>
      </c>
      <c r="AH89">
        <v>0</v>
      </c>
      <c r="AI89" t="s">
        <v>57</v>
      </c>
      <c r="AJ89">
        <v>1</v>
      </c>
      <c r="AK89">
        <v>0</v>
      </c>
      <c r="AL89">
        <f t="shared" si="11"/>
        <v>2</v>
      </c>
      <c r="AM89">
        <f t="shared" si="12"/>
        <v>0</v>
      </c>
      <c r="AN89" t="s">
        <v>63</v>
      </c>
      <c r="AO89">
        <v>4</v>
      </c>
      <c r="AP89" t="s">
        <v>66</v>
      </c>
      <c r="AQ89">
        <v>3</v>
      </c>
      <c r="AR89" t="s">
        <v>62</v>
      </c>
      <c r="AS89" t="s">
        <v>62</v>
      </c>
      <c r="AT89" t="s">
        <v>64</v>
      </c>
      <c r="AU89" t="s">
        <v>61</v>
      </c>
      <c r="AV89">
        <v>2</v>
      </c>
      <c r="AW89">
        <v>2</v>
      </c>
      <c r="AX89">
        <v>3</v>
      </c>
      <c r="AY89">
        <v>1</v>
      </c>
      <c r="AZ89">
        <f t="shared" si="13"/>
        <v>8</v>
      </c>
      <c r="BA89">
        <f t="shared" si="14"/>
        <v>0</v>
      </c>
      <c r="BB89" t="s">
        <v>55</v>
      </c>
      <c r="BC89" t="s">
        <v>55</v>
      </c>
      <c r="BD89" t="s">
        <v>54</v>
      </c>
      <c r="BE89" t="s">
        <v>55</v>
      </c>
      <c r="BF89" t="s">
        <v>55</v>
      </c>
      <c r="BG89" t="s">
        <v>55</v>
      </c>
      <c r="BH89">
        <v>0</v>
      </c>
      <c r="BI89">
        <v>0</v>
      </c>
      <c r="BJ89">
        <v>0</v>
      </c>
      <c r="BK89">
        <v>1</v>
      </c>
      <c r="BL89">
        <v>0</v>
      </c>
      <c r="BM89">
        <v>0</v>
      </c>
      <c r="BO89" t="s">
        <v>60</v>
      </c>
      <c r="BP89">
        <v>1</v>
      </c>
      <c r="BQ89" t="s">
        <v>55</v>
      </c>
      <c r="BR89">
        <v>0</v>
      </c>
      <c r="BX89" t="s">
        <v>77</v>
      </c>
      <c r="BY89">
        <v>2</v>
      </c>
      <c r="BZ89">
        <v>2</v>
      </c>
      <c r="CA89" t="s">
        <v>54</v>
      </c>
      <c r="CB89" t="s">
        <v>54</v>
      </c>
      <c r="CC89" t="s">
        <v>55</v>
      </c>
      <c r="CD89" t="s">
        <v>54</v>
      </c>
      <c r="CE89" t="s">
        <v>55</v>
      </c>
      <c r="CF89" t="s">
        <v>54</v>
      </c>
      <c r="CG89">
        <v>0</v>
      </c>
      <c r="CH89">
        <v>0</v>
      </c>
      <c r="CI89">
        <v>1</v>
      </c>
      <c r="CJ89">
        <v>0</v>
      </c>
      <c r="CK89">
        <v>1</v>
      </c>
      <c r="CL89">
        <v>0</v>
      </c>
      <c r="CM89">
        <f t="shared" si="15"/>
        <v>2</v>
      </c>
    </row>
    <row r="90" spans="1:91" x14ac:dyDescent="0.25">
      <c r="A90">
        <v>88</v>
      </c>
      <c r="B90">
        <v>22</v>
      </c>
      <c r="C90">
        <f t="shared" si="8"/>
        <v>1</v>
      </c>
      <c r="D90" t="s">
        <v>41</v>
      </c>
      <c r="E90">
        <v>1</v>
      </c>
      <c r="F90" t="s">
        <v>44</v>
      </c>
      <c r="G90">
        <v>1</v>
      </c>
      <c r="H90">
        <v>3</v>
      </c>
      <c r="I90" t="s">
        <v>80</v>
      </c>
      <c r="J90">
        <v>2</v>
      </c>
      <c r="M90" t="s">
        <v>52</v>
      </c>
      <c r="N90">
        <v>4</v>
      </c>
      <c r="O90" t="s">
        <v>55</v>
      </c>
      <c r="P90">
        <v>0</v>
      </c>
      <c r="Q90" t="s">
        <v>54</v>
      </c>
      <c r="R90">
        <v>1</v>
      </c>
      <c r="S90" t="s">
        <v>55</v>
      </c>
      <c r="T90">
        <v>0</v>
      </c>
      <c r="U90" t="s">
        <v>55</v>
      </c>
      <c r="V90">
        <v>0</v>
      </c>
      <c r="W90" t="s">
        <v>54</v>
      </c>
      <c r="X90">
        <v>1</v>
      </c>
      <c r="Y90" t="s">
        <v>55</v>
      </c>
      <c r="Z90">
        <v>0</v>
      </c>
      <c r="AA90" t="s">
        <v>54</v>
      </c>
      <c r="AB90">
        <v>1</v>
      </c>
      <c r="AC90">
        <f t="shared" si="9"/>
        <v>3</v>
      </c>
      <c r="AD90">
        <f t="shared" si="10"/>
        <v>0</v>
      </c>
      <c r="AE90" t="s">
        <v>54</v>
      </c>
      <c r="AF90">
        <v>1</v>
      </c>
      <c r="AG90" t="b">
        <v>1</v>
      </c>
      <c r="AH90">
        <v>0</v>
      </c>
      <c r="AI90" t="s">
        <v>57</v>
      </c>
      <c r="AJ90">
        <v>1</v>
      </c>
      <c r="AK90">
        <v>0</v>
      </c>
      <c r="AL90">
        <f t="shared" si="11"/>
        <v>3</v>
      </c>
      <c r="AM90">
        <f t="shared" si="12"/>
        <v>0</v>
      </c>
      <c r="AN90" t="s">
        <v>63</v>
      </c>
      <c r="AO90">
        <v>4</v>
      </c>
      <c r="AP90" t="s">
        <v>8</v>
      </c>
      <c r="AQ90">
        <v>6</v>
      </c>
      <c r="AR90" t="s">
        <v>64</v>
      </c>
      <c r="AS90" t="s">
        <v>63</v>
      </c>
      <c r="AT90" t="s">
        <v>63</v>
      </c>
      <c r="AU90" t="s">
        <v>61</v>
      </c>
      <c r="AV90">
        <v>3</v>
      </c>
      <c r="AW90">
        <v>4</v>
      </c>
      <c r="AX90">
        <v>4</v>
      </c>
      <c r="AY90">
        <v>1</v>
      </c>
      <c r="AZ90">
        <f t="shared" si="13"/>
        <v>12</v>
      </c>
      <c r="BA90">
        <f t="shared" si="14"/>
        <v>1</v>
      </c>
      <c r="BB90" t="s">
        <v>55</v>
      </c>
      <c r="BC90" t="s">
        <v>55</v>
      </c>
      <c r="BD90" t="s">
        <v>54</v>
      </c>
      <c r="BE90" t="s">
        <v>55</v>
      </c>
      <c r="BF90" t="s">
        <v>55</v>
      </c>
      <c r="BG90" t="s">
        <v>55</v>
      </c>
      <c r="BH90">
        <v>0</v>
      </c>
      <c r="BI90">
        <v>0</v>
      </c>
      <c r="BJ90">
        <v>0</v>
      </c>
      <c r="BK90">
        <v>1</v>
      </c>
      <c r="BL90">
        <v>0</v>
      </c>
      <c r="BM90">
        <v>0</v>
      </c>
      <c r="BO90" t="s">
        <v>68</v>
      </c>
      <c r="BP90">
        <v>2</v>
      </c>
      <c r="BQ90" t="s">
        <v>54</v>
      </c>
      <c r="BR90">
        <v>1</v>
      </c>
      <c r="BS90" t="s">
        <v>72</v>
      </c>
      <c r="BT90">
        <v>4</v>
      </c>
      <c r="BU90" t="s">
        <v>8</v>
      </c>
      <c r="BV90">
        <v>1</v>
      </c>
      <c r="BW90" t="s">
        <v>18</v>
      </c>
      <c r="BX90" t="s">
        <v>77</v>
      </c>
      <c r="BY90">
        <v>2</v>
      </c>
      <c r="BZ90">
        <v>2</v>
      </c>
      <c r="CA90" t="s">
        <v>55</v>
      </c>
      <c r="CB90" t="s">
        <v>55</v>
      </c>
      <c r="CC90" t="s">
        <v>55</v>
      </c>
      <c r="CD90" t="s">
        <v>54</v>
      </c>
      <c r="CE90" t="s">
        <v>54</v>
      </c>
      <c r="CF90" t="s">
        <v>54</v>
      </c>
      <c r="CG90">
        <v>1</v>
      </c>
      <c r="CH90">
        <v>1</v>
      </c>
      <c r="CI90">
        <v>1</v>
      </c>
      <c r="CJ90">
        <v>0</v>
      </c>
      <c r="CK90">
        <v>0</v>
      </c>
      <c r="CL90">
        <v>0</v>
      </c>
      <c r="CM90">
        <f t="shared" si="15"/>
        <v>3</v>
      </c>
    </row>
    <row r="91" spans="1:91" x14ac:dyDescent="0.25">
      <c r="A91">
        <v>89</v>
      </c>
      <c r="B91">
        <v>20</v>
      </c>
      <c r="C91">
        <f t="shared" si="8"/>
        <v>1</v>
      </c>
      <c r="D91" t="s">
        <v>42</v>
      </c>
      <c r="E91">
        <v>2</v>
      </c>
      <c r="F91" t="s">
        <v>44</v>
      </c>
      <c r="G91">
        <v>1</v>
      </c>
      <c r="H91">
        <v>1</v>
      </c>
      <c r="I91" t="s">
        <v>80</v>
      </c>
      <c r="J91">
        <v>2</v>
      </c>
      <c r="M91" t="s">
        <v>50</v>
      </c>
      <c r="N91">
        <v>2</v>
      </c>
      <c r="O91" t="s">
        <v>55</v>
      </c>
      <c r="P91">
        <v>0</v>
      </c>
      <c r="Q91" t="s">
        <v>54</v>
      </c>
      <c r="R91">
        <v>1</v>
      </c>
      <c r="S91" t="s">
        <v>55</v>
      </c>
      <c r="T91">
        <v>0</v>
      </c>
      <c r="U91" t="s">
        <v>55</v>
      </c>
      <c r="V91">
        <v>0</v>
      </c>
      <c r="W91" t="s">
        <v>54</v>
      </c>
      <c r="X91">
        <v>1</v>
      </c>
      <c r="Y91" t="s">
        <v>54</v>
      </c>
      <c r="Z91">
        <v>1</v>
      </c>
      <c r="AA91" t="s">
        <v>54</v>
      </c>
      <c r="AB91">
        <v>1</v>
      </c>
      <c r="AC91">
        <f t="shared" si="9"/>
        <v>4</v>
      </c>
      <c r="AD91">
        <f t="shared" si="10"/>
        <v>1</v>
      </c>
      <c r="AE91" t="s">
        <v>54</v>
      </c>
      <c r="AF91">
        <v>1</v>
      </c>
      <c r="AG91" t="b">
        <v>1</v>
      </c>
      <c r="AH91">
        <v>0</v>
      </c>
      <c r="AI91" t="s">
        <v>56</v>
      </c>
      <c r="AJ91">
        <v>0</v>
      </c>
      <c r="AK91">
        <v>0</v>
      </c>
      <c r="AL91">
        <f t="shared" si="11"/>
        <v>4</v>
      </c>
      <c r="AM91">
        <f t="shared" si="12"/>
        <v>0</v>
      </c>
      <c r="AN91" t="s">
        <v>63</v>
      </c>
      <c r="AO91">
        <v>4</v>
      </c>
      <c r="AP91" t="s">
        <v>8</v>
      </c>
      <c r="AQ91">
        <v>6</v>
      </c>
      <c r="AR91" t="s">
        <v>61</v>
      </c>
      <c r="AS91" t="s">
        <v>63</v>
      </c>
      <c r="AT91" t="s">
        <v>61</v>
      </c>
      <c r="AU91" t="s">
        <v>62</v>
      </c>
      <c r="AV91">
        <v>5</v>
      </c>
      <c r="AW91">
        <v>4</v>
      </c>
      <c r="AX91">
        <v>5</v>
      </c>
      <c r="AY91">
        <v>4</v>
      </c>
      <c r="AZ91">
        <f t="shared" si="13"/>
        <v>18</v>
      </c>
      <c r="BA91">
        <f t="shared" si="14"/>
        <v>2</v>
      </c>
      <c r="BB91" t="s">
        <v>55</v>
      </c>
      <c r="BC91" t="s">
        <v>55</v>
      </c>
      <c r="BD91" t="s">
        <v>55</v>
      </c>
      <c r="BE91" t="s">
        <v>55</v>
      </c>
      <c r="BF91" t="s">
        <v>55</v>
      </c>
      <c r="BG91" t="s">
        <v>54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3</v>
      </c>
      <c r="BO91" t="s">
        <v>63</v>
      </c>
      <c r="BP91">
        <v>4</v>
      </c>
      <c r="BQ91" t="s">
        <v>54</v>
      </c>
      <c r="BR91">
        <v>1</v>
      </c>
      <c r="BS91" t="s">
        <v>72</v>
      </c>
      <c r="BT91">
        <v>4</v>
      </c>
      <c r="BU91" t="s">
        <v>8</v>
      </c>
      <c r="BV91">
        <v>1</v>
      </c>
      <c r="BW91" t="s">
        <v>18</v>
      </c>
      <c r="BX91" t="s">
        <v>76</v>
      </c>
      <c r="BY91">
        <v>4</v>
      </c>
      <c r="BZ91">
        <v>3</v>
      </c>
      <c r="CA91" t="s">
        <v>55</v>
      </c>
      <c r="CB91" t="s">
        <v>55</v>
      </c>
      <c r="CC91" t="s">
        <v>55</v>
      </c>
      <c r="CD91" t="s">
        <v>54</v>
      </c>
      <c r="CE91" t="s">
        <v>55</v>
      </c>
      <c r="CF91" t="s">
        <v>55</v>
      </c>
      <c r="CG91">
        <v>1</v>
      </c>
      <c r="CH91">
        <v>1</v>
      </c>
      <c r="CI91">
        <v>1</v>
      </c>
      <c r="CJ91">
        <v>0</v>
      </c>
      <c r="CK91">
        <v>1</v>
      </c>
      <c r="CL91">
        <v>1</v>
      </c>
      <c r="CM91">
        <f t="shared" si="15"/>
        <v>5</v>
      </c>
    </row>
    <row r="92" spans="1:91" x14ac:dyDescent="0.25">
      <c r="A92">
        <v>90</v>
      </c>
      <c r="B92">
        <v>20</v>
      </c>
      <c r="C92">
        <f t="shared" si="8"/>
        <v>1</v>
      </c>
      <c r="D92" t="s">
        <v>42</v>
      </c>
      <c r="E92">
        <v>2</v>
      </c>
      <c r="F92" t="s">
        <v>44</v>
      </c>
      <c r="G92">
        <v>1</v>
      </c>
      <c r="H92">
        <v>2</v>
      </c>
      <c r="I92" t="s">
        <v>80</v>
      </c>
      <c r="J92">
        <v>2</v>
      </c>
      <c r="M92" t="s">
        <v>50</v>
      </c>
      <c r="N92">
        <v>2</v>
      </c>
      <c r="O92" t="s">
        <v>55</v>
      </c>
      <c r="P92">
        <v>0</v>
      </c>
      <c r="Q92" t="s">
        <v>54</v>
      </c>
      <c r="R92">
        <v>1</v>
      </c>
      <c r="S92" t="s">
        <v>55</v>
      </c>
      <c r="T92">
        <v>0</v>
      </c>
      <c r="U92" t="s">
        <v>55</v>
      </c>
      <c r="V92">
        <v>0</v>
      </c>
      <c r="W92" t="s">
        <v>55</v>
      </c>
      <c r="X92">
        <v>0</v>
      </c>
      <c r="Y92" t="s">
        <v>55</v>
      </c>
      <c r="Z92">
        <v>0</v>
      </c>
      <c r="AA92" t="s">
        <v>54</v>
      </c>
      <c r="AB92">
        <v>1</v>
      </c>
      <c r="AC92">
        <f t="shared" si="9"/>
        <v>2</v>
      </c>
      <c r="AD92">
        <f t="shared" si="10"/>
        <v>0</v>
      </c>
      <c r="AE92" t="s">
        <v>54</v>
      </c>
      <c r="AF92">
        <v>1</v>
      </c>
      <c r="AG92" t="b">
        <v>1</v>
      </c>
      <c r="AH92">
        <v>0</v>
      </c>
      <c r="AI92" t="s">
        <v>56</v>
      </c>
      <c r="AJ92">
        <v>0</v>
      </c>
      <c r="AK92">
        <v>0</v>
      </c>
      <c r="AL92">
        <f t="shared" si="11"/>
        <v>2</v>
      </c>
      <c r="AM92">
        <f t="shared" si="12"/>
        <v>0</v>
      </c>
      <c r="AN92" t="s">
        <v>64</v>
      </c>
      <c r="AO92">
        <v>3</v>
      </c>
      <c r="AP92" t="s">
        <v>8</v>
      </c>
      <c r="AQ92">
        <v>6</v>
      </c>
      <c r="AR92" t="s">
        <v>63</v>
      </c>
      <c r="AS92" t="s">
        <v>61</v>
      </c>
      <c r="AT92" t="s">
        <v>63</v>
      </c>
      <c r="AU92" t="s">
        <v>61</v>
      </c>
      <c r="AV92">
        <v>4</v>
      </c>
      <c r="AW92">
        <v>5</v>
      </c>
      <c r="AX92">
        <v>4</v>
      </c>
      <c r="AY92">
        <v>1</v>
      </c>
      <c r="AZ92">
        <f t="shared" si="13"/>
        <v>14</v>
      </c>
      <c r="BA92">
        <f t="shared" si="14"/>
        <v>1</v>
      </c>
      <c r="BB92" t="s">
        <v>55</v>
      </c>
      <c r="BC92" t="s">
        <v>55</v>
      </c>
      <c r="BD92" t="s">
        <v>55</v>
      </c>
      <c r="BE92" t="s">
        <v>55</v>
      </c>
      <c r="BF92" t="s">
        <v>55</v>
      </c>
      <c r="BG92" t="s">
        <v>54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3</v>
      </c>
      <c r="BO92" t="s">
        <v>61</v>
      </c>
      <c r="BP92">
        <v>5</v>
      </c>
      <c r="BQ92" t="s">
        <v>55</v>
      </c>
      <c r="BR92">
        <v>0</v>
      </c>
      <c r="BX92" t="s">
        <v>77</v>
      </c>
      <c r="BY92">
        <v>2</v>
      </c>
      <c r="BZ92">
        <v>2</v>
      </c>
      <c r="CA92" t="s">
        <v>54</v>
      </c>
      <c r="CB92" t="s">
        <v>54</v>
      </c>
      <c r="CC92" t="s">
        <v>54</v>
      </c>
      <c r="CD92" t="s">
        <v>54</v>
      </c>
      <c r="CE92" t="s">
        <v>55</v>
      </c>
      <c r="CF92" t="s">
        <v>55</v>
      </c>
      <c r="CG92">
        <v>0</v>
      </c>
      <c r="CH92">
        <v>0</v>
      </c>
      <c r="CI92">
        <v>0</v>
      </c>
      <c r="CJ92">
        <v>0</v>
      </c>
      <c r="CK92">
        <v>1</v>
      </c>
      <c r="CL92">
        <v>1</v>
      </c>
      <c r="CM92">
        <f t="shared" si="15"/>
        <v>2</v>
      </c>
    </row>
    <row r="93" spans="1:91" x14ac:dyDescent="0.25">
      <c r="A93">
        <v>91</v>
      </c>
      <c r="B93">
        <v>20</v>
      </c>
      <c r="C93">
        <f t="shared" si="8"/>
        <v>1</v>
      </c>
      <c r="D93" t="s">
        <v>42</v>
      </c>
      <c r="E93">
        <v>2</v>
      </c>
      <c r="F93" t="s">
        <v>43</v>
      </c>
      <c r="G93">
        <v>2</v>
      </c>
      <c r="H93">
        <v>1</v>
      </c>
      <c r="I93" t="s">
        <v>80</v>
      </c>
      <c r="J93">
        <v>2</v>
      </c>
      <c r="M93" t="s">
        <v>49</v>
      </c>
      <c r="N93">
        <v>1</v>
      </c>
      <c r="O93" t="s">
        <v>55</v>
      </c>
      <c r="P93">
        <v>0</v>
      </c>
      <c r="Q93" t="s">
        <v>54</v>
      </c>
      <c r="R93">
        <v>1</v>
      </c>
      <c r="S93" t="s">
        <v>55</v>
      </c>
      <c r="T93">
        <v>0</v>
      </c>
      <c r="U93" t="s">
        <v>55</v>
      </c>
      <c r="V93">
        <v>0</v>
      </c>
      <c r="W93" t="s">
        <v>55</v>
      </c>
      <c r="X93">
        <v>0</v>
      </c>
      <c r="Y93" t="s">
        <v>54</v>
      </c>
      <c r="Z93">
        <v>1</v>
      </c>
      <c r="AA93" t="s">
        <v>54</v>
      </c>
      <c r="AB93">
        <v>1</v>
      </c>
      <c r="AC93">
        <f t="shared" si="9"/>
        <v>3</v>
      </c>
      <c r="AD93">
        <f t="shared" si="10"/>
        <v>0</v>
      </c>
      <c r="AE93" t="s">
        <v>54</v>
      </c>
      <c r="AF93">
        <v>1</v>
      </c>
      <c r="AG93" t="b">
        <v>0</v>
      </c>
      <c r="AH93">
        <v>1</v>
      </c>
      <c r="AI93" t="s">
        <v>56</v>
      </c>
      <c r="AJ93">
        <v>0</v>
      </c>
      <c r="AK93">
        <v>0</v>
      </c>
      <c r="AL93">
        <f t="shared" si="11"/>
        <v>4</v>
      </c>
      <c r="AM93">
        <f t="shared" si="12"/>
        <v>0</v>
      </c>
      <c r="AN93" t="s">
        <v>64</v>
      </c>
      <c r="AO93">
        <v>3</v>
      </c>
      <c r="AP93" t="s">
        <v>66</v>
      </c>
      <c r="AQ93">
        <v>3</v>
      </c>
      <c r="AR93" t="s">
        <v>63</v>
      </c>
      <c r="AS93" t="s">
        <v>63</v>
      </c>
      <c r="AT93" t="s">
        <v>63</v>
      </c>
      <c r="AU93" t="s">
        <v>63</v>
      </c>
      <c r="AV93">
        <v>4</v>
      </c>
      <c r="AW93">
        <v>4</v>
      </c>
      <c r="AX93">
        <v>4</v>
      </c>
      <c r="AY93">
        <v>2</v>
      </c>
      <c r="AZ93">
        <f t="shared" si="13"/>
        <v>14</v>
      </c>
      <c r="BA93">
        <f t="shared" si="14"/>
        <v>1</v>
      </c>
      <c r="BB93" t="s">
        <v>55</v>
      </c>
      <c r="BC93" t="s">
        <v>55</v>
      </c>
      <c r="BD93" t="s">
        <v>55</v>
      </c>
      <c r="BE93" t="s">
        <v>55</v>
      </c>
      <c r="BF93" t="s">
        <v>55</v>
      </c>
      <c r="BG93" t="s">
        <v>54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3</v>
      </c>
      <c r="BO93" t="s">
        <v>63</v>
      </c>
      <c r="BP93">
        <v>4</v>
      </c>
      <c r="BQ93" t="s">
        <v>54</v>
      </c>
      <c r="BR93">
        <v>1</v>
      </c>
      <c r="BS93" t="s">
        <v>70</v>
      </c>
      <c r="BT93">
        <v>2</v>
      </c>
      <c r="BU93" t="s">
        <v>8</v>
      </c>
      <c r="BV93">
        <v>1</v>
      </c>
      <c r="BW93" t="s">
        <v>21</v>
      </c>
      <c r="BX93" t="s">
        <v>77</v>
      </c>
      <c r="BY93">
        <v>2</v>
      </c>
      <c r="BZ93">
        <v>2</v>
      </c>
      <c r="CA93" t="s">
        <v>55</v>
      </c>
      <c r="CB93" t="s">
        <v>54</v>
      </c>
      <c r="CC93" t="s">
        <v>55</v>
      </c>
      <c r="CD93" t="s">
        <v>54</v>
      </c>
      <c r="CE93" t="s">
        <v>54</v>
      </c>
      <c r="CF93" t="s">
        <v>54</v>
      </c>
      <c r="CG93">
        <v>1</v>
      </c>
      <c r="CH93">
        <v>0</v>
      </c>
      <c r="CI93">
        <v>1</v>
      </c>
      <c r="CJ93">
        <v>0</v>
      </c>
      <c r="CK93">
        <v>0</v>
      </c>
      <c r="CL93">
        <v>0</v>
      </c>
      <c r="CM93">
        <f t="shared" si="15"/>
        <v>2</v>
      </c>
    </row>
    <row r="94" spans="1:91" x14ac:dyDescent="0.25">
      <c r="A94">
        <v>92</v>
      </c>
      <c r="B94">
        <v>21</v>
      </c>
      <c r="C94">
        <f t="shared" si="8"/>
        <v>1</v>
      </c>
      <c r="D94" t="s">
        <v>42</v>
      </c>
      <c r="E94">
        <v>2</v>
      </c>
      <c r="F94" t="s">
        <v>44</v>
      </c>
      <c r="G94">
        <v>1</v>
      </c>
      <c r="H94">
        <v>2</v>
      </c>
      <c r="I94" t="s">
        <v>80</v>
      </c>
      <c r="J94">
        <v>2</v>
      </c>
      <c r="M94" t="s">
        <v>49</v>
      </c>
      <c r="N94">
        <v>1</v>
      </c>
      <c r="O94" t="s">
        <v>55</v>
      </c>
      <c r="P94">
        <v>0</v>
      </c>
      <c r="Q94" t="s">
        <v>54</v>
      </c>
      <c r="R94">
        <v>1</v>
      </c>
      <c r="S94" t="s">
        <v>55</v>
      </c>
      <c r="T94">
        <v>0</v>
      </c>
      <c r="U94" t="s">
        <v>55</v>
      </c>
      <c r="V94">
        <v>0</v>
      </c>
      <c r="W94" t="s">
        <v>55</v>
      </c>
      <c r="X94">
        <v>0</v>
      </c>
      <c r="Y94" t="s">
        <v>55</v>
      </c>
      <c r="Z94">
        <v>0</v>
      </c>
      <c r="AA94" t="s">
        <v>54</v>
      </c>
      <c r="AB94">
        <v>1</v>
      </c>
      <c r="AC94">
        <f t="shared" si="9"/>
        <v>2</v>
      </c>
      <c r="AD94">
        <f t="shared" si="10"/>
        <v>0</v>
      </c>
      <c r="AE94" t="s">
        <v>54</v>
      </c>
      <c r="AF94">
        <v>1</v>
      </c>
      <c r="AG94" t="b">
        <v>0</v>
      </c>
      <c r="AH94">
        <v>1</v>
      </c>
      <c r="AI94" t="s">
        <v>56</v>
      </c>
      <c r="AJ94">
        <v>0</v>
      </c>
      <c r="AK94">
        <v>0</v>
      </c>
      <c r="AL94">
        <f t="shared" si="11"/>
        <v>3</v>
      </c>
      <c r="AM94">
        <f t="shared" si="12"/>
        <v>0</v>
      </c>
      <c r="AN94" t="s">
        <v>64</v>
      </c>
      <c r="AO94">
        <v>3</v>
      </c>
      <c r="AP94" t="s">
        <v>66</v>
      </c>
      <c r="AQ94">
        <v>3</v>
      </c>
      <c r="AR94" t="s">
        <v>63</v>
      </c>
      <c r="AS94" t="s">
        <v>63</v>
      </c>
      <c r="AT94" t="s">
        <v>64</v>
      </c>
      <c r="AU94" t="s">
        <v>63</v>
      </c>
      <c r="AV94">
        <v>4</v>
      </c>
      <c r="AW94">
        <v>4</v>
      </c>
      <c r="AX94">
        <v>3</v>
      </c>
      <c r="AY94">
        <v>2</v>
      </c>
      <c r="AZ94">
        <f t="shared" si="13"/>
        <v>13</v>
      </c>
      <c r="BA94">
        <f t="shared" si="14"/>
        <v>1</v>
      </c>
      <c r="BB94" t="s">
        <v>55</v>
      </c>
      <c r="BC94" t="s">
        <v>55</v>
      </c>
      <c r="BD94" t="s">
        <v>55</v>
      </c>
      <c r="BE94" t="s">
        <v>55</v>
      </c>
      <c r="BF94" t="s">
        <v>55</v>
      </c>
      <c r="BG94" t="s">
        <v>54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3</v>
      </c>
      <c r="BO94" t="s">
        <v>63</v>
      </c>
      <c r="BP94">
        <v>4</v>
      </c>
      <c r="BQ94" t="s">
        <v>54</v>
      </c>
      <c r="BR94">
        <v>1</v>
      </c>
      <c r="BS94" t="s">
        <v>72</v>
      </c>
      <c r="BT94">
        <v>4</v>
      </c>
      <c r="BU94" t="s">
        <v>8</v>
      </c>
      <c r="BV94">
        <v>1</v>
      </c>
      <c r="BW94" t="s">
        <v>20</v>
      </c>
      <c r="BX94" t="s">
        <v>76</v>
      </c>
      <c r="BY94">
        <v>4</v>
      </c>
      <c r="BZ94">
        <v>3</v>
      </c>
      <c r="CA94" t="s">
        <v>55</v>
      </c>
      <c r="CB94" t="s">
        <v>54</v>
      </c>
      <c r="CC94" t="s">
        <v>55</v>
      </c>
      <c r="CD94" t="s">
        <v>54</v>
      </c>
      <c r="CE94" t="s">
        <v>54</v>
      </c>
      <c r="CF94" t="s">
        <v>55</v>
      </c>
      <c r="CG94">
        <v>1</v>
      </c>
      <c r="CH94">
        <v>0</v>
      </c>
      <c r="CI94">
        <v>1</v>
      </c>
      <c r="CJ94">
        <v>0</v>
      </c>
      <c r="CK94">
        <v>0</v>
      </c>
      <c r="CL94">
        <v>1</v>
      </c>
      <c r="CM94">
        <f t="shared" si="15"/>
        <v>3</v>
      </c>
    </row>
    <row r="95" spans="1:91" x14ac:dyDescent="0.25">
      <c r="A95">
        <v>93</v>
      </c>
      <c r="B95">
        <v>21</v>
      </c>
      <c r="C95">
        <f t="shared" si="8"/>
        <v>1</v>
      </c>
      <c r="D95" t="s">
        <v>42</v>
      </c>
      <c r="E95">
        <v>2</v>
      </c>
      <c r="F95" t="s">
        <v>43</v>
      </c>
      <c r="G95">
        <v>2</v>
      </c>
      <c r="H95">
        <v>3</v>
      </c>
      <c r="I95" t="s">
        <v>80</v>
      </c>
      <c r="J95">
        <v>2</v>
      </c>
      <c r="M95" t="s">
        <v>49</v>
      </c>
      <c r="N95">
        <v>1</v>
      </c>
      <c r="O95" t="s">
        <v>55</v>
      </c>
      <c r="P95">
        <v>0</v>
      </c>
      <c r="Q95" t="s">
        <v>54</v>
      </c>
      <c r="R95">
        <v>1</v>
      </c>
      <c r="S95" t="s">
        <v>55</v>
      </c>
      <c r="T95">
        <v>0</v>
      </c>
      <c r="U95" t="s">
        <v>55</v>
      </c>
      <c r="V95">
        <v>0</v>
      </c>
      <c r="W95" t="s">
        <v>54</v>
      </c>
      <c r="X95">
        <v>1</v>
      </c>
      <c r="Y95" t="s">
        <v>55</v>
      </c>
      <c r="Z95">
        <v>0</v>
      </c>
      <c r="AA95" t="s">
        <v>54</v>
      </c>
      <c r="AB95">
        <v>1</v>
      </c>
      <c r="AC95">
        <f t="shared" si="9"/>
        <v>3</v>
      </c>
      <c r="AD95">
        <f t="shared" si="10"/>
        <v>0</v>
      </c>
      <c r="AE95" t="s">
        <v>54</v>
      </c>
      <c r="AF95">
        <v>1</v>
      </c>
      <c r="AG95" t="b">
        <v>1</v>
      </c>
      <c r="AH95">
        <v>0</v>
      </c>
      <c r="AI95" t="s">
        <v>58</v>
      </c>
      <c r="AJ95">
        <v>2</v>
      </c>
      <c r="AK95">
        <v>1</v>
      </c>
      <c r="AL95">
        <f t="shared" si="11"/>
        <v>4</v>
      </c>
      <c r="AM95">
        <f t="shared" si="12"/>
        <v>0</v>
      </c>
      <c r="AN95" t="s">
        <v>61</v>
      </c>
      <c r="AO95">
        <v>5</v>
      </c>
      <c r="AP95" t="s">
        <v>8</v>
      </c>
      <c r="AQ95">
        <v>6</v>
      </c>
      <c r="AR95" t="s">
        <v>61</v>
      </c>
      <c r="AS95" t="s">
        <v>61</v>
      </c>
      <c r="AT95" t="s">
        <v>61</v>
      </c>
      <c r="AU95" t="s">
        <v>62</v>
      </c>
      <c r="AV95">
        <v>5</v>
      </c>
      <c r="AW95">
        <v>5</v>
      </c>
      <c r="AX95">
        <v>5</v>
      </c>
      <c r="AY95">
        <v>4</v>
      </c>
      <c r="AZ95">
        <f t="shared" si="13"/>
        <v>19</v>
      </c>
      <c r="BA95">
        <f t="shared" si="14"/>
        <v>2</v>
      </c>
      <c r="BB95" t="s">
        <v>55</v>
      </c>
      <c r="BC95" t="s">
        <v>55</v>
      </c>
      <c r="BD95" t="s">
        <v>54</v>
      </c>
      <c r="BE95" t="s">
        <v>55</v>
      </c>
      <c r="BF95" t="s">
        <v>55</v>
      </c>
      <c r="BG95" t="s">
        <v>55</v>
      </c>
      <c r="BH95">
        <v>0</v>
      </c>
      <c r="BI95">
        <v>0</v>
      </c>
      <c r="BJ95">
        <v>0</v>
      </c>
      <c r="BK95">
        <v>1</v>
      </c>
      <c r="BL95">
        <v>0</v>
      </c>
      <c r="BM95">
        <v>0</v>
      </c>
      <c r="BO95" t="s">
        <v>63</v>
      </c>
      <c r="BP95">
        <v>4</v>
      </c>
      <c r="BQ95" t="s">
        <v>54</v>
      </c>
      <c r="BR95">
        <v>1</v>
      </c>
      <c r="BS95" t="s">
        <v>70</v>
      </c>
      <c r="BT95">
        <v>2</v>
      </c>
      <c r="BU95" t="s">
        <v>73</v>
      </c>
      <c r="BV95">
        <v>2</v>
      </c>
      <c r="BX95" t="s">
        <v>76</v>
      </c>
      <c r="BY95">
        <v>4</v>
      </c>
      <c r="BZ95">
        <v>3</v>
      </c>
      <c r="CA95" t="s">
        <v>55</v>
      </c>
      <c r="CB95" t="s">
        <v>54</v>
      </c>
      <c r="CC95" t="s">
        <v>55</v>
      </c>
      <c r="CD95" t="s">
        <v>55</v>
      </c>
      <c r="CE95" t="s">
        <v>55</v>
      </c>
      <c r="CF95" t="s">
        <v>55</v>
      </c>
      <c r="CG95">
        <v>1</v>
      </c>
      <c r="CH95">
        <v>0</v>
      </c>
      <c r="CI95">
        <v>1</v>
      </c>
      <c r="CJ95">
        <v>1</v>
      </c>
      <c r="CK95">
        <v>1</v>
      </c>
      <c r="CL95">
        <v>1</v>
      </c>
      <c r="CM95">
        <f t="shared" si="15"/>
        <v>5</v>
      </c>
    </row>
    <row r="96" spans="1:91" x14ac:dyDescent="0.25">
      <c r="A96">
        <v>94</v>
      </c>
      <c r="B96">
        <v>21</v>
      </c>
      <c r="C96">
        <f t="shared" si="8"/>
        <v>1</v>
      </c>
      <c r="D96" t="s">
        <v>42</v>
      </c>
      <c r="E96">
        <v>2</v>
      </c>
      <c r="F96" t="s">
        <v>43</v>
      </c>
      <c r="G96">
        <v>2</v>
      </c>
      <c r="H96">
        <v>3</v>
      </c>
      <c r="I96" t="s">
        <v>80</v>
      </c>
      <c r="J96">
        <v>2</v>
      </c>
      <c r="M96" t="s">
        <v>50</v>
      </c>
      <c r="N96">
        <v>2</v>
      </c>
      <c r="O96" t="s">
        <v>55</v>
      </c>
      <c r="P96">
        <v>0</v>
      </c>
      <c r="Q96" t="s">
        <v>54</v>
      </c>
      <c r="R96">
        <v>1</v>
      </c>
      <c r="S96" t="s">
        <v>55</v>
      </c>
      <c r="T96">
        <v>0</v>
      </c>
      <c r="U96" t="s">
        <v>55</v>
      </c>
      <c r="V96">
        <v>0</v>
      </c>
      <c r="W96" t="s">
        <v>55</v>
      </c>
      <c r="X96">
        <v>0</v>
      </c>
      <c r="Y96" t="s">
        <v>54</v>
      </c>
      <c r="Z96">
        <v>1</v>
      </c>
      <c r="AA96" t="s">
        <v>54</v>
      </c>
      <c r="AB96">
        <v>1</v>
      </c>
      <c r="AC96">
        <f t="shared" si="9"/>
        <v>3</v>
      </c>
      <c r="AD96">
        <f t="shared" si="10"/>
        <v>0</v>
      </c>
      <c r="AE96" t="s">
        <v>54</v>
      </c>
      <c r="AF96">
        <v>1</v>
      </c>
      <c r="AG96" t="b">
        <v>1</v>
      </c>
      <c r="AH96">
        <v>0</v>
      </c>
      <c r="AI96" t="s">
        <v>58</v>
      </c>
      <c r="AJ96">
        <v>2</v>
      </c>
      <c r="AK96">
        <v>1</v>
      </c>
      <c r="AL96">
        <f t="shared" si="11"/>
        <v>4</v>
      </c>
      <c r="AM96">
        <f t="shared" si="12"/>
        <v>0</v>
      </c>
      <c r="AN96" t="s">
        <v>61</v>
      </c>
      <c r="AO96">
        <v>5</v>
      </c>
      <c r="AP96" t="s">
        <v>8</v>
      </c>
      <c r="AQ96">
        <v>6</v>
      </c>
      <c r="AR96" t="s">
        <v>63</v>
      </c>
      <c r="AS96" t="s">
        <v>61</v>
      </c>
      <c r="AT96" t="s">
        <v>63</v>
      </c>
      <c r="AU96" t="s">
        <v>63</v>
      </c>
      <c r="AV96">
        <v>4</v>
      </c>
      <c r="AW96">
        <v>5</v>
      </c>
      <c r="AX96">
        <v>4</v>
      </c>
      <c r="AY96">
        <v>2</v>
      </c>
      <c r="AZ96">
        <f t="shared" si="13"/>
        <v>15</v>
      </c>
      <c r="BA96">
        <f t="shared" si="14"/>
        <v>1</v>
      </c>
      <c r="BB96" t="s">
        <v>54</v>
      </c>
      <c r="BC96" t="s">
        <v>55</v>
      </c>
      <c r="BD96" t="s">
        <v>55</v>
      </c>
      <c r="BE96" t="s">
        <v>55</v>
      </c>
      <c r="BF96" t="s">
        <v>55</v>
      </c>
      <c r="BG96" t="s">
        <v>55</v>
      </c>
      <c r="BH96">
        <v>1</v>
      </c>
      <c r="BI96">
        <v>0</v>
      </c>
      <c r="BJ96">
        <v>0</v>
      </c>
      <c r="BK96">
        <v>0</v>
      </c>
      <c r="BL96">
        <v>2</v>
      </c>
      <c r="BM96">
        <v>0</v>
      </c>
      <c r="BO96" t="s">
        <v>68</v>
      </c>
      <c r="BP96">
        <v>2</v>
      </c>
      <c r="BQ96" t="s">
        <v>54</v>
      </c>
      <c r="BR96">
        <v>1</v>
      </c>
      <c r="BS96" t="s">
        <v>71</v>
      </c>
      <c r="BT96">
        <v>3</v>
      </c>
      <c r="BU96" t="s">
        <v>73</v>
      </c>
      <c r="BV96">
        <v>2</v>
      </c>
      <c r="BX96" t="s">
        <v>76</v>
      </c>
      <c r="BY96">
        <v>4</v>
      </c>
      <c r="BZ96">
        <v>3</v>
      </c>
      <c r="CA96" t="s">
        <v>55</v>
      </c>
      <c r="CB96" t="s">
        <v>54</v>
      </c>
      <c r="CC96" t="s">
        <v>55</v>
      </c>
      <c r="CD96" t="s">
        <v>55</v>
      </c>
      <c r="CE96" t="s">
        <v>55</v>
      </c>
      <c r="CF96" t="s">
        <v>55</v>
      </c>
      <c r="CG96">
        <v>1</v>
      </c>
      <c r="CH96">
        <v>0</v>
      </c>
      <c r="CI96">
        <v>1</v>
      </c>
      <c r="CJ96">
        <v>1</v>
      </c>
      <c r="CK96">
        <v>1</v>
      </c>
      <c r="CL96">
        <v>1</v>
      </c>
      <c r="CM96">
        <f t="shared" si="15"/>
        <v>5</v>
      </c>
    </row>
    <row r="97" spans="1:91" x14ac:dyDescent="0.25">
      <c r="A97">
        <v>95</v>
      </c>
      <c r="B97">
        <v>21</v>
      </c>
      <c r="C97">
        <f t="shared" si="8"/>
        <v>1</v>
      </c>
      <c r="D97" t="s">
        <v>42</v>
      </c>
      <c r="E97">
        <v>2</v>
      </c>
      <c r="F97" t="s">
        <v>43</v>
      </c>
      <c r="G97">
        <v>2</v>
      </c>
      <c r="H97">
        <v>3</v>
      </c>
      <c r="I97" t="s">
        <v>80</v>
      </c>
      <c r="J97">
        <v>2</v>
      </c>
      <c r="M97" t="s">
        <v>51</v>
      </c>
      <c r="N97">
        <v>3</v>
      </c>
      <c r="O97" t="s">
        <v>55</v>
      </c>
      <c r="P97">
        <v>0</v>
      </c>
      <c r="Q97" t="s">
        <v>54</v>
      </c>
      <c r="R97">
        <v>1</v>
      </c>
      <c r="S97" t="s">
        <v>55</v>
      </c>
      <c r="T97">
        <v>0</v>
      </c>
      <c r="U97" t="s">
        <v>55</v>
      </c>
      <c r="V97">
        <v>0</v>
      </c>
      <c r="W97" t="s">
        <v>55</v>
      </c>
      <c r="X97">
        <v>0</v>
      </c>
      <c r="Y97" t="s">
        <v>55</v>
      </c>
      <c r="Z97">
        <v>0</v>
      </c>
      <c r="AA97" t="s">
        <v>54</v>
      </c>
      <c r="AB97">
        <v>1</v>
      </c>
      <c r="AC97">
        <f t="shared" si="9"/>
        <v>2</v>
      </c>
      <c r="AD97">
        <f t="shared" si="10"/>
        <v>0</v>
      </c>
      <c r="AE97" t="s">
        <v>54</v>
      </c>
      <c r="AF97">
        <v>1</v>
      </c>
      <c r="AG97" t="b">
        <v>1</v>
      </c>
      <c r="AH97">
        <v>0</v>
      </c>
      <c r="AI97" t="s">
        <v>56</v>
      </c>
      <c r="AJ97">
        <v>0</v>
      </c>
      <c r="AK97">
        <v>0</v>
      </c>
      <c r="AL97">
        <f t="shared" si="11"/>
        <v>2</v>
      </c>
      <c r="AM97">
        <f t="shared" si="12"/>
        <v>0</v>
      </c>
      <c r="AN97" t="s">
        <v>61</v>
      </c>
      <c r="AO97">
        <v>5</v>
      </c>
      <c r="AP97" t="s">
        <v>8</v>
      </c>
      <c r="AQ97">
        <v>6</v>
      </c>
      <c r="AR97" t="s">
        <v>63</v>
      </c>
      <c r="AS97" t="s">
        <v>64</v>
      </c>
      <c r="AT97" t="s">
        <v>64</v>
      </c>
      <c r="AU97" t="s">
        <v>63</v>
      </c>
      <c r="AV97">
        <v>4</v>
      </c>
      <c r="AW97">
        <v>3</v>
      </c>
      <c r="AX97">
        <v>3</v>
      </c>
      <c r="AY97">
        <v>2</v>
      </c>
      <c r="AZ97">
        <f t="shared" si="13"/>
        <v>12</v>
      </c>
      <c r="BA97">
        <f t="shared" si="14"/>
        <v>1</v>
      </c>
      <c r="BB97" t="s">
        <v>55</v>
      </c>
      <c r="BC97" t="s">
        <v>55</v>
      </c>
      <c r="BD97" t="s">
        <v>54</v>
      </c>
      <c r="BE97" t="s">
        <v>55</v>
      </c>
      <c r="BF97" t="s">
        <v>55</v>
      </c>
      <c r="BG97" t="s">
        <v>55</v>
      </c>
      <c r="BH97">
        <v>0</v>
      </c>
      <c r="BI97">
        <v>0</v>
      </c>
      <c r="BJ97">
        <v>0</v>
      </c>
      <c r="BK97">
        <v>1</v>
      </c>
      <c r="BL97">
        <v>0</v>
      </c>
      <c r="BM97">
        <v>0</v>
      </c>
      <c r="BO97" t="s">
        <v>61</v>
      </c>
      <c r="BP97">
        <v>5</v>
      </c>
      <c r="BQ97" t="s">
        <v>54</v>
      </c>
      <c r="BR97">
        <v>1</v>
      </c>
      <c r="BS97" t="s">
        <v>71</v>
      </c>
      <c r="BT97">
        <v>3</v>
      </c>
      <c r="BU97" t="s">
        <v>73</v>
      </c>
      <c r="BV97">
        <v>2</v>
      </c>
      <c r="BX97" t="s">
        <v>77</v>
      </c>
      <c r="BY97">
        <v>2</v>
      </c>
      <c r="BZ97">
        <v>2</v>
      </c>
      <c r="CA97" t="s">
        <v>55</v>
      </c>
      <c r="CB97" t="s">
        <v>55</v>
      </c>
      <c r="CC97" t="s">
        <v>55</v>
      </c>
      <c r="CD97" t="s">
        <v>54</v>
      </c>
      <c r="CE97" t="s">
        <v>55</v>
      </c>
      <c r="CF97" t="s">
        <v>54</v>
      </c>
      <c r="CG97">
        <v>1</v>
      </c>
      <c r="CH97">
        <v>1</v>
      </c>
      <c r="CI97">
        <v>1</v>
      </c>
      <c r="CJ97">
        <v>0</v>
      </c>
      <c r="CK97">
        <v>1</v>
      </c>
      <c r="CL97">
        <v>0</v>
      </c>
      <c r="CM97">
        <f t="shared" si="15"/>
        <v>4</v>
      </c>
    </row>
    <row r="98" spans="1:91" x14ac:dyDescent="0.25">
      <c r="A98">
        <v>96</v>
      </c>
      <c r="B98">
        <v>20</v>
      </c>
      <c r="C98">
        <f t="shared" si="8"/>
        <v>1</v>
      </c>
      <c r="D98" t="s">
        <v>42</v>
      </c>
      <c r="E98">
        <v>2</v>
      </c>
      <c r="F98" t="s">
        <v>44</v>
      </c>
      <c r="G98">
        <v>1</v>
      </c>
      <c r="H98">
        <v>2</v>
      </c>
      <c r="I98" t="s">
        <v>80</v>
      </c>
      <c r="J98">
        <v>2</v>
      </c>
      <c r="M98" t="s">
        <v>50</v>
      </c>
      <c r="N98">
        <v>2</v>
      </c>
      <c r="O98" t="s">
        <v>55</v>
      </c>
      <c r="P98">
        <v>0</v>
      </c>
      <c r="Q98" t="s">
        <v>54</v>
      </c>
      <c r="R98">
        <v>1</v>
      </c>
      <c r="S98" t="s">
        <v>55</v>
      </c>
      <c r="T98">
        <v>0</v>
      </c>
      <c r="U98" t="s">
        <v>55</v>
      </c>
      <c r="V98">
        <v>0</v>
      </c>
      <c r="W98" t="s">
        <v>54</v>
      </c>
      <c r="X98">
        <v>1</v>
      </c>
      <c r="Y98" t="s">
        <v>55</v>
      </c>
      <c r="Z98">
        <v>0</v>
      </c>
      <c r="AA98" t="s">
        <v>54</v>
      </c>
      <c r="AB98">
        <v>1</v>
      </c>
      <c r="AC98">
        <f t="shared" si="9"/>
        <v>3</v>
      </c>
      <c r="AD98">
        <f t="shared" si="10"/>
        <v>0</v>
      </c>
      <c r="AE98" t="s">
        <v>54</v>
      </c>
      <c r="AF98">
        <v>1</v>
      </c>
      <c r="AG98" t="b">
        <v>1</v>
      </c>
      <c r="AH98">
        <v>0</v>
      </c>
      <c r="AI98" t="s">
        <v>56</v>
      </c>
      <c r="AJ98">
        <v>0</v>
      </c>
      <c r="AK98">
        <v>0</v>
      </c>
      <c r="AL98">
        <f t="shared" si="11"/>
        <v>3</v>
      </c>
      <c r="AM98">
        <f t="shared" si="12"/>
        <v>0</v>
      </c>
      <c r="AN98" t="s">
        <v>63</v>
      </c>
      <c r="AO98">
        <v>4</v>
      </c>
      <c r="AP98" t="s">
        <v>23</v>
      </c>
      <c r="AQ98">
        <v>2</v>
      </c>
      <c r="AR98" t="s">
        <v>63</v>
      </c>
      <c r="AS98" t="s">
        <v>63</v>
      </c>
      <c r="AT98" t="s">
        <v>63</v>
      </c>
      <c r="AU98" t="s">
        <v>64</v>
      </c>
      <c r="AV98">
        <v>4</v>
      </c>
      <c r="AW98">
        <v>4</v>
      </c>
      <c r="AX98">
        <v>4</v>
      </c>
      <c r="AY98">
        <v>3</v>
      </c>
      <c r="AZ98">
        <f t="shared" si="13"/>
        <v>15</v>
      </c>
      <c r="BA98">
        <f t="shared" si="14"/>
        <v>1</v>
      </c>
      <c r="BB98" t="s">
        <v>55</v>
      </c>
      <c r="BC98" t="s">
        <v>55</v>
      </c>
      <c r="BD98" t="s">
        <v>55</v>
      </c>
      <c r="BE98" t="s">
        <v>55</v>
      </c>
      <c r="BF98" t="s">
        <v>55</v>
      </c>
      <c r="BG98" t="s">
        <v>54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3</v>
      </c>
      <c r="BO98" t="s">
        <v>60</v>
      </c>
      <c r="BP98">
        <v>1</v>
      </c>
      <c r="BQ98" t="s">
        <v>54</v>
      </c>
      <c r="BR98">
        <v>1</v>
      </c>
      <c r="BS98" t="s">
        <v>72</v>
      </c>
      <c r="BT98">
        <v>4</v>
      </c>
      <c r="BU98" t="s">
        <v>73</v>
      </c>
      <c r="BV98">
        <v>2</v>
      </c>
      <c r="BX98" t="s">
        <v>76</v>
      </c>
      <c r="BY98">
        <v>4</v>
      </c>
      <c r="BZ98">
        <v>3</v>
      </c>
      <c r="CA98" t="s">
        <v>55</v>
      </c>
      <c r="CB98" t="s">
        <v>54</v>
      </c>
      <c r="CC98" t="s">
        <v>55</v>
      </c>
      <c r="CD98" t="s">
        <v>55</v>
      </c>
      <c r="CE98" t="s">
        <v>55</v>
      </c>
      <c r="CF98" t="s">
        <v>55</v>
      </c>
      <c r="CG98">
        <v>1</v>
      </c>
      <c r="CH98">
        <v>0</v>
      </c>
      <c r="CI98">
        <v>1</v>
      </c>
      <c r="CJ98">
        <v>1</v>
      </c>
      <c r="CK98">
        <v>1</v>
      </c>
      <c r="CL98">
        <v>1</v>
      </c>
      <c r="CM98">
        <f t="shared" si="15"/>
        <v>5</v>
      </c>
    </row>
    <row r="99" spans="1:91" x14ac:dyDescent="0.25">
      <c r="A99">
        <v>97</v>
      </c>
      <c r="B99">
        <v>19</v>
      </c>
      <c r="C99">
        <f t="shared" si="8"/>
        <v>1</v>
      </c>
      <c r="D99" t="s">
        <v>42</v>
      </c>
      <c r="E99">
        <v>2</v>
      </c>
      <c r="F99" t="s">
        <v>44</v>
      </c>
      <c r="G99">
        <v>1</v>
      </c>
      <c r="H99">
        <v>1</v>
      </c>
      <c r="I99" t="s">
        <v>80</v>
      </c>
      <c r="J99">
        <v>2</v>
      </c>
      <c r="M99" t="s">
        <v>51</v>
      </c>
      <c r="N99">
        <v>3</v>
      </c>
      <c r="O99" t="s">
        <v>55</v>
      </c>
      <c r="P99">
        <v>0</v>
      </c>
      <c r="Q99" t="s">
        <v>54</v>
      </c>
      <c r="R99">
        <v>1</v>
      </c>
      <c r="S99" t="s">
        <v>55</v>
      </c>
      <c r="T99">
        <v>0</v>
      </c>
      <c r="U99" t="s">
        <v>54</v>
      </c>
      <c r="V99">
        <v>1</v>
      </c>
      <c r="W99" t="s">
        <v>55</v>
      </c>
      <c r="X99">
        <v>0</v>
      </c>
      <c r="Y99" t="s">
        <v>54</v>
      </c>
      <c r="Z99">
        <v>1</v>
      </c>
      <c r="AA99" t="s">
        <v>54</v>
      </c>
      <c r="AB99">
        <v>1</v>
      </c>
      <c r="AC99">
        <f t="shared" si="9"/>
        <v>4</v>
      </c>
      <c r="AD99">
        <f t="shared" si="10"/>
        <v>1</v>
      </c>
      <c r="AE99" t="s">
        <v>54</v>
      </c>
      <c r="AF99">
        <v>1</v>
      </c>
      <c r="AG99" t="b">
        <v>1</v>
      </c>
      <c r="AH99">
        <v>0</v>
      </c>
      <c r="AI99" t="s">
        <v>57</v>
      </c>
      <c r="AJ99">
        <v>1</v>
      </c>
      <c r="AK99">
        <v>0</v>
      </c>
      <c r="AL99">
        <f t="shared" si="11"/>
        <v>4</v>
      </c>
      <c r="AM99">
        <f t="shared" si="12"/>
        <v>0</v>
      </c>
      <c r="AN99" t="s">
        <v>63</v>
      </c>
      <c r="AO99">
        <v>4</v>
      </c>
      <c r="AP99" t="s">
        <v>8</v>
      </c>
      <c r="AQ99">
        <v>6</v>
      </c>
      <c r="AR99" t="s">
        <v>63</v>
      </c>
      <c r="AS99" t="s">
        <v>63</v>
      </c>
      <c r="AT99" t="s">
        <v>63</v>
      </c>
      <c r="AU99" t="s">
        <v>64</v>
      </c>
      <c r="AV99">
        <v>4</v>
      </c>
      <c r="AW99">
        <v>4</v>
      </c>
      <c r="AX99">
        <v>4</v>
      </c>
      <c r="AY99">
        <v>3</v>
      </c>
      <c r="AZ99">
        <f t="shared" si="13"/>
        <v>15</v>
      </c>
      <c r="BA99">
        <f t="shared" si="14"/>
        <v>1</v>
      </c>
      <c r="BB99" t="s">
        <v>55</v>
      </c>
      <c r="BC99" t="s">
        <v>55</v>
      </c>
      <c r="BD99" t="s">
        <v>55</v>
      </c>
      <c r="BE99" t="s">
        <v>55</v>
      </c>
      <c r="BF99" t="s">
        <v>55</v>
      </c>
      <c r="BG99" t="s">
        <v>54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3</v>
      </c>
      <c r="BO99" t="s">
        <v>63</v>
      </c>
      <c r="BP99">
        <v>4</v>
      </c>
      <c r="BQ99" t="s">
        <v>54</v>
      </c>
      <c r="BR99">
        <v>1</v>
      </c>
      <c r="BS99" t="s">
        <v>72</v>
      </c>
      <c r="BT99">
        <v>4</v>
      </c>
      <c r="BU99" t="s">
        <v>8</v>
      </c>
      <c r="BV99">
        <v>1</v>
      </c>
      <c r="BW99" t="s">
        <v>17</v>
      </c>
      <c r="BX99" t="s">
        <v>77</v>
      </c>
      <c r="BY99">
        <v>2</v>
      </c>
      <c r="BZ99">
        <v>2</v>
      </c>
      <c r="CA99" t="s">
        <v>55</v>
      </c>
      <c r="CB99" t="s">
        <v>54</v>
      </c>
      <c r="CC99" t="s">
        <v>55</v>
      </c>
      <c r="CD99" t="s">
        <v>55</v>
      </c>
      <c r="CE99" t="s">
        <v>55</v>
      </c>
      <c r="CF99" t="s">
        <v>55</v>
      </c>
      <c r="CG99">
        <v>1</v>
      </c>
      <c r="CH99">
        <v>0</v>
      </c>
      <c r="CI99">
        <v>1</v>
      </c>
      <c r="CJ99">
        <v>1</v>
      </c>
      <c r="CK99">
        <v>1</v>
      </c>
      <c r="CL99">
        <v>1</v>
      </c>
      <c r="CM99">
        <f t="shared" si="15"/>
        <v>5</v>
      </c>
    </row>
    <row r="100" spans="1:91" x14ac:dyDescent="0.25">
      <c r="A100">
        <v>98</v>
      </c>
      <c r="B100">
        <v>20</v>
      </c>
      <c r="C100">
        <f t="shared" si="8"/>
        <v>1</v>
      </c>
      <c r="D100" t="s">
        <v>42</v>
      </c>
      <c r="E100">
        <v>2</v>
      </c>
      <c r="F100" t="s">
        <v>44</v>
      </c>
      <c r="G100">
        <v>1</v>
      </c>
      <c r="H100">
        <v>1</v>
      </c>
      <c r="I100" t="s">
        <v>80</v>
      </c>
      <c r="J100">
        <v>2</v>
      </c>
      <c r="M100" t="s">
        <v>50</v>
      </c>
      <c r="N100">
        <v>2</v>
      </c>
      <c r="O100" t="s">
        <v>55</v>
      </c>
      <c r="P100">
        <v>0</v>
      </c>
      <c r="Q100" t="s">
        <v>55</v>
      </c>
      <c r="R100">
        <v>0</v>
      </c>
      <c r="S100" t="s">
        <v>55</v>
      </c>
      <c r="T100">
        <v>0</v>
      </c>
      <c r="U100" t="s">
        <v>55</v>
      </c>
      <c r="V100">
        <v>0</v>
      </c>
      <c r="W100" t="s">
        <v>55</v>
      </c>
      <c r="X100">
        <v>0</v>
      </c>
      <c r="Y100" t="s">
        <v>55</v>
      </c>
      <c r="Z100">
        <v>0</v>
      </c>
      <c r="AA100" t="s">
        <v>55</v>
      </c>
      <c r="AB100">
        <v>0</v>
      </c>
      <c r="AC100">
        <f t="shared" si="9"/>
        <v>0</v>
      </c>
      <c r="AD100">
        <f t="shared" si="10"/>
        <v>0</v>
      </c>
      <c r="AE100" t="s">
        <v>54</v>
      </c>
      <c r="AF100">
        <v>1</v>
      </c>
      <c r="AG100" t="b">
        <v>0</v>
      </c>
      <c r="AH100">
        <v>1</v>
      </c>
      <c r="AI100" t="s">
        <v>57</v>
      </c>
      <c r="AJ100">
        <v>1</v>
      </c>
      <c r="AK100">
        <v>0</v>
      </c>
      <c r="AL100">
        <f t="shared" si="11"/>
        <v>1</v>
      </c>
      <c r="AM100">
        <f t="shared" si="12"/>
        <v>0</v>
      </c>
      <c r="AN100" t="s">
        <v>61</v>
      </c>
      <c r="AO100">
        <v>5</v>
      </c>
      <c r="AP100" t="s">
        <v>8</v>
      </c>
      <c r="AQ100">
        <v>6</v>
      </c>
      <c r="AR100" t="s">
        <v>61</v>
      </c>
      <c r="AS100" t="s">
        <v>62</v>
      </c>
      <c r="AT100" t="s">
        <v>61</v>
      </c>
      <c r="AU100" t="s">
        <v>64</v>
      </c>
      <c r="AV100">
        <v>5</v>
      </c>
      <c r="AW100">
        <v>2</v>
      </c>
      <c r="AX100">
        <v>5</v>
      </c>
      <c r="AY100">
        <v>3</v>
      </c>
      <c r="AZ100">
        <f t="shared" si="13"/>
        <v>15</v>
      </c>
      <c r="BA100">
        <f t="shared" si="14"/>
        <v>1</v>
      </c>
      <c r="BB100" t="s">
        <v>55</v>
      </c>
      <c r="BC100" t="s">
        <v>55</v>
      </c>
      <c r="BD100" t="s">
        <v>55</v>
      </c>
      <c r="BE100" t="s">
        <v>55</v>
      </c>
      <c r="BF100" t="s">
        <v>55</v>
      </c>
      <c r="BG100" t="s">
        <v>54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3</v>
      </c>
      <c r="BO100" t="s">
        <v>61</v>
      </c>
      <c r="BP100">
        <v>5</v>
      </c>
      <c r="BQ100" t="s">
        <v>54</v>
      </c>
      <c r="BR100">
        <v>1</v>
      </c>
      <c r="BS100" t="s">
        <v>72</v>
      </c>
      <c r="BT100">
        <v>4</v>
      </c>
      <c r="BU100" t="s">
        <v>73</v>
      </c>
      <c r="BV100">
        <v>2</v>
      </c>
      <c r="BX100" t="s">
        <v>76</v>
      </c>
      <c r="BY100">
        <v>4</v>
      </c>
      <c r="BZ100">
        <v>3</v>
      </c>
      <c r="CA100" t="s">
        <v>55</v>
      </c>
      <c r="CB100" t="s">
        <v>55</v>
      </c>
      <c r="CC100" t="s">
        <v>55</v>
      </c>
      <c r="CD100" t="s">
        <v>54</v>
      </c>
      <c r="CE100" t="s">
        <v>55</v>
      </c>
      <c r="CF100" t="s">
        <v>55</v>
      </c>
      <c r="CG100">
        <v>1</v>
      </c>
      <c r="CH100">
        <v>1</v>
      </c>
      <c r="CI100">
        <v>1</v>
      </c>
      <c r="CJ100">
        <v>0</v>
      </c>
      <c r="CK100">
        <v>1</v>
      </c>
      <c r="CL100">
        <v>1</v>
      </c>
      <c r="CM100">
        <f t="shared" si="15"/>
        <v>5</v>
      </c>
    </row>
    <row r="101" spans="1:91" x14ac:dyDescent="0.25">
      <c r="A101">
        <v>99</v>
      </c>
      <c r="B101">
        <v>20</v>
      </c>
      <c r="C101">
        <f t="shared" si="8"/>
        <v>1</v>
      </c>
      <c r="D101" t="s">
        <v>42</v>
      </c>
      <c r="E101">
        <v>2</v>
      </c>
      <c r="F101" t="s">
        <v>44</v>
      </c>
      <c r="G101">
        <v>1</v>
      </c>
      <c r="H101">
        <v>1</v>
      </c>
      <c r="I101" t="s">
        <v>80</v>
      </c>
      <c r="J101">
        <v>2</v>
      </c>
      <c r="M101" t="s">
        <v>49</v>
      </c>
      <c r="N101">
        <v>1</v>
      </c>
      <c r="O101" t="s">
        <v>55</v>
      </c>
      <c r="P101">
        <v>0</v>
      </c>
      <c r="Q101" t="s">
        <v>54</v>
      </c>
      <c r="R101">
        <v>1</v>
      </c>
      <c r="S101" t="s">
        <v>55</v>
      </c>
      <c r="T101">
        <v>0</v>
      </c>
      <c r="U101" t="s">
        <v>55</v>
      </c>
      <c r="V101">
        <v>0</v>
      </c>
      <c r="W101" t="s">
        <v>55</v>
      </c>
      <c r="X101">
        <v>0</v>
      </c>
      <c r="Y101" t="s">
        <v>54</v>
      </c>
      <c r="Z101">
        <v>1</v>
      </c>
      <c r="AA101" t="s">
        <v>54</v>
      </c>
      <c r="AB101">
        <v>1</v>
      </c>
      <c r="AC101">
        <f t="shared" si="9"/>
        <v>3</v>
      </c>
      <c r="AD101">
        <f t="shared" si="10"/>
        <v>0</v>
      </c>
      <c r="AE101" t="s">
        <v>54</v>
      </c>
      <c r="AF101">
        <v>1</v>
      </c>
      <c r="AG101" t="b">
        <v>0</v>
      </c>
      <c r="AH101">
        <v>1</v>
      </c>
      <c r="AI101" t="s">
        <v>57</v>
      </c>
      <c r="AJ101">
        <v>1</v>
      </c>
      <c r="AK101">
        <v>0</v>
      </c>
      <c r="AL101">
        <f t="shared" si="11"/>
        <v>4</v>
      </c>
      <c r="AM101">
        <f t="shared" si="12"/>
        <v>0</v>
      </c>
      <c r="AN101" t="s">
        <v>64</v>
      </c>
      <c r="AO101">
        <v>3</v>
      </c>
      <c r="AP101" t="s">
        <v>8</v>
      </c>
      <c r="AQ101">
        <v>6</v>
      </c>
      <c r="AR101" t="s">
        <v>62</v>
      </c>
      <c r="AS101" t="s">
        <v>63</v>
      </c>
      <c r="AT101" t="s">
        <v>62</v>
      </c>
      <c r="AU101" t="s">
        <v>63</v>
      </c>
      <c r="AV101">
        <v>2</v>
      </c>
      <c r="AW101">
        <v>4</v>
      </c>
      <c r="AX101">
        <v>2</v>
      </c>
      <c r="AY101">
        <v>2</v>
      </c>
      <c r="AZ101">
        <f t="shared" si="13"/>
        <v>10</v>
      </c>
      <c r="BA101">
        <f t="shared" si="14"/>
        <v>0</v>
      </c>
      <c r="BB101" t="s">
        <v>54</v>
      </c>
      <c r="BC101" t="s">
        <v>55</v>
      </c>
      <c r="BD101" t="s">
        <v>55</v>
      </c>
      <c r="BE101" t="s">
        <v>55</v>
      </c>
      <c r="BF101" t="s">
        <v>55</v>
      </c>
      <c r="BG101" t="s">
        <v>55</v>
      </c>
      <c r="BH101">
        <v>1</v>
      </c>
      <c r="BI101">
        <v>0</v>
      </c>
      <c r="BJ101">
        <v>0</v>
      </c>
      <c r="BK101">
        <v>0</v>
      </c>
      <c r="BL101">
        <v>2</v>
      </c>
      <c r="BM101">
        <v>0</v>
      </c>
      <c r="BO101" t="s">
        <v>60</v>
      </c>
      <c r="BP101">
        <v>1</v>
      </c>
      <c r="BQ101" t="s">
        <v>54</v>
      </c>
      <c r="BR101">
        <v>1</v>
      </c>
      <c r="BS101" t="s">
        <v>72</v>
      </c>
      <c r="BT101">
        <v>4</v>
      </c>
      <c r="BU101" t="s">
        <v>8</v>
      </c>
      <c r="BV101">
        <v>1</v>
      </c>
      <c r="BW101" t="s">
        <v>17</v>
      </c>
      <c r="BX101" t="s">
        <v>77</v>
      </c>
      <c r="BY101">
        <v>2</v>
      </c>
      <c r="BZ101">
        <v>2</v>
      </c>
      <c r="CA101" t="s">
        <v>55</v>
      </c>
      <c r="CB101" t="s">
        <v>55</v>
      </c>
      <c r="CC101" t="s">
        <v>55</v>
      </c>
      <c r="CD101" t="s">
        <v>54</v>
      </c>
      <c r="CE101" t="s">
        <v>55</v>
      </c>
      <c r="CF101" t="s">
        <v>55</v>
      </c>
      <c r="CG101">
        <v>1</v>
      </c>
      <c r="CH101">
        <v>1</v>
      </c>
      <c r="CI101">
        <v>1</v>
      </c>
      <c r="CJ101">
        <v>0</v>
      </c>
      <c r="CK101">
        <v>1</v>
      </c>
      <c r="CL101">
        <v>1</v>
      </c>
      <c r="CM101">
        <f t="shared" si="15"/>
        <v>5</v>
      </c>
    </row>
    <row r="102" spans="1:91" x14ac:dyDescent="0.25">
      <c r="A102">
        <v>100</v>
      </c>
      <c r="B102">
        <v>21</v>
      </c>
      <c r="C102">
        <f t="shared" si="8"/>
        <v>1</v>
      </c>
      <c r="D102" t="s">
        <v>41</v>
      </c>
      <c r="E102">
        <v>1</v>
      </c>
      <c r="F102" t="s">
        <v>44</v>
      </c>
      <c r="G102">
        <v>1</v>
      </c>
      <c r="H102">
        <v>3</v>
      </c>
      <c r="I102" t="s">
        <v>80</v>
      </c>
      <c r="J102">
        <v>2</v>
      </c>
      <c r="M102" t="s">
        <v>51</v>
      </c>
      <c r="N102">
        <v>3</v>
      </c>
      <c r="O102" t="s">
        <v>55</v>
      </c>
      <c r="P102">
        <v>0</v>
      </c>
      <c r="Q102" t="s">
        <v>54</v>
      </c>
      <c r="R102">
        <v>1</v>
      </c>
      <c r="S102" t="s">
        <v>55</v>
      </c>
      <c r="T102">
        <v>0</v>
      </c>
      <c r="U102" t="s">
        <v>55</v>
      </c>
      <c r="V102">
        <v>0</v>
      </c>
      <c r="W102" t="s">
        <v>55</v>
      </c>
      <c r="X102">
        <v>0</v>
      </c>
      <c r="Y102" t="s">
        <v>55</v>
      </c>
      <c r="Z102">
        <v>0</v>
      </c>
      <c r="AA102" t="s">
        <v>54</v>
      </c>
      <c r="AB102">
        <v>1</v>
      </c>
      <c r="AC102">
        <f t="shared" si="9"/>
        <v>2</v>
      </c>
      <c r="AD102">
        <f t="shared" si="10"/>
        <v>0</v>
      </c>
      <c r="AE102" t="s">
        <v>54</v>
      </c>
      <c r="AF102">
        <v>1</v>
      </c>
      <c r="AG102" t="b">
        <v>0</v>
      </c>
      <c r="AH102">
        <v>1</v>
      </c>
      <c r="AI102" t="s">
        <v>56</v>
      </c>
      <c r="AJ102">
        <v>0</v>
      </c>
      <c r="AK102">
        <v>0</v>
      </c>
      <c r="AL102">
        <f t="shared" si="11"/>
        <v>3</v>
      </c>
      <c r="AM102">
        <f t="shared" si="12"/>
        <v>0</v>
      </c>
      <c r="AN102" t="s">
        <v>63</v>
      </c>
      <c r="AO102">
        <v>4</v>
      </c>
      <c r="AP102" t="s">
        <v>66</v>
      </c>
      <c r="AQ102">
        <v>3</v>
      </c>
      <c r="AR102" t="s">
        <v>62</v>
      </c>
      <c r="AS102" t="s">
        <v>64</v>
      </c>
      <c r="AT102" t="s">
        <v>63</v>
      </c>
      <c r="AU102" t="s">
        <v>63</v>
      </c>
      <c r="AV102">
        <v>2</v>
      </c>
      <c r="AW102">
        <v>3</v>
      </c>
      <c r="AX102">
        <v>4</v>
      </c>
      <c r="AY102">
        <v>2</v>
      </c>
      <c r="AZ102">
        <f t="shared" si="13"/>
        <v>11</v>
      </c>
      <c r="BA102">
        <f t="shared" si="14"/>
        <v>0</v>
      </c>
      <c r="BB102" t="s">
        <v>54</v>
      </c>
      <c r="BC102" t="s">
        <v>55</v>
      </c>
      <c r="BD102" t="s">
        <v>55</v>
      </c>
      <c r="BE102" t="s">
        <v>55</v>
      </c>
      <c r="BF102" t="s">
        <v>55</v>
      </c>
      <c r="BG102" t="s">
        <v>55</v>
      </c>
      <c r="BH102">
        <v>1</v>
      </c>
      <c r="BI102">
        <v>0</v>
      </c>
      <c r="BJ102">
        <v>0</v>
      </c>
      <c r="BK102">
        <v>0</v>
      </c>
      <c r="BL102">
        <v>2</v>
      </c>
      <c r="BM102">
        <v>0</v>
      </c>
      <c r="BO102" t="s">
        <v>60</v>
      </c>
      <c r="BP102">
        <v>1</v>
      </c>
      <c r="BQ102" t="s">
        <v>55</v>
      </c>
      <c r="BR102">
        <v>0</v>
      </c>
      <c r="BX102" t="s">
        <v>78</v>
      </c>
      <c r="BY102">
        <v>1</v>
      </c>
      <c r="BZ102">
        <v>1</v>
      </c>
      <c r="CA102" t="s">
        <v>55</v>
      </c>
      <c r="CB102" t="s">
        <v>55</v>
      </c>
      <c r="CC102" t="s">
        <v>55</v>
      </c>
      <c r="CD102" t="s">
        <v>54</v>
      </c>
      <c r="CE102" t="s">
        <v>55</v>
      </c>
      <c r="CF102" t="s">
        <v>55</v>
      </c>
      <c r="CG102">
        <v>1</v>
      </c>
      <c r="CH102">
        <v>1</v>
      </c>
      <c r="CI102">
        <v>1</v>
      </c>
      <c r="CJ102">
        <v>0</v>
      </c>
      <c r="CK102">
        <v>1</v>
      </c>
      <c r="CL102">
        <v>1</v>
      </c>
      <c r="CM102">
        <f t="shared" si="15"/>
        <v>5</v>
      </c>
    </row>
    <row r="103" spans="1:91" x14ac:dyDescent="0.25">
      <c r="A103">
        <v>101</v>
      </c>
      <c r="B103">
        <v>34</v>
      </c>
      <c r="C103">
        <f t="shared" si="8"/>
        <v>1</v>
      </c>
      <c r="D103" t="s">
        <v>42</v>
      </c>
      <c r="E103">
        <v>2</v>
      </c>
      <c r="F103" t="s">
        <v>43</v>
      </c>
      <c r="G103">
        <v>2</v>
      </c>
      <c r="H103">
        <v>2</v>
      </c>
      <c r="I103" t="s">
        <v>80</v>
      </c>
      <c r="J103">
        <v>2</v>
      </c>
      <c r="M103" t="s">
        <v>49</v>
      </c>
      <c r="N103">
        <v>1</v>
      </c>
      <c r="O103" t="s">
        <v>54</v>
      </c>
      <c r="P103">
        <v>1</v>
      </c>
      <c r="Q103" t="s">
        <v>55</v>
      </c>
      <c r="R103">
        <v>0</v>
      </c>
      <c r="S103" t="s">
        <v>54</v>
      </c>
      <c r="T103">
        <v>1</v>
      </c>
      <c r="U103" t="s">
        <v>54</v>
      </c>
      <c r="V103">
        <v>1</v>
      </c>
      <c r="W103" t="s">
        <v>54</v>
      </c>
      <c r="X103">
        <v>1</v>
      </c>
      <c r="Y103" t="s">
        <v>55</v>
      </c>
      <c r="Z103">
        <v>0</v>
      </c>
      <c r="AA103" t="s">
        <v>54</v>
      </c>
      <c r="AB103">
        <v>1</v>
      </c>
      <c r="AC103">
        <f t="shared" si="9"/>
        <v>5</v>
      </c>
      <c r="AD103">
        <f t="shared" si="10"/>
        <v>1</v>
      </c>
      <c r="AE103" t="s">
        <v>54</v>
      </c>
      <c r="AF103">
        <v>1</v>
      </c>
      <c r="AG103" t="b">
        <v>1</v>
      </c>
      <c r="AH103">
        <v>0</v>
      </c>
      <c r="AI103" t="s">
        <v>56</v>
      </c>
      <c r="AJ103">
        <v>0</v>
      </c>
      <c r="AK103">
        <v>0</v>
      </c>
      <c r="AL103">
        <f t="shared" si="11"/>
        <v>5</v>
      </c>
      <c r="AM103">
        <f t="shared" si="12"/>
        <v>0</v>
      </c>
      <c r="AN103" t="s">
        <v>61</v>
      </c>
      <c r="AO103">
        <v>5</v>
      </c>
      <c r="AP103" t="s">
        <v>66</v>
      </c>
      <c r="AQ103">
        <v>3</v>
      </c>
      <c r="AR103" t="s">
        <v>63</v>
      </c>
      <c r="AS103" t="s">
        <v>63</v>
      </c>
      <c r="AT103" t="s">
        <v>63</v>
      </c>
      <c r="AU103" t="s">
        <v>62</v>
      </c>
      <c r="AV103">
        <v>4</v>
      </c>
      <c r="AW103">
        <v>4</v>
      </c>
      <c r="AX103">
        <v>4</v>
      </c>
      <c r="AY103">
        <v>4</v>
      </c>
      <c r="AZ103">
        <f t="shared" si="13"/>
        <v>16</v>
      </c>
      <c r="BA103">
        <f t="shared" si="14"/>
        <v>2</v>
      </c>
      <c r="BB103" t="s">
        <v>55</v>
      </c>
      <c r="BC103" t="s">
        <v>55</v>
      </c>
      <c r="BD103" t="s">
        <v>55</v>
      </c>
      <c r="BE103" t="s">
        <v>55</v>
      </c>
      <c r="BF103" t="s">
        <v>55</v>
      </c>
      <c r="BG103" t="s">
        <v>54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3</v>
      </c>
      <c r="BO103" t="s">
        <v>68</v>
      </c>
      <c r="BP103">
        <v>2</v>
      </c>
      <c r="BQ103" t="s">
        <v>54</v>
      </c>
      <c r="BR103">
        <v>1</v>
      </c>
      <c r="BS103" t="s">
        <v>69</v>
      </c>
      <c r="BT103">
        <v>1</v>
      </c>
      <c r="BU103" t="s">
        <v>8</v>
      </c>
      <c r="BV103">
        <v>1</v>
      </c>
      <c r="BW103" t="s">
        <v>17</v>
      </c>
      <c r="BX103" t="s">
        <v>77</v>
      </c>
      <c r="BY103">
        <v>2</v>
      </c>
      <c r="BZ103">
        <v>2</v>
      </c>
      <c r="CA103" t="s">
        <v>55</v>
      </c>
      <c r="CB103" t="s">
        <v>54</v>
      </c>
      <c r="CC103" t="s">
        <v>55</v>
      </c>
      <c r="CD103" t="s">
        <v>54</v>
      </c>
      <c r="CE103" t="s">
        <v>55</v>
      </c>
      <c r="CF103" t="s">
        <v>55</v>
      </c>
      <c r="CG103">
        <v>1</v>
      </c>
      <c r="CH103">
        <v>0</v>
      </c>
      <c r="CI103">
        <v>1</v>
      </c>
      <c r="CJ103">
        <v>0</v>
      </c>
      <c r="CK103">
        <v>1</v>
      </c>
      <c r="CL103">
        <v>1</v>
      </c>
      <c r="CM103">
        <f t="shared" si="15"/>
        <v>4</v>
      </c>
    </row>
    <row r="104" spans="1:91" x14ac:dyDescent="0.25">
      <c r="A104">
        <v>102</v>
      </c>
      <c r="B104">
        <v>27</v>
      </c>
      <c r="C104">
        <f t="shared" si="8"/>
        <v>1</v>
      </c>
      <c r="D104" t="s">
        <v>42</v>
      </c>
      <c r="E104">
        <v>2</v>
      </c>
      <c r="F104" t="s">
        <v>43</v>
      </c>
      <c r="G104">
        <v>2</v>
      </c>
      <c r="H104">
        <v>2</v>
      </c>
      <c r="I104" t="s">
        <v>80</v>
      </c>
      <c r="J104">
        <v>2</v>
      </c>
      <c r="M104" t="s">
        <v>50</v>
      </c>
      <c r="N104">
        <v>2</v>
      </c>
      <c r="O104" t="s">
        <v>54</v>
      </c>
      <c r="P104">
        <v>1</v>
      </c>
      <c r="Q104" t="s">
        <v>54</v>
      </c>
      <c r="R104">
        <v>1</v>
      </c>
      <c r="S104" t="s">
        <v>54</v>
      </c>
      <c r="T104">
        <v>1</v>
      </c>
      <c r="U104" t="s">
        <v>54</v>
      </c>
      <c r="V104">
        <v>1</v>
      </c>
      <c r="W104" t="s">
        <v>54</v>
      </c>
      <c r="X104">
        <v>1</v>
      </c>
      <c r="Y104" t="s">
        <v>54</v>
      </c>
      <c r="Z104">
        <v>1</v>
      </c>
      <c r="AA104" t="s">
        <v>54</v>
      </c>
      <c r="AB104">
        <v>1</v>
      </c>
      <c r="AC104">
        <f t="shared" si="9"/>
        <v>7</v>
      </c>
      <c r="AD104">
        <f t="shared" si="10"/>
        <v>2</v>
      </c>
      <c r="AE104" t="s">
        <v>54</v>
      </c>
      <c r="AF104">
        <v>1</v>
      </c>
      <c r="AG104" t="b">
        <v>0</v>
      </c>
      <c r="AH104">
        <v>1</v>
      </c>
      <c r="AI104" t="s">
        <v>56</v>
      </c>
      <c r="AJ104">
        <v>0</v>
      </c>
      <c r="AK104">
        <v>0</v>
      </c>
      <c r="AL104">
        <f t="shared" si="11"/>
        <v>8</v>
      </c>
      <c r="AM104">
        <f t="shared" si="12"/>
        <v>2</v>
      </c>
      <c r="AN104" t="s">
        <v>61</v>
      </c>
      <c r="AO104">
        <v>5</v>
      </c>
      <c r="AP104" t="s">
        <v>66</v>
      </c>
      <c r="AQ104">
        <v>3</v>
      </c>
      <c r="AR104" t="s">
        <v>63</v>
      </c>
      <c r="AS104" t="s">
        <v>61</v>
      </c>
      <c r="AT104" t="s">
        <v>63</v>
      </c>
      <c r="AU104" t="s">
        <v>62</v>
      </c>
      <c r="AV104">
        <v>4</v>
      </c>
      <c r="AW104">
        <v>5</v>
      </c>
      <c r="AX104">
        <v>4</v>
      </c>
      <c r="AY104">
        <v>4</v>
      </c>
      <c r="AZ104">
        <f t="shared" si="13"/>
        <v>17</v>
      </c>
      <c r="BA104">
        <f t="shared" si="14"/>
        <v>2</v>
      </c>
      <c r="BB104" t="s">
        <v>55</v>
      </c>
      <c r="BC104" t="s">
        <v>55</v>
      </c>
      <c r="BD104" t="s">
        <v>55</v>
      </c>
      <c r="BE104" t="s">
        <v>55</v>
      </c>
      <c r="BF104" t="s">
        <v>55</v>
      </c>
      <c r="BG104" t="s">
        <v>54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3</v>
      </c>
      <c r="BO104" t="s">
        <v>68</v>
      </c>
      <c r="BP104">
        <v>2</v>
      </c>
      <c r="BQ104" t="s">
        <v>54</v>
      </c>
      <c r="BR104">
        <v>1</v>
      </c>
      <c r="BS104" t="s">
        <v>72</v>
      </c>
      <c r="BT104">
        <v>4</v>
      </c>
      <c r="BU104" t="s">
        <v>8</v>
      </c>
      <c r="BV104">
        <v>1</v>
      </c>
      <c r="BW104" t="s">
        <v>17</v>
      </c>
      <c r="BX104" t="s">
        <v>76</v>
      </c>
      <c r="BY104">
        <v>4</v>
      </c>
      <c r="BZ104">
        <v>3</v>
      </c>
      <c r="CA104" t="s">
        <v>54</v>
      </c>
      <c r="CB104" t="s">
        <v>54</v>
      </c>
      <c r="CC104" t="s">
        <v>55</v>
      </c>
      <c r="CD104" t="s">
        <v>55</v>
      </c>
      <c r="CE104" t="s">
        <v>55</v>
      </c>
      <c r="CF104" t="s">
        <v>55</v>
      </c>
      <c r="CG104">
        <v>0</v>
      </c>
      <c r="CH104">
        <v>0</v>
      </c>
      <c r="CI104">
        <v>1</v>
      </c>
      <c r="CJ104">
        <v>1</v>
      </c>
      <c r="CK104">
        <v>1</v>
      </c>
      <c r="CL104">
        <v>1</v>
      </c>
      <c r="CM104">
        <f t="shared" si="15"/>
        <v>4</v>
      </c>
    </row>
    <row r="105" spans="1:91" x14ac:dyDescent="0.25">
      <c r="A105">
        <v>103</v>
      </c>
      <c r="B105">
        <v>33</v>
      </c>
      <c r="C105">
        <f t="shared" si="8"/>
        <v>1</v>
      </c>
      <c r="D105" t="s">
        <v>41</v>
      </c>
      <c r="E105">
        <v>1</v>
      </c>
      <c r="F105" t="s">
        <v>44</v>
      </c>
      <c r="G105">
        <v>1</v>
      </c>
      <c r="H105">
        <v>2</v>
      </c>
      <c r="I105" t="s">
        <v>80</v>
      </c>
      <c r="J105">
        <v>2</v>
      </c>
      <c r="M105" t="s">
        <v>49</v>
      </c>
      <c r="N105">
        <v>1</v>
      </c>
      <c r="O105" t="s">
        <v>54</v>
      </c>
      <c r="P105">
        <v>1</v>
      </c>
      <c r="Q105" t="s">
        <v>54</v>
      </c>
      <c r="R105">
        <v>1</v>
      </c>
      <c r="S105" t="s">
        <v>54</v>
      </c>
      <c r="T105">
        <v>1</v>
      </c>
      <c r="U105" t="s">
        <v>54</v>
      </c>
      <c r="V105">
        <v>1</v>
      </c>
      <c r="W105" t="s">
        <v>54</v>
      </c>
      <c r="X105">
        <v>1</v>
      </c>
      <c r="Y105" t="s">
        <v>54</v>
      </c>
      <c r="Z105">
        <v>1</v>
      </c>
      <c r="AA105" t="s">
        <v>54</v>
      </c>
      <c r="AB105">
        <v>1</v>
      </c>
      <c r="AC105">
        <f t="shared" si="9"/>
        <v>7</v>
      </c>
      <c r="AD105">
        <f t="shared" si="10"/>
        <v>2</v>
      </c>
      <c r="AE105" t="s">
        <v>54</v>
      </c>
      <c r="AF105">
        <v>1</v>
      </c>
      <c r="AG105" t="b">
        <v>0</v>
      </c>
      <c r="AH105">
        <v>1</v>
      </c>
      <c r="AI105" t="s">
        <v>57</v>
      </c>
      <c r="AJ105">
        <v>1</v>
      </c>
      <c r="AK105">
        <v>0</v>
      </c>
      <c r="AL105">
        <f t="shared" si="11"/>
        <v>8</v>
      </c>
      <c r="AM105">
        <f t="shared" si="12"/>
        <v>2</v>
      </c>
      <c r="AN105" t="s">
        <v>61</v>
      </c>
      <c r="AO105">
        <v>5</v>
      </c>
      <c r="AP105" t="s">
        <v>66</v>
      </c>
      <c r="AQ105">
        <v>3</v>
      </c>
      <c r="AR105" t="s">
        <v>64</v>
      </c>
      <c r="AS105" t="s">
        <v>61</v>
      </c>
      <c r="AT105" t="s">
        <v>61</v>
      </c>
      <c r="AU105" t="s">
        <v>64</v>
      </c>
      <c r="AV105">
        <v>3</v>
      </c>
      <c r="AW105">
        <v>5</v>
      </c>
      <c r="AX105">
        <v>5</v>
      </c>
      <c r="AY105">
        <v>3</v>
      </c>
      <c r="AZ105">
        <f t="shared" si="13"/>
        <v>16</v>
      </c>
      <c r="BA105">
        <f t="shared" si="14"/>
        <v>2</v>
      </c>
      <c r="BB105" t="s">
        <v>55</v>
      </c>
      <c r="BC105" t="s">
        <v>55</v>
      </c>
      <c r="BD105" t="s">
        <v>54</v>
      </c>
      <c r="BE105" t="s">
        <v>55</v>
      </c>
      <c r="BF105" t="s">
        <v>55</v>
      </c>
      <c r="BG105" t="s">
        <v>55</v>
      </c>
      <c r="BH105">
        <v>0</v>
      </c>
      <c r="BI105">
        <v>0</v>
      </c>
      <c r="BJ105">
        <v>0</v>
      </c>
      <c r="BK105">
        <v>1</v>
      </c>
      <c r="BL105">
        <v>0</v>
      </c>
      <c r="BM105">
        <v>0</v>
      </c>
      <c r="BO105" t="s">
        <v>61</v>
      </c>
      <c r="BP105">
        <v>5</v>
      </c>
      <c r="BQ105" t="s">
        <v>54</v>
      </c>
      <c r="BR105">
        <v>1</v>
      </c>
      <c r="BS105" t="s">
        <v>72</v>
      </c>
      <c r="BT105">
        <v>4</v>
      </c>
      <c r="BU105" t="s">
        <v>8</v>
      </c>
      <c r="BV105">
        <v>1</v>
      </c>
      <c r="BW105" t="s">
        <v>22</v>
      </c>
      <c r="BX105">
        <v>3</v>
      </c>
      <c r="BY105">
        <v>3</v>
      </c>
      <c r="BZ105">
        <v>3</v>
      </c>
      <c r="CA105" t="s">
        <v>55</v>
      </c>
      <c r="CB105" t="s">
        <v>55</v>
      </c>
      <c r="CC105" t="s">
        <v>55</v>
      </c>
      <c r="CD105" t="s">
        <v>54</v>
      </c>
      <c r="CE105" t="s">
        <v>55</v>
      </c>
      <c r="CF105" t="s">
        <v>55</v>
      </c>
      <c r="CG105">
        <v>1</v>
      </c>
      <c r="CH105">
        <v>1</v>
      </c>
      <c r="CI105">
        <v>1</v>
      </c>
      <c r="CJ105">
        <v>0</v>
      </c>
      <c r="CK105">
        <v>1</v>
      </c>
      <c r="CL105">
        <v>1</v>
      </c>
      <c r="CM105">
        <f t="shared" si="15"/>
        <v>5</v>
      </c>
    </row>
    <row r="106" spans="1:91" x14ac:dyDescent="0.25">
      <c r="A106">
        <v>104</v>
      </c>
      <c r="B106">
        <v>20</v>
      </c>
      <c r="C106">
        <f t="shared" si="8"/>
        <v>1</v>
      </c>
      <c r="D106" t="s">
        <v>41</v>
      </c>
      <c r="E106">
        <v>1</v>
      </c>
      <c r="F106" t="s">
        <v>43</v>
      </c>
      <c r="G106">
        <v>2</v>
      </c>
      <c r="H106">
        <v>2</v>
      </c>
      <c r="I106" t="s">
        <v>80</v>
      </c>
      <c r="J106">
        <v>2</v>
      </c>
      <c r="M106" t="s">
        <v>52</v>
      </c>
      <c r="N106">
        <v>4</v>
      </c>
      <c r="O106" t="s">
        <v>54</v>
      </c>
      <c r="P106">
        <v>1</v>
      </c>
      <c r="Q106" t="s">
        <v>54</v>
      </c>
      <c r="R106">
        <v>1</v>
      </c>
      <c r="S106" t="s">
        <v>54</v>
      </c>
      <c r="T106">
        <v>1</v>
      </c>
      <c r="U106" t="s">
        <v>54</v>
      </c>
      <c r="V106">
        <v>1</v>
      </c>
      <c r="W106" t="s">
        <v>54</v>
      </c>
      <c r="X106">
        <v>1</v>
      </c>
      <c r="Y106" t="s">
        <v>54</v>
      </c>
      <c r="Z106">
        <v>1</v>
      </c>
      <c r="AA106" t="s">
        <v>54</v>
      </c>
      <c r="AB106">
        <v>1</v>
      </c>
      <c r="AC106">
        <f t="shared" si="9"/>
        <v>7</v>
      </c>
      <c r="AD106">
        <f t="shared" si="10"/>
        <v>2</v>
      </c>
      <c r="AE106" t="s">
        <v>54</v>
      </c>
      <c r="AF106">
        <v>1</v>
      </c>
      <c r="AG106" t="b">
        <v>0</v>
      </c>
      <c r="AH106">
        <v>1</v>
      </c>
      <c r="AI106" t="s">
        <v>59</v>
      </c>
      <c r="AJ106">
        <v>3</v>
      </c>
      <c r="AK106">
        <v>0</v>
      </c>
      <c r="AL106">
        <f t="shared" si="11"/>
        <v>8</v>
      </c>
      <c r="AM106">
        <f t="shared" si="12"/>
        <v>2</v>
      </c>
      <c r="AN106" t="s">
        <v>61</v>
      </c>
      <c r="AO106">
        <v>5</v>
      </c>
      <c r="AP106" t="s">
        <v>23</v>
      </c>
      <c r="AQ106">
        <v>2</v>
      </c>
      <c r="AR106" t="s">
        <v>61</v>
      </c>
      <c r="AS106" t="s">
        <v>61</v>
      </c>
      <c r="AT106" t="s">
        <v>61</v>
      </c>
      <c r="AU106" t="s">
        <v>63</v>
      </c>
      <c r="AV106">
        <v>5</v>
      </c>
      <c r="AW106">
        <v>5</v>
      </c>
      <c r="AX106">
        <v>5</v>
      </c>
      <c r="AY106">
        <v>2</v>
      </c>
      <c r="AZ106">
        <f t="shared" si="13"/>
        <v>17</v>
      </c>
      <c r="BA106">
        <f t="shared" si="14"/>
        <v>2</v>
      </c>
      <c r="BB106" t="s">
        <v>55</v>
      </c>
      <c r="BC106" t="s">
        <v>55</v>
      </c>
      <c r="BD106" t="s">
        <v>55</v>
      </c>
      <c r="BE106" t="s">
        <v>55</v>
      </c>
      <c r="BF106" t="s">
        <v>55</v>
      </c>
      <c r="BG106" t="s">
        <v>54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3</v>
      </c>
      <c r="BO106" t="s">
        <v>61</v>
      </c>
      <c r="BP106">
        <v>5</v>
      </c>
      <c r="BQ106" t="s">
        <v>54</v>
      </c>
      <c r="BR106">
        <v>1</v>
      </c>
      <c r="BS106" t="s">
        <v>72</v>
      </c>
      <c r="BT106">
        <v>4</v>
      </c>
      <c r="BU106" t="s">
        <v>73</v>
      </c>
      <c r="BV106">
        <v>2</v>
      </c>
      <c r="BX106" t="s">
        <v>76</v>
      </c>
      <c r="BY106">
        <v>4</v>
      </c>
      <c r="BZ106">
        <v>3</v>
      </c>
      <c r="CA106" t="s">
        <v>54</v>
      </c>
      <c r="CB106" t="s">
        <v>55</v>
      </c>
      <c r="CC106" t="s">
        <v>54</v>
      </c>
      <c r="CD106" t="s">
        <v>54</v>
      </c>
      <c r="CE106" t="s">
        <v>55</v>
      </c>
      <c r="CF106" t="s">
        <v>54</v>
      </c>
      <c r="CG106">
        <v>0</v>
      </c>
      <c r="CH106">
        <v>1</v>
      </c>
      <c r="CI106">
        <v>0</v>
      </c>
      <c r="CJ106">
        <v>0</v>
      </c>
      <c r="CK106">
        <v>1</v>
      </c>
      <c r="CL106">
        <v>0</v>
      </c>
      <c r="CM106">
        <f t="shared" si="15"/>
        <v>2</v>
      </c>
    </row>
    <row r="107" spans="1:91" x14ac:dyDescent="0.25">
      <c r="A107">
        <v>105</v>
      </c>
      <c r="B107">
        <v>33</v>
      </c>
      <c r="C107">
        <f t="shared" si="8"/>
        <v>1</v>
      </c>
      <c r="D107" t="s">
        <v>41</v>
      </c>
      <c r="E107">
        <v>1</v>
      </c>
      <c r="F107" t="s">
        <v>43</v>
      </c>
      <c r="G107">
        <v>2</v>
      </c>
      <c r="H107">
        <v>2</v>
      </c>
      <c r="I107" t="s">
        <v>80</v>
      </c>
      <c r="J107">
        <v>2</v>
      </c>
      <c r="M107" t="s">
        <v>49</v>
      </c>
      <c r="N107">
        <v>1</v>
      </c>
      <c r="O107" t="s">
        <v>54</v>
      </c>
      <c r="P107">
        <v>1</v>
      </c>
      <c r="Q107" t="s">
        <v>55</v>
      </c>
      <c r="R107">
        <v>0</v>
      </c>
      <c r="S107" t="s">
        <v>55</v>
      </c>
      <c r="T107">
        <v>0</v>
      </c>
      <c r="U107" t="s">
        <v>55</v>
      </c>
      <c r="V107">
        <v>0</v>
      </c>
      <c r="W107" t="s">
        <v>55</v>
      </c>
      <c r="X107">
        <v>0</v>
      </c>
      <c r="Y107" t="s">
        <v>55</v>
      </c>
      <c r="Z107">
        <v>0</v>
      </c>
      <c r="AA107" t="s">
        <v>55</v>
      </c>
      <c r="AB107">
        <v>0</v>
      </c>
      <c r="AC107">
        <f t="shared" si="9"/>
        <v>1</v>
      </c>
      <c r="AD107">
        <f t="shared" si="10"/>
        <v>0</v>
      </c>
      <c r="AE107" t="s">
        <v>54</v>
      </c>
      <c r="AF107">
        <v>1</v>
      </c>
      <c r="AG107" t="b">
        <v>0</v>
      </c>
      <c r="AH107">
        <v>1</v>
      </c>
      <c r="AI107" t="s">
        <v>57</v>
      </c>
      <c r="AJ107">
        <v>1</v>
      </c>
      <c r="AK107">
        <v>0</v>
      </c>
      <c r="AL107">
        <f t="shared" si="11"/>
        <v>2</v>
      </c>
      <c r="AM107">
        <f t="shared" si="12"/>
        <v>0</v>
      </c>
      <c r="AN107" t="s">
        <v>61</v>
      </c>
      <c r="AO107">
        <v>5</v>
      </c>
      <c r="AP107" t="s">
        <v>66</v>
      </c>
      <c r="AQ107">
        <v>3</v>
      </c>
      <c r="AR107" t="s">
        <v>61</v>
      </c>
      <c r="AS107" t="s">
        <v>61</v>
      </c>
      <c r="AT107" t="s">
        <v>61</v>
      </c>
      <c r="AU107" t="s">
        <v>60</v>
      </c>
      <c r="AV107">
        <v>5</v>
      </c>
      <c r="AW107">
        <v>5</v>
      </c>
      <c r="AX107">
        <v>5</v>
      </c>
      <c r="AY107">
        <v>5</v>
      </c>
      <c r="AZ107">
        <f t="shared" si="13"/>
        <v>20</v>
      </c>
      <c r="BA107">
        <f t="shared" si="14"/>
        <v>2</v>
      </c>
      <c r="BB107" t="s">
        <v>55</v>
      </c>
      <c r="BC107" t="s">
        <v>55</v>
      </c>
      <c r="BD107" t="s">
        <v>54</v>
      </c>
      <c r="BE107" t="s">
        <v>55</v>
      </c>
      <c r="BF107" t="s">
        <v>55</v>
      </c>
      <c r="BG107" t="s">
        <v>55</v>
      </c>
      <c r="BH107">
        <v>0</v>
      </c>
      <c r="BI107">
        <v>0</v>
      </c>
      <c r="BJ107">
        <v>0</v>
      </c>
      <c r="BK107">
        <v>1</v>
      </c>
      <c r="BL107">
        <v>0</v>
      </c>
      <c r="BM107">
        <v>0</v>
      </c>
      <c r="BO107" t="s">
        <v>61</v>
      </c>
      <c r="BP107">
        <v>5</v>
      </c>
      <c r="BQ107" t="s">
        <v>54</v>
      </c>
      <c r="BR107">
        <v>1</v>
      </c>
      <c r="BS107" t="s">
        <v>72</v>
      </c>
      <c r="BT107">
        <v>4</v>
      </c>
      <c r="BU107" t="s">
        <v>73</v>
      </c>
      <c r="BV107">
        <v>2</v>
      </c>
      <c r="BX107">
        <v>3</v>
      </c>
      <c r="BY107">
        <v>3</v>
      </c>
      <c r="BZ107">
        <v>3</v>
      </c>
      <c r="CA107" t="s">
        <v>55</v>
      </c>
      <c r="CB107" t="s">
        <v>55</v>
      </c>
      <c r="CC107" t="s">
        <v>55</v>
      </c>
      <c r="CD107" t="s">
        <v>54</v>
      </c>
      <c r="CE107" t="s">
        <v>55</v>
      </c>
      <c r="CF107" t="s">
        <v>55</v>
      </c>
      <c r="CG107">
        <v>1</v>
      </c>
      <c r="CH107">
        <v>1</v>
      </c>
      <c r="CI107">
        <v>1</v>
      </c>
      <c r="CJ107">
        <v>0</v>
      </c>
      <c r="CK107">
        <v>1</v>
      </c>
      <c r="CL107">
        <v>1</v>
      </c>
      <c r="CM107">
        <f t="shared" si="15"/>
        <v>5</v>
      </c>
    </row>
    <row r="108" spans="1:91" x14ac:dyDescent="0.25">
      <c r="A108">
        <v>106</v>
      </c>
      <c r="B108">
        <v>23</v>
      </c>
      <c r="C108">
        <f t="shared" si="8"/>
        <v>1</v>
      </c>
      <c r="D108" t="s">
        <v>41</v>
      </c>
      <c r="E108">
        <v>1</v>
      </c>
      <c r="F108" t="s">
        <v>44</v>
      </c>
      <c r="G108">
        <v>1</v>
      </c>
      <c r="H108">
        <v>2</v>
      </c>
      <c r="I108" t="s">
        <v>80</v>
      </c>
      <c r="J108">
        <v>2</v>
      </c>
      <c r="M108" t="s">
        <v>8</v>
      </c>
      <c r="N108">
        <v>5</v>
      </c>
      <c r="O108" t="s">
        <v>55</v>
      </c>
      <c r="P108">
        <v>0</v>
      </c>
      <c r="Q108" t="s">
        <v>55</v>
      </c>
      <c r="R108">
        <v>0</v>
      </c>
      <c r="S108" t="s">
        <v>55</v>
      </c>
      <c r="T108">
        <v>0</v>
      </c>
      <c r="U108" t="s">
        <v>55</v>
      </c>
      <c r="V108">
        <v>0</v>
      </c>
      <c r="W108" t="s">
        <v>55</v>
      </c>
      <c r="X108">
        <v>0</v>
      </c>
      <c r="Y108" t="s">
        <v>54</v>
      </c>
      <c r="Z108">
        <v>1</v>
      </c>
      <c r="AA108" t="s">
        <v>54</v>
      </c>
      <c r="AB108">
        <v>1</v>
      </c>
      <c r="AC108">
        <f t="shared" si="9"/>
        <v>2</v>
      </c>
      <c r="AD108">
        <f t="shared" si="10"/>
        <v>0</v>
      </c>
      <c r="AE108" t="s">
        <v>54</v>
      </c>
      <c r="AF108">
        <v>1</v>
      </c>
      <c r="AG108" t="b">
        <v>0</v>
      </c>
      <c r="AH108">
        <v>1</v>
      </c>
      <c r="AI108" t="s">
        <v>57</v>
      </c>
      <c r="AJ108">
        <v>1</v>
      </c>
      <c r="AK108">
        <v>0</v>
      </c>
      <c r="AL108">
        <f t="shared" si="11"/>
        <v>3</v>
      </c>
      <c r="AM108">
        <f t="shared" si="12"/>
        <v>0</v>
      </c>
      <c r="AN108" t="s">
        <v>63</v>
      </c>
      <c r="AO108">
        <v>4</v>
      </c>
      <c r="AP108" t="s">
        <v>65</v>
      </c>
      <c r="AQ108">
        <v>1</v>
      </c>
      <c r="AR108" t="s">
        <v>63</v>
      </c>
      <c r="AS108" t="s">
        <v>63</v>
      </c>
      <c r="AT108" t="s">
        <v>63</v>
      </c>
      <c r="AU108" t="s">
        <v>63</v>
      </c>
      <c r="AV108">
        <v>4</v>
      </c>
      <c r="AW108">
        <v>4</v>
      </c>
      <c r="AX108">
        <v>4</v>
      </c>
      <c r="AY108">
        <v>2</v>
      </c>
      <c r="AZ108">
        <f t="shared" si="13"/>
        <v>14</v>
      </c>
      <c r="BA108">
        <f t="shared" si="14"/>
        <v>1</v>
      </c>
      <c r="BB108" t="s">
        <v>54</v>
      </c>
      <c r="BC108" t="s">
        <v>55</v>
      </c>
      <c r="BD108" t="s">
        <v>55</v>
      </c>
      <c r="BE108" t="s">
        <v>55</v>
      </c>
      <c r="BF108" t="s">
        <v>55</v>
      </c>
      <c r="BG108" t="s">
        <v>55</v>
      </c>
      <c r="BH108">
        <v>1</v>
      </c>
      <c r="BI108">
        <v>0</v>
      </c>
      <c r="BJ108">
        <v>0</v>
      </c>
      <c r="BK108">
        <v>0</v>
      </c>
      <c r="BL108">
        <v>2</v>
      </c>
      <c r="BM108">
        <v>0</v>
      </c>
      <c r="BO108" t="s">
        <v>63</v>
      </c>
      <c r="BP108">
        <v>4</v>
      </c>
      <c r="BQ108" t="s">
        <v>54</v>
      </c>
      <c r="BR108">
        <v>1</v>
      </c>
      <c r="BS108" t="s">
        <v>69</v>
      </c>
      <c r="BT108">
        <v>1</v>
      </c>
      <c r="BU108" t="s">
        <v>73</v>
      </c>
      <c r="BV108">
        <v>2</v>
      </c>
      <c r="BX108" t="s">
        <v>78</v>
      </c>
      <c r="BY108">
        <v>1</v>
      </c>
      <c r="BZ108">
        <v>1</v>
      </c>
      <c r="CA108" t="s">
        <v>55</v>
      </c>
      <c r="CB108" t="s">
        <v>54</v>
      </c>
      <c r="CC108" t="s">
        <v>55</v>
      </c>
      <c r="CD108" t="s">
        <v>55</v>
      </c>
      <c r="CE108" t="s">
        <v>55</v>
      </c>
      <c r="CF108" t="s">
        <v>55</v>
      </c>
      <c r="CG108">
        <v>1</v>
      </c>
      <c r="CH108">
        <v>0</v>
      </c>
      <c r="CI108">
        <v>1</v>
      </c>
      <c r="CJ108">
        <v>1</v>
      </c>
      <c r="CK108">
        <v>1</v>
      </c>
      <c r="CL108">
        <v>1</v>
      </c>
      <c r="CM108">
        <f t="shared" si="15"/>
        <v>5</v>
      </c>
    </row>
    <row r="109" spans="1:91" x14ac:dyDescent="0.25">
      <c r="A109">
        <v>107</v>
      </c>
      <c r="B109">
        <v>21</v>
      </c>
      <c r="C109">
        <f t="shared" si="8"/>
        <v>1</v>
      </c>
      <c r="D109" t="s">
        <v>41</v>
      </c>
      <c r="E109">
        <v>1</v>
      </c>
      <c r="F109" t="s">
        <v>44</v>
      </c>
      <c r="G109">
        <v>1</v>
      </c>
      <c r="H109">
        <v>2</v>
      </c>
      <c r="I109" t="s">
        <v>80</v>
      </c>
      <c r="J109">
        <v>2</v>
      </c>
      <c r="M109" t="s">
        <v>50</v>
      </c>
      <c r="N109">
        <v>2</v>
      </c>
      <c r="O109" t="s">
        <v>55</v>
      </c>
      <c r="P109">
        <v>0</v>
      </c>
      <c r="Q109" t="s">
        <v>54</v>
      </c>
      <c r="R109">
        <v>1</v>
      </c>
      <c r="S109" t="s">
        <v>55</v>
      </c>
      <c r="T109">
        <v>0</v>
      </c>
      <c r="U109" t="s">
        <v>55</v>
      </c>
      <c r="V109">
        <v>0</v>
      </c>
      <c r="W109" t="s">
        <v>55</v>
      </c>
      <c r="X109">
        <v>0</v>
      </c>
      <c r="Y109" t="s">
        <v>54</v>
      </c>
      <c r="Z109">
        <v>1</v>
      </c>
      <c r="AA109" t="s">
        <v>54</v>
      </c>
      <c r="AB109">
        <v>1</v>
      </c>
      <c r="AC109">
        <f t="shared" si="9"/>
        <v>3</v>
      </c>
      <c r="AD109">
        <f t="shared" si="10"/>
        <v>0</v>
      </c>
      <c r="AE109" t="s">
        <v>54</v>
      </c>
      <c r="AF109">
        <v>1</v>
      </c>
      <c r="AG109" t="b">
        <v>1</v>
      </c>
      <c r="AH109">
        <v>0</v>
      </c>
      <c r="AI109" t="s">
        <v>56</v>
      </c>
      <c r="AJ109">
        <v>0</v>
      </c>
      <c r="AK109">
        <v>0</v>
      </c>
      <c r="AL109">
        <f t="shared" si="11"/>
        <v>3</v>
      </c>
      <c r="AM109">
        <f t="shared" si="12"/>
        <v>0</v>
      </c>
      <c r="AN109" t="s">
        <v>64</v>
      </c>
      <c r="AO109">
        <v>3</v>
      </c>
      <c r="AP109" t="s">
        <v>66</v>
      </c>
      <c r="AQ109">
        <v>3</v>
      </c>
      <c r="AR109" t="s">
        <v>63</v>
      </c>
      <c r="AS109" t="s">
        <v>63</v>
      </c>
      <c r="AT109" t="s">
        <v>64</v>
      </c>
      <c r="AU109" t="s">
        <v>63</v>
      </c>
      <c r="AV109">
        <v>4</v>
      </c>
      <c r="AW109">
        <v>4</v>
      </c>
      <c r="AX109">
        <v>3</v>
      </c>
      <c r="AY109">
        <v>2</v>
      </c>
      <c r="AZ109">
        <f t="shared" si="13"/>
        <v>13</v>
      </c>
      <c r="BA109">
        <f t="shared" si="14"/>
        <v>1</v>
      </c>
      <c r="BB109" t="s">
        <v>54</v>
      </c>
      <c r="BC109" t="s">
        <v>55</v>
      </c>
      <c r="BD109" t="s">
        <v>55</v>
      </c>
      <c r="BE109" t="s">
        <v>55</v>
      </c>
      <c r="BF109" t="s">
        <v>55</v>
      </c>
      <c r="BG109" t="s">
        <v>55</v>
      </c>
      <c r="BH109">
        <v>1</v>
      </c>
      <c r="BI109">
        <v>0</v>
      </c>
      <c r="BJ109">
        <v>0</v>
      </c>
      <c r="BK109">
        <v>0</v>
      </c>
      <c r="BL109">
        <v>2</v>
      </c>
      <c r="BM109">
        <v>0</v>
      </c>
      <c r="BO109" t="s">
        <v>68</v>
      </c>
      <c r="BP109">
        <v>2</v>
      </c>
      <c r="BQ109" t="s">
        <v>55</v>
      </c>
      <c r="BR109">
        <v>0</v>
      </c>
      <c r="BX109" t="s">
        <v>78</v>
      </c>
      <c r="BY109">
        <v>1</v>
      </c>
      <c r="BZ109">
        <v>1</v>
      </c>
      <c r="CA109" t="s">
        <v>55</v>
      </c>
      <c r="CB109" t="s">
        <v>55</v>
      </c>
      <c r="CC109" t="s">
        <v>55</v>
      </c>
      <c r="CD109" t="s">
        <v>54</v>
      </c>
      <c r="CE109" t="s">
        <v>55</v>
      </c>
      <c r="CF109" t="s">
        <v>55</v>
      </c>
      <c r="CG109">
        <v>1</v>
      </c>
      <c r="CH109">
        <v>1</v>
      </c>
      <c r="CI109">
        <v>1</v>
      </c>
      <c r="CJ109">
        <v>0</v>
      </c>
      <c r="CK109">
        <v>1</v>
      </c>
      <c r="CL109">
        <v>1</v>
      </c>
      <c r="CM109">
        <f t="shared" si="15"/>
        <v>5</v>
      </c>
    </row>
    <row r="110" spans="1:91" x14ac:dyDescent="0.25">
      <c r="A110">
        <v>108</v>
      </c>
      <c r="B110">
        <v>22</v>
      </c>
      <c r="C110">
        <f t="shared" si="8"/>
        <v>1</v>
      </c>
      <c r="D110" t="s">
        <v>41</v>
      </c>
      <c r="E110">
        <v>1</v>
      </c>
      <c r="F110" t="s">
        <v>44</v>
      </c>
      <c r="G110">
        <v>1</v>
      </c>
      <c r="H110">
        <v>3</v>
      </c>
      <c r="I110" t="s">
        <v>80</v>
      </c>
      <c r="J110">
        <v>2</v>
      </c>
      <c r="M110" t="s">
        <v>49</v>
      </c>
      <c r="N110">
        <v>1</v>
      </c>
      <c r="O110" t="s">
        <v>55</v>
      </c>
      <c r="P110">
        <v>0</v>
      </c>
      <c r="Q110" t="s">
        <v>54</v>
      </c>
      <c r="R110">
        <v>1</v>
      </c>
      <c r="S110" t="s">
        <v>55</v>
      </c>
      <c r="T110">
        <v>0</v>
      </c>
      <c r="U110" t="s">
        <v>55</v>
      </c>
      <c r="V110">
        <v>0</v>
      </c>
      <c r="W110" t="s">
        <v>55</v>
      </c>
      <c r="X110">
        <v>0</v>
      </c>
      <c r="Y110" t="s">
        <v>55</v>
      </c>
      <c r="Z110">
        <v>0</v>
      </c>
      <c r="AA110" t="s">
        <v>54</v>
      </c>
      <c r="AB110">
        <v>1</v>
      </c>
      <c r="AC110">
        <f t="shared" si="9"/>
        <v>2</v>
      </c>
      <c r="AD110">
        <f t="shared" si="10"/>
        <v>0</v>
      </c>
      <c r="AE110" t="s">
        <v>54</v>
      </c>
      <c r="AF110">
        <v>1</v>
      </c>
      <c r="AG110" t="b">
        <v>0</v>
      </c>
      <c r="AH110">
        <v>1</v>
      </c>
      <c r="AI110" t="s">
        <v>59</v>
      </c>
      <c r="AJ110">
        <v>3</v>
      </c>
      <c r="AK110">
        <v>0</v>
      </c>
      <c r="AL110">
        <f t="shared" si="11"/>
        <v>3</v>
      </c>
      <c r="AM110">
        <f t="shared" si="12"/>
        <v>0</v>
      </c>
      <c r="AN110" t="s">
        <v>63</v>
      </c>
      <c r="AO110">
        <v>4</v>
      </c>
      <c r="AP110" t="s">
        <v>23</v>
      </c>
      <c r="AQ110">
        <v>2</v>
      </c>
      <c r="AR110" t="s">
        <v>62</v>
      </c>
      <c r="AS110" t="s">
        <v>63</v>
      </c>
      <c r="AT110" t="s">
        <v>62</v>
      </c>
      <c r="AU110" t="s">
        <v>61</v>
      </c>
      <c r="AV110">
        <v>2</v>
      </c>
      <c r="AW110">
        <v>4</v>
      </c>
      <c r="AX110">
        <v>2</v>
      </c>
      <c r="AY110">
        <v>1</v>
      </c>
      <c r="AZ110">
        <f t="shared" si="13"/>
        <v>9</v>
      </c>
      <c r="BA110">
        <f t="shared" si="14"/>
        <v>0</v>
      </c>
      <c r="BB110" t="s">
        <v>55</v>
      </c>
      <c r="BC110" t="s">
        <v>55</v>
      </c>
      <c r="BD110" t="s">
        <v>54</v>
      </c>
      <c r="BE110" t="s">
        <v>55</v>
      </c>
      <c r="BF110" t="s">
        <v>55</v>
      </c>
      <c r="BG110" t="s">
        <v>55</v>
      </c>
      <c r="BH110">
        <v>0</v>
      </c>
      <c r="BI110">
        <v>0</v>
      </c>
      <c r="BJ110">
        <v>0</v>
      </c>
      <c r="BK110">
        <v>1</v>
      </c>
      <c r="BL110">
        <v>0</v>
      </c>
      <c r="BM110">
        <v>0</v>
      </c>
      <c r="BO110" t="s">
        <v>60</v>
      </c>
      <c r="BP110">
        <v>1</v>
      </c>
      <c r="BQ110" t="s">
        <v>55</v>
      </c>
      <c r="BR110">
        <v>0</v>
      </c>
      <c r="BX110" t="s">
        <v>78</v>
      </c>
      <c r="BY110">
        <v>1</v>
      </c>
      <c r="BZ110">
        <v>1</v>
      </c>
      <c r="CA110" t="s">
        <v>55</v>
      </c>
      <c r="CB110" t="s">
        <v>54</v>
      </c>
      <c r="CC110" t="s">
        <v>55</v>
      </c>
      <c r="CD110" t="s">
        <v>55</v>
      </c>
      <c r="CE110" t="s">
        <v>55</v>
      </c>
      <c r="CF110" t="s">
        <v>55</v>
      </c>
      <c r="CG110">
        <v>1</v>
      </c>
      <c r="CH110">
        <v>0</v>
      </c>
      <c r="CI110">
        <v>1</v>
      </c>
      <c r="CJ110">
        <v>1</v>
      </c>
      <c r="CK110">
        <v>1</v>
      </c>
      <c r="CL110">
        <v>1</v>
      </c>
      <c r="CM110">
        <f t="shared" si="15"/>
        <v>5</v>
      </c>
    </row>
    <row r="111" spans="1:91" x14ac:dyDescent="0.25">
      <c r="A111">
        <v>109</v>
      </c>
      <c r="B111">
        <v>21</v>
      </c>
      <c r="C111">
        <f t="shared" si="8"/>
        <v>1</v>
      </c>
      <c r="D111" t="s">
        <v>41</v>
      </c>
      <c r="E111">
        <v>1</v>
      </c>
      <c r="F111" t="s">
        <v>44</v>
      </c>
      <c r="G111">
        <v>1</v>
      </c>
      <c r="H111">
        <v>1</v>
      </c>
      <c r="I111" t="s">
        <v>80</v>
      </c>
      <c r="J111">
        <v>2</v>
      </c>
      <c r="M111" t="s">
        <v>49</v>
      </c>
      <c r="N111">
        <v>1</v>
      </c>
      <c r="O111" t="s">
        <v>55</v>
      </c>
      <c r="P111">
        <v>0</v>
      </c>
      <c r="Q111" t="s">
        <v>55</v>
      </c>
      <c r="R111">
        <v>0</v>
      </c>
      <c r="S111" t="s">
        <v>55</v>
      </c>
      <c r="T111">
        <v>0</v>
      </c>
      <c r="U111" t="s">
        <v>54</v>
      </c>
      <c r="V111">
        <v>1</v>
      </c>
      <c r="W111" t="s">
        <v>54</v>
      </c>
      <c r="X111">
        <v>1</v>
      </c>
      <c r="Y111" t="s">
        <v>55</v>
      </c>
      <c r="Z111">
        <v>0</v>
      </c>
      <c r="AA111" t="s">
        <v>54</v>
      </c>
      <c r="AB111">
        <v>1</v>
      </c>
      <c r="AC111">
        <f t="shared" si="9"/>
        <v>3</v>
      </c>
      <c r="AD111">
        <f t="shared" si="10"/>
        <v>0</v>
      </c>
      <c r="AE111" t="s">
        <v>54</v>
      </c>
      <c r="AF111">
        <v>1</v>
      </c>
      <c r="AG111" t="b">
        <v>1</v>
      </c>
      <c r="AH111">
        <v>0</v>
      </c>
      <c r="AI111" t="s">
        <v>56</v>
      </c>
      <c r="AJ111">
        <v>0</v>
      </c>
      <c r="AK111">
        <v>0</v>
      </c>
      <c r="AL111">
        <f t="shared" si="11"/>
        <v>3</v>
      </c>
      <c r="AM111">
        <f t="shared" si="12"/>
        <v>0</v>
      </c>
      <c r="AN111" t="s">
        <v>63</v>
      </c>
      <c r="AO111">
        <v>4</v>
      </c>
      <c r="AP111" t="s">
        <v>66</v>
      </c>
      <c r="AQ111">
        <v>3</v>
      </c>
      <c r="AR111" t="s">
        <v>64</v>
      </c>
      <c r="AS111" t="s">
        <v>63</v>
      </c>
      <c r="AT111" t="s">
        <v>64</v>
      </c>
      <c r="AU111" t="s">
        <v>64</v>
      </c>
      <c r="AV111">
        <v>3</v>
      </c>
      <c r="AW111">
        <v>4</v>
      </c>
      <c r="AX111">
        <v>3</v>
      </c>
      <c r="AY111">
        <v>3</v>
      </c>
      <c r="AZ111">
        <f t="shared" si="13"/>
        <v>13</v>
      </c>
      <c r="BA111">
        <f t="shared" si="14"/>
        <v>1</v>
      </c>
      <c r="BB111" t="s">
        <v>54</v>
      </c>
      <c r="BC111" t="s">
        <v>55</v>
      </c>
      <c r="BD111" t="s">
        <v>55</v>
      </c>
      <c r="BE111" t="s">
        <v>55</v>
      </c>
      <c r="BF111" t="s">
        <v>55</v>
      </c>
      <c r="BG111" t="s">
        <v>55</v>
      </c>
      <c r="BH111">
        <v>1</v>
      </c>
      <c r="BI111">
        <v>0</v>
      </c>
      <c r="BJ111">
        <v>0</v>
      </c>
      <c r="BK111">
        <v>0</v>
      </c>
      <c r="BL111">
        <v>2</v>
      </c>
      <c r="BM111">
        <v>0</v>
      </c>
      <c r="BO111" t="s">
        <v>64</v>
      </c>
      <c r="BP111">
        <v>3</v>
      </c>
      <c r="BQ111" t="s">
        <v>54</v>
      </c>
      <c r="BR111">
        <v>1</v>
      </c>
      <c r="BS111" t="s">
        <v>69</v>
      </c>
      <c r="BT111">
        <v>1</v>
      </c>
      <c r="BU111" t="s">
        <v>73</v>
      </c>
      <c r="BV111">
        <v>2</v>
      </c>
      <c r="BX111" t="s">
        <v>78</v>
      </c>
      <c r="BY111">
        <v>1</v>
      </c>
      <c r="BZ111">
        <v>1</v>
      </c>
      <c r="CA111" t="s">
        <v>55</v>
      </c>
      <c r="CB111" t="s">
        <v>55</v>
      </c>
      <c r="CC111" t="s">
        <v>55</v>
      </c>
      <c r="CD111" t="s">
        <v>55</v>
      </c>
      <c r="CE111" t="s">
        <v>55</v>
      </c>
      <c r="CF111" t="s">
        <v>54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0</v>
      </c>
      <c r="CM111">
        <f t="shared" si="15"/>
        <v>5</v>
      </c>
    </row>
    <row r="112" spans="1:91" x14ac:dyDescent="0.25">
      <c r="A112">
        <v>110</v>
      </c>
      <c r="B112">
        <v>23</v>
      </c>
      <c r="C112">
        <f t="shared" si="8"/>
        <v>1</v>
      </c>
      <c r="D112" t="s">
        <v>42</v>
      </c>
      <c r="E112">
        <v>2</v>
      </c>
      <c r="F112" t="s">
        <v>44</v>
      </c>
      <c r="G112">
        <v>1</v>
      </c>
      <c r="H112">
        <v>3</v>
      </c>
      <c r="I112" t="s">
        <v>80</v>
      </c>
      <c r="J112">
        <v>2</v>
      </c>
      <c r="M112" t="s">
        <v>50</v>
      </c>
      <c r="N112">
        <v>2</v>
      </c>
      <c r="O112" t="s">
        <v>55</v>
      </c>
      <c r="P112">
        <v>0</v>
      </c>
      <c r="Q112" t="s">
        <v>54</v>
      </c>
      <c r="R112">
        <v>1</v>
      </c>
      <c r="S112" t="s">
        <v>55</v>
      </c>
      <c r="T112">
        <v>0</v>
      </c>
      <c r="U112" t="s">
        <v>54</v>
      </c>
      <c r="V112">
        <v>1</v>
      </c>
      <c r="W112" t="s">
        <v>54</v>
      </c>
      <c r="X112">
        <v>1</v>
      </c>
      <c r="Y112" t="s">
        <v>55</v>
      </c>
      <c r="Z112">
        <v>0</v>
      </c>
      <c r="AA112" t="s">
        <v>54</v>
      </c>
      <c r="AB112">
        <v>1</v>
      </c>
      <c r="AC112">
        <f t="shared" si="9"/>
        <v>4</v>
      </c>
      <c r="AD112">
        <f t="shared" si="10"/>
        <v>1</v>
      </c>
      <c r="AE112" t="s">
        <v>54</v>
      </c>
      <c r="AF112">
        <v>1</v>
      </c>
      <c r="AG112" t="b">
        <v>1</v>
      </c>
      <c r="AH112">
        <v>0</v>
      </c>
      <c r="AI112" t="s">
        <v>56</v>
      </c>
      <c r="AJ112">
        <v>0</v>
      </c>
      <c r="AK112">
        <v>0</v>
      </c>
      <c r="AL112">
        <f t="shared" si="11"/>
        <v>4</v>
      </c>
      <c r="AM112">
        <f t="shared" si="12"/>
        <v>0</v>
      </c>
      <c r="AN112" t="s">
        <v>63</v>
      </c>
      <c r="AO112">
        <v>4</v>
      </c>
      <c r="AP112" t="s">
        <v>66</v>
      </c>
      <c r="AQ112">
        <v>3</v>
      </c>
      <c r="AR112" t="s">
        <v>63</v>
      </c>
      <c r="AS112" t="s">
        <v>64</v>
      </c>
      <c r="AT112" t="s">
        <v>63</v>
      </c>
      <c r="AU112" t="s">
        <v>63</v>
      </c>
      <c r="AV112">
        <v>4</v>
      </c>
      <c r="AW112">
        <v>3</v>
      </c>
      <c r="AX112">
        <v>4</v>
      </c>
      <c r="AY112">
        <v>2</v>
      </c>
      <c r="AZ112">
        <f t="shared" si="13"/>
        <v>13</v>
      </c>
      <c r="BA112">
        <f t="shared" si="14"/>
        <v>1</v>
      </c>
      <c r="BB112" t="s">
        <v>54</v>
      </c>
      <c r="BC112" t="s">
        <v>55</v>
      </c>
      <c r="BD112" t="s">
        <v>55</v>
      </c>
      <c r="BE112" t="s">
        <v>55</v>
      </c>
      <c r="BF112" t="s">
        <v>55</v>
      </c>
      <c r="BG112" t="s">
        <v>55</v>
      </c>
      <c r="BH112">
        <v>1</v>
      </c>
      <c r="BI112">
        <v>0</v>
      </c>
      <c r="BJ112">
        <v>0</v>
      </c>
      <c r="BK112">
        <v>0</v>
      </c>
      <c r="BL112">
        <v>2</v>
      </c>
      <c r="BM112">
        <v>0</v>
      </c>
      <c r="BO112" t="s">
        <v>68</v>
      </c>
      <c r="BP112">
        <v>2</v>
      </c>
      <c r="BQ112" t="s">
        <v>54</v>
      </c>
      <c r="BR112">
        <v>1</v>
      </c>
      <c r="BS112" t="s">
        <v>70</v>
      </c>
      <c r="BT112">
        <v>2</v>
      </c>
      <c r="BU112" t="s">
        <v>73</v>
      </c>
      <c r="BV112">
        <v>2</v>
      </c>
      <c r="BX112">
        <v>3</v>
      </c>
      <c r="BY112">
        <v>3</v>
      </c>
      <c r="BZ112">
        <v>3</v>
      </c>
      <c r="CA112" t="s">
        <v>55</v>
      </c>
      <c r="CB112" t="s">
        <v>54</v>
      </c>
      <c r="CC112" t="s">
        <v>55</v>
      </c>
      <c r="CD112" t="s">
        <v>55</v>
      </c>
      <c r="CE112" t="s">
        <v>55</v>
      </c>
      <c r="CF112" t="s">
        <v>55</v>
      </c>
      <c r="CG112">
        <v>1</v>
      </c>
      <c r="CH112">
        <v>0</v>
      </c>
      <c r="CI112">
        <v>1</v>
      </c>
      <c r="CJ112">
        <v>1</v>
      </c>
      <c r="CK112">
        <v>1</v>
      </c>
      <c r="CL112">
        <v>1</v>
      </c>
      <c r="CM112">
        <f t="shared" si="15"/>
        <v>5</v>
      </c>
    </row>
    <row r="113" spans="1:91" x14ac:dyDescent="0.25">
      <c r="A113">
        <v>111</v>
      </c>
      <c r="B113">
        <v>20</v>
      </c>
      <c r="C113">
        <f t="shared" si="8"/>
        <v>1</v>
      </c>
      <c r="D113" t="s">
        <v>41</v>
      </c>
      <c r="E113">
        <v>1</v>
      </c>
      <c r="F113" t="s">
        <v>44</v>
      </c>
      <c r="G113">
        <v>1</v>
      </c>
      <c r="H113">
        <v>2</v>
      </c>
      <c r="I113" t="s">
        <v>80</v>
      </c>
      <c r="J113">
        <v>2</v>
      </c>
      <c r="M113" t="s">
        <v>49</v>
      </c>
      <c r="N113">
        <v>1</v>
      </c>
      <c r="O113" t="s">
        <v>55</v>
      </c>
      <c r="P113">
        <v>0</v>
      </c>
      <c r="Q113" t="s">
        <v>54</v>
      </c>
      <c r="R113">
        <v>1</v>
      </c>
      <c r="S113" t="s">
        <v>55</v>
      </c>
      <c r="T113">
        <v>0</v>
      </c>
      <c r="U113" t="s">
        <v>55</v>
      </c>
      <c r="V113">
        <v>0</v>
      </c>
      <c r="W113" t="s">
        <v>55</v>
      </c>
      <c r="X113">
        <v>0</v>
      </c>
      <c r="Y113" t="s">
        <v>55</v>
      </c>
      <c r="Z113">
        <v>0</v>
      </c>
      <c r="AA113" t="s">
        <v>54</v>
      </c>
      <c r="AB113">
        <v>1</v>
      </c>
      <c r="AC113">
        <f t="shared" si="9"/>
        <v>2</v>
      </c>
      <c r="AD113">
        <f t="shared" si="10"/>
        <v>0</v>
      </c>
      <c r="AE113" t="s">
        <v>54</v>
      </c>
      <c r="AF113">
        <v>1</v>
      </c>
      <c r="AG113" t="b">
        <v>0</v>
      </c>
      <c r="AH113">
        <v>1</v>
      </c>
      <c r="AI113" t="s">
        <v>58</v>
      </c>
      <c r="AJ113">
        <v>2</v>
      </c>
      <c r="AK113">
        <v>1</v>
      </c>
      <c r="AL113">
        <f t="shared" si="11"/>
        <v>4</v>
      </c>
      <c r="AM113">
        <f t="shared" si="12"/>
        <v>0</v>
      </c>
      <c r="AN113" t="s">
        <v>63</v>
      </c>
      <c r="AO113">
        <v>4</v>
      </c>
      <c r="AP113" t="s">
        <v>66</v>
      </c>
      <c r="AQ113">
        <v>3</v>
      </c>
      <c r="AR113" t="s">
        <v>61</v>
      </c>
      <c r="AS113" t="s">
        <v>61</v>
      </c>
      <c r="AT113" t="s">
        <v>61</v>
      </c>
      <c r="AU113" t="s">
        <v>62</v>
      </c>
      <c r="AV113">
        <v>5</v>
      </c>
      <c r="AW113">
        <v>5</v>
      </c>
      <c r="AX113">
        <v>5</v>
      </c>
      <c r="AY113">
        <v>4</v>
      </c>
      <c r="AZ113">
        <f t="shared" si="13"/>
        <v>19</v>
      </c>
      <c r="BA113">
        <f t="shared" si="14"/>
        <v>2</v>
      </c>
      <c r="BB113" t="s">
        <v>55</v>
      </c>
      <c r="BC113" t="s">
        <v>55</v>
      </c>
      <c r="BD113" t="s">
        <v>54</v>
      </c>
      <c r="BE113" t="s">
        <v>55</v>
      </c>
      <c r="BF113" t="s">
        <v>55</v>
      </c>
      <c r="BG113" t="s">
        <v>55</v>
      </c>
      <c r="BH113">
        <v>0</v>
      </c>
      <c r="BI113">
        <v>0</v>
      </c>
      <c r="BJ113">
        <v>0</v>
      </c>
      <c r="BK113">
        <v>1</v>
      </c>
      <c r="BL113">
        <v>0</v>
      </c>
      <c r="BM113">
        <v>0</v>
      </c>
      <c r="BO113" t="s">
        <v>68</v>
      </c>
      <c r="BP113">
        <v>2</v>
      </c>
      <c r="BQ113" t="s">
        <v>54</v>
      </c>
      <c r="BR113">
        <v>1</v>
      </c>
      <c r="BS113" t="s">
        <v>69</v>
      </c>
      <c r="BT113">
        <v>1</v>
      </c>
      <c r="BU113" t="s">
        <v>73</v>
      </c>
      <c r="BV113">
        <v>2</v>
      </c>
      <c r="BX113" t="s">
        <v>76</v>
      </c>
      <c r="BY113">
        <v>4</v>
      </c>
      <c r="BZ113">
        <v>3</v>
      </c>
      <c r="CA113" t="s">
        <v>55</v>
      </c>
      <c r="CB113" t="s">
        <v>54</v>
      </c>
      <c r="CC113" t="s">
        <v>55</v>
      </c>
      <c r="CD113" t="s">
        <v>55</v>
      </c>
      <c r="CE113" t="s">
        <v>55</v>
      </c>
      <c r="CF113" t="s">
        <v>55</v>
      </c>
      <c r="CG113">
        <v>1</v>
      </c>
      <c r="CH113">
        <v>0</v>
      </c>
      <c r="CI113">
        <v>1</v>
      </c>
      <c r="CJ113">
        <v>1</v>
      </c>
      <c r="CK113">
        <v>1</v>
      </c>
      <c r="CL113">
        <v>1</v>
      </c>
      <c r="CM113">
        <f t="shared" si="15"/>
        <v>5</v>
      </c>
    </row>
    <row r="114" spans="1:91" x14ac:dyDescent="0.25">
      <c r="A114">
        <v>112</v>
      </c>
      <c r="B114">
        <v>25</v>
      </c>
      <c r="C114">
        <f t="shared" si="8"/>
        <v>1</v>
      </c>
      <c r="D114" t="s">
        <v>41</v>
      </c>
      <c r="E114">
        <v>1</v>
      </c>
      <c r="F114" t="s">
        <v>43</v>
      </c>
      <c r="G114">
        <v>2</v>
      </c>
      <c r="H114">
        <v>3</v>
      </c>
      <c r="I114" t="s">
        <v>80</v>
      </c>
      <c r="J114">
        <v>2</v>
      </c>
      <c r="M114" t="s">
        <v>50</v>
      </c>
      <c r="N114">
        <v>2</v>
      </c>
      <c r="O114" t="s">
        <v>55</v>
      </c>
      <c r="P114">
        <v>0</v>
      </c>
      <c r="Q114" t="s">
        <v>55</v>
      </c>
      <c r="R114">
        <v>0</v>
      </c>
      <c r="S114" t="s">
        <v>55</v>
      </c>
      <c r="T114">
        <v>0</v>
      </c>
      <c r="U114" t="s">
        <v>55</v>
      </c>
      <c r="V114">
        <v>0</v>
      </c>
      <c r="W114" t="s">
        <v>55</v>
      </c>
      <c r="X114">
        <v>0</v>
      </c>
      <c r="Y114" t="s">
        <v>55</v>
      </c>
      <c r="Z114">
        <v>0</v>
      </c>
      <c r="AA114" t="s">
        <v>54</v>
      </c>
      <c r="AB114">
        <v>1</v>
      </c>
      <c r="AC114">
        <f t="shared" si="9"/>
        <v>1</v>
      </c>
      <c r="AD114">
        <f t="shared" si="10"/>
        <v>0</v>
      </c>
      <c r="AE114" t="s">
        <v>54</v>
      </c>
      <c r="AF114">
        <v>1</v>
      </c>
      <c r="AG114" t="b">
        <v>1</v>
      </c>
      <c r="AH114">
        <v>0</v>
      </c>
      <c r="AI114" t="s">
        <v>56</v>
      </c>
      <c r="AJ114">
        <v>0</v>
      </c>
      <c r="AK114">
        <v>0</v>
      </c>
      <c r="AL114">
        <f t="shared" si="11"/>
        <v>1</v>
      </c>
      <c r="AM114">
        <f t="shared" si="12"/>
        <v>0</v>
      </c>
      <c r="AN114" t="s">
        <v>63</v>
      </c>
      <c r="AO114">
        <v>4</v>
      </c>
      <c r="AP114" t="s">
        <v>66</v>
      </c>
      <c r="AQ114">
        <v>3</v>
      </c>
      <c r="AR114" t="s">
        <v>64</v>
      </c>
      <c r="AS114" t="s">
        <v>63</v>
      </c>
      <c r="AT114" t="s">
        <v>64</v>
      </c>
      <c r="AU114" t="s">
        <v>62</v>
      </c>
      <c r="AV114">
        <v>3</v>
      </c>
      <c r="AW114">
        <v>4</v>
      </c>
      <c r="AX114">
        <v>3</v>
      </c>
      <c r="AY114">
        <v>4</v>
      </c>
      <c r="AZ114">
        <f t="shared" si="13"/>
        <v>14</v>
      </c>
      <c r="BA114">
        <f t="shared" si="14"/>
        <v>1</v>
      </c>
      <c r="BB114" t="s">
        <v>55</v>
      </c>
      <c r="BC114" t="s">
        <v>55</v>
      </c>
      <c r="BD114" t="s">
        <v>54</v>
      </c>
      <c r="BE114" t="s">
        <v>55</v>
      </c>
      <c r="BF114" t="s">
        <v>55</v>
      </c>
      <c r="BG114" t="s">
        <v>55</v>
      </c>
      <c r="BH114">
        <v>0</v>
      </c>
      <c r="BI114">
        <v>0</v>
      </c>
      <c r="BJ114">
        <v>0</v>
      </c>
      <c r="BK114">
        <v>1</v>
      </c>
      <c r="BL114">
        <v>0</v>
      </c>
      <c r="BM114">
        <v>0</v>
      </c>
      <c r="BO114" t="s">
        <v>61</v>
      </c>
      <c r="BP114">
        <v>5</v>
      </c>
      <c r="BQ114" t="s">
        <v>54</v>
      </c>
      <c r="BR114">
        <v>1</v>
      </c>
      <c r="BS114" t="s">
        <v>69</v>
      </c>
      <c r="BT114">
        <v>1</v>
      </c>
      <c r="BU114" t="s">
        <v>73</v>
      </c>
      <c r="BV114">
        <v>2</v>
      </c>
      <c r="BX114" t="s">
        <v>77</v>
      </c>
      <c r="BY114">
        <v>2</v>
      </c>
      <c r="BZ114">
        <v>2</v>
      </c>
      <c r="CA114" t="s">
        <v>55</v>
      </c>
      <c r="CB114" t="s">
        <v>55</v>
      </c>
      <c r="CC114" t="s">
        <v>54</v>
      </c>
      <c r="CD114" t="s">
        <v>55</v>
      </c>
      <c r="CE114" t="s">
        <v>55</v>
      </c>
      <c r="CF114" t="s">
        <v>55</v>
      </c>
      <c r="CG114">
        <v>1</v>
      </c>
      <c r="CH114">
        <v>1</v>
      </c>
      <c r="CI114">
        <v>0</v>
      </c>
      <c r="CJ114">
        <v>1</v>
      </c>
      <c r="CK114">
        <v>1</v>
      </c>
      <c r="CL114">
        <v>1</v>
      </c>
      <c r="CM114">
        <f t="shared" si="15"/>
        <v>5</v>
      </c>
    </row>
    <row r="115" spans="1:91" x14ac:dyDescent="0.25">
      <c r="A115">
        <v>113</v>
      </c>
      <c r="B115">
        <v>26</v>
      </c>
      <c r="C115">
        <f t="shared" si="8"/>
        <v>1</v>
      </c>
      <c r="D115" t="s">
        <v>41</v>
      </c>
      <c r="E115">
        <v>1</v>
      </c>
      <c r="F115" t="s">
        <v>44</v>
      </c>
      <c r="G115">
        <v>1</v>
      </c>
      <c r="H115">
        <v>3</v>
      </c>
      <c r="I115" t="s">
        <v>80</v>
      </c>
      <c r="J115">
        <v>2</v>
      </c>
      <c r="M115" t="s">
        <v>52</v>
      </c>
      <c r="N115">
        <v>4</v>
      </c>
      <c r="O115" t="s">
        <v>55</v>
      </c>
      <c r="P115">
        <v>0</v>
      </c>
      <c r="Q115" t="s">
        <v>55</v>
      </c>
      <c r="R115">
        <v>0</v>
      </c>
      <c r="S115" t="s">
        <v>55</v>
      </c>
      <c r="T115">
        <v>0</v>
      </c>
      <c r="U115" t="s">
        <v>55</v>
      </c>
      <c r="V115">
        <v>0</v>
      </c>
      <c r="W115" t="s">
        <v>54</v>
      </c>
      <c r="X115">
        <v>1</v>
      </c>
      <c r="Y115" t="s">
        <v>54</v>
      </c>
      <c r="Z115">
        <v>1</v>
      </c>
      <c r="AA115" t="s">
        <v>54</v>
      </c>
      <c r="AB115">
        <v>1</v>
      </c>
      <c r="AC115">
        <f t="shared" si="9"/>
        <v>3</v>
      </c>
      <c r="AD115">
        <f t="shared" si="10"/>
        <v>0</v>
      </c>
      <c r="AE115" t="s">
        <v>54</v>
      </c>
      <c r="AF115">
        <v>1</v>
      </c>
      <c r="AG115" t="b">
        <v>1</v>
      </c>
      <c r="AH115">
        <v>0</v>
      </c>
      <c r="AI115" t="s">
        <v>58</v>
      </c>
      <c r="AJ115">
        <v>2</v>
      </c>
      <c r="AK115">
        <v>1</v>
      </c>
      <c r="AL115">
        <f t="shared" si="11"/>
        <v>4</v>
      </c>
      <c r="AM115">
        <f t="shared" si="12"/>
        <v>0</v>
      </c>
      <c r="AN115" t="s">
        <v>61</v>
      </c>
      <c r="AO115">
        <v>5</v>
      </c>
      <c r="AP115" t="s">
        <v>23</v>
      </c>
      <c r="AQ115">
        <v>2</v>
      </c>
      <c r="AR115" t="s">
        <v>61</v>
      </c>
      <c r="AS115" t="s">
        <v>62</v>
      </c>
      <c r="AT115" t="s">
        <v>61</v>
      </c>
      <c r="AU115" t="s">
        <v>63</v>
      </c>
      <c r="AV115">
        <v>5</v>
      </c>
      <c r="AW115">
        <v>2</v>
      </c>
      <c r="AX115">
        <v>5</v>
      </c>
      <c r="AY115">
        <v>2</v>
      </c>
      <c r="AZ115">
        <f t="shared" si="13"/>
        <v>14</v>
      </c>
      <c r="BA115">
        <f t="shared" si="14"/>
        <v>1</v>
      </c>
      <c r="BB115" t="s">
        <v>54</v>
      </c>
      <c r="BC115" t="s">
        <v>55</v>
      </c>
      <c r="BD115" t="s">
        <v>55</v>
      </c>
      <c r="BE115" t="s">
        <v>55</v>
      </c>
      <c r="BF115" t="s">
        <v>55</v>
      </c>
      <c r="BG115" t="s">
        <v>55</v>
      </c>
      <c r="BH115">
        <v>1</v>
      </c>
      <c r="BI115">
        <v>0</v>
      </c>
      <c r="BJ115">
        <v>0</v>
      </c>
      <c r="BK115">
        <v>0</v>
      </c>
      <c r="BL115">
        <v>2</v>
      </c>
      <c r="BM115">
        <v>0</v>
      </c>
      <c r="BO115" t="s">
        <v>60</v>
      </c>
      <c r="BP115">
        <v>1</v>
      </c>
      <c r="BQ115" t="s">
        <v>54</v>
      </c>
      <c r="BR115">
        <v>1</v>
      </c>
      <c r="BS115" t="s">
        <v>69</v>
      </c>
      <c r="BT115">
        <v>1</v>
      </c>
      <c r="BU115" t="s">
        <v>73</v>
      </c>
      <c r="BV115">
        <v>2</v>
      </c>
      <c r="BX115" t="s">
        <v>76</v>
      </c>
      <c r="BY115">
        <v>4</v>
      </c>
      <c r="BZ115">
        <v>3</v>
      </c>
      <c r="CA115" t="s">
        <v>54</v>
      </c>
      <c r="CB115" t="s">
        <v>54</v>
      </c>
      <c r="CC115" t="s">
        <v>55</v>
      </c>
      <c r="CD115" t="s">
        <v>54</v>
      </c>
      <c r="CE115" t="s">
        <v>54</v>
      </c>
      <c r="CF115" t="s">
        <v>55</v>
      </c>
      <c r="CG115">
        <v>0</v>
      </c>
      <c r="CH115">
        <v>0</v>
      </c>
      <c r="CI115">
        <v>1</v>
      </c>
      <c r="CJ115">
        <v>0</v>
      </c>
      <c r="CK115">
        <v>0</v>
      </c>
      <c r="CL115">
        <v>1</v>
      </c>
      <c r="CM115">
        <f t="shared" si="15"/>
        <v>2</v>
      </c>
    </row>
    <row r="116" spans="1:91" x14ac:dyDescent="0.25">
      <c r="A116">
        <v>114</v>
      </c>
      <c r="B116">
        <v>20</v>
      </c>
      <c r="C116">
        <f t="shared" si="8"/>
        <v>1</v>
      </c>
      <c r="D116" t="s">
        <v>41</v>
      </c>
      <c r="E116">
        <v>1</v>
      </c>
      <c r="F116" t="s">
        <v>44</v>
      </c>
      <c r="G116">
        <v>1</v>
      </c>
      <c r="H116">
        <v>1</v>
      </c>
      <c r="I116" t="s">
        <v>80</v>
      </c>
      <c r="J116">
        <v>2</v>
      </c>
      <c r="M116" t="s">
        <v>49</v>
      </c>
      <c r="N116">
        <v>1</v>
      </c>
      <c r="O116" t="s">
        <v>55</v>
      </c>
      <c r="P116">
        <v>0</v>
      </c>
      <c r="Q116" t="s">
        <v>54</v>
      </c>
      <c r="R116">
        <v>1</v>
      </c>
      <c r="S116" t="s">
        <v>55</v>
      </c>
      <c r="T116">
        <v>0</v>
      </c>
      <c r="U116" t="s">
        <v>55</v>
      </c>
      <c r="V116">
        <v>0</v>
      </c>
      <c r="W116" t="s">
        <v>55</v>
      </c>
      <c r="X116">
        <v>0</v>
      </c>
      <c r="Y116" t="s">
        <v>55</v>
      </c>
      <c r="Z116">
        <v>0</v>
      </c>
      <c r="AA116" t="s">
        <v>54</v>
      </c>
      <c r="AB116">
        <v>1</v>
      </c>
      <c r="AC116">
        <f t="shared" si="9"/>
        <v>2</v>
      </c>
      <c r="AD116">
        <f t="shared" si="10"/>
        <v>0</v>
      </c>
      <c r="AE116" t="s">
        <v>54</v>
      </c>
      <c r="AF116">
        <v>1</v>
      </c>
      <c r="AG116" t="b">
        <v>0</v>
      </c>
      <c r="AH116">
        <v>1</v>
      </c>
      <c r="AI116" t="s">
        <v>59</v>
      </c>
      <c r="AJ116">
        <v>3</v>
      </c>
      <c r="AK116">
        <v>0</v>
      </c>
      <c r="AL116">
        <f t="shared" si="11"/>
        <v>3</v>
      </c>
      <c r="AM116">
        <f t="shared" si="12"/>
        <v>0</v>
      </c>
      <c r="AN116" t="s">
        <v>63</v>
      </c>
      <c r="AO116">
        <v>4</v>
      </c>
      <c r="AP116" t="s">
        <v>66</v>
      </c>
      <c r="AQ116">
        <v>3</v>
      </c>
      <c r="AR116" t="s">
        <v>61</v>
      </c>
      <c r="AS116" t="s">
        <v>63</v>
      </c>
      <c r="AT116" t="s">
        <v>63</v>
      </c>
      <c r="AU116" t="s">
        <v>64</v>
      </c>
      <c r="AV116">
        <v>5</v>
      </c>
      <c r="AW116">
        <v>4</v>
      </c>
      <c r="AX116">
        <v>4</v>
      </c>
      <c r="AY116">
        <v>3</v>
      </c>
      <c r="AZ116">
        <f t="shared" si="13"/>
        <v>16</v>
      </c>
      <c r="BA116">
        <f t="shared" si="14"/>
        <v>2</v>
      </c>
      <c r="BB116" t="s">
        <v>55</v>
      </c>
      <c r="BC116" t="s">
        <v>55</v>
      </c>
      <c r="BD116" t="s">
        <v>54</v>
      </c>
      <c r="BE116" t="s">
        <v>55</v>
      </c>
      <c r="BF116" t="s">
        <v>55</v>
      </c>
      <c r="BG116" t="s">
        <v>55</v>
      </c>
      <c r="BH116">
        <v>0</v>
      </c>
      <c r="BI116">
        <v>0</v>
      </c>
      <c r="BJ116">
        <v>0</v>
      </c>
      <c r="BK116">
        <v>1</v>
      </c>
      <c r="BL116">
        <v>0</v>
      </c>
      <c r="BM116">
        <v>0</v>
      </c>
      <c r="BO116" t="s">
        <v>63</v>
      </c>
      <c r="BP116">
        <v>4</v>
      </c>
      <c r="BQ116" t="s">
        <v>55</v>
      </c>
      <c r="BR116">
        <v>0</v>
      </c>
      <c r="BX116" t="s">
        <v>76</v>
      </c>
      <c r="BY116">
        <v>4</v>
      </c>
      <c r="BZ116">
        <v>3</v>
      </c>
      <c r="CA116" t="s">
        <v>55</v>
      </c>
      <c r="CB116" t="s">
        <v>54</v>
      </c>
      <c r="CC116" t="s">
        <v>55</v>
      </c>
      <c r="CD116" t="s">
        <v>55</v>
      </c>
      <c r="CE116" t="s">
        <v>55</v>
      </c>
      <c r="CF116" t="s">
        <v>55</v>
      </c>
      <c r="CG116">
        <v>1</v>
      </c>
      <c r="CH116">
        <v>0</v>
      </c>
      <c r="CI116">
        <v>1</v>
      </c>
      <c r="CJ116">
        <v>1</v>
      </c>
      <c r="CK116">
        <v>1</v>
      </c>
      <c r="CL116">
        <v>1</v>
      </c>
      <c r="CM116">
        <f t="shared" si="15"/>
        <v>5</v>
      </c>
    </row>
    <row r="117" spans="1:91" x14ac:dyDescent="0.25">
      <c r="A117">
        <v>115</v>
      </c>
      <c r="B117">
        <v>20</v>
      </c>
      <c r="C117">
        <f t="shared" si="8"/>
        <v>1</v>
      </c>
      <c r="D117" t="s">
        <v>41</v>
      </c>
      <c r="E117">
        <v>1</v>
      </c>
      <c r="F117" t="s">
        <v>44</v>
      </c>
      <c r="G117">
        <v>1</v>
      </c>
      <c r="H117">
        <v>1</v>
      </c>
      <c r="I117" t="s">
        <v>80</v>
      </c>
      <c r="J117">
        <v>2</v>
      </c>
      <c r="M117" t="s">
        <v>49</v>
      </c>
      <c r="N117">
        <v>1</v>
      </c>
      <c r="O117" t="s">
        <v>55</v>
      </c>
      <c r="P117">
        <v>0</v>
      </c>
      <c r="Q117" t="s">
        <v>54</v>
      </c>
      <c r="R117">
        <v>1</v>
      </c>
      <c r="S117" t="s">
        <v>55</v>
      </c>
      <c r="T117">
        <v>0</v>
      </c>
      <c r="U117" t="s">
        <v>55</v>
      </c>
      <c r="V117">
        <v>0</v>
      </c>
      <c r="W117" t="s">
        <v>55</v>
      </c>
      <c r="X117">
        <v>0</v>
      </c>
      <c r="Y117" t="s">
        <v>55</v>
      </c>
      <c r="Z117">
        <v>0</v>
      </c>
      <c r="AA117" t="s">
        <v>54</v>
      </c>
      <c r="AB117">
        <v>1</v>
      </c>
      <c r="AC117">
        <f t="shared" si="9"/>
        <v>2</v>
      </c>
      <c r="AD117">
        <f t="shared" si="10"/>
        <v>0</v>
      </c>
      <c r="AE117" t="s">
        <v>54</v>
      </c>
      <c r="AF117">
        <v>1</v>
      </c>
      <c r="AG117" t="b">
        <v>0</v>
      </c>
      <c r="AH117">
        <v>1</v>
      </c>
      <c r="AI117" t="s">
        <v>56</v>
      </c>
      <c r="AJ117">
        <v>0</v>
      </c>
      <c r="AK117">
        <v>0</v>
      </c>
      <c r="AL117">
        <f t="shared" si="11"/>
        <v>3</v>
      </c>
      <c r="AM117">
        <f t="shared" si="12"/>
        <v>0</v>
      </c>
      <c r="AN117" t="s">
        <v>64</v>
      </c>
      <c r="AO117">
        <v>3</v>
      </c>
      <c r="AP117" t="s">
        <v>66</v>
      </c>
      <c r="AQ117">
        <v>3</v>
      </c>
      <c r="AR117" t="s">
        <v>61</v>
      </c>
      <c r="AS117" t="s">
        <v>63</v>
      </c>
      <c r="AT117" t="s">
        <v>64</v>
      </c>
      <c r="AU117" t="s">
        <v>63</v>
      </c>
      <c r="AV117">
        <v>5</v>
      </c>
      <c r="AW117">
        <v>4</v>
      </c>
      <c r="AX117">
        <v>3</v>
      </c>
      <c r="AY117">
        <v>2</v>
      </c>
      <c r="AZ117">
        <f t="shared" si="13"/>
        <v>14</v>
      </c>
      <c r="BA117">
        <f t="shared" si="14"/>
        <v>1</v>
      </c>
      <c r="BB117" t="s">
        <v>54</v>
      </c>
      <c r="BC117" t="s">
        <v>55</v>
      </c>
      <c r="BD117" t="s">
        <v>55</v>
      </c>
      <c r="BE117" t="s">
        <v>55</v>
      </c>
      <c r="BF117" t="s">
        <v>55</v>
      </c>
      <c r="BG117" t="s">
        <v>55</v>
      </c>
      <c r="BH117">
        <v>1</v>
      </c>
      <c r="BI117">
        <v>0</v>
      </c>
      <c r="BJ117">
        <v>0</v>
      </c>
      <c r="BK117">
        <v>0</v>
      </c>
      <c r="BL117">
        <v>2</v>
      </c>
      <c r="BM117">
        <v>0</v>
      </c>
      <c r="BO117" t="s">
        <v>63</v>
      </c>
      <c r="BP117">
        <v>4</v>
      </c>
      <c r="BQ117" t="s">
        <v>55</v>
      </c>
      <c r="BR117">
        <v>0</v>
      </c>
      <c r="BX117" t="s">
        <v>78</v>
      </c>
      <c r="BY117">
        <v>1</v>
      </c>
      <c r="BZ117">
        <v>1</v>
      </c>
      <c r="CA117" t="s">
        <v>55</v>
      </c>
      <c r="CB117" t="s">
        <v>55</v>
      </c>
      <c r="CC117" t="s">
        <v>54</v>
      </c>
      <c r="CD117" t="s">
        <v>55</v>
      </c>
      <c r="CE117" t="s">
        <v>55</v>
      </c>
      <c r="CF117" t="s">
        <v>55</v>
      </c>
      <c r="CG117">
        <v>1</v>
      </c>
      <c r="CH117">
        <v>1</v>
      </c>
      <c r="CI117">
        <v>0</v>
      </c>
      <c r="CJ117">
        <v>1</v>
      </c>
      <c r="CK117">
        <v>1</v>
      </c>
      <c r="CL117">
        <v>1</v>
      </c>
      <c r="CM117">
        <f t="shared" si="15"/>
        <v>5</v>
      </c>
    </row>
    <row r="118" spans="1:91" x14ac:dyDescent="0.25">
      <c r="A118">
        <v>116</v>
      </c>
      <c r="B118">
        <v>21</v>
      </c>
      <c r="C118">
        <f t="shared" si="8"/>
        <v>1</v>
      </c>
      <c r="D118" t="s">
        <v>41</v>
      </c>
      <c r="E118">
        <v>1</v>
      </c>
      <c r="F118" t="s">
        <v>44</v>
      </c>
      <c r="G118">
        <v>1</v>
      </c>
      <c r="H118">
        <v>2</v>
      </c>
      <c r="I118" t="s">
        <v>80</v>
      </c>
      <c r="J118">
        <v>2</v>
      </c>
      <c r="M118" t="s">
        <v>49</v>
      </c>
      <c r="N118">
        <v>1</v>
      </c>
      <c r="O118" t="s">
        <v>55</v>
      </c>
      <c r="P118">
        <v>0</v>
      </c>
      <c r="Q118" t="s">
        <v>55</v>
      </c>
      <c r="R118">
        <v>0</v>
      </c>
      <c r="S118" t="s">
        <v>55</v>
      </c>
      <c r="T118">
        <v>0</v>
      </c>
      <c r="U118" t="s">
        <v>55</v>
      </c>
      <c r="V118">
        <v>0</v>
      </c>
      <c r="W118" t="s">
        <v>54</v>
      </c>
      <c r="X118">
        <v>1</v>
      </c>
      <c r="Y118" t="s">
        <v>55</v>
      </c>
      <c r="Z118">
        <v>0</v>
      </c>
      <c r="AA118" t="s">
        <v>54</v>
      </c>
      <c r="AB118">
        <v>1</v>
      </c>
      <c r="AC118">
        <f t="shared" si="9"/>
        <v>2</v>
      </c>
      <c r="AD118">
        <f t="shared" si="10"/>
        <v>0</v>
      </c>
      <c r="AE118" t="s">
        <v>54</v>
      </c>
      <c r="AF118">
        <v>1</v>
      </c>
      <c r="AG118" t="b">
        <v>1</v>
      </c>
      <c r="AH118">
        <v>0</v>
      </c>
      <c r="AI118" t="s">
        <v>56</v>
      </c>
      <c r="AJ118">
        <v>0</v>
      </c>
      <c r="AK118">
        <v>0</v>
      </c>
      <c r="AL118">
        <f t="shared" si="11"/>
        <v>2</v>
      </c>
      <c r="AM118">
        <f t="shared" si="12"/>
        <v>0</v>
      </c>
      <c r="AN118" t="s">
        <v>63</v>
      </c>
      <c r="AO118">
        <v>4</v>
      </c>
      <c r="AP118" t="s">
        <v>67</v>
      </c>
      <c r="AQ118">
        <v>5</v>
      </c>
      <c r="AR118" t="s">
        <v>63</v>
      </c>
      <c r="AS118" t="s">
        <v>63</v>
      </c>
      <c r="AT118" t="s">
        <v>63</v>
      </c>
      <c r="AU118" t="s">
        <v>63</v>
      </c>
      <c r="AV118">
        <v>4</v>
      </c>
      <c r="AW118">
        <v>4</v>
      </c>
      <c r="AX118">
        <v>4</v>
      </c>
      <c r="AY118">
        <v>2</v>
      </c>
      <c r="AZ118">
        <f t="shared" si="13"/>
        <v>14</v>
      </c>
      <c r="BA118">
        <f t="shared" si="14"/>
        <v>1</v>
      </c>
      <c r="BB118" t="s">
        <v>54</v>
      </c>
      <c r="BC118" t="s">
        <v>55</v>
      </c>
      <c r="BD118" t="s">
        <v>55</v>
      </c>
      <c r="BE118" t="s">
        <v>55</v>
      </c>
      <c r="BF118" t="s">
        <v>55</v>
      </c>
      <c r="BG118" t="s">
        <v>55</v>
      </c>
      <c r="BH118">
        <v>1</v>
      </c>
      <c r="BI118">
        <v>0</v>
      </c>
      <c r="BJ118">
        <v>0</v>
      </c>
      <c r="BK118">
        <v>0</v>
      </c>
      <c r="BL118">
        <v>2</v>
      </c>
      <c r="BM118">
        <v>0</v>
      </c>
      <c r="BO118" t="s">
        <v>64</v>
      </c>
      <c r="BP118">
        <v>3</v>
      </c>
      <c r="BQ118" t="s">
        <v>55</v>
      </c>
      <c r="BR118">
        <v>0</v>
      </c>
      <c r="BX118" t="s">
        <v>78</v>
      </c>
      <c r="BY118">
        <v>1</v>
      </c>
      <c r="BZ118">
        <v>1</v>
      </c>
      <c r="CA118" t="s">
        <v>54</v>
      </c>
      <c r="CB118" t="s">
        <v>54</v>
      </c>
      <c r="CC118" t="s">
        <v>54</v>
      </c>
      <c r="CD118" t="s">
        <v>54</v>
      </c>
      <c r="CE118" t="s">
        <v>54</v>
      </c>
      <c r="CF118" t="s">
        <v>55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1</v>
      </c>
      <c r="CM118">
        <f t="shared" si="15"/>
        <v>1</v>
      </c>
    </row>
    <row r="119" spans="1:91" x14ac:dyDescent="0.25">
      <c r="A119">
        <v>117</v>
      </c>
      <c r="B119">
        <v>24</v>
      </c>
      <c r="C119">
        <f t="shared" si="8"/>
        <v>1</v>
      </c>
      <c r="D119" t="s">
        <v>41</v>
      </c>
      <c r="E119">
        <v>1</v>
      </c>
      <c r="F119" t="s">
        <v>44</v>
      </c>
      <c r="G119">
        <v>1</v>
      </c>
      <c r="H119">
        <v>1</v>
      </c>
      <c r="I119" t="s">
        <v>80</v>
      </c>
      <c r="J119">
        <v>2</v>
      </c>
      <c r="M119" t="s">
        <v>50</v>
      </c>
      <c r="N119">
        <v>2</v>
      </c>
      <c r="O119" t="s">
        <v>55</v>
      </c>
      <c r="P119">
        <v>0</v>
      </c>
      <c r="Q119" t="s">
        <v>54</v>
      </c>
      <c r="R119">
        <v>1</v>
      </c>
      <c r="S119" t="s">
        <v>55</v>
      </c>
      <c r="T119">
        <v>0</v>
      </c>
      <c r="U119" t="s">
        <v>55</v>
      </c>
      <c r="V119">
        <v>0</v>
      </c>
      <c r="W119" t="s">
        <v>54</v>
      </c>
      <c r="X119">
        <v>1</v>
      </c>
      <c r="Y119" t="s">
        <v>55</v>
      </c>
      <c r="Z119">
        <v>0</v>
      </c>
      <c r="AA119" t="s">
        <v>54</v>
      </c>
      <c r="AB119">
        <v>1</v>
      </c>
      <c r="AC119">
        <f t="shared" si="9"/>
        <v>3</v>
      </c>
      <c r="AD119">
        <f t="shared" si="10"/>
        <v>0</v>
      </c>
      <c r="AE119" t="s">
        <v>54</v>
      </c>
      <c r="AF119">
        <v>1</v>
      </c>
      <c r="AG119" t="b">
        <v>0</v>
      </c>
      <c r="AH119">
        <v>1</v>
      </c>
      <c r="AI119" t="s">
        <v>56</v>
      </c>
      <c r="AJ119">
        <v>0</v>
      </c>
      <c r="AK119">
        <v>0</v>
      </c>
      <c r="AL119">
        <f t="shared" si="11"/>
        <v>4</v>
      </c>
      <c r="AM119">
        <f t="shared" si="12"/>
        <v>0</v>
      </c>
      <c r="AN119" t="s">
        <v>63</v>
      </c>
      <c r="AO119">
        <v>4</v>
      </c>
      <c r="AP119" t="s">
        <v>67</v>
      </c>
      <c r="AQ119">
        <v>5</v>
      </c>
      <c r="AR119" t="s">
        <v>61</v>
      </c>
      <c r="AS119" t="s">
        <v>61</v>
      </c>
      <c r="AT119" t="s">
        <v>63</v>
      </c>
      <c r="AU119" t="s">
        <v>61</v>
      </c>
      <c r="AV119">
        <v>5</v>
      </c>
      <c r="AW119">
        <v>5</v>
      </c>
      <c r="AX119">
        <v>4</v>
      </c>
      <c r="AY119">
        <v>1</v>
      </c>
      <c r="AZ119">
        <f t="shared" si="13"/>
        <v>15</v>
      </c>
      <c r="BA119">
        <f t="shared" si="14"/>
        <v>1</v>
      </c>
      <c r="BB119" t="s">
        <v>54</v>
      </c>
      <c r="BC119" t="s">
        <v>55</v>
      </c>
      <c r="BD119" t="s">
        <v>55</v>
      </c>
      <c r="BE119" t="s">
        <v>55</v>
      </c>
      <c r="BF119" t="s">
        <v>55</v>
      </c>
      <c r="BG119" t="s">
        <v>55</v>
      </c>
      <c r="BH119">
        <v>1</v>
      </c>
      <c r="BI119">
        <v>0</v>
      </c>
      <c r="BJ119">
        <v>0</v>
      </c>
      <c r="BK119">
        <v>0</v>
      </c>
      <c r="BL119">
        <v>2</v>
      </c>
      <c r="BM119">
        <v>0</v>
      </c>
      <c r="BO119" t="s">
        <v>61</v>
      </c>
      <c r="BP119">
        <v>5</v>
      </c>
      <c r="BQ119" t="s">
        <v>54</v>
      </c>
      <c r="BR119">
        <v>1</v>
      </c>
      <c r="BS119" t="s">
        <v>70</v>
      </c>
      <c r="BT119">
        <v>2</v>
      </c>
      <c r="BU119" t="s">
        <v>74</v>
      </c>
      <c r="BV119">
        <v>1</v>
      </c>
      <c r="BX119" t="s">
        <v>77</v>
      </c>
      <c r="BY119">
        <v>2</v>
      </c>
      <c r="BZ119">
        <v>2</v>
      </c>
      <c r="CA119" t="s">
        <v>55</v>
      </c>
      <c r="CB119" t="s">
        <v>54</v>
      </c>
      <c r="CC119" t="s">
        <v>55</v>
      </c>
      <c r="CD119" t="s">
        <v>54</v>
      </c>
      <c r="CE119" t="s">
        <v>55</v>
      </c>
      <c r="CF119" t="s">
        <v>55</v>
      </c>
      <c r="CG119">
        <v>1</v>
      </c>
      <c r="CH119">
        <v>0</v>
      </c>
      <c r="CI119">
        <v>1</v>
      </c>
      <c r="CJ119">
        <v>0</v>
      </c>
      <c r="CK119">
        <v>1</v>
      </c>
      <c r="CL119">
        <v>1</v>
      </c>
      <c r="CM119">
        <f t="shared" si="15"/>
        <v>4</v>
      </c>
    </row>
    <row r="120" spans="1:91" x14ac:dyDescent="0.25">
      <c r="A120">
        <v>118</v>
      </c>
      <c r="B120">
        <v>21</v>
      </c>
      <c r="C120">
        <f t="shared" si="8"/>
        <v>1</v>
      </c>
      <c r="D120" t="s">
        <v>41</v>
      </c>
      <c r="E120">
        <v>1</v>
      </c>
      <c r="F120" t="s">
        <v>44</v>
      </c>
      <c r="G120">
        <v>1</v>
      </c>
      <c r="H120">
        <v>1</v>
      </c>
      <c r="I120" t="s">
        <v>80</v>
      </c>
      <c r="J120">
        <v>2</v>
      </c>
      <c r="M120" t="s">
        <v>8</v>
      </c>
      <c r="N120">
        <v>5</v>
      </c>
      <c r="O120" t="s">
        <v>55</v>
      </c>
      <c r="P120">
        <v>0</v>
      </c>
      <c r="Q120" t="s">
        <v>54</v>
      </c>
      <c r="R120">
        <v>1</v>
      </c>
      <c r="S120" t="s">
        <v>55</v>
      </c>
      <c r="T120">
        <v>0</v>
      </c>
      <c r="U120" t="s">
        <v>55</v>
      </c>
      <c r="V120">
        <v>0</v>
      </c>
      <c r="W120" t="s">
        <v>55</v>
      </c>
      <c r="X120">
        <v>0</v>
      </c>
      <c r="Y120" t="s">
        <v>55</v>
      </c>
      <c r="Z120">
        <v>0</v>
      </c>
      <c r="AA120" t="s">
        <v>54</v>
      </c>
      <c r="AB120">
        <v>1</v>
      </c>
      <c r="AC120">
        <f t="shared" si="9"/>
        <v>2</v>
      </c>
      <c r="AD120">
        <f t="shared" si="10"/>
        <v>0</v>
      </c>
      <c r="AE120" t="s">
        <v>54</v>
      </c>
      <c r="AF120">
        <v>1</v>
      </c>
      <c r="AG120" t="b">
        <v>0</v>
      </c>
      <c r="AH120">
        <v>1</v>
      </c>
      <c r="AI120" t="s">
        <v>56</v>
      </c>
      <c r="AJ120">
        <v>0</v>
      </c>
      <c r="AK120">
        <v>0</v>
      </c>
      <c r="AL120">
        <f t="shared" si="11"/>
        <v>3</v>
      </c>
      <c r="AM120">
        <f t="shared" si="12"/>
        <v>0</v>
      </c>
      <c r="AN120" t="s">
        <v>63</v>
      </c>
      <c r="AO120">
        <v>4</v>
      </c>
      <c r="AP120" t="s">
        <v>66</v>
      </c>
      <c r="AQ120">
        <v>3</v>
      </c>
      <c r="AR120" t="s">
        <v>61</v>
      </c>
      <c r="AS120" t="s">
        <v>61</v>
      </c>
      <c r="AT120" t="s">
        <v>63</v>
      </c>
      <c r="AU120" t="s">
        <v>64</v>
      </c>
      <c r="AV120">
        <v>5</v>
      </c>
      <c r="AW120">
        <v>5</v>
      </c>
      <c r="AX120">
        <v>4</v>
      </c>
      <c r="AY120">
        <v>3</v>
      </c>
      <c r="AZ120">
        <f t="shared" si="13"/>
        <v>17</v>
      </c>
      <c r="BA120">
        <f t="shared" si="14"/>
        <v>2</v>
      </c>
      <c r="BB120" t="s">
        <v>54</v>
      </c>
      <c r="BC120" t="s">
        <v>55</v>
      </c>
      <c r="BD120" t="s">
        <v>55</v>
      </c>
      <c r="BE120" t="s">
        <v>55</v>
      </c>
      <c r="BF120" t="s">
        <v>55</v>
      </c>
      <c r="BG120" t="s">
        <v>55</v>
      </c>
      <c r="BH120">
        <v>1</v>
      </c>
      <c r="BI120">
        <v>0</v>
      </c>
      <c r="BJ120">
        <v>0</v>
      </c>
      <c r="BK120">
        <v>0</v>
      </c>
      <c r="BL120">
        <v>2</v>
      </c>
      <c r="BM120">
        <v>0</v>
      </c>
      <c r="BO120" t="s">
        <v>64</v>
      </c>
      <c r="BP120">
        <v>3</v>
      </c>
      <c r="BQ120" t="s">
        <v>55</v>
      </c>
      <c r="BR120">
        <v>0</v>
      </c>
      <c r="BX120" t="s">
        <v>77</v>
      </c>
      <c r="BY120">
        <v>2</v>
      </c>
      <c r="BZ120">
        <v>2</v>
      </c>
      <c r="CA120" t="s">
        <v>54</v>
      </c>
      <c r="CB120" t="s">
        <v>55</v>
      </c>
      <c r="CC120" t="s">
        <v>54</v>
      </c>
      <c r="CD120" t="s">
        <v>55</v>
      </c>
      <c r="CE120" t="s">
        <v>55</v>
      </c>
      <c r="CF120" t="s">
        <v>54</v>
      </c>
      <c r="CG120">
        <v>0</v>
      </c>
      <c r="CH120">
        <v>1</v>
      </c>
      <c r="CI120">
        <v>0</v>
      </c>
      <c r="CJ120">
        <v>1</v>
      </c>
      <c r="CK120">
        <v>1</v>
      </c>
      <c r="CL120">
        <v>0</v>
      </c>
      <c r="CM120">
        <f t="shared" si="15"/>
        <v>3</v>
      </c>
    </row>
    <row r="121" spans="1:91" x14ac:dyDescent="0.25">
      <c r="A121">
        <v>119</v>
      </c>
      <c r="B121">
        <v>22</v>
      </c>
      <c r="C121">
        <f t="shared" ref="C121:C184" si="16">IF(B121&lt;36,1,IF(AND(B121&gt;35,B121&lt;56),2,IF(B121&gt;55,3)))</f>
        <v>1</v>
      </c>
      <c r="D121" t="s">
        <v>41</v>
      </c>
      <c r="E121">
        <v>1</v>
      </c>
      <c r="F121" t="s">
        <v>44</v>
      </c>
      <c r="G121">
        <v>1</v>
      </c>
      <c r="H121">
        <v>2</v>
      </c>
      <c r="I121" t="s">
        <v>80</v>
      </c>
      <c r="J121">
        <v>2</v>
      </c>
      <c r="M121" t="s">
        <v>49</v>
      </c>
      <c r="N121">
        <v>1</v>
      </c>
      <c r="O121" t="s">
        <v>55</v>
      </c>
      <c r="P121">
        <v>0</v>
      </c>
      <c r="Q121" t="s">
        <v>54</v>
      </c>
      <c r="R121">
        <v>1</v>
      </c>
      <c r="S121" t="s">
        <v>55</v>
      </c>
      <c r="T121">
        <v>0</v>
      </c>
      <c r="U121" t="s">
        <v>55</v>
      </c>
      <c r="V121">
        <v>0</v>
      </c>
      <c r="W121" t="s">
        <v>55</v>
      </c>
      <c r="X121">
        <v>0</v>
      </c>
      <c r="Y121" t="s">
        <v>55</v>
      </c>
      <c r="Z121">
        <v>0</v>
      </c>
      <c r="AA121" t="s">
        <v>54</v>
      </c>
      <c r="AB121">
        <v>1</v>
      </c>
      <c r="AC121">
        <f t="shared" si="9"/>
        <v>2</v>
      </c>
      <c r="AD121">
        <f t="shared" si="10"/>
        <v>0</v>
      </c>
      <c r="AE121" t="s">
        <v>54</v>
      </c>
      <c r="AF121">
        <v>1</v>
      </c>
      <c r="AG121" t="b">
        <v>0</v>
      </c>
      <c r="AH121">
        <v>1</v>
      </c>
      <c r="AI121" t="s">
        <v>56</v>
      </c>
      <c r="AJ121">
        <v>0</v>
      </c>
      <c r="AK121">
        <v>0</v>
      </c>
      <c r="AL121">
        <f t="shared" si="11"/>
        <v>3</v>
      </c>
      <c r="AM121">
        <f t="shared" si="12"/>
        <v>0</v>
      </c>
      <c r="AN121" t="s">
        <v>63</v>
      </c>
      <c r="AO121">
        <v>4</v>
      </c>
      <c r="AP121" t="s">
        <v>66</v>
      </c>
      <c r="AQ121">
        <v>3</v>
      </c>
      <c r="AR121" t="s">
        <v>64</v>
      </c>
      <c r="AS121" t="s">
        <v>63</v>
      </c>
      <c r="AT121" t="s">
        <v>63</v>
      </c>
      <c r="AU121" t="s">
        <v>64</v>
      </c>
      <c r="AV121">
        <v>3</v>
      </c>
      <c r="AW121">
        <v>4</v>
      </c>
      <c r="AX121">
        <v>4</v>
      </c>
      <c r="AY121">
        <v>3</v>
      </c>
      <c r="AZ121">
        <f t="shared" si="13"/>
        <v>14</v>
      </c>
      <c r="BA121">
        <f t="shared" si="14"/>
        <v>1</v>
      </c>
      <c r="BB121" t="s">
        <v>54</v>
      </c>
      <c r="BC121" t="s">
        <v>55</v>
      </c>
      <c r="BD121" t="s">
        <v>55</v>
      </c>
      <c r="BE121" t="s">
        <v>55</v>
      </c>
      <c r="BF121" t="s">
        <v>55</v>
      </c>
      <c r="BG121" t="s">
        <v>55</v>
      </c>
      <c r="BH121">
        <v>1</v>
      </c>
      <c r="BI121">
        <v>0</v>
      </c>
      <c r="BJ121">
        <v>0</v>
      </c>
      <c r="BK121">
        <v>0</v>
      </c>
      <c r="BL121">
        <v>2</v>
      </c>
      <c r="BM121">
        <v>0</v>
      </c>
      <c r="BO121" t="s">
        <v>63</v>
      </c>
      <c r="BP121">
        <v>4</v>
      </c>
      <c r="BQ121" t="s">
        <v>55</v>
      </c>
      <c r="BR121">
        <v>0</v>
      </c>
      <c r="BX121">
        <v>3</v>
      </c>
      <c r="BY121">
        <v>3</v>
      </c>
      <c r="BZ121">
        <v>3</v>
      </c>
      <c r="CA121" t="s">
        <v>55</v>
      </c>
      <c r="CB121" t="s">
        <v>54</v>
      </c>
      <c r="CC121" t="s">
        <v>54</v>
      </c>
      <c r="CD121" t="s">
        <v>55</v>
      </c>
      <c r="CE121" t="s">
        <v>55</v>
      </c>
      <c r="CF121" t="s">
        <v>55</v>
      </c>
      <c r="CG121">
        <v>1</v>
      </c>
      <c r="CH121">
        <v>0</v>
      </c>
      <c r="CI121">
        <v>0</v>
      </c>
      <c r="CJ121">
        <v>1</v>
      </c>
      <c r="CK121">
        <v>1</v>
      </c>
      <c r="CL121">
        <v>1</v>
      </c>
      <c r="CM121">
        <f t="shared" si="15"/>
        <v>4</v>
      </c>
    </row>
    <row r="122" spans="1:91" x14ac:dyDescent="0.25">
      <c r="A122">
        <v>120</v>
      </c>
      <c r="B122">
        <v>24</v>
      </c>
      <c r="C122">
        <f t="shared" si="16"/>
        <v>1</v>
      </c>
      <c r="D122" t="s">
        <v>41</v>
      </c>
      <c r="E122">
        <v>1</v>
      </c>
      <c r="F122" t="s">
        <v>44</v>
      </c>
      <c r="G122">
        <v>1</v>
      </c>
      <c r="H122">
        <v>3</v>
      </c>
      <c r="I122" t="s">
        <v>80</v>
      </c>
      <c r="J122">
        <v>2</v>
      </c>
      <c r="M122" t="s">
        <v>52</v>
      </c>
      <c r="N122">
        <v>4</v>
      </c>
      <c r="O122" t="s">
        <v>55</v>
      </c>
      <c r="P122">
        <v>0</v>
      </c>
      <c r="Q122" t="s">
        <v>55</v>
      </c>
      <c r="R122">
        <v>0</v>
      </c>
      <c r="S122" t="s">
        <v>55</v>
      </c>
      <c r="T122">
        <v>0</v>
      </c>
      <c r="U122" t="s">
        <v>55</v>
      </c>
      <c r="V122">
        <v>0</v>
      </c>
      <c r="W122" t="s">
        <v>55</v>
      </c>
      <c r="X122">
        <v>0</v>
      </c>
      <c r="Y122" t="s">
        <v>54</v>
      </c>
      <c r="Z122">
        <v>1</v>
      </c>
      <c r="AA122" t="s">
        <v>54</v>
      </c>
      <c r="AB122">
        <v>1</v>
      </c>
      <c r="AC122">
        <f t="shared" si="9"/>
        <v>2</v>
      </c>
      <c r="AD122">
        <f t="shared" si="10"/>
        <v>0</v>
      </c>
      <c r="AE122" t="s">
        <v>54</v>
      </c>
      <c r="AF122">
        <v>1</v>
      </c>
      <c r="AG122" t="b">
        <v>0</v>
      </c>
      <c r="AH122">
        <v>1</v>
      </c>
      <c r="AI122" t="s">
        <v>58</v>
      </c>
      <c r="AJ122">
        <v>2</v>
      </c>
      <c r="AK122">
        <v>1</v>
      </c>
      <c r="AL122">
        <f t="shared" si="11"/>
        <v>4</v>
      </c>
      <c r="AM122">
        <f t="shared" si="12"/>
        <v>0</v>
      </c>
      <c r="AN122" t="s">
        <v>64</v>
      </c>
      <c r="AO122">
        <v>3</v>
      </c>
      <c r="AP122" t="s">
        <v>66</v>
      </c>
      <c r="AQ122">
        <v>3</v>
      </c>
      <c r="AR122" t="s">
        <v>61</v>
      </c>
      <c r="AS122" t="s">
        <v>63</v>
      </c>
      <c r="AT122" t="s">
        <v>64</v>
      </c>
      <c r="AU122" t="s">
        <v>61</v>
      </c>
      <c r="AV122">
        <v>5</v>
      </c>
      <c r="AW122">
        <v>4</v>
      </c>
      <c r="AX122">
        <v>3</v>
      </c>
      <c r="AY122">
        <v>1</v>
      </c>
      <c r="AZ122">
        <f t="shared" si="13"/>
        <v>13</v>
      </c>
      <c r="BA122">
        <f t="shared" si="14"/>
        <v>1</v>
      </c>
      <c r="BB122" t="s">
        <v>54</v>
      </c>
      <c r="BC122" t="s">
        <v>55</v>
      </c>
      <c r="BD122" t="s">
        <v>55</v>
      </c>
      <c r="BE122" t="s">
        <v>55</v>
      </c>
      <c r="BF122" t="s">
        <v>55</v>
      </c>
      <c r="BG122" t="s">
        <v>55</v>
      </c>
      <c r="BH122">
        <v>1</v>
      </c>
      <c r="BI122">
        <v>0</v>
      </c>
      <c r="BJ122">
        <v>0</v>
      </c>
      <c r="BK122">
        <v>0</v>
      </c>
      <c r="BL122">
        <v>2</v>
      </c>
      <c r="BM122">
        <v>0</v>
      </c>
      <c r="BO122" t="s">
        <v>61</v>
      </c>
      <c r="BP122">
        <v>5</v>
      </c>
      <c r="BQ122" t="s">
        <v>54</v>
      </c>
      <c r="BR122">
        <v>1</v>
      </c>
      <c r="BS122" t="s">
        <v>69</v>
      </c>
      <c r="BT122">
        <v>1</v>
      </c>
      <c r="BU122" t="s">
        <v>74</v>
      </c>
      <c r="BV122">
        <v>1</v>
      </c>
      <c r="BX122">
        <v>3</v>
      </c>
      <c r="BY122">
        <v>3</v>
      </c>
      <c r="BZ122">
        <v>3</v>
      </c>
      <c r="CA122" t="s">
        <v>55</v>
      </c>
      <c r="CB122" t="s">
        <v>55</v>
      </c>
      <c r="CC122" t="s">
        <v>55</v>
      </c>
      <c r="CD122" t="s">
        <v>55</v>
      </c>
      <c r="CE122" t="s">
        <v>54</v>
      </c>
      <c r="CF122" t="s">
        <v>55</v>
      </c>
      <c r="CG122">
        <v>1</v>
      </c>
      <c r="CH122">
        <v>1</v>
      </c>
      <c r="CI122">
        <v>1</v>
      </c>
      <c r="CJ122">
        <v>1</v>
      </c>
      <c r="CK122">
        <v>0</v>
      </c>
      <c r="CL122">
        <v>1</v>
      </c>
      <c r="CM122">
        <f t="shared" si="15"/>
        <v>5</v>
      </c>
    </row>
    <row r="123" spans="1:91" x14ac:dyDescent="0.25">
      <c r="A123">
        <v>121</v>
      </c>
      <c r="B123">
        <v>35</v>
      </c>
      <c r="C123">
        <f t="shared" si="16"/>
        <v>1</v>
      </c>
      <c r="D123" t="s">
        <v>41</v>
      </c>
      <c r="E123">
        <v>1</v>
      </c>
      <c r="F123" t="s">
        <v>44</v>
      </c>
      <c r="G123">
        <v>1</v>
      </c>
      <c r="H123">
        <v>2</v>
      </c>
      <c r="I123" t="s">
        <v>80</v>
      </c>
      <c r="J123">
        <v>2</v>
      </c>
      <c r="M123" t="s">
        <v>52</v>
      </c>
      <c r="N123">
        <v>4</v>
      </c>
      <c r="O123" t="s">
        <v>55</v>
      </c>
      <c r="P123">
        <v>0</v>
      </c>
      <c r="Q123" t="s">
        <v>54</v>
      </c>
      <c r="R123">
        <v>1</v>
      </c>
      <c r="S123" t="s">
        <v>55</v>
      </c>
      <c r="T123">
        <v>0</v>
      </c>
      <c r="U123" t="s">
        <v>55</v>
      </c>
      <c r="V123">
        <v>0</v>
      </c>
      <c r="W123" t="s">
        <v>55</v>
      </c>
      <c r="X123">
        <v>0</v>
      </c>
      <c r="Y123" t="s">
        <v>54</v>
      </c>
      <c r="Z123">
        <v>1</v>
      </c>
      <c r="AA123" t="s">
        <v>54</v>
      </c>
      <c r="AB123">
        <v>1</v>
      </c>
      <c r="AC123">
        <f t="shared" si="9"/>
        <v>3</v>
      </c>
      <c r="AD123">
        <f t="shared" si="10"/>
        <v>0</v>
      </c>
      <c r="AE123" t="s">
        <v>54</v>
      </c>
      <c r="AF123">
        <v>1</v>
      </c>
      <c r="AG123" t="b">
        <v>0</v>
      </c>
      <c r="AH123">
        <v>1</v>
      </c>
      <c r="AI123" t="s">
        <v>56</v>
      </c>
      <c r="AJ123">
        <v>0</v>
      </c>
      <c r="AK123">
        <v>0</v>
      </c>
      <c r="AL123">
        <f t="shared" si="11"/>
        <v>4</v>
      </c>
      <c r="AM123">
        <f t="shared" si="12"/>
        <v>0</v>
      </c>
      <c r="AN123" t="s">
        <v>63</v>
      </c>
      <c r="AO123">
        <v>4</v>
      </c>
      <c r="AP123" t="s">
        <v>12</v>
      </c>
      <c r="AQ123">
        <v>4</v>
      </c>
      <c r="AR123" t="s">
        <v>61</v>
      </c>
      <c r="AS123" t="s">
        <v>63</v>
      </c>
      <c r="AT123" t="s">
        <v>63</v>
      </c>
      <c r="AU123" t="s">
        <v>63</v>
      </c>
      <c r="AV123">
        <v>5</v>
      </c>
      <c r="AW123">
        <v>4</v>
      </c>
      <c r="AX123">
        <v>4</v>
      </c>
      <c r="AY123">
        <v>2</v>
      </c>
      <c r="AZ123">
        <f t="shared" si="13"/>
        <v>15</v>
      </c>
      <c r="BA123">
        <f t="shared" si="14"/>
        <v>1</v>
      </c>
      <c r="BB123" t="s">
        <v>54</v>
      </c>
      <c r="BC123" t="s">
        <v>55</v>
      </c>
      <c r="BD123" t="s">
        <v>55</v>
      </c>
      <c r="BE123" t="s">
        <v>55</v>
      </c>
      <c r="BF123" t="s">
        <v>55</v>
      </c>
      <c r="BG123" t="s">
        <v>55</v>
      </c>
      <c r="BH123">
        <v>1</v>
      </c>
      <c r="BI123">
        <v>0</v>
      </c>
      <c r="BJ123">
        <v>0</v>
      </c>
      <c r="BK123">
        <v>0</v>
      </c>
      <c r="BL123">
        <v>2</v>
      </c>
      <c r="BM123">
        <v>0</v>
      </c>
      <c r="BO123" t="s">
        <v>63</v>
      </c>
      <c r="BP123">
        <v>4</v>
      </c>
      <c r="BQ123" t="s">
        <v>54</v>
      </c>
      <c r="BR123">
        <v>1</v>
      </c>
      <c r="BS123" t="s">
        <v>69</v>
      </c>
      <c r="BT123">
        <v>1</v>
      </c>
      <c r="BU123" t="s">
        <v>8</v>
      </c>
      <c r="BV123">
        <v>1</v>
      </c>
      <c r="BW123" t="s">
        <v>12</v>
      </c>
      <c r="BX123">
        <v>3</v>
      </c>
      <c r="BY123">
        <v>3</v>
      </c>
      <c r="BZ123">
        <v>3</v>
      </c>
      <c r="CA123" t="s">
        <v>55</v>
      </c>
      <c r="CB123" t="s">
        <v>55</v>
      </c>
      <c r="CC123" t="s">
        <v>54</v>
      </c>
      <c r="CD123" t="s">
        <v>55</v>
      </c>
      <c r="CE123" t="s">
        <v>55</v>
      </c>
      <c r="CF123" t="s">
        <v>54</v>
      </c>
      <c r="CG123">
        <v>1</v>
      </c>
      <c r="CH123">
        <v>1</v>
      </c>
      <c r="CI123">
        <v>0</v>
      </c>
      <c r="CJ123">
        <v>1</v>
      </c>
      <c r="CK123">
        <v>1</v>
      </c>
      <c r="CL123">
        <v>0</v>
      </c>
      <c r="CM123">
        <f t="shared" si="15"/>
        <v>4</v>
      </c>
    </row>
    <row r="124" spans="1:91" x14ac:dyDescent="0.25">
      <c r="A124">
        <v>122</v>
      </c>
      <c r="B124">
        <v>24</v>
      </c>
      <c r="C124">
        <f t="shared" si="16"/>
        <v>1</v>
      </c>
      <c r="D124" t="s">
        <v>41</v>
      </c>
      <c r="E124">
        <v>1</v>
      </c>
      <c r="F124" t="s">
        <v>44</v>
      </c>
      <c r="G124">
        <v>1</v>
      </c>
      <c r="H124">
        <v>3</v>
      </c>
      <c r="I124" t="s">
        <v>80</v>
      </c>
      <c r="J124">
        <v>2</v>
      </c>
      <c r="M124" t="s">
        <v>52</v>
      </c>
      <c r="N124">
        <v>4</v>
      </c>
      <c r="O124" t="s">
        <v>55</v>
      </c>
      <c r="P124">
        <v>0</v>
      </c>
      <c r="Q124" t="s">
        <v>55</v>
      </c>
      <c r="R124">
        <v>0</v>
      </c>
      <c r="S124" t="s">
        <v>55</v>
      </c>
      <c r="T124">
        <v>0</v>
      </c>
      <c r="U124" t="s">
        <v>55</v>
      </c>
      <c r="V124">
        <v>0</v>
      </c>
      <c r="W124" t="s">
        <v>55</v>
      </c>
      <c r="X124">
        <v>0</v>
      </c>
      <c r="Y124" t="s">
        <v>55</v>
      </c>
      <c r="Z124">
        <v>0</v>
      </c>
      <c r="AA124" t="s">
        <v>54</v>
      </c>
      <c r="AB124">
        <v>1</v>
      </c>
      <c r="AC124">
        <f t="shared" si="9"/>
        <v>1</v>
      </c>
      <c r="AD124">
        <f t="shared" si="10"/>
        <v>0</v>
      </c>
      <c r="AE124" t="s">
        <v>54</v>
      </c>
      <c r="AF124">
        <v>1</v>
      </c>
      <c r="AG124" t="b">
        <v>0</v>
      </c>
      <c r="AH124">
        <v>1</v>
      </c>
      <c r="AI124" t="s">
        <v>56</v>
      </c>
      <c r="AJ124">
        <v>0</v>
      </c>
      <c r="AK124">
        <v>0</v>
      </c>
      <c r="AL124">
        <f t="shared" si="11"/>
        <v>2</v>
      </c>
      <c r="AM124">
        <f t="shared" si="12"/>
        <v>0</v>
      </c>
      <c r="AN124" t="s">
        <v>61</v>
      </c>
      <c r="AO124">
        <v>5</v>
      </c>
      <c r="AP124" t="s">
        <v>23</v>
      </c>
      <c r="AQ124">
        <v>2</v>
      </c>
      <c r="AR124" t="s">
        <v>61</v>
      </c>
      <c r="AS124" t="s">
        <v>64</v>
      </c>
      <c r="AT124" t="s">
        <v>63</v>
      </c>
      <c r="AU124" t="s">
        <v>61</v>
      </c>
      <c r="AV124">
        <v>5</v>
      </c>
      <c r="AW124">
        <v>3</v>
      </c>
      <c r="AX124">
        <v>4</v>
      </c>
      <c r="AY124">
        <v>1</v>
      </c>
      <c r="AZ124">
        <f t="shared" si="13"/>
        <v>13</v>
      </c>
      <c r="BA124">
        <f t="shared" si="14"/>
        <v>1</v>
      </c>
      <c r="BB124" t="s">
        <v>55</v>
      </c>
      <c r="BC124" t="s">
        <v>55</v>
      </c>
      <c r="BD124" t="s">
        <v>54</v>
      </c>
      <c r="BE124" t="s">
        <v>55</v>
      </c>
      <c r="BF124" t="s">
        <v>55</v>
      </c>
      <c r="BG124" t="s">
        <v>55</v>
      </c>
      <c r="BH124">
        <v>0</v>
      </c>
      <c r="BI124">
        <v>0</v>
      </c>
      <c r="BJ124">
        <v>0</v>
      </c>
      <c r="BK124">
        <v>1</v>
      </c>
      <c r="BL124">
        <v>0</v>
      </c>
      <c r="BM124">
        <v>0</v>
      </c>
      <c r="BO124" t="s">
        <v>68</v>
      </c>
      <c r="BP124">
        <v>2</v>
      </c>
      <c r="BQ124" t="s">
        <v>54</v>
      </c>
      <c r="BR124">
        <v>1</v>
      </c>
      <c r="BS124" t="s">
        <v>69</v>
      </c>
      <c r="BT124">
        <v>1</v>
      </c>
      <c r="BW124" t="s">
        <v>23</v>
      </c>
      <c r="BX124" t="s">
        <v>77</v>
      </c>
      <c r="BY124">
        <v>2</v>
      </c>
      <c r="BZ124">
        <v>2</v>
      </c>
      <c r="CA124" t="s">
        <v>55</v>
      </c>
      <c r="CB124" t="s">
        <v>54</v>
      </c>
      <c r="CC124" t="s">
        <v>55</v>
      </c>
      <c r="CD124" t="s">
        <v>55</v>
      </c>
      <c r="CE124" t="s">
        <v>55</v>
      </c>
      <c r="CF124" t="s">
        <v>55</v>
      </c>
      <c r="CG124">
        <v>1</v>
      </c>
      <c r="CH124">
        <v>0</v>
      </c>
      <c r="CI124">
        <v>1</v>
      </c>
      <c r="CJ124">
        <v>1</v>
      </c>
      <c r="CK124">
        <v>1</v>
      </c>
      <c r="CL124">
        <v>1</v>
      </c>
      <c r="CM124">
        <f t="shared" si="15"/>
        <v>5</v>
      </c>
    </row>
    <row r="125" spans="1:91" x14ac:dyDescent="0.25">
      <c r="A125">
        <v>123</v>
      </c>
      <c r="B125">
        <v>23</v>
      </c>
      <c r="C125">
        <f t="shared" si="16"/>
        <v>1</v>
      </c>
      <c r="D125" t="s">
        <v>41</v>
      </c>
      <c r="E125">
        <v>1</v>
      </c>
      <c r="F125" t="s">
        <v>44</v>
      </c>
      <c r="G125">
        <v>1</v>
      </c>
      <c r="H125">
        <v>3</v>
      </c>
      <c r="I125" t="s">
        <v>80</v>
      </c>
      <c r="J125">
        <v>2</v>
      </c>
      <c r="M125" t="s">
        <v>49</v>
      </c>
      <c r="N125">
        <v>1</v>
      </c>
      <c r="O125" t="s">
        <v>55</v>
      </c>
      <c r="P125">
        <v>0</v>
      </c>
      <c r="Q125" t="s">
        <v>54</v>
      </c>
      <c r="R125">
        <v>1</v>
      </c>
      <c r="S125" t="s">
        <v>55</v>
      </c>
      <c r="T125">
        <v>0</v>
      </c>
      <c r="U125" t="s">
        <v>55</v>
      </c>
      <c r="V125">
        <v>0</v>
      </c>
      <c r="W125" t="s">
        <v>54</v>
      </c>
      <c r="X125">
        <v>1</v>
      </c>
      <c r="Y125" t="s">
        <v>55</v>
      </c>
      <c r="Z125">
        <v>0</v>
      </c>
      <c r="AA125" t="s">
        <v>54</v>
      </c>
      <c r="AB125">
        <v>1</v>
      </c>
      <c r="AC125">
        <f t="shared" si="9"/>
        <v>3</v>
      </c>
      <c r="AD125">
        <f t="shared" si="10"/>
        <v>0</v>
      </c>
      <c r="AE125" t="s">
        <v>54</v>
      </c>
      <c r="AF125">
        <v>1</v>
      </c>
      <c r="AG125" t="b">
        <v>1</v>
      </c>
      <c r="AH125">
        <v>0</v>
      </c>
      <c r="AI125" t="s">
        <v>57</v>
      </c>
      <c r="AJ125">
        <v>1</v>
      </c>
      <c r="AK125">
        <v>0</v>
      </c>
      <c r="AL125">
        <f t="shared" si="11"/>
        <v>3</v>
      </c>
      <c r="AM125">
        <f t="shared" si="12"/>
        <v>0</v>
      </c>
      <c r="AN125" t="s">
        <v>61</v>
      </c>
      <c r="AO125">
        <v>5</v>
      </c>
      <c r="AP125" t="s">
        <v>23</v>
      </c>
      <c r="AQ125">
        <v>2</v>
      </c>
      <c r="AR125" t="s">
        <v>63</v>
      </c>
      <c r="AS125" t="s">
        <v>61</v>
      </c>
      <c r="AT125" t="s">
        <v>61</v>
      </c>
      <c r="AU125" t="s">
        <v>61</v>
      </c>
      <c r="AV125">
        <v>4</v>
      </c>
      <c r="AW125">
        <v>5</v>
      </c>
      <c r="AX125">
        <v>5</v>
      </c>
      <c r="AY125">
        <v>1</v>
      </c>
      <c r="AZ125">
        <f t="shared" si="13"/>
        <v>15</v>
      </c>
      <c r="BA125">
        <f t="shared" si="14"/>
        <v>1</v>
      </c>
      <c r="BB125" t="s">
        <v>55</v>
      </c>
      <c r="BC125" t="s">
        <v>55</v>
      </c>
      <c r="BD125" t="s">
        <v>55</v>
      </c>
      <c r="BE125" t="s">
        <v>55</v>
      </c>
      <c r="BF125" t="s">
        <v>55</v>
      </c>
      <c r="BG125" t="s">
        <v>54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3</v>
      </c>
      <c r="BO125" t="s">
        <v>68</v>
      </c>
      <c r="BP125">
        <v>2</v>
      </c>
      <c r="BQ125" t="s">
        <v>54</v>
      </c>
      <c r="BR125">
        <v>1</v>
      </c>
      <c r="BS125" t="s">
        <v>70</v>
      </c>
      <c r="BT125">
        <v>2</v>
      </c>
      <c r="BU125" t="s">
        <v>75</v>
      </c>
      <c r="BV125">
        <v>1</v>
      </c>
      <c r="BX125" t="s">
        <v>77</v>
      </c>
      <c r="BY125">
        <v>2</v>
      </c>
      <c r="BZ125">
        <v>2</v>
      </c>
      <c r="CA125" t="s">
        <v>55</v>
      </c>
      <c r="CB125" t="s">
        <v>54</v>
      </c>
      <c r="CC125" t="s">
        <v>55</v>
      </c>
      <c r="CD125" t="s">
        <v>55</v>
      </c>
      <c r="CE125" t="s">
        <v>55</v>
      </c>
      <c r="CF125" t="s">
        <v>55</v>
      </c>
      <c r="CG125">
        <v>1</v>
      </c>
      <c r="CH125">
        <v>0</v>
      </c>
      <c r="CI125">
        <v>1</v>
      </c>
      <c r="CJ125">
        <v>1</v>
      </c>
      <c r="CK125">
        <v>1</v>
      </c>
      <c r="CL125">
        <v>1</v>
      </c>
      <c r="CM125">
        <f t="shared" si="15"/>
        <v>5</v>
      </c>
    </row>
    <row r="126" spans="1:91" x14ac:dyDescent="0.25">
      <c r="A126">
        <v>124</v>
      </c>
      <c r="B126">
        <v>21</v>
      </c>
      <c r="C126">
        <f t="shared" si="16"/>
        <v>1</v>
      </c>
      <c r="D126" t="s">
        <v>41</v>
      </c>
      <c r="E126">
        <v>1</v>
      </c>
      <c r="F126" t="s">
        <v>43</v>
      </c>
      <c r="G126">
        <v>2</v>
      </c>
      <c r="H126">
        <v>2</v>
      </c>
      <c r="I126" t="s">
        <v>80</v>
      </c>
      <c r="J126">
        <v>2</v>
      </c>
      <c r="M126" t="s">
        <v>49</v>
      </c>
      <c r="N126">
        <v>1</v>
      </c>
      <c r="O126" t="s">
        <v>54</v>
      </c>
      <c r="P126">
        <v>1</v>
      </c>
      <c r="Q126" t="s">
        <v>54</v>
      </c>
      <c r="R126">
        <v>1</v>
      </c>
      <c r="S126" t="s">
        <v>54</v>
      </c>
      <c r="T126">
        <v>1</v>
      </c>
      <c r="U126" t="s">
        <v>55</v>
      </c>
      <c r="V126">
        <v>0</v>
      </c>
      <c r="W126" t="s">
        <v>55</v>
      </c>
      <c r="X126">
        <v>0</v>
      </c>
      <c r="Y126" t="s">
        <v>55</v>
      </c>
      <c r="Z126">
        <v>0</v>
      </c>
      <c r="AA126" t="s">
        <v>54</v>
      </c>
      <c r="AB126">
        <v>1</v>
      </c>
      <c r="AC126">
        <f t="shared" si="9"/>
        <v>4</v>
      </c>
      <c r="AD126">
        <f t="shared" si="10"/>
        <v>1</v>
      </c>
      <c r="AE126" t="s">
        <v>54</v>
      </c>
      <c r="AF126">
        <v>1</v>
      </c>
      <c r="AG126" t="b">
        <v>1</v>
      </c>
      <c r="AH126">
        <v>0</v>
      </c>
      <c r="AI126" t="s">
        <v>58</v>
      </c>
      <c r="AJ126">
        <v>2</v>
      </c>
      <c r="AK126">
        <v>1</v>
      </c>
      <c r="AL126">
        <f t="shared" si="11"/>
        <v>5</v>
      </c>
      <c r="AM126">
        <f t="shared" si="12"/>
        <v>0</v>
      </c>
      <c r="AN126" t="s">
        <v>61</v>
      </c>
      <c r="AO126">
        <v>5</v>
      </c>
      <c r="AP126" t="s">
        <v>66</v>
      </c>
      <c r="AQ126">
        <v>3</v>
      </c>
      <c r="AR126" t="s">
        <v>61</v>
      </c>
      <c r="AS126" t="s">
        <v>64</v>
      </c>
      <c r="AT126" t="s">
        <v>63</v>
      </c>
      <c r="AU126" t="s">
        <v>62</v>
      </c>
      <c r="AV126">
        <v>5</v>
      </c>
      <c r="AW126">
        <v>3</v>
      </c>
      <c r="AX126">
        <v>4</v>
      </c>
      <c r="AY126">
        <v>4</v>
      </c>
      <c r="AZ126">
        <f t="shared" si="13"/>
        <v>16</v>
      </c>
      <c r="BA126">
        <f t="shared" si="14"/>
        <v>2</v>
      </c>
      <c r="BB126" t="s">
        <v>55</v>
      </c>
      <c r="BC126" t="s">
        <v>55</v>
      </c>
      <c r="BD126" t="s">
        <v>54</v>
      </c>
      <c r="BE126" t="s">
        <v>55</v>
      </c>
      <c r="BF126" t="s">
        <v>55</v>
      </c>
      <c r="BG126" t="s">
        <v>55</v>
      </c>
      <c r="BH126">
        <v>0</v>
      </c>
      <c r="BI126">
        <v>0</v>
      </c>
      <c r="BJ126">
        <v>0</v>
      </c>
      <c r="BK126">
        <v>1</v>
      </c>
      <c r="BL126">
        <v>0</v>
      </c>
      <c r="BM126">
        <v>0</v>
      </c>
      <c r="BO126" t="s">
        <v>61</v>
      </c>
      <c r="BP126">
        <v>5</v>
      </c>
      <c r="BQ126" t="s">
        <v>54</v>
      </c>
      <c r="BR126">
        <v>1</v>
      </c>
      <c r="BS126" t="s">
        <v>70</v>
      </c>
      <c r="BT126">
        <v>2</v>
      </c>
      <c r="BU126" t="s">
        <v>8</v>
      </c>
      <c r="BV126">
        <v>1</v>
      </c>
      <c r="BW126" t="s">
        <v>17</v>
      </c>
      <c r="BX126" t="s">
        <v>76</v>
      </c>
      <c r="BY126">
        <v>4</v>
      </c>
      <c r="BZ126">
        <v>3</v>
      </c>
      <c r="CA126" t="s">
        <v>55</v>
      </c>
      <c r="CB126" t="s">
        <v>54</v>
      </c>
      <c r="CC126" t="s">
        <v>55</v>
      </c>
      <c r="CD126" t="s">
        <v>55</v>
      </c>
      <c r="CE126" t="s">
        <v>55</v>
      </c>
      <c r="CF126" t="s">
        <v>55</v>
      </c>
      <c r="CG126">
        <v>1</v>
      </c>
      <c r="CH126">
        <v>0</v>
      </c>
      <c r="CI126">
        <v>1</v>
      </c>
      <c r="CJ126">
        <v>1</v>
      </c>
      <c r="CK126">
        <v>1</v>
      </c>
      <c r="CL126">
        <v>1</v>
      </c>
      <c r="CM126">
        <f t="shared" si="15"/>
        <v>5</v>
      </c>
    </row>
    <row r="127" spans="1:91" x14ac:dyDescent="0.25">
      <c r="A127">
        <v>125</v>
      </c>
      <c r="B127">
        <v>31</v>
      </c>
      <c r="C127">
        <f t="shared" si="16"/>
        <v>1</v>
      </c>
      <c r="D127" t="s">
        <v>41</v>
      </c>
      <c r="E127">
        <v>1</v>
      </c>
      <c r="F127" t="s">
        <v>43</v>
      </c>
      <c r="G127">
        <v>2</v>
      </c>
      <c r="H127">
        <v>2</v>
      </c>
      <c r="I127" t="s">
        <v>80</v>
      </c>
      <c r="J127">
        <v>2</v>
      </c>
      <c r="M127" t="s">
        <v>50</v>
      </c>
      <c r="N127">
        <v>2</v>
      </c>
      <c r="O127" t="s">
        <v>55</v>
      </c>
      <c r="P127">
        <v>0</v>
      </c>
      <c r="Q127" t="s">
        <v>54</v>
      </c>
      <c r="R127">
        <v>1</v>
      </c>
      <c r="S127" t="s">
        <v>55</v>
      </c>
      <c r="T127">
        <v>0</v>
      </c>
      <c r="U127" t="s">
        <v>55</v>
      </c>
      <c r="V127">
        <v>0</v>
      </c>
      <c r="W127" t="s">
        <v>55</v>
      </c>
      <c r="X127">
        <v>0</v>
      </c>
      <c r="Y127" t="s">
        <v>55</v>
      </c>
      <c r="Z127">
        <v>0</v>
      </c>
      <c r="AA127" t="s">
        <v>54</v>
      </c>
      <c r="AB127">
        <v>1</v>
      </c>
      <c r="AC127">
        <f t="shared" si="9"/>
        <v>2</v>
      </c>
      <c r="AD127">
        <f t="shared" si="10"/>
        <v>0</v>
      </c>
      <c r="AE127" t="s">
        <v>54</v>
      </c>
      <c r="AF127">
        <v>1</v>
      </c>
      <c r="AG127" t="b">
        <v>0</v>
      </c>
      <c r="AH127">
        <v>1</v>
      </c>
      <c r="AI127" t="s">
        <v>57</v>
      </c>
      <c r="AJ127">
        <v>1</v>
      </c>
      <c r="AK127">
        <v>0</v>
      </c>
      <c r="AL127">
        <f t="shared" si="11"/>
        <v>3</v>
      </c>
      <c r="AM127">
        <f t="shared" si="12"/>
        <v>0</v>
      </c>
      <c r="AN127" t="s">
        <v>63</v>
      </c>
      <c r="AO127">
        <v>4</v>
      </c>
      <c r="AP127" t="s">
        <v>23</v>
      </c>
      <c r="AQ127">
        <v>2</v>
      </c>
      <c r="AR127" t="s">
        <v>63</v>
      </c>
      <c r="AS127" t="s">
        <v>64</v>
      </c>
      <c r="AT127" t="s">
        <v>61</v>
      </c>
      <c r="AU127" t="s">
        <v>63</v>
      </c>
      <c r="AV127">
        <v>4</v>
      </c>
      <c r="AW127">
        <v>3</v>
      </c>
      <c r="AX127">
        <v>5</v>
      </c>
      <c r="AY127">
        <v>2</v>
      </c>
      <c r="AZ127">
        <f t="shared" si="13"/>
        <v>14</v>
      </c>
      <c r="BA127">
        <f t="shared" si="14"/>
        <v>1</v>
      </c>
      <c r="BB127" t="s">
        <v>55</v>
      </c>
      <c r="BC127" t="s">
        <v>55</v>
      </c>
      <c r="BD127" t="s">
        <v>54</v>
      </c>
      <c r="BE127" t="s">
        <v>55</v>
      </c>
      <c r="BF127" t="s">
        <v>55</v>
      </c>
      <c r="BG127" t="s">
        <v>55</v>
      </c>
      <c r="BH127">
        <v>0</v>
      </c>
      <c r="BI127">
        <v>0</v>
      </c>
      <c r="BJ127">
        <v>0</v>
      </c>
      <c r="BK127">
        <v>1</v>
      </c>
      <c r="BL127">
        <v>0</v>
      </c>
      <c r="BM127">
        <v>0</v>
      </c>
      <c r="BO127" t="s">
        <v>61</v>
      </c>
      <c r="BP127">
        <v>5</v>
      </c>
      <c r="BQ127" t="s">
        <v>54</v>
      </c>
      <c r="BR127">
        <v>1</v>
      </c>
      <c r="BS127" t="s">
        <v>72</v>
      </c>
      <c r="BT127">
        <v>4</v>
      </c>
      <c r="BU127" t="s">
        <v>73</v>
      </c>
      <c r="BV127">
        <v>2</v>
      </c>
      <c r="BX127" t="s">
        <v>76</v>
      </c>
      <c r="BY127">
        <v>4</v>
      </c>
      <c r="BZ127">
        <v>3</v>
      </c>
      <c r="CA127" t="s">
        <v>55</v>
      </c>
      <c r="CB127" t="s">
        <v>55</v>
      </c>
      <c r="CC127" t="s">
        <v>55</v>
      </c>
      <c r="CD127" t="s">
        <v>54</v>
      </c>
      <c r="CE127" t="s">
        <v>55</v>
      </c>
      <c r="CF127" t="s">
        <v>55</v>
      </c>
      <c r="CG127">
        <v>1</v>
      </c>
      <c r="CH127">
        <v>1</v>
      </c>
      <c r="CI127">
        <v>1</v>
      </c>
      <c r="CJ127">
        <v>0</v>
      </c>
      <c r="CK127">
        <v>1</v>
      </c>
      <c r="CL127">
        <v>1</v>
      </c>
      <c r="CM127">
        <f t="shared" si="15"/>
        <v>5</v>
      </c>
    </row>
    <row r="128" spans="1:91" x14ac:dyDescent="0.25">
      <c r="A128">
        <v>126</v>
      </c>
      <c r="B128">
        <v>23</v>
      </c>
      <c r="C128">
        <f t="shared" si="16"/>
        <v>1</v>
      </c>
      <c r="D128" t="s">
        <v>41</v>
      </c>
      <c r="E128">
        <v>1</v>
      </c>
      <c r="F128" t="s">
        <v>44</v>
      </c>
      <c r="G128">
        <v>1</v>
      </c>
      <c r="H128">
        <v>3</v>
      </c>
      <c r="I128" t="s">
        <v>80</v>
      </c>
      <c r="J128">
        <v>2</v>
      </c>
      <c r="M128" t="s">
        <v>50</v>
      </c>
      <c r="N128">
        <v>2</v>
      </c>
      <c r="O128" t="s">
        <v>55</v>
      </c>
      <c r="P128">
        <v>0</v>
      </c>
      <c r="Q128" t="s">
        <v>54</v>
      </c>
      <c r="R128">
        <v>1</v>
      </c>
      <c r="S128" t="s">
        <v>55</v>
      </c>
      <c r="T128">
        <v>0</v>
      </c>
      <c r="U128" t="s">
        <v>55</v>
      </c>
      <c r="V128">
        <v>0</v>
      </c>
      <c r="W128" t="s">
        <v>55</v>
      </c>
      <c r="X128">
        <v>0</v>
      </c>
      <c r="Y128" t="s">
        <v>55</v>
      </c>
      <c r="Z128">
        <v>0</v>
      </c>
      <c r="AA128" t="s">
        <v>54</v>
      </c>
      <c r="AB128">
        <v>1</v>
      </c>
      <c r="AC128">
        <f t="shared" si="9"/>
        <v>2</v>
      </c>
      <c r="AD128">
        <f t="shared" si="10"/>
        <v>0</v>
      </c>
      <c r="AE128" t="s">
        <v>54</v>
      </c>
      <c r="AF128">
        <v>1</v>
      </c>
      <c r="AG128" t="b">
        <v>1</v>
      </c>
      <c r="AH128">
        <v>0</v>
      </c>
      <c r="AI128" t="s">
        <v>56</v>
      </c>
      <c r="AJ128">
        <v>0</v>
      </c>
      <c r="AK128">
        <v>0</v>
      </c>
      <c r="AL128">
        <f t="shared" si="11"/>
        <v>2</v>
      </c>
      <c r="AM128">
        <f t="shared" si="12"/>
        <v>0</v>
      </c>
      <c r="AN128" t="s">
        <v>61</v>
      </c>
      <c r="AO128">
        <v>5</v>
      </c>
      <c r="AP128" t="s">
        <v>66</v>
      </c>
      <c r="AQ128">
        <v>3</v>
      </c>
      <c r="AR128" t="s">
        <v>64</v>
      </c>
      <c r="AS128" t="s">
        <v>64</v>
      </c>
      <c r="AT128" t="s">
        <v>63</v>
      </c>
      <c r="AU128" t="s">
        <v>63</v>
      </c>
      <c r="AV128">
        <v>3</v>
      </c>
      <c r="AW128">
        <v>3</v>
      </c>
      <c r="AX128">
        <v>4</v>
      </c>
      <c r="AY128">
        <v>2</v>
      </c>
      <c r="AZ128">
        <f t="shared" si="13"/>
        <v>12</v>
      </c>
      <c r="BA128">
        <f t="shared" si="14"/>
        <v>1</v>
      </c>
      <c r="BB128" t="s">
        <v>54</v>
      </c>
      <c r="BC128" t="s">
        <v>55</v>
      </c>
      <c r="BD128" t="s">
        <v>55</v>
      </c>
      <c r="BE128" t="s">
        <v>55</v>
      </c>
      <c r="BF128" t="s">
        <v>55</v>
      </c>
      <c r="BG128" t="s">
        <v>55</v>
      </c>
      <c r="BH128">
        <v>1</v>
      </c>
      <c r="BI128">
        <v>0</v>
      </c>
      <c r="BJ128">
        <v>0</v>
      </c>
      <c r="BK128">
        <v>0</v>
      </c>
      <c r="BL128">
        <v>2</v>
      </c>
      <c r="BM128">
        <v>0</v>
      </c>
      <c r="BO128" t="s">
        <v>68</v>
      </c>
      <c r="BP128">
        <v>2</v>
      </c>
      <c r="BQ128" t="s">
        <v>54</v>
      </c>
      <c r="BR128">
        <v>1</v>
      </c>
      <c r="BS128" t="s">
        <v>69</v>
      </c>
      <c r="BT128">
        <v>1</v>
      </c>
      <c r="BU128" t="s">
        <v>8</v>
      </c>
      <c r="BV128">
        <v>1</v>
      </c>
      <c r="BW128" t="s">
        <v>24</v>
      </c>
      <c r="BX128" t="s">
        <v>78</v>
      </c>
      <c r="BY128">
        <v>1</v>
      </c>
      <c r="BZ128">
        <v>1</v>
      </c>
      <c r="CA128" t="s">
        <v>54</v>
      </c>
      <c r="CB128" t="s">
        <v>55</v>
      </c>
      <c r="CC128" t="s">
        <v>54</v>
      </c>
      <c r="CD128" t="s">
        <v>55</v>
      </c>
      <c r="CE128" t="s">
        <v>55</v>
      </c>
      <c r="CF128" t="s">
        <v>54</v>
      </c>
      <c r="CG128">
        <v>0</v>
      </c>
      <c r="CH128">
        <v>1</v>
      </c>
      <c r="CI128">
        <v>0</v>
      </c>
      <c r="CJ128">
        <v>1</v>
      </c>
      <c r="CK128">
        <v>1</v>
      </c>
      <c r="CL128">
        <v>0</v>
      </c>
      <c r="CM128">
        <f t="shared" si="15"/>
        <v>3</v>
      </c>
    </row>
    <row r="129" spans="1:91" x14ac:dyDescent="0.25">
      <c r="A129">
        <v>127</v>
      </c>
      <c r="B129">
        <v>22</v>
      </c>
      <c r="C129">
        <f t="shared" si="16"/>
        <v>1</v>
      </c>
      <c r="D129" t="s">
        <v>41</v>
      </c>
      <c r="E129">
        <v>1</v>
      </c>
      <c r="F129" t="s">
        <v>43</v>
      </c>
      <c r="G129">
        <v>2</v>
      </c>
      <c r="H129">
        <v>3</v>
      </c>
      <c r="I129" t="s">
        <v>80</v>
      </c>
      <c r="J129">
        <v>2</v>
      </c>
      <c r="M129" t="s">
        <v>50</v>
      </c>
      <c r="N129">
        <v>2</v>
      </c>
      <c r="O129" t="s">
        <v>55</v>
      </c>
      <c r="P129">
        <v>0</v>
      </c>
      <c r="Q129" t="s">
        <v>54</v>
      </c>
      <c r="R129">
        <v>1</v>
      </c>
      <c r="S129" t="s">
        <v>54</v>
      </c>
      <c r="T129">
        <v>1</v>
      </c>
      <c r="U129" t="s">
        <v>55</v>
      </c>
      <c r="V129">
        <v>0</v>
      </c>
      <c r="W129" t="s">
        <v>54</v>
      </c>
      <c r="X129">
        <v>1</v>
      </c>
      <c r="Y129" t="s">
        <v>55</v>
      </c>
      <c r="Z129">
        <v>0</v>
      </c>
      <c r="AA129" t="s">
        <v>54</v>
      </c>
      <c r="AB129">
        <v>1</v>
      </c>
      <c r="AC129">
        <f t="shared" ref="AC129:AC192" si="17">SUM(P129,R129,T129,V129,X129,Z129,AB129)</f>
        <v>4</v>
      </c>
      <c r="AD129">
        <f t="shared" si="10"/>
        <v>1</v>
      </c>
      <c r="AE129" t="s">
        <v>54</v>
      </c>
      <c r="AF129">
        <v>1</v>
      </c>
      <c r="AG129" t="b">
        <v>1</v>
      </c>
      <c r="AH129">
        <v>0</v>
      </c>
      <c r="AI129" t="s">
        <v>57</v>
      </c>
      <c r="AJ129">
        <v>1</v>
      </c>
      <c r="AK129">
        <v>0</v>
      </c>
      <c r="AL129">
        <f t="shared" si="11"/>
        <v>4</v>
      </c>
      <c r="AM129">
        <f t="shared" si="12"/>
        <v>0</v>
      </c>
      <c r="AN129" t="s">
        <v>63</v>
      </c>
      <c r="AO129">
        <v>4</v>
      </c>
      <c r="AP129" t="s">
        <v>8</v>
      </c>
      <c r="AQ129">
        <v>6</v>
      </c>
      <c r="AR129" t="s">
        <v>63</v>
      </c>
      <c r="AS129" t="s">
        <v>63</v>
      </c>
      <c r="AT129" t="s">
        <v>63</v>
      </c>
      <c r="AU129" t="s">
        <v>63</v>
      </c>
      <c r="AV129">
        <v>4</v>
      </c>
      <c r="AW129">
        <v>4</v>
      </c>
      <c r="AX129">
        <v>4</v>
      </c>
      <c r="AY129">
        <v>2</v>
      </c>
      <c r="AZ129">
        <f t="shared" si="13"/>
        <v>14</v>
      </c>
      <c r="BA129">
        <f t="shared" si="14"/>
        <v>1</v>
      </c>
      <c r="BB129" t="s">
        <v>55</v>
      </c>
      <c r="BC129" t="s">
        <v>55</v>
      </c>
      <c r="BD129" t="s">
        <v>55</v>
      </c>
      <c r="BE129" t="s">
        <v>55</v>
      </c>
      <c r="BF129" t="s">
        <v>55</v>
      </c>
      <c r="BG129" t="s">
        <v>54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3</v>
      </c>
      <c r="BO129" t="s">
        <v>60</v>
      </c>
      <c r="BP129">
        <v>1</v>
      </c>
      <c r="BQ129" t="s">
        <v>54</v>
      </c>
      <c r="BR129">
        <v>1</v>
      </c>
      <c r="BS129" t="s">
        <v>72</v>
      </c>
      <c r="BT129">
        <v>4</v>
      </c>
      <c r="BU129" t="s">
        <v>73</v>
      </c>
      <c r="BV129">
        <v>2</v>
      </c>
      <c r="BX129">
        <v>3</v>
      </c>
      <c r="BY129">
        <v>3</v>
      </c>
      <c r="BZ129">
        <v>3</v>
      </c>
      <c r="CA129" t="s">
        <v>55</v>
      </c>
      <c r="CB129" t="s">
        <v>54</v>
      </c>
      <c r="CC129" t="s">
        <v>55</v>
      </c>
      <c r="CD129" t="s">
        <v>55</v>
      </c>
      <c r="CE129" t="s">
        <v>55</v>
      </c>
      <c r="CF129" t="s">
        <v>55</v>
      </c>
      <c r="CG129">
        <v>1</v>
      </c>
      <c r="CH129">
        <v>0</v>
      </c>
      <c r="CI129">
        <v>1</v>
      </c>
      <c r="CJ129">
        <v>1</v>
      </c>
      <c r="CK129">
        <v>1</v>
      </c>
      <c r="CL129">
        <v>1</v>
      </c>
      <c r="CM129">
        <f t="shared" si="15"/>
        <v>5</v>
      </c>
    </row>
    <row r="130" spans="1:91" x14ac:dyDescent="0.25">
      <c r="A130">
        <v>128</v>
      </c>
      <c r="B130">
        <v>21</v>
      </c>
      <c r="C130">
        <f t="shared" si="16"/>
        <v>1</v>
      </c>
      <c r="D130" t="s">
        <v>42</v>
      </c>
      <c r="E130">
        <v>2</v>
      </c>
      <c r="F130" t="s">
        <v>43</v>
      </c>
      <c r="G130">
        <v>2</v>
      </c>
      <c r="H130">
        <v>2</v>
      </c>
      <c r="I130" t="s">
        <v>80</v>
      </c>
      <c r="J130">
        <v>2</v>
      </c>
      <c r="M130" t="s">
        <v>8</v>
      </c>
      <c r="N130">
        <v>5</v>
      </c>
      <c r="O130" t="s">
        <v>54</v>
      </c>
      <c r="P130">
        <v>1</v>
      </c>
      <c r="Q130" t="s">
        <v>54</v>
      </c>
      <c r="R130">
        <v>1</v>
      </c>
      <c r="S130" t="s">
        <v>54</v>
      </c>
      <c r="T130">
        <v>1</v>
      </c>
      <c r="U130" t="s">
        <v>55</v>
      </c>
      <c r="V130">
        <v>0</v>
      </c>
      <c r="W130" t="s">
        <v>54</v>
      </c>
      <c r="X130">
        <v>1</v>
      </c>
      <c r="Y130" t="s">
        <v>55</v>
      </c>
      <c r="Z130">
        <v>0</v>
      </c>
      <c r="AA130" t="s">
        <v>54</v>
      </c>
      <c r="AB130">
        <v>1</v>
      </c>
      <c r="AC130">
        <f t="shared" si="17"/>
        <v>5</v>
      </c>
      <c r="AD130">
        <f t="shared" si="10"/>
        <v>1</v>
      </c>
      <c r="AE130" t="s">
        <v>54</v>
      </c>
      <c r="AF130">
        <v>1</v>
      </c>
      <c r="AG130" t="b">
        <v>0</v>
      </c>
      <c r="AH130">
        <v>1</v>
      </c>
      <c r="AI130" t="s">
        <v>56</v>
      </c>
      <c r="AJ130">
        <v>0</v>
      </c>
      <c r="AK130">
        <v>0</v>
      </c>
      <c r="AL130">
        <f t="shared" si="11"/>
        <v>6</v>
      </c>
      <c r="AM130">
        <f t="shared" si="12"/>
        <v>1</v>
      </c>
      <c r="AN130" t="s">
        <v>63</v>
      </c>
      <c r="AO130">
        <v>4</v>
      </c>
      <c r="AP130" t="s">
        <v>12</v>
      </c>
      <c r="AQ130">
        <v>4</v>
      </c>
      <c r="AR130" t="s">
        <v>63</v>
      </c>
      <c r="AS130" t="s">
        <v>61</v>
      </c>
      <c r="AT130" t="s">
        <v>63</v>
      </c>
      <c r="AU130" t="s">
        <v>63</v>
      </c>
      <c r="AV130">
        <v>4</v>
      </c>
      <c r="AW130">
        <v>5</v>
      </c>
      <c r="AX130">
        <v>4</v>
      </c>
      <c r="AY130">
        <v>2</v>
      </c>
      <c r="AZ130">
        <f t="shared" si="13"/>
        <v>15</v>
      </c>
      <c r="BA130">
        <f t="shared" si="14"/>
        <v>1</v>
      </c>
      <c r="BB130" t="s">
        <v>55</v>
      </c>
      <c r="BC130" t="s">
        <v>55</v>
      </c>
      <c r="BD130" t="s">
        <v>55</v>
      </c>
      <c r="BE130" t="s">
        <v>55</v>
      </c>
      <c r="BF130" t="s">
        <v>55</v>
      </c>
      <c r="BG130" t="s">
        <v>54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3</v>
      </c>
      <c r="BO130" t="s">
        <v>64</v>
      </c>
      <c r="BP130">
        <v>3</v>
      </c>
      <c r="BQ130" t="s">
        <v>54</v>
      </c>
      <c r="BR130">
        <v>1</v>
      </c>
      <c r="BS130" t="s">
        <v>69</v>
      </c>
      <c r="BT130">
        <v>1</v>
      </c>
      <c r="BU130" t="s">
        <v>8</v>
      </c>
      <c r="BV130">
        <v>1</v>
      </c>
      <c r="BW130" t="s">
        <v>12</v>
      </c>
      <c r="BX130">
        <v>3</v>
      </c>
      <c r="BY130">
        <v>3</v>
      </c>
      <c r="BZ130">
        <v>3</v>
      </c>
      <c r="CA130" t="s">
        <v>55</v>
      </c>
      <c r="CB130" t="s">
        <v>54</v>
      </c>
      <c r="CC130" t="s">
        <v>55</v>
      </c>
      <c r="CD130" t="s">
        <v>54</v>
      </c>
      <c r="CE130" t="s">
        <v>55</v>
      </c>
      <c r="CF130" t="s">
        <v>54</v>
      </c>
      <c r="CG130">
        <v>1</v>
      </c>
      <c r="CH130">
        <v>0</v>
      </c>
      <c r="CI130">
        <v>1</v>
      </c>
      <c r="CJ130">
        <v>0</v>
      </c>
      <c r="CK130">
        <v>1</v>
      </c>
      <c r="CL130">
        <v>0</v>
      </c>
      <c r="CM130">
        <f t="shared" si="15"/>
        <v>3</v>
      </c>
    </row>
    <row r="131" spans="1:91" x14ac:dyDescent="0.25">
      <c r="A131">
        <v>129</v>
      </c>
      <c r="B131">
        <v>23</v>
      </c>
      <c r="C131">
        <f t="shared" si="16"/>
        <v>1</v>
      </c>
      <c r="D131" t="s">
        <v>41</v>
      </c>
      <c r="E131">
        <v>1</v>
      </c>
      <c r="F131" t="s">
        <v>43</v>
      </c>
      <c r="G131">
        <v>2</v>
      </c>
      <c r="H131">
        <v>4</v>
      </c>
      <c r="I131" t="s">
        <v>80</v>
      </c>
      <c r="J131">
        <v>2</v>
      </c>
      <c r="M131" t="s">
        <v>49</v>
      </c>
      <c r="N131">
        <v>1</v>
      </c>
      <c r="O131" t="s">
        <v>55</v>
      </c>
      <c r="P131">
        <v>0</v>
      </c>
      <c r="Q131" t="s">
        <v>54</v>
      </c>
      <c r="R131">
        <v>1</v>
      </c>
      <c r="S131" t="s">
        <v>54</v>
      </c>
      <c r="T131">
        <v>1</v>
      </c>
      <c r="U131" t="s">
        <v>54</v>
      </c>
      <c r="V131">
        <v>1</v>
      </c>
      <c r="W131" t="s">
        <v>55</v>
      </c>
      <c r="X131">
        <v>0</v>
      </c>
      <c r="Y131" t="s">
        <v>54</v>
      </c>
      <c r="Z131">
        <v>1</v>
      </c>
      <c r="AA131" t="s">
        <v>54</v>
      </c>
      <c r="AB131">
        <v>1</v>
      </c>
      <c r="AC131">
        <f t="shared" si="17"/>
        <v>5</v>
      </c>
      <c r="AD131">
        <f t="shared" ref="AD131:AD194" si="18">IF(AC131&gt;5,2,IF(AC131&lt;4,0,1))</f>
        <v>1</v>
      </c>
      <c r="AE131" t="s">
        <v>54</v>
      </c>
      <c r="AF131">
        <v>1</v>
      </c>
      <c r="AG131" t="b">
        <v>1</v>
      </c>
      <c r="AH131">
        <v>0</v>
      </c>
      <c r="AI131" t="s">
        <v>57</v>
      </c>
      <c r="AJ131">
        <v>1</v>
      </c>
      <c r="AK131">
        <v>0</v>
      </c>
      <c r="AL131">
        <f t="shared" ref="AL131:AL194" si="19">SUM(AC131,AH131,AK131)</f>
        <v>5</v>
      </c>
      <c r="AM131">
        <f t="shared" ref="AM131:AM194" si="20">IF(AL131&gt;7,2,IF(AL131&lt;6,0,1))</f>
        <v>0</v>
      </c>
      <c r="AN131" t="s">
        <v>63</v>
      </c>
      <c r="AO131">
        <v>4</v>
      </c>
      <c r="AP131" t="s">
        <v>66</v>
      </c>
      <c r="AQ131">
        <v>3</v>
      </c>
      <c r="AR131" t="s">
        <v>63</v>
      </c>
      <c r="AS131" t="s">
        <v>63</v>
      </c>
      <c r="AT131" t="s">
        <v>63</v>
      </c>
      <c r="AU131" t="s">
        <v>60</v>
      </c>
      <c r="AV131">
        <v>4</v>
      </c>
      <c r="AW131">
        <v>4</v>
      </c>
      <c r="AX131">
        <v>4</v>
      </c>
      <c r="AY131">
        <v>5</v>
      </c>
      <c r="AZ131">
        <f t="shared" ref="AZ131:AZ194" si="21">SUM(AV131:AY131)</f>
        <v>17</v>
      </c>
      <c r="BA131">
        <f t="shared" ref="BA131:BA194" si="22">IF(AZ131&gt;15,2,IF(AZ131&lt;12,0,1))</f>
        <v>2</v>
      </c>
      <c r="BB131" t="s">
        <v>55</v>
      </c>
      <c r="BC131" t="s">
        <v>55</v>
      </c>
      <c r="BD131" t="s">
        <v>55</v>
      </c>
      <c r="BE131" t="s">
        <v>55</v>
      </c>
      <c r="BF131" t="s">
        <v>55</v>
      </c>
      <c r="BG131" t="s">
        <v>54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3</v>
      </c>
      <c r="BO131" t="s">
        <v>68</v>
      </c>
      <c r="BP131">
        <v>2</v>
      </c>
      <c r="BQ131" t="s">
        <v>54</v>
      </c>
      <c r="BR131">
        <v>1</v>
      </c>
      <c r="BS131" t="s">
        <v>72</v>
      </c>
      <c r="BT131">
        <v>4</v>
      </c>
      <c r="BU131" t="s">
        <v>73</v>
      </c>
      <c r="BV131">
        <v>2</v>
      </c>
      <c r="BX131" t="s">
        <v>77</v>
      </c>
      <c r="BY131">
        <v>2</v>
      </c>
      <c r="BZ131">
        <v>2</v>
      </c>
      <c r="CA131" t="s">
        <v>55</v>
      </c>
      <c r="CB131" t="s">
        <v>55</v>
      </c>
      <c r="CC131" t="s">
        <v>54</v>
      </c>
      <c r="CD131" t="s">
        <v>55</v>
      </c>
      <c r="CE131" t="s">
        <v>55</v>
      </c>
      <c r="CF131" t="s">
        <v>55</v>
      </c>
      <c r="CG131">
        <v>1</v>
      </c>
      <c r="CH131">
        <v>1</v>
      </c>
      <c r="CI131">
        <v>0</v>
      </c>
      <c r="CJ131">
        <v>1</v>
      </c>
      <c r="CK131">
        <v>1</v>
      </c>
      <c r="CL131">
        <v>1</v>
      </c>
      <c r="CM131">
        <f t="shared" ref="CM131:CM194" si="23">SUM(CG131:CL131)</f>
        <v>5</v>
      </c>
    </row>
    <row r="132" spans="1:91" x14ac:dyDescent="0.25">
      <c r="A132">
        <v>130</v>
      </c>
      <c r="B132">
        <v>21</v>
      </c>
      <c r="C132">
        <f t="shared" si="16"/>
        <v>1</v>
      </c>
      <c r="D132" t="s">
        <v>41</v>
      </c>
      <c r="E132">
        <v>1</v>
      </c>
      <c r="F132" t="s">
        <v>44</v>
      </c>
      <c r="G132">
        <v>1</v>
      </c>
      <c r="H132">
        <v>1</v>
      </c>
      <c r="I132" t="s">
        <v>80</v>
      </c>
      <c r="J132">
        <v>2</v>
      </c>
      <c r="M132" t="s">
        <v>8</v>
      </c>
      <c r="N132">
        <v>5</v>
      </c>
      <c r="O132" t="s">
        <v>54</v>
      </c>
      <c r="P132">
        <v>1</v>
      </c>
      <c r="Q132" t="s">
        <v>54</v>
      </c>
      <c r="R132">
        <v>1</v>
      </c>
      <c r="S132" t="s">
        <v>55</v>
      </c>
      <c r="T132">
        <v>0</v>
      </c>
      <c r="U132" t="s">
        <v>55</v>
      </c>
      <c r="V132">
        <v>0</v>
      </c>
      <c r="W132" t="s">
        <v>55</v>
      </c>
      <c r="X132">
        <v>0</v>
      </c>
      <c r="Y132" t="s">
        <v>55</v>
      </c>
      <c r="Z132">
        <v>0</v>
      </c>
      <c r="AA132" t="s">
        <v>54</v>
      </c>
      <c r="AB132">
        <v>1</v>
      </c>
      <c r="AC132">
        <f t="shared" si="17"/>
        <v>3</v>
      </c>
      <c r="AD132">
        <f t="shared" si="18"/>
        <v>0</v>
      </c>
      <c r="AE132" t="s">
        <v>54</v>
      </c>
      <c r="AF132">
        <v>1</v>
      </c>
      <c r="AG132" t="b">
        <v>0</v>
      </c>
      <c r="AH132">
        <v>1</v>
      </c>
      <c r="AI132" t="s">
        <v>57</v>
      </c>
      <c r="AJ132">
        <v>1</v>
      </c>
      <c r="AK132">
        <v>0</v>
      </c>
      <c r="AL132">
        <f t="shared" si="19"/>
        <v>4</v>
      </c>
      <c r="AM132">
        <f t="shared" si="20"/>
        <v>0</v>
      </c>
      <c r="AN132" t="s">
        <v>63</v>
      </c>
      <c r="AO132">
        <v>4</v>
      </c>
      <c r="AP132" t="s">
        <v>66</v>
      </c>
      <c r="AQ132">
        <v>3</v>
      </c>
      <c r="AR132" t="s">
        <v>61</v>
      </c>
      <c r="AS132" t="s">
        <v>61</v>
      </c>
      <c r="AT132" t="s">
        <v>63</v>
      </c>
      <c r="AU132" t="s">
        <v>60</v>
      </c>
      <c r="AV132">
        <v>5</v>
      </c>
      <c r="AW132">
        <v>5</v>
      </c>
      <c r="AX132">
        <v>4</v>
      </c>
      <c r="AY132">
        <v>5</v>
      </c>
      <c r="AZ132">
        <f t="shared" si="21"/>
        <v>19</v>
      </c>
      <c r="BA132">
        <f t="shared" si="22"/>
        <v>2</v>
      </c>
      <c r="BB132" t="s">
        <v>55</v>
      </c>
      <c r="BC132" t="s">
        <v>55</v>
      </c>
      <c r="BD132" t="s">
        <v>55</v>
      </c>
      <c r="BE132" t="s">
        <v>55</v>
      </c>
      <c r="BF132" t="s">
        <v>55</v>
      </c>
      <c r="BG132" t="s">
        <v>54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3</v>
      </c>
      <c r="BO132" t="s">
        <v>68</v>
      </c>
      <c r="BP132">
        <v>2</v>
      </c>
      <c r="BQ132" t="s">
        <v>54</v>
      </c>
      <c r="BR132">
        <v>1</v>
      </c>
      <c r="BS132" t="s">
        <v>72</v>
      </c>
      <c r="BT132">
        <v>4</v>
      </c>
      <c r="BU132" t="s">
        <v>73</v>
      </c>
      <c r="BV132">
        <v>2</v>
      </c>
      <c r="BX132" t="s">
        <v>77</v>
      </c>
      <c r="BY132">
        <v>2</v>
      </c>
      <c r="BZ132">
        <v>2</v>
      </c>
      <c r="CA132" t="s">
        <v>54</v>
      </c>
      <c r="CB132" t="s">
        <v>54</v>
      </c>
      <c r="CC132" t="s">
        <v>55</v>
      </c>
      <c r="CD132" t="s">
        <v>54</v>
      </c>
      <c r="CE132" t="s">
        <v>55</v>
      </c>
      <c r="CF132" t="s">
        <v>55</v>
      </c>
      <c r="CG132">
        <v>0</v>
      </c>
      <c r="CH132">
        <v>0</v>
      </c>
      <c r="CI132">
        <v>1</v>
      </c>
      <c r="CJ132">
        <v>0</v>
      </c>
      <c r="CK132">
        <v>1</v>
      </c>
      <c r="CL132">
        <v>1</v>
      </c>
      <c r="CM132">
        <f t="shared" si="23"/>
        <v>3</v>
      </c>
    </row>
    <row r="133" spans="1:91" x14ac:dyDescent="0.25">
      <c r="A133">
        <v>131</v>
      </c>
      <c r="B133">
        <v>20</v>
      </c>
      <c r="C133">
        <f t="shared" si="16"/>
        <v>1</v>
      </c>
      <c r="D133" t="s">
        <v>41</v>
      </c>
      <c r="E133">
        <v>1</v>
      </c>
      <c r="F133" t="s">
        <v>43</v>
      </c>
      <c r="G133">
        <v>2</v>
      </c>
      <c r="H133">
        <v>1</v>
      </c>
      <c r="I133" t="s">
        <v>80</v>
      </c>
      <c r="J133">
        <v>2</v>
      </c>
      <c r="M133" t="s">
        <v>49</v>
      </c>
      <c r="N133">
        <v>1</v>
      </c>
      <c r="O133" t="s">
        <v>54</v>
      </c>
      <c r="P133">
        <v>1</v>
      </c>
      <c r="Q133" t="s">
        <v>54</v>
      </c>
      <c r="R133">
        <v>1</v>
      </c>
      <c r="S133" t="s">
        <v>55</v>
      </c>
      <c r="T133">
        <v>0</v>
      </c>
      <c r="U133" t="s">
        <v>54</v>
      </c>
      <c r="V133">
        <v>1</v>
      </c>
      <c r="W133" t="s">
        <v>55</v>
      </c>
      <c r="X133">
        <v>0</v>
      </c>
      <c r="Y133" t="s">
        <v>54</v>
      </c>
      <c r="Z133">
        <v>1</v>
      </c>
      <c r="AA133" t="s">
        <v>54</v>
      </c>
      <c r="AB133">
        <v>1</v>
      </c>
      <c r="AC133">
        <f t="shared" si="17"/>
        <v>5</v>
      </c>
      <c r="AD133">
        <f t="shared" si="18"/>
        <v>1</v>
      </c>
      <c r="AE133" t="s">
        <v>54</v>
      </c>
      <c r="AF133">
        <v>1</v>
      </c>
      <c r="AG133" t="b">
        <v>0</v>
      </c>
      <c r="AH133">
        <v>1</v>
      </c>
      <c r="AI133" t="s">
        <v>58</v>
      </c>
      <c r="AJ133">
        <v>2</v>
      </c>
      <c r="AK133">
        <v>1</v>
      </c>
      <c r="AL133">
        <f t="shared" si="19"/>
        <v>7</v>
      </c>
      <c r="AM133">
        <f t="shared" si="20"/>
        <v>1</v>
      </c>
      <c r="AN133" t="s">
        <v>63</v>
      </c>
      <c r="AO133">
        <v>4</v>
      </c>
      <c r="AP133" t="s">
        <v>66</v>
      </c>
      <c r="AQ133">
        <v>3</v>
      </c>
      <c r="AR133" t="s">
        <v>63</v>
      </c>
      <c r="AS133" t="s">
        <v>64</v>
      </c>
      <c r="AT133" t="s">
        <v>63</v>
      </c>
      <c r="AU133" t="s">
        <v>60</v>
      </c>
      <c r="AV133">
        <v>4</v>
      </c>
      <c r="AW133">
        <v>3</v>
      </c>
      <c r="AX133">
        <v>4</v>
      </c>
      <c r="AY133">
        <v>5</v>
      </c>
      <c r="AZ133">
        <f t="shared" si="21"/>
        <v>16</v>
      </c>
      <c r="BA133">
        <f t="shared" si="22"/>
        <v>2</v>
      </c>
      <c r="BB133" t="s">
        <v>55</v>
      </c>
      <c r="BC133" t="s">
        <v>55</v>
      </c>
      <c r="BD133" t="s">
        <v>54</v>
      </c>
      <c r="BE133" t="s">
        <v>55</v>
      </c>
      <c r="BF133" t="s">
        <v>55</v>
      </c>
      <c r="BG133" t="s">
        <v>55</v>
      </c>
      <c r="BH133">
        <v>0</v>
      </c>
      <c r="BI133">
        <v>0</v>
      </c>
      <c r="BJ133">
        <v>0</v>
      </c>
      <c r="BK133">
        <v>1</v>
      </c>
      <c r="BL133">
        <v>0</v>
      </c>
      <c r="BM133">
        <v>0</v>
      </c>
      <c r="BO133" t="s">
        <v>63</v>
      </c>
      <c r="BP133">
        <v>4</v>
      </c>
      <c r="BQ133" t="s">
        <v>55</v>
      </c>
      <c r="BR133">
        <v>0</v>
      </c>
      <c r="BX133" t="s">
        <v>78</v>
      </c>
      <c r="BY133">
        <v>1</v>
      </c>
      <c r="BZ133">
        <v>1</v>
      </c>
      <c r="CA133" t="s">
        <v>55</v>
      </c>
      <c r="CB133" t="s">
        <v>55</v>
      </c>
      <c r="CC133" t="s">
        <v>54</v>
      </c>
      <c r="CD133" t="s">
        <v>54</v>
      </c>
      <c r="CE133" t="s">
        <v>55</v>
      </c>
      <c r="CF133" t="s">
        <v>55</v>
      </c>
      <c r="CG133">
        <v>1</v>
      </c>
      <c r="CH133">
        <v>1</v>
      </c>
      <c r="CI133">
        <v>0</v>
      </c>
      <c r="CJ133">
        <v>0</v>
      </c>
      <c r="CK133">
        <v>1</v>
      </c>
      <c r="CL133">
        <v>1</v>
      </c>
      <c r="CM133">
        <f t="shared" si="23"/>
        <v>4</v>
      </c>
    </row>
    <row r="134" spans="1:91" x14ac:dyDescent="0.25">
      <c r="A134">
        <v>132</v>
      </c>
      <c r="B134">
        <v>25</v>
      </c>
      <c r="C134">
        <f t="shared" si="16"/>
        <v>1</v>
      </c>
      <c r="D134" t="s">
        <v>41</v>
      </c>
      <c r="E134">
        <v>1</v>
      </c>
      <c r="F134" t="s">
        <v>44</v>
      </c>
      <c r="G134">
        <v>1</v>
      </c>
      <c r="H134">
        <v>4</v>
      </c>
      <c r="I134" t="s">
        <v>80</v>
      </c>
      <c r="J134">
        <v>2</v>
      </c>
      <c r="M134" t="s">
        <v>52</v>
      </c>
      <c r="N134">
        <v>4</v>
      </c>
      <c r="O134" t="s">
        <v>55</v>
      </c>
      <c r="P134">
        <v>0</v>
      </c>
      <c r="Q134" t="s">
        <v>54</v>
      </c>
      <c r="R134">
        <v>1</v>
      </c>
      <c r="S134" t="s">
        <v>55</v>
      </c>
      <c r="T134">
        <v>0</v>
      </c>
      <c r="U134" t="s">
        <v>55</v>
      </c>
      <c r="V134">
        <v>0</v>
      </c>
      <c r="W134" t="s">
        <v>55</v>
      </c>
      <c r="X134">
        <v>0</v>
      </c>
      <c r="Y134" t="s">
        <v>54</v>
      </c>
      <c r="Z134">
        <v>1</v>
      </c>
      <c r="AA134" t="s">
        <v>54</v>
      </c>
      <c r="AB134">
        <v>1</v>
      </c>
      <c r="AC134">
        <f t="shared" si="17"/>
        <v>3</v>
      </c>
      <c r="AD134">
        <f t="shared" si="18"/>
        <v>0</v>
      </c>
      <c r="AE134" t="s">
        <v>54</v>
      </c>
      <c r="AF134">
        <v>1</v>
      </c>
      <c r="AG134" t="b">
        <v>0</v>
      </c>
      <c r="AH134">
        <v>1</v>
      </c>
      <c r="AI134" t="s">
        <v>56</v>
      </c>
      <c r="AJ134">
        <v>0</v>
      </c>
      <c r="AK134">
        <v>0</v>
      </c>
      <c r="AL134">
        <f t="shared" si="19"/>
        <v>4</v>
      </c>
      <c r="AM134">
        <f t="shared" si="20"/>
        <v>0</v>
      </c>
      <c r="AN134" t="s">
        <v>63</v>
      </c>
      <c r="AO134">
        <v>4</v>
      </c>
      <c r="AP134" t="s">
        <v>66</v>
      </c>
      <c r="AQ134">
        <v>3</v>
      </c>
      <c r="AR134" t="s">
        <v>63</v>
      </c>
      <c r="AS134" t="s">
        <v>62</v>
      </c>
      <c r="AT134" t="s">
        <v>63</v>
      </c>
      <c r="AU134" t="s">
        <v>63</v>
      </c>
      <c r="AV134">
        <v>4</v>
      </c>
      <c r="AW134">
        <v>2</v>
      </c>
      <c r="AX134">
        <v>4</v>
      </c>
      <c r="AY134">
        <v>2</v>
      </c>
      <c r="AZ134">
        <f t="shared" si="21"/>
        <v>12</v>
      </c>
      <c r="BA134">
        <f t="shared" si="22"/>
        <v>1</v>
      </c>
      <c r="BB134" t="s">
        <v>55</v>
      </c>
      <c r="BC134" t="s">
        <v>54</v>
      </c>
      <c r="BD134" t="s">
        <v>55</v>
      </c>
      <c r="BE134" t="s">
        <v>55</v>
      </c>
      <c r="BF134" t="s">
        <v>55</v>
      </c>
      <c r="BG134" t="s">
        <v>55</v>
      </c>
      <c r="BH134">
        <v>0</v>
      </c>
      <c r="BI134">
        <v>1</v>
      </c>
      <c r="BJ134">
        <v>0</v>
      </c>
      <c r="BK134">
        <v>0</v>
      </c>
      <c r="BL134">
        <v>2</v>
      </c>
      <c r="BM134">
        <v>0</v>
      </c>
      <c r="BO134" t="s">
        <v>68</v>
      </c>
      <c r="BP134">
        <v>2</v>
      </c>
      <c r="BQ134" t="s">
        <v>54</v>
      </c>
      <c r="BR134">
        <v>1</v>
      </c>
      <c r="BS134" t="s">
        <v>72</v>
      </c>
      <c r="BT134">
        <v>4</v>
      </c>
      <c r="BU134" t="s">
        <v>8</v>
      </c>
      <c r="BV134">
        <v>1</v>
      </c>
      <c r="BW134" t="s">
        <v>25</v>
      </c>
      <c r="BX134" t="s">
        <v>78</v>
      </c>
      <c r="BY134">
        <v>1</v>
      </c>
      <c r="BZ134">
        <v>1</v>
      </c>
      <c r="CA134" t="s">
        <v>54</v>
      </c>
      <c r="CB134" t="s">
        <v>54</v>
      </c>
      <c r="CC134" t="s">
        <v>55</v>
      </c>
      <c r="CD134" t="s">
        <v>55</v>
      </c>
      <c r="CE134" t="s">
        <v>54</v>
      </c>
      <c r="CF134" t="s">
        <v>55</v>
      </c>
      <c r="CG134">
        <v>0</v>
      </c>
      <c r="CH134">
        <v>0</v>
      </c>
      <c r="CI134">
        <v>1</v>
      </c>
      <c r="CJ134">
        <v>1</v>
      </c>
      <c r="CK134">
        <v>0</v>
      </c>
      <c r="CL134">
        <v>1</v>
      </c>
      <c r="CM134">
        <f t="shared" si="23"/>
        <v>3</v>
      </c>
    </row>
    <row r="135" spans="1:91" x14ac:dyDescent="0.25">
      <c r="A135">
        <v>133</v>
      </c>
      <c r="B135">
        <v>20</v>
      </c>
      <c r="C135">
        <f t="shared" si="16"/>
        <v>1</v>
      </c>
      <c r="D135" t="s">
        <v>41</v>
      </c>
      <c r="E135">
        <v>1</v>
      </c>
      <c r="F135" t="s">
        <v>43</v>
      </c>
      <c r="G135">
        <v>2</v>
      </c>
      <c r="H135">
        <v>2</v>
      </c>
      <c r="I135" t="s">
        <v>80</v>
      </c>
      <c r="J135">
        <v>2</v>
      </c>
      <c r="M135" t="s">
        <v>49</v>
      </c>
      <c r="N135">
        <v>1</v>
      </c>
      <c r="O135" t="s">
        <v>55</v>
      </c>
      <c r="P135">
        <v>0</v>
      </c>
      <c r="Q135" t="s">
        <v>55</v>
      </c>
      <c r="R135">
        <v>0</v>
      </c>
      <c r="S135" t="s">
        <v>54</v>
      </c>
      <c r="T135">
        <v>1</v>
      </c>
      <c r="U135" t="s">
        <v>55</v>
      </c>
      <c r="V135">
        <v>0</v>
      </c>
      <c r="W135" t="s">
        <v>55</v>
      </c>
      <c r="X135">
        <v>0</v>
      </c>
      <c r="Y135" t="s">
        <v>54</v>
      </c>
      <c r="Z135">
        <v>1</v>
      </c>
      <c r="AA135" t="s">
        <v>54</v>
      </c>
      <c r="AB135">
        <v>1</v>
      </c>
      <c r="AC135">
        <f t="shared" si="17"/>
        <v>3</v>
      </c>
      <c r="AD135">
        <f t="shared" si="18"/>
        <v>0</v>
      </c>
      <c r="AE135" t="s">
        <v>54</v>
      </c>
      <c r="AF135">
        <v>1</v>
      </c>
      <c r="AG135" t="b">
        <v>1</v>
      </c>
      <c r="AH135">
        <v>0</v>
      </c>
      <c r="AI135" t="s">
        <v>56</v>
      </c>
      <c r="AJ135">
        <v>0</v>
      </c>
      <c r="AK135">
        <v>0</v>
      </c>
      <c r="AL135">
        <f t="shared" si="19"/>
        <v>3</v>
      </c>
      <c r="AM135">
        <f t="shared" si="20"/>
        <v>0</v>
      </c>
      <c r="AN135" t="s">
        <v>63</v>
      </c>
      <c r="AO135">
        <v>4</v>
      </c>
      <c r="AP135" t="s">
        <v>66</v>
      </c>
      <c r="AQ135">
        <v>3</v>
      </c>
      <c r="AR135" t="s">
        <v>63</v>
      </c>
      <c r="AS135" t="s">
        <v>64</v>
      </c>
      <c r="AT135" t="s">
        <v>64</v>
      </c>
      <c r="AU135" t="s">
        <v>64</v>
      </c>
      <c r="AV135">
        <v>4</v>
      </c>
      <c r="AW135">
        <v>3</v>
      </c>
      <c r="AX135">
        <v>3</v>
      </c>
      <c r="AY135">
        <v>3</v>
      </c>
      <c r="AZ135">
        <f t="shared" si="21"/>
        <v>13</v>
      </c>
      <c r="BA135">
        <f t="shared" si="22"/>
        <v>1</v>
      </c>
      <c r="BB135" t="s">
        <v>54</v>
      </c>
      <c r="BC135" t="s">
        <v>55</v>
      </c>
      <c r="BD135" t="s">
        <v>55</v>
      </c>
      <c r="BE135" t="s">
        <v>55</v>
      </c>
      <c r="BF135" t="s">
        <v>55</v>
      </c>
      <c r="BG135" t="s">
        <v>55</v>
      </c>
      <c r="BH135">
        <v>1</v>
      </c>
      <c r="BI135">
        <v>0</v>
      </c>
      <c r="BJ135">
        <v>0</v>
      </c>
      <c r="BK135">
        <v>0</v>
      </c>
      <c r="BL135">
        <v>2</v>
      </c>
      <c r="BM135">
        <v>0</v>
      </c>
      <c r="BO135" t="s">
        <v>68</v>
      </c>
      <c r="BP135">
        <v>2</v>
      </c>
      <c r="BQ135" t="s">
        <v>54</v>
      </c>
      <c r="BR135">
        <v>1</v>
      </c>
      <c r="BS135" t="s">
        <v>72</v>
      </c>
      <c r="BT135">
        <v>4</v>
      </c>
      <c r="BU135" t="s">
        <v>73</v>
      </c>
      <c r="BV135">
        <v>2</v>
      </c>
      <c r="BX135" t="s">
        <v>77</v>
      </c>
      <c r="BY135">
        <v>2</v>
      </c>
      <c r="BZ135">
        <v>2</v>
      </c>
      <c r="CA135" t="s">
        <v>55</v>
      </c>
      <c r="CB135" t="s">
        <v>54</v>
      </c>
      <c r="CC135" t="s">
        <v>55</v>
      </c>
      <c r="CD135" t="s">
        <v>55</v>
      </c>
      <c r="CE135" t="s">
        <v>55</v>
      </c>
      <c r="CF135" t="s">
        <v>55</v>
      </c>
      <c r="CG135">
        <v>1</v>
      </c>
      <c r="CH135">
        <v>0</v>
      </c>
      <c r="CI135">
        <v>1</v>
      </c>
      <c r="CJ135">
        <v>1</v>
      </c>
      <c r="CK135">
        <v>1</v>
      </c>
      <c r="CL135">
        <v>1</v>
      </c>
      <c r="CM135">
        <f t="shared" si="23"/>
        <v>5</v>
      </c>
    </row>
    <row r="136" spans="1:91" x14ac:dyDescent="0.25">
      <c r="A136">
        <v>134</v>
      </c>
      <c r="B136">
        <v>22</v>
      </c>
      <c r="C136">
        <f t="shared" si="16"/>
        <v>1</v>
      </c>
      <c r="D136" t="s">
        <v>41</v>
      </c>
      <c r="E136">
        <v>1</v>
      </c>
      <c r="F136" t="s">
        <v>44</v>
      </c>
      <c r="G136">
        <v>1</v>
      </c>
      <c r="H136">
        <v>2</v>
      </c>
      <c r="I136" t="s">
        <v>80</v>
      </c>
      <c r="J136">
        <v>2</v>
      </c>
      <c r="M136" t="s">
        <v>50</v>
      </c>
      <c r="N136">
        <v>2</v>
      </c>
      <c r="O136" t="s">
        <v>55</v>
      </c>
      <c r="P136">
        <v>0</v>
      </c>
      <c r="Q136" t="s">
        <v>55</v>
      </c>
      <c r="R136">
        <v>0</v>
      </c>
      <c r="S136" t="s">
        <v>55</v>
      </c>
      <c r="T136">
        <v>0</v>
      </c>
      <c r="U136" t="s">
        <v>55</v>
      </c>
      <c r="V136">
        <v>0</v>
      </c>
      <c r="W136" t="s">
        <v>55</v>
      </c>
      <c r="X136">
        <v>0</v>
      </c>
      <c r="Y136" t="s">
        <v>54</v>
      </c>
      <c r="Z136">
        <v>1</v>
      </c>
      <c r="AA136" t="s">
        <v>54</v>
      </c>
      <c r="AB136">
        <v>1</v>
      </c>
      <c r="AC136">
        <f t="shared" si="17"/>
        <v>2</v>
      </c>
      <c r="AD136">
        <f t="shared" si="18"/>
        <v>0</v>
      </c>
      <c r="AE136" t="s">
        <v>54</v>
      </c>
      <c r="AF136">
        <v>1</v>
      </c>
      <c r="AG136" t="b">
        <v>0</v>
      </c>
      <c r="AH136">
        <v>1</v>
      </c>
      <c r="AI136" t="s">
        <v>56</v>
      </c>
      <c r="AJ136">
        <v>0</v>
      </c>
      <c r="AK136">
        <v>0</v>
      </c>
      <c r="AL136">
        <f t="shared" si="19"/>
        <v>3</v>
      </c>
      <c r="AM136">
        <f t="shared" si="20"/>
        <v>0</v>
      </c>
      <c r="AN136" t="s">
        <v>64</v>
      </c>
      <c r="AO136">
        <v>3</v>
      </c>
      <c r="AP136" t="s">
        <v>23</v>
      </c>
      <c r="AQ136">
        <v>2</v>
      </c>
      <c r="AR136" t="s">
        <v>64</v>
      </c>
      <c r="AS136" t="s">
        <v>63</v>
      </c>
      <c r="AT136" t="s">
        <v>62</v>
      </c>
      <c r="AU136" t="s">
        <v>61</v>
      </c>
      <c r="AV136">
        <v>3</v>
      </c>
      <c r="AW136">
        <v>4</v>
      </c>
      <c r="AX136">
        <v>2</v>
      </c>
      <c r="AY136">
        <v>1</v>
      </c>
      <c r="AZ136">
        <f t="shared" si="21"/>
        <v>10</v>
      </c>
      <c r="BA136">
        <f t="shared" si="22"/>
        <v>0</v>
      </c>
      <c r="BB136" t="s">
        <v>55</v>
      </c>
      <c r="BC136" t="s">
        <v>55</v>
      </c>
      <c r="BD136" t="s">
        <v>55</v>
      </c>
      <c r="BE136" t="s">
        <v>55</v>
      </c>
      <c r="BF136" t="s">
        <v>55</v>
      </c>
      <c r="BG136" t="s">
        <v>54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3</v>
      </c>
      <c r="BO136" t="s">
        <v>68</v>
      </c>
      <c r="BP136">
        <v>2</v>
      </c>
      <c r="BQ136" t="s">
        <v>55</v>
      </c>
      <c r="BR136">
        <v>0</v>
      </c>
      <c r="BX136" t="s">
        <v>78</v>
      </c>
      <c r="BY136">
        <v>1</v>
      </c>
      <c r="BZ136">
        <v>1</v>
      </c>
      <c r="CA136" t="s">
        <v>55</v>
      </c>
      <c r="CB136" t="s">
        <v>54</v>
      </c>
      <c r="CC136" t="s">
        <v>54</v>
      </c>
      <c r="CD136" t="s">
        <v>54</v>
      </c>
      <c r="CE136" t="s">
        <v>55</v>
      </c>
      <c r="CF136" t="s">
        <v>54</v>
      </c>
      <c r="CG136">
        <v>1</v>
      </c>
      <c r="CH136">
        <v>0</v>
      </c>
      <c r="CI136">
        <v>0</v>
      </c>
      <c r="CJ136">
        <v>0</v>
      </c>
      <c r="CK136">
        <v>1</v>
      </c>
      <c r="CL136">
        <v>0</v>
      </c>
      <c r="CM136">
        <f t="shared" si="23"/>
        <v>2</v>
      </c>
    </row>
    <row r="137" spans="1:91" x14ac:dyDescent="0.25">
      <c r="A137">
        <v>135</v>
      </c>
      <c r="B137">
        <v>21</v>
      </c>
      <c r="C137">
        <f t="shared" si="16"/>
        <v>1</v>
      </c>
      <c r="D137" t="s">
        <v>41</v>
      </c>
      <c r="E137">
        <v>1</v>
      </c>
      <c r="F137" t="s">
        <v>43</v>
      </c>
      <c r="G137">
        <v>2</v>
      </c>
      <c r="H137">
        <v>3</v>
      </c>
      <c r="I137" t="s">
        <v>80</v>
      </c>
      <c r="J137">
        <v>2</v>
      </c>
      <c r="M137" t="s">
        <v>52</v>
      </c>
      <c r="N137">
        <v>4</v>
      </c>
      <c r="O137" t="s">
        <v>55</v>
      </c>
      <c r="P137">
        <v>0</v>
      </c>
      <c r="Q137" t="s">
        <v>54</v>
      </c>
      <c r="R137">
        <v>1</v>
      </c>
      <c r="S137" t="s">
        <v>55</v>
      </c>
      <c r="T137">
        <v>0</v>
      </c>
      <c r="U137" t="s">
        <v>55</v>
      </c>
      <c r="V137">
        <v>0</v>
      </c>
      <c r="W137" t="s">
        <v>54</v>
      </c>
      <c r="X137">
        <v>1</v>
      </c>
      <c r="Y137" t="s">
        <v>55</v>
      </c>
      <c r="Z137">
        <v>0</v>
      </c>
      <c r="AA137" t="s">
        <v>54</v>
      </c>
      <c r="AB137">
        <v>1</v>
      </c>
      <c r="AC137">
        <f t="shared" si="17"/>
        <v>3</v>
      </c>
      <c r="AD137">
        <f t="shared" si="18"/>
        <v>0</v>
      </c>
      <c r="AE137" t="s">
        <v>54</v>
      </c>
      <c r="AF137">
        <v>1</v>
      </c>
      <c r="AG137" t="b">
        <v>1</v>
      </c>
      <c r="AH137">
        <v>0</v>
      </c>
      <c r="AI137" t="s">
        <v>57</v>
      </c>
      <c r="AJ137">
        <v>1</v>
      </c>
      <c r="AK137">
        <v>0</v>
      </c>
      <c r="AL137">
        <f t="shared" si="19"/>
        <v>3</v>
      </c>
      <c r="AM137">
        <f t="shared" si="20"/>
        <v>0</v>
      </c>
      <c r="AN137" t="s">
        <v>63</v>
      </c>
      <c r="AO137">
        <v>4</v>
      </c>
      <c r="AP137" t="s">
        <v>8</v>
      </c>
      <c r="AQ137">
        <v>6</v>
      </c>
      <c r="AR137" t="s">
        <v>64</v>
      </c>
      <c r="AS137" t="s">
        <v>62</v>
      </c>
      <c r="AT137" t="s">
        <v>61</v>
      </c>
      <c r="AU137" t="s">
        <v>64</v>
      </c>
      <c r="AV137">
        <v>3</v>
      </c>
      <c r="AW137">
        <v>2</v>
      </c>
      <c r="AX137">
        <v>5</v>
      </c>
      <c r="AY137">
        <v>3</v>
      </c>
      <c r="AZ137">
        <f t="shared" si="21"/>
        <v>13</v>
      </c>
      <c r="BA137">
        <f t="shared" si="22"/>
        <v>1</v>
      </c>
      <c r="BB137" t="s">
        <v>55</v>
      </c>
      <c r="BC137" t="s">
        <v>55</v>
      </c>
      <c r="BD137" t="s">
        <v>55</v>
      </c>
      <c r="BE137" t="s">
        <v>55</v>
      </c>
      <c r="BF137" t="s">
        <v>55</v>
      </c>
      <c r="BG137" t="s">
        <v>54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3</v>
      </c>
      <c r="BO137" t="s">
        <v>68</v>
      </c>
      <c r="BP137">
        <v>2</v>
      </c>
      <c r="BQ137" t="s">
        <v>54</v>
      </c>
      <c r="BR137">
        <v>1</v>
      </c>
      <c r="BS137" t="s">
        <v>72</v>
      </c>
      <c r="BT137">
        <v>4</v>
      </c>
      <c r="BU137" t="s">
        <v>73</v>
      </c>
      <c r="BV137">
        <v>2</v>
      </c>
      <c r="BX137" t="s">
        <v>78</v>
      </c>
      <c r="BY137">
        <v>1</v>
      </c>
      <c r="BZ137">
        <v>1</v>
      </c>
      <c r="CA137" t="s">
        <v>55</v>
      </c>
      <c r="CB137" t="s">
        <v>55</v>
      </c>
      <c r="CC137" t="s">
        <v>54</v>
      </c>
      <c r="CD137" t="s">
        <v>55</v>
      </c>
      <c r="CE137" t="s">
        <v>54</v>
      </c>
      <c r="CF137" t="s">
        <v>55</v>
      </c>
      <c r="CG137">
        <v>1</v>
      </c>
      <c r="CH137">
        <v>1</v>
      </c>
      <c r="CI137">
        <v>0</v>
      </c>
      <c r="CJ137">
        <v>1</v>
      </c>
      <c r="CK137">
        <v>0</v>
      </c>
      <c r="CL137">
        <v>1</v>
      </c>
      <c r="CM137">
        <f t="shared" si="23"/>
        <v>4</v>
      </c>
    </row>
    <row r="138" spans="1:91" x14ac:dyDescent="0.25">
      <c r="A138">
        <v>136</v>
      </c>
      <c r="B138">
        <v>21</v>
      </c>
      <c r="C138">
        <f t="shared" si="16"/>
        <v>1</v>
      </c>
      <c r="D138" t="s">
        <v>41</v>
      </c>
      <c r="E138">
        <v>1</v>
      </c>
      <c r="F138" t="s">
        <v>43</v>
      </c>
      <c r="G138">
        <v>2</v>
      </c>
      <c r="H138">
        <v>2</v>
      </c>
      <c r="I138" t="s">
        <v>80</v>
      </c>
      <c r="J138">
        <v>2</v>
      </c>
      <c r="M138" t="s">
        <v>50</v>
      </c>
      <c r="N138">
        <v>2</v>
      </c>
      <c r="O138" t="s">
        <v>54</v>
      </c>
      <c r="P138">
        <v>1</v>
      </c>
      <c r="Q138" t="s">
        <v>55</v>
      </c>
      <c r="R138">
        <v>0</v>
      </c>
      <c r="S138" t="s">
        <v>54</v>
      </c>
      <c r="T138">
        <v>1</v>
      </c>
      <c r="U138" t="s">
        <v>55</v>
      </c>
      <c r="V138">
        <v>0</v>
      </c>
      <c r="W138" t="s">
        <v>54</v>
      </c>
      <c r="X138">
        <v>1</v>
      </c>
      <c r="Y138" t="s">
        <v>54</v>
      </c>
      <c r="Z138">
        <v>1</v>
      </c>
      <c r="AA138" t="s">
        <v>54</v>
      </c>
      <c r="AB138">
        <v>1</v>
      </c>
      <c r="AC138">
        <f t="shared" si="17"/>
        <v>5</v>
      </c>
      <c r="AD138">
        <f t="shared" si="18"/>
        <v>1</v>
      </c>
      <c r="AE138" t="s">
        <v>54</v>
      </c>
      <c r="AF138">
        <v>1</v>
      </c>
      <c r="AG138" t="b">
        <v>0</v>
      </c>
      <c r="AH138">
        <v>1</v>
      </c>
      <c r="AI138" t="s">
        <v>56</v>
      </c>
      <c r="AJ138">
        <v>0</v>
      </c>
      <c r="AK138">
        <v>0</v>
      </c>
      <c r="AL138">
        <f t="shared" si="19"/>
        <v>6</v>
      </c>
      <c r="AM138">
        <f t="shared" si="20"/>
        <v>1</v>
      </c>
      <c r="AN138" t="s">
        <v>63</v>
      </c>
      <c r="AO138">
        <v>4</v>
      </c>
      <c r="AP138" t="s">
        <v>66</v>
      </c>
      <c r="AQ138">
        <v>3</v>
      </c>
      <c r="AR138" t="s">
        <v>64</v>
      </c>
      <c r="AS138" t="s">
        <v>62</v>
      </c>
      <c r="AT138" t="s">
        <v>63</v>
      </c>
      <c r="AU138" t="s">
        <v>61</v>
      </c>
      <c r="AV138">
        <v>3</v>
      </c>
      <c r="AW138">
        <v>2</v>
      </c>
      <c r="AX138">
        <v>4</v>
      </c>
      <c r="AY138">
        <v>1</v>
      </c>
      <c r="AZ138">
        <f t="shared" si="21"/>
        <v>10</v>
      </c>
      <c r="BA138">
        <f t="shared" si="22"/>
        <v>0</v>
      </c>
      <c r="BB138" t="s">
        <v>55</v>
      </c>
      <c r="BC138" t="s">
        <v>55</v>
      </c>
      <c r="BD138" t="s">
        <v>54</v>
      </c>
      <c r="BE138" t="s">
        <v>55</v>
      </c>
      <c r="BF138" t="s">
        <v>55</v>
      </c>
      <c r="BG138" t="s">
        <v>55</v>
      </c>
      <c r="BH138">
        <v>0</v>
      </c>
      <c r="BI138">
        <v>0</v>
      </c>
      <c r="BJ138">
        <v>0</v>
      </c>
      <c r="BK138">
        <v>1</v>
      </c>
      <c r="BL138">
        <v>0</v>
      </c>
      <c r="BM138">
        <v>0</v>
      </c>
      <c r="BO138" t="s">
        <v>68</v>
      </c>
      <c r="BP138">
        <v>2</v>
      </c>
      <c r="BQ138" t="s">
        <v>55</v>
      </c>
      <c r="BR138">
        <v>0</v>
      </c>
      <c r="BX138" t="s">
        <v>78</v>
      </c>
      <c r="BY138">
        <v>1</v>
      </c>
      <c r="BZ138">
        <v>1</v>
      </c>
      <c r="CA138" t="s">
        <v>55</v>
      </c>
      <c r="CB138" t="s">
        <v>54</v>
      </c>
      <c r="CC138" t="s">
        <v>55</v>
      </c>
      <c r="CD138" t="s">
        <v>55</v>
      </c>
      <c r="CE138" t="s">
        <v>55</v>
      </c>
      <c r="CF138" t="s">
        <v>55</v>
      </c>
      <c r="CG138">
        <v>1</v>
      </c>
      <c r="CH138">
        <v>0</v>
      </c>
      <c r="CI138">
        <v>1</v>
      </c>
      <c r="CJ138">
        <v>1</v>
      </c>
      <c r="CK138">
        <v>1</v>
      </c>
      <c r="CL138">
        <v>1</v>
      </c>
      <c r="CM138">
        <f t="shared" si="23"/>
        <v>5</v>
      </c>
    </row>
    <row r="139" spans="1:91" x14ac:dyDescent="0.25">
      <c r="A139">
        <v>137</v>
      </c>
      <c r="B139">
        <v>22</v>
      </c>
      <c r="C139">
        <f t="shared" si="16"/>
        <v>1</v>
      </c>
      <c r="D139" t="s">
        <v>41</v>
      </c>
      <c r="E139">
        <v>1</v>
      </c>
      <c r="F139" t="s">
        <v>44</v>
      </c>
      <c r="G139">
        <v>1</v>
      </c>
      <c r="H139">
        <v>1</v>
      </c>
      <c r="I139" t="s">
        <v>80</v>
      </c>
      <c r="J139">
        <v>2</v>
      </c>
      <c r="M139" t="s">
        <v>50</v>
      </c>
      <c r="N139">
        <v>2</v>
      </c>
      <c r="O139" t="s">
        <v>54</v>
      </c>
      <c r="P139">
        <v>1</v>
      </c>
      <c r="Q139" t="s">
        <v>54</v>
      </c>
      <c r="R139">
        <v>1</v>
      </c>
      <c r="S139" t="s">
        <v>54</v>
      </c>
      <c r="T139">
        <v>1</v>
      </c>
      <c r="U139" t="s">
        <v>54</v>
      </c>
      <c r="V139">
        <v>1</v>
      </c>
      <c r="W139" t="s">
        <v>55</v>
      </c>
      <c r="X139">
        <v>0</v>
      </c>
      <c r="Y139" t="s">
        <v>54</v>
      </c>
      <c r="Z139">
        <v>1</v>
      </c>
      <c r="AA139" t="s">
        <v>54</v>
      </c>
      <c r="AB139">
        <v>1</v>
      </c>
      <c r="AC139">
        <f t="shared" si="17"/>
        <v>6</v>
      </c>
      <c r="AD139">
        <f t="shared" si="18"/>
        <v>2</v>
      </c>
      <c r="AE139" t="s">
        <v>54</v>
      </c>
      <c r="AF139">
        <v>1</v>
      </c>
      <c r="AG139" t="b">
        <v>1</v>
      </c>
      <c r="AH139">
        <v>0</v>
      </c>
      <c r="AI139" t="s">
        <v>56</v>
      </c>
      <c r="AJ139">
        <v>0</v>
      </c>
      <c r="AK139">
        <v>0</v>
      </c>
      <c r="AL139">
        <f t="shared" si="19"/>
        <v>6</v>
      </c>
      <c r="AM139">
        <f t="shared" si="20"/>
        <v>1</v>
      </c>
      <c r="AN139" t="s">
        <v>61</v>
      </c>
      <c r="AO139">
        <v>5</v>
      </c>
      <c r="AP139" t="s">
        <v>12</v>
      </c>
      <c r="AQ139">
        <v>4</v>
      </c>
      <c r="AR139" t="s">
        <v>61</v>
      </c>
      <c r="AS139" t="s">
        <v>63</v>
      </c>
      <c r="AT139" t="s">
        <v>63</v>
      </c>
      <c r="AU139" t="s">
        <v>64</v>
      </c>
      <c r="AV139">
        <v>5</v>
      </c>
      <c r="AW139">
        <v>4</v>
      </c>
      <c r="AX139">
        <v>4</v>
      </c>
      <c r="AY139">
        <v>3</v>
      </c>
      <c r="AZ139">
        <f t="shared" si="21"/>
        <v>16</v>
      </c>
      <c r="BA139">
        <f t="shared" si="22"/>
        <v>2</v>
      </c>
      <c r="BB139" t="s">
        <v>54</v>
      </c>
      <c r="BC139" t="s">
        <v>55</v>
      </c>
      <c r="BD139" t="s">
        <v>55</v>
      </c>
      <c r="BE139" t="s">
        <v>55</v>
      </c>
      <c r="BF139" t="s">
        <v>55</v>
      </c>
      <c r="BG139" t="s">
        <v>55</v>
      </c>
      <c r="BH139">
        <v>1</v>
      </c>
      <c r="BI139">
        <v>0</v>
      </c>
      <c r="BJ139">
        <v>0</v>
      </c>
      <c r="BK139">
        <v>0</v>
      </c>
      <c r="BL139">
        <v>2</v>
      </c>
      <c r="BM139">
        <v>0</v>
      </c>
      <c r="BO139" t="s">
        <v>64</v>
      </c>
      <c r="BP139">
        <v>3</v>
      </c>
      <c r="BQ139" t="s">
        <v>54</v>
      </c>
      <c r="BR139">
        <v>1</v>
      </c>
      <c r="BS139" t="s">
        <v>72</v>
      </c>
      <c r="BT139">
        <v>4</v>
      </c>
      <c r="BU139" t="s">
        <v>73</v>
      </c>
      <c r="BV139">
        <v>2</v>
      </c>
      <c r="BX139" t="s">
        <v>78</v>
      </c>
      <c r="BY139">
        <v>1</v>
      </c>
      <c r="BZ139">
        <v>1</v>
      </c>
      <c r="CA139" t="s">
        <v>54</v>
      </c>
      <c r="CB139" t="s">
        <v>54</v>
      </c>
      <c r="CC139" t="s">
        <v>55</v>
      </c>
      <c r="CD139" t="s">
        <v>55</v>
      </c>
      <c r="CE139" t="s">
        <v>55</v>
      </c>
      <c r="CF139" t="s">
        <v>54</v>
      </c>
      <c r="CG139">
        <v>0</v>
      </c>
      <c r="CH139">
        <v>0</v>
      </c>
      <c r="CI139">
        <v>1</v>
      </c>
      <c r="CJ139">
        <v>1</v>
      </c>
      <c r="CK139">
        <v>1</v>
      </c>
      <c r="CL139">
        <v>0</v>
      </c>
      <c r="CM139">
        <f t="shared" si="23"/>
        <v>3</v>
      </c>
    </row>
    <row r="140" spans="1:91" x14ac:dyDescent="0.25">
      <c r="A140">
        <v>138</v>
      </c>
      <c r="B140">
        <v>21</v>
      </c>
      <c r="C140">
        <f t="shared" si="16"/>
        <v>1</v>
      </c>
      <c r="D140" t="s">
        <v>41</v>
      </c>
      <c r="E140">
        <v>1</v>
      </c>
      <c r="F140" t="s">
        <v>44</v>
      </c>
      <c r="G140">
        <v>1</v>
      </c>
      <c r="H140">
        <v>1</v>
      </c>
      <c r="I140" t="s">
        <v>80</v>
      </c>
      <c r="J140">
        <v>2</v>
      </c>
      <c r="M140" t="s">
        <v>51</v>
      </c>
      <c r="N140">
        <v>3</v>
      </c>
      <c r="O140" t="s">
        <v>55</v>
      </c>
      <c r="P140">
        <v>0</v>
      </c>
      <c r="Q140" t="s">
        <v>54</v>
      </c>
      <c r="R140">
        <v>1</v>
      </c>
      <c r="S140" t="s">
        <v>54</v>
      </c>
      <c r="T140">
        <v>1</v>
      </c>
      <c r="U140" t="s">
        <v>54</v>
      </c>
      <c r="V140">
        <v>1</v>
      </c>
      <c r="W140" t="s">
        <v>55</v>
      </c>
      <c r="X140">
        <v>0</v>
      </c>
      <c r="Y140" t="s">
        <v>54</v>
      </c>
      <c r="Z140">
        <v>1</v>
      </c>
      <c r="AA140" t="s">
        <v>54</v>
      </c>
      <c r="AB140">
        <v>1</v>
      </c>
      <c r="AC140">
        <f t="shared" si="17"/>
        <v>5</v>
      </c>
      <c r="AD140">
        <f t="shared" si="18"/>
        <v>1</v>
      </c>
      <c r="AE140" t="s">
        <v>54</v>
      </c>
      <c r="AF140">
        <v>1</v>
      </c>
      <c r="AG140" t="b">
        <v>0</v>
      </c>
      <c r="AH140">
        <v>1</v>
      </c>
      <c r="AI140" t="s">
        <v>56</v>
      </c>
      <c r="AJ140">
        <v>0</v>
      </c>
      <c r="AK140">
        <v>0</v>
      </c>
      <c r="AL140">
        <f t="shared" si="19"/>
        <v>6</v>
      </c>
      <c r="AM140">
        <f t="shared" si="20"/>
        <v>1</v>
      </c>
      <c r="AN140" t="s">
        <v>64</v>
      </c>
      <c r="AO140">
        <v>3</v>
      </c>
      <c r="AP140" t="s">
        <v>66</v>
      </c>
      <c r="AQ140">
        <v>3</v>
      </c>
      <c r="AR140" t="s">
        <v>61</v>
      </c>
      <c r="AS140" t="s">
        <v>61</v>
      </c>
      <c r="AT140" t="s">
        <v>63</v>
      </c>
      <c r="AU140" t="s">
        <v>62</v>
      </c>
      <c r="AV140">
        <v>5</v>
      </c>
      <c r="AW140">
        <v>5</v>
      </c>
      <c r="AX140">
        <v>4</v>
      </c>
      <c r="AY140">
        <v>4</v>
      </c>
      <c r="AZ140">
        <f t="shared" si="21"/>
        <v>18</v>
      </c>
      <c r="BA140">
        <f t="shared" si="22"/>
        <v>2</v>
      </c>
      <c r="BB140" t="s">
        <v>54</v>
      </c>
      <c r="BC140" t="s">
        <v>55</v>
      </c>
      <c r="BD140" t="s">
        <v>55</v>
      </c>
      <c r="BE140" t="s">
        <v>55</v>
      </c>
      <c r="BF140" t="s">
        <v>55</v>
      </c>
      <c r="BG140" t="s">
        <v>55</v>
      </c>
      <c r="BH140">
        <v>1</v>
      </c>
      <c r="BI140">
        <v>0</v>
      </c>
      <c r="BJ140">
        <v>0</v>
      </c>
      <c r="BK140">
        <v>0</v>
      </c>
      <c r="BL140">
        <v>2</v>
      </c>
      <c r="BM140">
        <v>0</v>
      </c>
      <c r="BO140" t="s">
        <v>60</v>
      </c>
      <c r="BP140">
        <v>1</v>
      </c>
      <c r="BQ140" t="s">
        <v>55</v>
      </c>
      <c r="BR140">
        <v>0</v>
      </c>
      <c r="BX140" t="s">
        <v>78</v>
      </c>
      <c r="BY140">
        <v>1</v>
      </c>
      <c r="BZ140">
        <v>1</v>
      </c>
      <c r="CA140" t="s">
        <v>55</v>
      </c>
      <c r="CB140" t="s">
        <v>55</v>
      </c>
      <c r="CC140" t="s">
        <v>54</v>
      </c>
      <c r="CD140" t="s">
        <v>55</v>
      </c>
      <c r="CE140" t="s">
        <v>55</v>
      </c>
      <c r="CF140" t="s">
        <v>55</v>
      </c>
      <c r="CG140">
        <v>1</v>
      </c>
      <c r="CH140">
        <v>1</v>
      </c>
      <c r="CI140">
        <v>0</v>
      </c>
      <c r="CJ140">
        <v>1</v>
      </c>
      <c r="CK140">
        <v>1</v>
      </c>
      <c r="CL140">
        <v>1</v>
      </c>
      <c r="CM140">
        <f t="shared" si="23"/>
        <v>5</v>
      </c>
    </row>
    <row r="141" spans="1:91" x14ac:dyDescent="0.25">
      <c r="A141">
        <v>139</v>
      </c>
      <c r="B141">
        <v>25</v>
      </c>
      <c r="C141">
        <f t="shared" si="16"/>
        <v>1</v>
      </c>
      <c r="D141" t="s">
        <v>41</v>
      </c>
      <c r="E141">
        <v>1</v>
      </c>
      <c r="F141" t="s">
        <v>44</v>
      </c>
      <c r="G141">
        <v>1</v>
      </c>
      <c r="H141">
        <v>3</v>
      </c>
      <c r="I141" t="s">
        <v>80</v>
      </c>
      <c r="J141">
        <v>2</v>
      </c>
      <c r="M141" t="s">
        <v>52</v>
      </c>
      <c r="N141">
        <v>4</v>
      </c>
      <c r="O141" t="s">
        <v>55</v>
      </c>
      <c r="P141">
        <v>0</v>
      </c>
      <c r="Q141" t="s">
        <v>54</v>
      </c>
      <c r="R141">
        <v>1</v>
      </c>
      <c r="S141" t="s">
        <v>54</v>
      </c>
      <c r="T141">
        <v>1</v>
      </c>
      <c r="U141" t="s">
        <v>54</v>
      </c>
      <c r="V141">
        <v>1</v>
      </c>
      <c r="W141" t="s">
        <v>55</v>
      </c>
      <c r="X141">
        <v>0</v>
      </c>
      <c r="Y141" t="s">
        <v>55</v>
      </c>
      <c r="Z141">
        <v>0</v>
      </c>
      <c r="AA141" t="s">
        <v>54</v>
      </c>
      <c r="AB141">
        <v>1</v>
      </c>
      <c r="AC141">
        <f t="shared" si="17"/>
        <v>4</v>
      </c>
      <c r="AD141">
        <f t="shared" si="18"/>
        <v>1</v>
      </c>
      <c r="AE141" t="s">
        <v>54</v>
      </c>
      <c r="AF141">
        <v>1</v>
      </c>
      <c r="AG141" t="b">
        <v>0</v>
      </c>
      <c r="AH141">
        <v>1</v>
      </c>
      <c r="AI141" t="s">
        <v>56</v>
      </c>
      <c r="AJ141">
        <v>0</v>
      </c>
      <c r="AK141">
        <v>0</v>
      </c>
      <c r="AL141">
        <f t="shared" si="19"/>
        <v>5</v>
      </c>
      <c r="AM141">
        <f t="shared" si="20"/>
        <v>0</v>
      </c>
      <c r="AN141" t="s">
        <v>61</v>
      </c>
      <c r="AO141">
        <v>5</v>
      </c>
      <c r="AP141" t="s">
        <v>12</v>
      </c>
      <c r="AQ141">
        <v>4</v>
      </c>
      <c r="AR141" t="s">
        <v>61</v>
      </c>
      <c r="AS141" t="s">
        <v>61</v>
      </c>
      <c r="AT141" t="s">
        <v>61</v>
      </c>
      <c r="AU141" t="s">
        <v>60</v>
      </c>
      <c r="AV141">
        <v>5</v>
      </c>
      <c r="AW141">
        <v>5</v>
      </c>
      <c r="AX141">
        <v>5</v>
      </c>
      <c r="AY141">
        <v>5</v>
      </c>
      <c r="AZ141">
        <f t="shared" si="21"/>
        <v>20</v>
      </c>
      <c r="BA141">
        <f t="shared" si="22"/>
        <v>2</v>
      </c>
      <c r="BB141" t="s">
        <v>54</v>
      </c>
      <c r="BC141" t="s">
        <v>55</v>
      </c>
      <c r="BD141" t="s">
        <v>55</v>
      </c>
      <c r="BE141" t="s">
        <v>55</v>
      </c>
      <c r="BF141" t="s">
        <v>55</v>
      </c>
      <c r="BG141" t="s">
        <v>55</v>
      </c>
      <c r="BH141">
        <v>1</v>
      </c>
      <c r="BI141">
        <v>0</v>
      </c>
      <c r="BJ141">
        <v>0</v>
      </c>
      <c r="BK141">
        <v>0</v>
      </c>
      <c r="BL141">
        <v>2</v>
      </c>
      <c r="BM141">
        <v>0</v>
      </c>
      <c r="BO141" t="s">
        <v>68</v>
      </c>
      <c r="BP141">
        <v>2</v>
      </c>
      <c r="BQ141" t="s">
        <v>54</v>
      </c>
      <c r="BR141">
        <v>1</v>
      </c>
      <c r="BS141" t="s">
        <v>72</v>
      </c>
      <c r="BT141">
        <v>4</v>
      </c>
      <c r="BU141" t="s">
        <v>73</v>
      </c>
      <c r="BV141">
        <v>2</v>
      </c>
      <c r="BX141" t="s">
        <v>78</v>
      </c>
      <c r="BY141">
        <v>1</v>
      </c>
      <c r="BZ141">
        <v>1</v>
      </c>
      <c r="CA141" t="s">
        <v>54</v>
      </c>
      <c r="CB141" t="s">
        <v>54</v>
      </c>
      <c r="CC141" t="s">
        <v>55</v>
      </c>
      <c r="CD141" t="s">
        <v>55</v>
      </c>
      <c r="CE141" t="s">
        <v>54</v>
      </c>
      <c r="CF141" t="s">
        <v>55</v>
      </c>
      <c r="CG141">
        <v>0</v>
      </c>
      <c r="CH141">
        <v>0</v>
      </c>
      <c r="CI141">
        <v>1</v>
      </c>
      <c r="CJ141">
        <v>1</v>
      </c>
      <c r="CK141">
        <v>0</v>
      </c>
      <c r="CL141">
        <v>1</v>
      </c>
      <c r="CM141">
        <f t="shared" si="23"/>
        <v>3</v>
      </c>
    </row>
    <row r="142" spans="1:91" x14ac:dyDescent="0.25">
      <c r="A142">
        <v>140</v>
      </c>
      <c r="B142">
        <v>23</v>
      </c>
      <c r="C142">
        <f t="shared" si="16"/>
        <v>1</v>
      </c>
      <c r="D142" t="s">
        <v>41</v>
      </c>
      <c r="E142">
        <v>1</v>
      </c>
      <c r="F142" t="s">
        <v>44</v>
      </c>
      <c r="G142">
        <v>1</v>
      </c>
      <c r="H142">
        <v>1</v>
      </c>
      <c r="I142" t="s">
        <v>80</v>
      </c>
      <c r="J142">
        <v>2</v>
      </c>
      <c r="M142" t="s">
        <v>49</v>
      </c>
      <c r="N142">
        <v>1</v>
      </c>
      <c r="O142" t="s">
        <v>54</v>
      </c>
      <c r="P142">
        <v>1</v>
      </c>
      <c r="Q142" t="s">
        <v>54</v>
      </c>
      <c r="R142">
        <v>1</v>
      </c>
      <c r="S142" t="s">
        <v>54</v>
      </c>
      <c r="T142">
        <v>1</v>
      </c>
      <c r="U142" t="s">
        <v>54</v>
      </c>
      <c r="V142">
        <v>1</v>
      </c>
      <c r="W142" t="s">
        <v>54</v>
      </c>
      <c r="X142">
        <v>1</v>
      </c>
      <c r="Y142" t="s">
        <v>54</v>
      </c>
      <c r="Z142">
        <v>1</v>
      </c>
      <c r="AA142" t="s">
        <v>54</v>
      </c>
      <c r="AB142">
        <v>1</v>
      </c>
      <c r="AC142">
        <f t="shared" si="17"/>
        <v>7</v>
      </c>
      <c r="AD142">
        <f t="shared" si="18"/>
        <v>2</v>
      </c>
      <c r="AE142" t="s">
        <v>54</v>
      </c>
      <c r="AF142">
        <v>1</v>
      </c>
      <c r="AG142" t="b">
        <v>0</v>
      </c>
      <c r="AH142">
        <v>1</v>
      </c>
      <c r="AI142" t="s">
        <v>56</v>
      </c>
      <c r="AJ142">
        <v>0</v>
      </c>
      <c r="AK142">
        <v>0</v>
      </c>
      <c r="AL142">
        <f t="shared" si="19"/>
        <v>8</v>
      </c>
      <c r="AM142">
        <f t="shared" si="20"/>
        <v>2</v>
      </c>
      <c r="AN142" t="s">
        <v>63</v>
      </c>
      <c r="AO142">
        <v>4</v>
      </c>
      <c r="AP142" t="s">
        <v>66</v>
      </c>
      <c r="AQ142">
        <v>3</v>
      </c>
      <c r="AR142" t="s">
        <v>61</v>
      </c>
      <c r="AS142" t="s">
        <v>61</v>
      </c>
      <c r="AT142" t="s">
        <v>63</v>
      </c>
      <c r="AU142" t="s">
        <v>63</v>
      </c>
      <c r="AV142">
        <v>5</v>
      </c>
      <c r="AW142">
        <v>5</v>
      </c>
      <c r="AX142">
        <v>4</v>
      </c>
      <c r="AY142">
        <v>2</v>
      </c>
      <c r="AZ142">
        <f t="shared" si="21"/>
        <v>16</v>
      </c>
      <c r="BA142">
        <f t="shared" si="22"/>
        <v>2</v>
      </c>
      <c r="BB142" t="s">
        <v>55</v>
      </c>
      <c r="BC142" t="s">
        <v>55</v>
      </c>
      <c r="BD142" t="s">
        <v>55</v>
      </c>
      <c r="BE142" t="s">
        <v>55</v>
      </c>
      <c r="BF142" t="s">
        <v>55</v>
      </c>
      <c r="BG142" t="s">
        <v>54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3</v>
      </c>
      <c r="BO142" t="s">
        <v>63</v>
      </c>
      <c r="BP142">
        <v>4</v>
      </c>
      <c r="BQ142" t="s">
        <v>54</v>
      </c>
      <c r="BR142">
        <v>1</v>
      </c>
      <c r="BS142" t="s">
        <v>70</v>
      </c>
      <c r="BT142">
        <v>2</v>
      </c>
      <c r="BU142" t="s">
        <v>8</v>
      </c>
      <c r="BV142">
        <v>1</v>
      </c>
      <c r="BW142" t="s">
        <v>26</v>
      </c>
      <c r="BX142" t="s">
        <v>78</v>
      </c>
      <c r="BY142">
        <v>1</v>
      </c>
      <c r="BZ142">
        <v>1</v>
      </c>
      <c r="CA142" t="s">
        <v>54</v>
      </c>
      <c r="CB142" t="s">
        <v>54</v>
      </c>
      <c r="CC142" t="s">
        <v>55</v>
      </c>
      <c r="CD142" t="s">
        <v>55</v>
      </c>
      <c r="CE142" t="s">
        <v>55</v>
      </c>
      <c r="CF142" t="s">
        <v>55</v>
      </c>
      <c r="CG142">
        <v>0</v>
      </c>
      <c r="CH142">
        <v>0</v>
      </c>
      <c r="CI142">
        <v>1</v>
      </c>
      <c r="CJ142">
        <v>1</v>
      </c>
      <c r="CK142">
        <v>1</v>
      </c>
      <c r="CL142">
        <v>1</v>
      </c>
      <c r="CM142">
        <f t="shared" si="23"/>
        <v>4</v>
      </c>
    </row>
    <row r="143" spans="1:91" x14ac:dyDescent="0.25">
      <c r="A143">
        <v>141</v>
      </c>
      <c r="B143">
        <v>21</v>
      </c>
      <c r="C143">
        <f t="shared" si="16"/>
        <v>1</v>
      </c>
      <c r="D143" t="s">
        <v>41</v>
      </c>
      <c r="E143">
        <v>1</v>
      </c>
      <c r="F143" t="s">
        <v>44</v>
      </c>
      <c r="G143">
        <v>1</v>
      </c>
      <c r="H143">
        <v>1</v>
      </c>
      <c r="I143" t="s">
        <v>80</v>
      </c>
      <c r="J143">
        <v>2</v>
      </c>
      <c r="M143" t="s">
        <v>50</v>
      </c>
      <c r="N143">
        <v>2</v>
      </c>
      <c r="O143" t="s">
        <v>54</v>
      </c>
      <c r="P143">
        <v>1</v>
      </c>
      <c r="Q143" t="s">
        <v>54</v>
      </c>
      <c r="R143">
        <v>1</v>
      </c>
      <c r="S143" t="s">
        <v>54</v>
      </c>
      <c r="T143">
        <v>1</v>
      </c>
      <c r="U143" t="s">
        <v>54</v>
      </c>
      <c r="V143">
        <v>1</v>
      </c>
      <c r="W143" t="s">
        <v>54</v>
      </c>
      <c r="X143">
        <v>1</v>
      </c>
      <c r="Y143" t="s">
        <v>54</v>
      </c>
      <c r="Z143">
        <v>1</v>
      </c>
      <c r="AA143" t="s">
        <v>54</v>
      </c>
      <c r="AB143">
        <v>1</v>
      </c>
      <c r="AC143">
        <f t="shared" si="17"/>
        <v>7</v>
      </c>
      <c r="AD143">
        <f t="shared" si="18"/>
        <v>2</v>
      </c>
      <c r="AE143" t="s">
        <v>54</v>
      </c>
      <c r="AF143">
        <v>1</v>
      </c>
      <c r="AG143" t="b">
        <v>1</v>
      </c>
      <c r="AH143">
        <v>0</v>
      </c>
      <c r="AI143" t="s">
        <v>56</v>
      </c>
      <c r="AJ143">
        <v>0</v>
      </c>
      <c r="AK143">
        <v>0</v>
      </c>
      <c r="AL143">
        <f t="shared" si="19"/>
        <v>7</v>
      </c>
      <c r="AM143">
        <f t="shared" si="20"/>
        <v>1</v>
      </c>
      <c r="AN143" t="s">
        <v>64</v>
      </c>
      <c r="AO143">
        <v>3</v>
      </c>
      <c r="AP143" t="s">
        <v>66</v>
      </c>
      <c r="AQ143">
        <v>3</v>
      </c>
      <c r="AR143" t="s">
        <v>61</v>
      </c>
      <c r="AS143" t="s">
        <v>63</v>
      </c>
      <c r="AT143" t="s">
        <v>61</v>
      </c>
      <c r="AU143" t="s">
        <v>63</v>
      </c>
      <c r="AV143">
        <v>5</v>
      </c>
      <c r="AW143">
        <v>4</v>
      </c>
      <c r="AX143">
        <v>5</v>
      </c>
      <c r="AY143">
        <v>2</v>
      </c>
      <c r="AZ143">
        <f t="shared" si="21"/>
        <v>16</v>
      </c>
      <c r="BA143">
        <f t="shared" si="22"/>
        <v>2</v>
      </c>
      <c r="BB143" t="s">
        <v>55</v>
      </c>
      <c r="BC143" t="s">
        <v>55</v>
      </c>
      <c r="BD143" t="s">
        <v>55</v>
      </c>
      <c r="BE143" t="s">
        <v>55</v>
      </c>
      <c r="BF143" t="s">
        <v>55</v>
      </c>
      <c r="BG143" t="s">
        <v>54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3</v>
      </c>
      <c r="BO143" t="s">
        <v>61</v>
      </c>
      <c r="BP143">
        <v>5</v>
      </c>
      <c r="BQ143" t="s">
        <v>54</v>
      </c>
      <c r="BR143">
        <v>1</v>
      </c>
      <c r="BS143" t="s">
        <v>72</v>
      </c>
      <c r="BT143">
        <v>4</v>
      </c>
      <c r="BX143" t="s">
        <v>78</v>
      </c>
      <c r="BY143">
        <v>1</v>
      </c>
      <c r="BZ143">
        <v>1</v>
      </c>
      <c r="CA143" t="s">
        <v>54</v>
      </c>
      <c r="CB143" t="s">
        <v>54</v>
      </c>
      <c r="CC143" t="s">
        <v>55</v>
      </c>
      <c r="CD143" t="s">
        <v>55</v>
      </c>
      <c r="CE143" t="s">
        <v>55</v>
      </c>
      <c r="CF143" t="s">
        <v>55</v>
      </c>
      <c r="CG143">
        <v>0</v>
      </c>
      <c r="CH143">
        <v>0</v>
      </c>
      <c r="CI143">
        <v>1</v>
      </c>
      <c r="CJ143">
        <v>1</v>
      </c>
      <c r="CK143">
        <v>1</v>
      </c>
      <c r="CL143">
        <v>1</v>
      </c>
      <c r="CM143">
        <f t="shared" si="23"/>
        <v>4</v>
      </c>
    </row>
    <row r="144" spans="1:91" x14ac:dyDescent="0.25">
      <c r="A144">
        <v>142</v>
      </c>
      <c r="B144">
        <v>22</v>
      </c>
      <c r="C144">
        <f t="shared" si="16"/>
        <v>1</v>
      </c>
      <c r="D144" t="s">
        <v>41</v>
      </c>
      <c r="E144">
        <v>1</v>
      </c>
      <c r="F144" t="s">
        <v>44</v>
      </c>
      <c r="G144">
        <v>1</v>
      </c>
      <c r="H144">
        <v>3</v>
      </c>
      <c r="I144" t="s">
        <v>80</v>
      </c>
      <c r="J144">
        <v>2</v>
      </c>
      <c r="M144" t="s">
        <v>50</v>
      </c>
      <c r="N144">
        <v>2</v>
      </c>
      <c r="O144" t="s">
        <v>54</v>
      </c>
      <c r="P144">
        <v>1</v>
      </c>
      <c r="Q144" t="s">
        <v>55</v>
      </c>
      <c r="R144">
        <v>0</v>
      </c>
      <c r="S144" t="s">
        <v>54</v>
      </c>
      <c r="T144">
        <v>1</v>
      </c>
      <c r="U144" t="s">
        <v>54</v>
      </c>
      <c r="V144">
        <v>1</v>
      </c>
      <c r="W144" t="s">
        <v>54</v>
      </c>
      <c r="X144">
        <v>1</v>
      </c>
      <c r="Y144" t="s">
        <v>54</v>
      </c>
      <c r="Z144">
        <v>1</v>
      </c>
      <c r="AA144" t="s">
        <v>54</v>
      </c>
      <c r="AB144">
        <v>1</v>
      </c>
      <c r="AC144">
        <f t="shared" si="17"/>
        <v>6</v>
      </c>
      <c r="AD144">
        <f t="shared" si="18"/>
        <v>2</v>
      </c>
      <c r="AE144" t="s">
        <v>54</v>
      </c>
      <c r="AF144">
        <v>1</v>
      </c>
      <c r="AG144" t="b">
        <v>0</v>
      </c>
      <c r="AH144">
        <v>1</v>
      </c>
      <c r="AI144" t="s">
        <v>57</v>
      </c>
      <c r="AJ144">
        <v>1</v>
      </c>
      <c r="AK144">
        <v>0</v>
      </c>
      <c r="AL144">
        <f t="shared" si="19"/>
        <v>7</v>
      </c>
      <c r="AM144">
        <f t="shared" si="20"/>
        <v>1</v>
      </c>
      <c r="AN144" t="s">
        <v>63</v>
      </c>
      <c r="AO144">
        <v>4</v>
      </c>
      <c r="AP144" t="s">
        <v>66</v>
      </c>
      <c r="AQ144">
        <v>3</v>
      </c>
      <c r="AR144" t="s">
        <v>64</v>
      </c>
      <c r="AS144" t="s">
        <v>63</v>
      </c>
      <c r="AT144" t="s">
        <v>64</v>
      </c>
      <c r="AU144" t="s">
        <v>61</v>
      </c>
      <c r="AV144">
        <v>3</v>
      </c>
      <c r="AW144">
        <v>4</v>
      </c>
      <c r="AX144">
        <v>3</v>
      </c>
      <c r="AY144">
        <v>1</v>
      </c>
      <c r="AZ144">
        <f t="shared" si="21"/>
        <v>11</v>
      </c>
      <c r="BA144">
        <f t="shared" si="22"/>
        <v>0</v>
      </c>
      <c r="BB144" t="s">
        <v>55</v>
      </c>
      <c r="BC144" t="s">
        <v>55</v>
      </c>
      <c r="BD144" t="s">
        <v>55</v>
      </c>
      <c r="BE144" t="s">
        <v>55</v>
      </c>
      <c r="BF144" t="s">
        <v>55</v>
      </c>
      <c r="BG144" t="s">
        <v>54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3</v>
      </c>
      <c r="BO144" t="s">
        <v>63</v>
      </c>
      <c r="BP144">
        <v>4</v>
      </c>
      <c r="BQ144" t="s">
        <v>54</v>
      </c>
      <c r="BR144">
        <v>1</v>
      </c>
      <c r="BS144" t="s">
        <v>69</v>
      </c>
      <c r="BT144">
        <v>1</v>
      </c>
      <c r="BU144" t="s">
        <v>8</v>
      </c>
      <c r="BV144">
        <v>1</v>
      </c>
      <c r="BW144" t="s">
        <v>17</v>
      </c>
      <c r="BX144" t="s">
        <v>78</v>
      </c>
      <c r="BY144">
        <v>1</v>
      </c>
      <c r="BZ144">
        <v>1</v>
      </c>
      <c r="CA144" t="s">
        <v>55</v>
      </c>
      <c r="CB144" t="s">
        <v>55</v>
      </c>
      <c r="CC144" t="s">
        <v>55</v>
      </c>
      <c r="CD144" t="s">
        <v>54</v>
      </c>
      <c r="CE144" t="s">
        <v>54</v>
      </c>
      <c r="CF144" t="s">
        <v>54</v>
      </c>
      <c r="CG144">
        <v>1</v>
      </c>
      <c r="CH144">
        <v>1</v>
      </c>
      <c r="CI144">
        <v>1</v>
      </c>
      <c r="CJ144">
        <v>0</v>
      </c>
      <c r="CK144">
        <v>0</v>
      </c>
      <c r="CL144">
        <v>0</v>
      </c>
      <c r="CM144">
        <f t="shared" si="23"/>
        <v>3</v>
      </c>
    </row>
    <row r="145" spans="1:91" x14ac:dyDescent="0.25">
      <c r="A145">
        <v>143</v>
      </c>
      <c r="B145">
        <v>22</v>
      </c>
      <c r="C145">
        <f t="shared" si="16"/>
        <v>1</v>
      </c>
      <c r="D145" t="s">
        <v>41</v>
      </c>
      <c r="E145">
        <v>1</v>
      </c>
      <c r="F145" t="s">
        <v>44</v>
      </c>
      <c r="G145">
        <v>1</v>
      </c>
      <c r="H145">
        <v>3</v>
      </c>
      <c r="I145" t="s">
        <v>80</v>
      </c>
      <c r="J145">
        <v>2</v>
      </c>
      <c r="M145" t="s">
        <v>52</v>
      </c>
      <c r="N145">
        <v>4</v>
      </c>
      <c r="O145" t="s">
        <v>55</v>
      </c>
      <c r="P145">
        <v>0</v>
      </c>
      <c r="Q145" t="s">
        <v>55</v>
      </c>
      <c r="R145">
        <v>0</v>
      </c>
      <c r="S145" t="s">
        <v>54</v>
      </c>
      <c r="T145">
        <v>1</v>
      </c>
      <c r="U145" t="s">
        <v>54</v>
      </c>
      <c r="V145">
        <v>1</v>
      </c>
      <c r="W145" t="s">
        <v>55</v>
      </c>
      <c r="X145">
        <v>0</v>
      </c>
      <c r="Y145" t="s">
        <v>54</v>
      </c>
      <c r="Z145">
        <v>1</v>
      </c>
      <c r="AA145" t="s">
        <v>54</v>
      </c>
      <c r="AB145">
        <v>1</v>
      </c>
      <c r="AC145">
        <f t="shared" si="17"/>
        <v>4</v>
      </c>
      <c r="AD145">
        <f t="shared" si="18"/>
        <v>1</v>
      </c>
      <c r="AE145" t="s">
        <v>54</v>
      </c>
      <c r="AF145">
        <v>1</v>
      </c>
      <c r="AG145" t="b">
        <v>1</v>
      </c>
      <c r="AH145">
        <v>0</v>
      </c>
      <c r="AI145" t="s">
        <v>56</v>
      </c>
      <c r="AJ145">
        <v>0</v>
      </c>
      <c r="AK145">
        <v>0</v>
      </c>
      <c r="AL145">
        <f t="shared" si="19"/>
        <v>4</v>
      </c>
      <c r="AM145">
        <f t="shared" si="20"/>
        <v>0</v>
      </c>
      <c r="AN145" t="s">
        <v>63</v>
      </c>
      <c r="AO145">
        <v>4</v>
      </c>
      <c r="AP145" t="s">
        <v>66</v>
      </c>
      <c r="AQ145">
        <v>3</v>
      </c>
      <c r="AR145" t="s">
        <v>63</v>
      </c>
      <c r="AS145" t="s">
        <v>61</v>
      </c>
      <c r="AT145" t="s">
        <v>63</v>
      </c>
      <c r="AU145" t="s">
        <v>62</v>
      </c>
      <c r="AV145">
        <v>4</v>
      </c>
      <c r="AW145">
        <v>5</v>
      </c>
      <c r="AX145">
        <v>4</v>
      </c>
      <c r="AY145">
        <v>4</v>
      </c>
      <c r="AZ145">
        <f t="shared" si="21"/>
        <v>17</v>
      </c>
      <c r="BA145">
        <f t="shared" si="22"/>
        <v>2</v>
      </c>
      <c r="BB145" t="s">
        <v>55</v>
      </c>
      <c r="BC145" t="s">
        <v>55</v>
      </c>
      <c r="BD145" t="s">
        <v>55</v>
      </c>
      <c r="BE145" t="s">
        <v>55</v>
      </c>
      <c r="BF145" t="s">
        <v>55</v>
      </c>
      <c r="BG145" t="s">
        <v>54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3</v>
      </c>
      <c r="BO145" t="s">
        <v>61</v>
      </c>
      <c r="BP145">
        <v>5</v>
      </c>
      <c r="BQ145" t="s">
        <v>54</v>
      </c>
      <c r="BR145">
        <v>1</v>
      </c>
      <c r="BS145" t="s">
        <v>72</v>
      </c>
      <c r="BT145">
        <v>4</v>
      </c>
      <c r="BU145" t="s">
        <v>8</v>
      </c>
      <c r="BV145">
        <v>1</v>
      </c>
      <c r="BW145" t="s">
        <v>20</v>
      </c>
      <c r="BX145" t="s">
        <v>78</v>
      </c>
      <c r="BY145">
        <v>1</v>
      </c>
      <c r="BZ145">
        <v>1</v>
      </c>
      <c r="CA145" t="s">
        <v>55</v>
      </c>
      <c r="CB145" t="s">
        <v>54</v>
      </c>
      <c r="CC145" t="s">
        <v>55</v>
      </c>
      <c r="CD145" t="s">
        <v>54</v>
      </c>
      <c r="CE145" t="s">
        <v>55</v>
      </c>
      <c r="CF145" t="s">
        <v>55</v>
      </c>
      <c r="CG145">
        <v>1</v>
      </c>
      <c r="CH145">
        <v>0</v>
      </c>
      <c r="CI145">
        <v>1</v>
      </c>
      <c r="CJ145">
        <v>0</v>
      </c>
      <c r="CK145">
        <v>1</v>
      </c>
      <c r="CL145">
        <v>1</v>
      </c>
      <c r="CM145">
        <f t="shared" si="23"/>
        <v>4</v>
      </c>
    </row>
    <row r="146" spans="1:91" x14ac:dyDescent="0.25">
      <c r="A146">
        <v>144</v>
      </c>
      <c r="B146">
        <v>23</v>
      </c>
      <c r="C146">
        <f t="shared" si="16"/>
        <v>1</v>
      </c>
      <c r="D146" t="s">
        <v>41</v>
      </c>
      <c r="E146">
        <v>1</v>
      </c>
      <c r="F146" t="s">
        <v>44</v>
      </c>
      <c r="G146">
        <v>1</v>
      </c>
      <c r="H146">
        <v>4</v>
      </c>
      <c r="I146" t="s">
        <v>80</v>
      </c>
      <c r="J146">
        <v>2</v>
      </c>
      <c r="M146" t="s">
        <v>50</v>
      </c>
      <c r="N146">
        <v>2</v>
      </c>
      <c r="O146" t="s">
        <v>54</v>
      </c>
      <c r="P146">
        <v>1</v>
      </c>
      <c r="Q146" t="s">
        <v>54</v>
      </c>
      <c r="R146">
        <v>1</v>
      </c>
      <c r="S146" t="s">
        <v>54</v>
      </c>
      <c r="T146">
        <v>1</v>
      </c>
      <c r="U146" t="s">
        <v>54</v>
      </c>
      <c r="V146">
        <v>1</v>
      </c>
      <c r="W146" t="s">
        <v>54</v>
      </c>
      <c r="X146">
        <v>1</v>
      </c>
      <c r="Y146" t="s">
        <v>54</v>
      </c>
      <c r="Z146">
        <v>1</v>
      </c>
      <c r="AA146" t="s">
        <v>54</v>
      </c>
      <c r="AB146">
        <v>1</v>
      </c>
      <c r="AC146">
        <f t="shared" si="17"/>
        <v>7</v>
      </c>
      <c r="AD146">
        <f t="shared" si="18"/>
        <v>2</v>
      </c>
      <c r="AE146" t="s">
        <v>54</v>
      </c>
      <c r="AF146">
        <v>1</v>
      </c>
      <c r="AG146" t="b">
        <v>0</v>
      </c>
      <c r="AH146">
        <v>1</v>
      </c>
      <c r="AI146" t="s">
        <v>56</v>
      </c>
      <c r="AJ146">
        <v>0</v>
      </c>
      <c r="AK146">
        <v>0</v>
      </c>
      <c r="AL146">
        <f t="shared" si="19"/>
        <v>8</v>
      </c>
      <c r="AM146">
        <f t="shared" si="20"/>
        <v>2</v>
      </c>
      <c r="AN146" t="s">
        <v>63</v>
      </c>
      <c r="AO146">
        <v>4</v>
      </c>
      <c r="AP146" t="s">
        <v>8</v>
      </c>
      <c r="AQ146">
        <v>6</v>
      </c>
      <c r="AR146" t="s">
        <v>63</v>
      </c>
      <c r="AS146" t="s">
        <v>61</v>
      </c>
      <c r="AT146" t="s">
        <v>61</v>
      </c>
      <c r="AU146" t="s">
        <v>60</v>
      </c>
      <c r="AV146">
        <v>4</v>
      </c>
      <c r="AW146">
        <v>5</v>
      </c>
      <c r="AX146">
        <v>5</v>
      </c>
      <c r="AY146">
        <v>5</v>
      </c>
      <c r="AZ146">
        <f t="shared" si="21"/>
        <v>19</v>
      </c>
      <c r="BA146">
        <f t="shared" si="22"/>
        <v>2</v>
      </c>
      <c r="BB146" t="s">
        <v>55</v>
      </c>
      <c r="BC146" t="s">
        <v>55</v>
      </c>
      <c r="BD146" t="s">
        <v>54</v>
      </c>
      <c r="BE146" t="s">
        <v>55</v>
      </c>
      <c r="BF146" t="s">
        <v>55</v>
      </c>
      <c r="BG146" t="s">
        <v>55</v>
      </c>
      <c r="BH146">
        <v>0</v>
      </c>
      <c r="BI146">
        <v>0</v>
      </c>
      <c r="BJ146">
        <v>0</v>
      </c>
      <c r="BK146">
        <v>1</v>
      </c>
      <c r="BL146">
        <v>0</v>
      </c>
      <c r="BM146">
        <v>0</v>
      </c>
      <c r="BO146" t="s">
        <v>64</v>
      </c>
      <c r="BP146">
        <v>3</v>
      </c>
      <c r="BQ146" t="s">
        <v>54</v>
      </c>
      <c r="BR146">
        <v>1</v>
      </c>
      <c r="BS146" t="s">
        <v>72</v>
      </c>
      <c r="BT146">
        <v>4</v>
      </c>
      <c r="BU146" t="s">
        <v>8</v>
      </c>
      <c r="BV146">
        <v>1</v>
      </c>
      <c r="BW146" t="s">
        <v>25</v>
      </c>
      <c r="BX146" t="s">
        <v>77</v>
      </c>
      <c r="BY146">
        <v>2</v>
      </c>
      <c r="BZ146">
        <v>2</v>
      </c>
      <c r="CA146" t="s">
        <v>54</v>
      </c>
      <c r="CB146" t="s">
        <v>55</v>
      </c>
      <c r="CC146" t="s">
        <v>55</v>
      </c>
      <c r="CD146" t="s">
        <v>55</v>
      </c>
      <c r="CE146" t="s">
        <v>55</v>
      </c>
      <c r="CF146" t="s">
        <v>55</v>
      </c>
      <c r="CG146">
        <v>0</v>
      </c>
      <c r="CH146">
        <v>1</v>
      </c>
      <c r="CI146">
        <v>1</v>
      </c>
      <c r="CJ146">
        <v>1</v>
      </c>
      <c r="CK146">
        <v>1</v>
      </c>
      <c r="CL146">
        <v>1</v>
      </c>
      <c r="CM146">
        <f t="shared" si="23"/>
        <v>5</v>
      </c>
    </row>
    <row r="147" spans="1:91" x14ac:dyDescent="0.25">
      <c r="A147">
        <v>145</v>
      </c>
      <c r="B147">
        <v>20</v>
      </c>
      <c r="C147">
        <f t="shared" si="16"/>
        <v>1</v>
      </c>
      <c r="D147" t="s">
        <v>41</v>
      </c>
      <c r="E147">
        <v>1</v>
      </c>
      <c r="F147" t="s">
        <v>44</v>
      </c>
      <c r="G147">
        <v>1</v>
      </c>
      <c r="H147">
        <v>1</v>
      </c>
      <c r="I147" t="s">
        <v>80</v>
      </c>
      <c r="J147">
        <v>2</v>
      </c>
      <c r="M147" t="s">
        <v>49</v>
      </c>
      <c r="N147">
        <v>1</v>
      </c>
      <c r="O147" t="s">
        <v>55</v>
      </c>
      <c r="P147">
        <v>0</v>
      </c>
      <c r="Q147" t="s">
        <v>54</v>
      </c>
      <c r="R147">
        <v>1</v>
      </c>
      <c r="S147" t="s">
        <v>55</v>
      </c>
      <c r="T147">
        <v>0</v>
      </c>
      <c r="U147" t="s">
        <v>55</v>
      </c>
      <c r="V147">
        <v>0</v>
      </c>
      <c r="W147" t="s">
        <v>55</v>
      </c>
      <c r="X147">
        <v>0</v>
      </c>
      <c r="Y147" t="s">
        <v>55</v>
      </c>
      <c r="Z147">
        <v>0</v>
      </c>
      <c r="AA147" t="s">
        <v>54</v>
      </c>
      <c r="AB147">
        <v>1</v>
      </c>
      <c r="AC147">
        <f t="shared" si="17"/>
        <v>2</v>
      </c>
      <c r="AD147">
        <f t="shared" si="18"/>
        <v>0</v>
      </c>
      <c r="AE147" t="s">
        <v>54</v>
      </c>
      <c r="AF147">
        <v>1</v>
      </c>
      <c r="AG147" t="b">
        <v>0</v>
      </c>
      <c r="AH147">
        <v>1</v>
      </c>
      <c r="AI147" t="s">
        <v>56</v>
      </c>
      <c r="AJ147">
        <v>0</v>
      </c>
      <c r="AK147">
        <v>0</v>
      </c>
      <c r="AL147">
        <f t="shared" si="19"/>
        <v>3</v>
      </c>
      <c r="AM147">
        <f t="shared" si="20"/>
        <v>0</v>
      </c>
      <c r="AN147" t="s">
        <v>64</v>
      </c>
      <c r="AO147">
        <v>3</v>
      </c>
      <c r="AP147" t="s">
        <v>66</v>
      </c>
      <c r="AQ147">
        <v>3</v>
      </c>
      <c r="AR147" t="s">
        <v>63</v>
      </c>
      <c r="AS147" t="s">
        <v>64</v>
      </c>
      <c r="AT147" t="s">
        <v>64</v>
      </c>
      <c r="AU147" t="s">
        <v>63</v>
      </c>
      <c r="AV147">
        <v>4</v>
      </c>
      <c r="AW147">
        <v>3</v>
      </c>
      <c r="AX147">
        <v>3</v>
      </c>
      <c r="AY147">
        <v>2</v>
      </c>
      <c r="AZ147">
        <f t="shared" si="21"/>
        <v>12</v>
      </c>
      <c r="BA147">
        <f t="shared" si="22"/>
        <v>1</v>
      </c>
      <c r="BB147" t="s">
        <v>55</v>
      </c>
      <c r="BC147" t="s">
        <v>55</v>
      </c>
      <c r="BD147" t="s">
        <v>54</v>
      </c>
      <c r="BE147" t="s">
        <v>55</v>
      </c>
      <c r="BF147" t="s">
        <v>55</v>
      </c>
      <c r="BG147" t="s">
        <v>55</v>
      </c>
      <c r="BH147">
        <v>0</v>
      </c>
      <c r="BI147">
        <v>0</v>
      </c>
      <c r="BJ147">
        <v>0</v>
      </c>
      <c r="BK147">
        <v>1</v>
      </c>
      <c r="BL147">
        <v>0</v>
      </c>
      <c r="BM147">
        <v>0</v>
      </c>
      <c r="BO147" t="s">
        <v>64</v>
      </c>
      <c r="BP147">
        <v>3</v>
      </c>
      <c r="BQ147" t="s">
        <v>54</v>
      </c>
      <c r="BR147">
        <v>1</v>
      </c>
      <c r="BS147" t="s">
        <v>72</v>
      </c>
      <c r="BT147">
        <v>4</v>
      </c>
      <c r="BU147" t="s">
        <v>73</v>
      </c>
      <c r="BV147">
        <v>2</v>
      </c>
      <c r="BX147" t="s">
        <v>77</v>
      </c>
      <c r="BY147">
        <v>2</v>
      </c>
      <c r="BZ147">
        <v>2</v>
      </c>
      <c r="CA147" t="s">
        <v>55</v>
      </c>
      <c r="CB147" t="s">
        <v>54</v>
      </c>
      <c r="CC147" t="s">
        <v>55</v>
      </c>
      <c r="CD147" t="s">
        <v>55</v>
      </c>
      <c r="CE147" t="s">
        <v>55</v>
      </c>
      <c r="CF147" t="s">
        <v>55</v>
      </c>
      <c r="CG147">
        <v>1</v>
      </c>
      <c r="CH147">
        <v>0</v>
      </c>
      <c r="CI147">
        <v>1</v>
      </c>
      <c r="CJ147">
        <v>1</v>
      </c>
      <c r="CK147">
        <v>1</v>
      </c>
      <c r="CL147">
        <v>1</v>
      </c>
      <c r="CM147">
        <f t="shared" si="23"/>
        <v>5</v>
      </c>
    </row>
    <row r="148" spans="1:91" x14ac:dyDescent="0.25">
      <c r="A148">
        <v>146</v>
      </c>
      <c r="B148">
        <v>20</v>
      </c>
      <c r="C148">
        <f t="shared" si="16"/>
        <v>1</v>
      </c>
      <c r="D148" t="s">
        <v>41</v>
      </c>
      <c r="E148">
        <v>1</v>
      </c>
      <c r="F148" t="s">
        <v>44</v>
      </c>
      <c r="G148">
        <v>1</v>
      </c>
      <c r="H148">
        <v>1</v>
      </c>
      <c r="I148" t="s">
        <v>80</v>
      </c>
      <c r="J148">
        <v>2</v>
      </c>
      <c r="M148" t="s">
        <v>49</v>
      </c>
      <c r="N148">
        <v>1</v>
      </c>
      <c r="O148" t="s">
        <v>54</v>
      </c>
      <c r="P148">
        <v>1</v>
      </c>
      <c r="Q148" t="s">
        <v>54</v>
      </c>
      <c r="R148">
        <v>1</v>
      </c>
      <c r="S148" t="s">
        <v>54</v>
      </c>
      <c r="T148">
        <v>1</v>
      </c>
      <c r="U148" t="s">
        <v>54</v>
      </c>
      <c r="V148">
        <v>1</v>
      </c>
      <c r="W148" t="s">
        <v>54</v>
      </c>
      <c r="X148">
        <v>1</v>
      </c>
      <c r="Y148" t="s">
        <v>54</v>
      </c>
      <c r="Z148">
        <v>1</v>
      </c>
      <c r="AA148" t="s">
        <v>54</v>
      </c>
      <c r="AB148">
        <v>1</v>
      </c>
      <c r="AC148">
        <f t="shared" si="17"/>
        <v>7</v>
      </c>
      <c r="AD148">
        <f t="shared" si="18"/>
        <v>2</v>
      </c>
      <c r="AE148" t="s">
        <v>54</v>
      </c>
      <c r="AF148">
        <v>1</v>
      </c>
      <c r="AG148" t="b">
        <v>1</v>
      </c>
      <c r="AH148">
        <v>0</v>
      </c>
      <c r="AI148" t="s">
        <v>56</v>
      </c>
      <c r="AJ148">
        <v>0</v>
      </c>
      <c r="AK148">
        <v>0</v>
      </c>
      <c r="AL148">
        <f t="shared" si="19"/>
        <v>7</v>
      </c>
      <c r="AM148">
        <f t="shared" si="20"/>
        <v>1</v>
      </c>
      <c r="AN148" t="s">
        <v>64</v>
      </c>
      <c r="AO148">
        <v>3</v>
      </c>
      <c r="AP148" t="s">
        <v>67</v>
      </c>
      <c r="AQ148">
        <v>5</v>
      </c>
      <c r="AR148" t="s">
        <v>61</v>
      </c>
      <c r="AS148" t="s">
        <v>64</v>
      </c>
      <c r="AT148" t="s">
        <v>62</v>
      </c>
      <c r="AU148" t="s">
        <v>61</v>
      </c>
      <c r="AV148">
        <v>5</v>
      </c>
      <c r="AW148">
        <v>3</v>
      </c>
      <c r="AX148">
        <v>2</v>
      </c>
      <c r="AY148">
        <v>1</v>
      </c>
      <c r="AZ148">
        <f t="shared" si="21"/>
        <v>11</v>
      </c>
      <c r="BA148">
        <f t="shared" si="22"/>
        <v>0</v>
      </c>
      <c r="BB148" t="s">
        <v>54</v>
      </c>
      <c r="BC148" t="s">
        <v>55</v>
      </c>
      <c r="BD148" t="s">
        <v>55</v>
      </c>
      <c r="BE148" t="s">
        <v>55</v>
      </c>
      <c r="BF148" t="s">
        <v>55</v>
      </c>
      <c r="BG148" t="s">
        <v>55</v>
      </c>
      <c r="BH148">
        <v>1</v>
      </c>
      <c r="BI148">
        <v>0</v>
      </c>
      <c r="BJ148">
        <v>0</v>
      </c>
      <c r="BK148">
        <v>0</v>
      </c>
      <c r="BL148">
        <v>2</v>
      </c>
      <c r="BM148">
        <v>0</v>
      </c>
      <c r="BO148" t="s">
        <v>64</v>
      </c>
      <c r="BP148">
        <v>3</v>
      </c>
      <c r="BQ148" t="s">
        <v>54</v>
      </c>
      <c r="BR148">
        <v>1</v>
      </c>
      <c r="BS148" t="s">
        <v>72</v>
      </c>
      <c r="BT148">
        <v>4</v>
      </c>
      <c r="BU148" t="s">
        <v>73</v>
      </c>
      <c r="BV148">
        <v>2</v>
      </c>
      <c r="BX148" t="s">
        <v>78</v>
      </c>
      <c r="BY148">
        <v>1</v>
      </c>
      <c r="BZ148">
        <v>1</v>
      </c>
      <c r="CA148" t="s">
        <v>55</v>
      </c>
      <c r="CB148" t="s">
        <v>54</v>
      </c>
      <c r="CC148" t="s">
        <v>54</v>
      </c>
      <c r="CD148" t="s">
        <v>54</v>
      </c>
      <c r="CE148" t="s">
        <v>55</v>
      </c>
      <c r="CF148" t="s">
        <v>55</v>
      </c>
      <c r="CG148">
        <v>1</v>
      </c>
      <c r="CH148">
        <v>0</v>
      </c>
      <c r="CI148">
        <v>0</v>
      </c>
      <c r="CJ148">
        <v>0</v>
      </c>
      <c r="CK148">
        <v>1</v>
      </c>
      <c r="CL148">
        <v>1</v>
      </c>
      <c r="CM148">
        <f t="shared" si="23"/>
        <v>3</v>
      </c>
    </row>
    <row r="149" spans="1:91" x14ac:dyDescent="0.25">
      <c r="A149">
        <v>147</v>
      </c>
      <c r="B149">
        <v>22</v>
      </c>
      <c r="C149">
        <f t="shared" si="16"/>
        <v>1</v>
      </c>
      <c r="D149" t="s">
        <v>41</v>
      </c>
      <c r="E149">
        <v>1</v>
      </c>
      <c r="F149" t="s">
        <v>44</v>
      </c>
      <c r="G149">
        <v>1</v>
      </c>
      <c r="H149">
        <v>3</v>
      </c>
      <c r="I149" t="s">
        <v>80</v>
      </c>
      <c r="J149">
        <v>2</v>
      </c>
      <c r="M149" t="s">
        <v>49</v>
      </c>
      <c r="N149">
        <v>1</v>
      </c>
      <c r="O149" t="s">
        <v>55</v>
      </c>
      <c r="P149">
        <v>0</v>
      </c>
      <c r="Q149" t="s">
        <v>54</v>
      </c>
      <c r="R149">
        <v>1</v>
      </c>
      <c r="S149" t="s">
        <v>55</v>
      </c>
      <c r="T149">
        <v>0</v>
      </c>
      <c r="U149" t="s">
        <v>54</v>
      </c>
      <c r="V149">
        <v>1</v>
      </c>
      <c r="W149" t="s">
        <v>55</v>
      </c>
      <c r="X149">
        <v>0</v>
      </c>
      <c r="Y149" t="s">
        <v>55</v>
      </c>
      <c r="Z149">
        <v>0</v>
      </c>
      <c r="AA149" t="s">
        <v>54</v>
      </c>
      <c r="AB149">
        <v>1</v>
      </c>
      <c r="AC149">
        <f t="shared" si="17"/>
        <v>3</v>
      </c>
      <c r="AD149">
        <f t="shared" si="18"/>
        <v>0</v>
      </c>
      <c r="AE149" t="s">
        <v>54</v>
      </c>
      <c r="AF149">
        <v>1</v>
      </c>
      <c r="AG149" t="b">
        <v>1</v>
      </c>
      <c r="AH149">
        <v>0</v>
      </c>
      <c r="AI149" t="s">
        <v>57</v>
      </c>
      <c r="AJ149">
        <v>1</v>
      </c>
      <c r="AK149">
        <v>0</v>
      </c>
      <c r="AL149">
        <f t="shared" si="19"/>
        <v>3</v>
      </c>
      <c r="AM149">
        <f t="shared" si="20"/>
        <v>0</v>
      </c>
      <c r="AN149" t="s">
        <v>61</v>
      </c>
      <c r="AO149">
        <v>5</v>
      </c>
      <c r="AP149" t="s">
        <v>66</v>
      </c>
      <c r="AQ149">
        <v>3</v>
      </c>
      <c r="AR149" t="s">
        <v>61</v>
      </c>
      <c r="AS149" t="s">
        <v>62</v>
      </c>
      <c r="AT149" t="s">
        <v>64</v>
      </c>
      <c r="AU149" t="s">
        <v>61</v>
      </c>
      <c r="AV149">
        <v>5</v>
      </c>
      <c r="AW149">
        <v>2</v>
      </c>
      <c r="AX149">
        <v>3</v>
      </c>
      <c r="AY149">
        <v>1</v>
      </c>
      <c r="AZ149">
        <f t="shared" si="21"/>
        <v>11</v>
      </c>
      <c r="BA149">
        <f t="shared" si="22"/>
        <v>0</v>
      </c>
      <c r="BB149" t="s">
        <v>54</v>
      </c>
      <c r="BC149" t="s">
        <v>55</v>
      </c>
      <c r="BD149" t="s">
        <v>55</v>
      </c>
      <c r="BE149" t="s">
        <v>55</v>
      </c>
      <c r="BF149" t="s">
        <v>55</v>
      </c>
      <c r="BG149" t="s">
        <v>55</v>
      </c>
      <c r="BH149">
        <v>1</v>
      </c>
      <c r="BI149">
        <v>0</v>
      </c>
      <c r="BJ149">
        <v>0</v>
      </c>
      <c r="BK149">
        <v>0</v>
      </c>
      <c r="BL149">
        <v>2</v>
      </c>
      <c r="BM149">
        <v>0</v>
      </c>
      <c r="BO149" t="s">
        <v>60</v>
      </c>
      <c r="BP149">
        <v>1</v>
      </c>
      <c r="BQ149" t="s">
        <v>54</v>
      </c>
      <c r="BR149">
        <v>1</v>
      </c>
      <c r="BS149" t="s">
        <v>72</v>
      </c>
      <c r="BT149">
        <v>4</v>
      </c>
      <c r="BU149" t="s">
        <v>8</v>
      </c>
      <c r="BV149">
        <v>1</v>
      </c>
      <c r="BW149" t="s">
        <v>20</v>
      </c>
      <c r="BX149" t="s">
        <v>78</v>
      </c>
      <c r="BY149">
        <v>1</v>
      </c>
      <c r="BZ149">
        <v>1</v>
      </c>
      <c r="CA149" t="s">
        <v>55</v>
      </c>
      <c r="CB149" t="s">
        <v>55</v>
      </c>
      <c r="CC149" t="s">
        <v>55</v>
      </c>
      <c r="CD149" t="s">
        <v>54</v>
      </c>
      <c r="CE149" t="s">
        <v>54</v>
      </c>
      <c r="CF149" t="s">
        <v>54</v>
      </c>
      <c r="CG149">
        <v>1</v>
      </c>
      <c r="CH149">
        <v>1</v>
      </c>
      <c r="CI149">
        <v>1</v>
      </c>
      <c r="CJ149">
        <v>0</v>
      </c>
      <c r="CK149">
        <v>0</v>
      </c>
      <c r="CL149">
        <v>0</v>
      </c>
      <c r="CM149">
        <f t="shared" si="23"/>
        <v>3</v>
      </c>
    </row>
    <row r="150" spans="1:91" x14ac:dyDescent="0.25">
      <c r="A150">
        <v>148</v>
      </c>
      <c r="B150">
        <v>21</v>
      </c>
      <c r="C150">
        <f t="shared" si="16"/>
        <v>1</v>
      </c>
      <c r="D150" t="s">
        <v>42</v>
      </c>
      <c r="E150">
        <v>2</v>
      </c>
      <c r="F150" t="s">
        <v>44</v>
      </c>
      <c r="G150">
        <v>1</v>
      </c>
      <c r="H150">
        <v>2</v>
      </c>
      <c r="I150" t="s">
        <v>80</v>
      </c>
      <c r="J150">
        <v>2</v>
      </c>
      <c r="M150" t="s">
        <v>50</v>
      </c>
      <c r="N150">
        <v>2</v>
      </c>
      <c r="O150" t="s">
        <v>54</v>
      </c>
      <c r="P150">
        <v>1</v>
      </c>
      <c r="Q150" t="s">
        <v>54</v>
      </c>
      <c r="R150">
        <v>1</v>
      </c>
      <c r="S150" t="s">
        <v>54</v>
      </c>
      <c r="T150">
        <v>1</v>
      </c>
      <c r="U150" t="s">
        <v>54</v>
      </c>
      <c r="V150">
        <v>1</v>
      </c>
      <c r="W150" t="s">
        <v>54</v>
      </c>
      <c r="X150">
        <v>1</v>
      </c>
      <c r="Y150" t="s">
        <v>54</v>
      </c>
      <c r="Z150">
        <v>1</v>
      </c>
      <c r="AA150" t="s">
        <v>54</v>
      </c>
      <c r="AB150">
        <v>1</v>
      </c>
      <c r="AC150">
        <f t="shared" si="17"/>
        <v>7</v>
      </c>
      <c r="AD150">
        <f t="shared" si="18"/>
        <v>2</v>
      </c>
      <c r="AE150" t="s">
        <v>54</v>
      </c>
      <c r="AF150">
        <v>1</v>
      </c>
      <c r="AG150" t="b">
        <v>1</v>
      </c>
      <c r="AH150">
        <v>0</v>
      </c>
      <c r="AI150" t="s">
        <v>56</v>
      </c>
      <c r="AJ150">
        <v>0</v>
      </c>
      <c r="AK150">
        <v>0</v>
      </c>
      <c r="AL150">
        <f t="shared" si="19"/>
        <v>7</v>
      </c>
      <c r="AM150">
        <f t="shared" si="20"/>
        <v>1</v>
      </c>
      <c r="AN150" t="s">
        <v>61</v>
      </c>
      <c r="AO150">
        <v>5</v>
      </c>
      <c r="AP150" t="s">
        <v>65</v>
      </c>
      <c r="AQ150">
        <v>1</v>
      </c>
      <c r="AR150" t="s">
        <v>63</v>
      </c>
      <c r="AS150" t="s">
        <v>63</v>
      </c>
      <c r="AT150" t="s">
        <v>63</v>
      </c>
      <c r="AU150" t="s">
        <v>63</v>
      </c>
      <c r="AV150">
        <v>4</v>
      </c>
      <c r="AW150">
        <v>4</v>
      </c>
      <c r="AX150">
        <v>4</v>
      </c>
      <c r="AY150">
        <v>2</v>
      </c>
      <c r="AZ150">
        <f t="shared" si="21"/>
        <v>14</v>
      </c>
      <c r="BA150">
        <f t="shared" si="22"/>
        <v>1</v>
      </c>
      <c r="BB150" t="s">
        <v>55</v>
      </c>
      <c r="BC150" t="s">
        <v>55</v>
      </c>
      <c r="BD150" t="s">
        <v>54</v>
      </c>
      <c r="BE150" t="s">
        <v>55</v>
      </c>
      <c r="BF150" t="s">
        <v>55</v>
      </c>
      <c r="BG150" t="s">
        <v>55</v>
      </c>
      <c r="BH150">
        <v>0</v>
      </c>
      <c r="BI150">
        <v>0</v>
      </c>
      <c r="BJ150">
        <v>0</v>
      </c>
      <c r="BK150">
        <v>1</v>
      </c>
      <c r="BL150">
        <v>0</v>
      </c>
      <c r="BM150">
        <v>0</v>
      </c>
      <c r="BO150" t="s">
        <v>64</v>
      </c>
      <c r="BP150">
        <v>3</v>
      </c>
      <c r="BQ150" t="s">
        <v>54</v>
      </c>
      <c r="BR150">
        <v>1</v>
      </c>
      <c r="BS150" t="s">
        <v>69</v>
      </c>
      <c r="BT150">
        <v>1</v>
      </c>
      <c r="BU150" t="s">
        <v>73</v>
      </c>
      <c r="BV150">
        <v>2</v>
      </c>
      <c r="BX150" t="s">
        <v>77</v>
      </c>
      <c r="BY150">
        <v>2</v>
      </c>
      <c r="BZ150">
        <v>2</v>
      </c>
      <c r="CA150" t="s">
        <v>54</v>
      </c>
      <c r="CB150" t="s">
        <v>54</v>
      </c>
      <c r="CC150" t="s">
        <v>55</v>
      </c>
      <c r="CD150" t="s">
        <v>54</v>
      </c>
      <c r="CE150" t="s">
        <v>55</v>
      </c>
      <c r="CF150" t="s">
        <v>55</v>
      </c>
      <c r="CG150">
        <v>0</v>
      </c>
      <c r="CH150">
        <v>0</v>
      </c>
      <c r="CI150">
        <v>1</v>
      </c>
      <c r="CJ150">
        <v>0</v>
      </c>
      <c r="CK150">
        <v>1</v>
      </c>
      <c r="CL150">
        <v>1</v>
      </c>
      <c r="CM150">
        <f t="shared" si="23"/>
        <v>3</v>
      </c>
    </row>
    <row r="151" spans="1:91" x14ac:dyDescent="0.25">
      <c r="A151">
        <v>149</v>
      </c>
      <c r="B151">
        <v>22</v>
      </c>
      <c r="C151">
        <f t="shared" si="16"/>
        <v>1</v>
      </c>
      <c r="D151" t="s">
        <v>41</v>
      </c>
      <c r="E151">
        <v>1</v>
      </c>
      <c r="F151" t="s">
        <v>44</v>
      </c>
      <c r="G151">
        <v>1</v>
      </c>
      <c r="H151">
        <v>2</v>
      </c>
      <c r="I151" t="s">
        <v>80</v>
      </c>
      <c r="J151">
        <v>2</v>
      </c>
      <c r="M151" t="s">
        <v>52</v>
      </c>
      <c r="N151">
        <v>4</v>
      </c>
      <c r="O151" t="s">
        <v>54</v>
      </c>
      <c r="P151">
        <v>1</v>
      </c>
      <c r="Q151" t="s">
        <v>54</v>
      </c>
      <c r="R151">
        <v>1</v>
      </c>
      <c r="S151" t="s">
        <v>54</v>
      </c>
      <c r="T151">
        <v>1</v>
      </c>
      <c r="U151" t="s">
        <v>55</v>
      </c>
      <c r="V151">
        <v>0</v>
      </c>
      <c r="W151" t="s">
        <v>54</v>
      </c>
      <c r="X151">
        <v>1</v>
      </c>
      <c r="Y151" t="s">
        <v>54</v>
      </c>
      <c r="Z151">
        <v>1</v>
      </c>
      <c r="AA151" t="s">
        <v>54</v>
      </c>
      <c r="AB151">
        <v>1</v>
      </c>
      <c r="AC151">
        <f t="shared" si="17"/>
        <v>6</v>
      </c>
      <c r="AD151">
        <f t="shared" si="18"/>
        <v>2</v>
      </c>
      <c r="AE151" t="s">
        <v>54</v>
      </c>
      <c r="AF151">
        <v>1</v>
      </c>
      <c r="AG151" t="b">
        <v>0</v>
      </c>
      <c r="AH151">
        <v>1</v>
      </c>
      <c r="AI151" t="s">
        <v>56</v>
      </c>
      <c r="AJ151">
        <v>0</v>
      </c>
      <c r="AK151">
        <v>0</v>
      </c>
      <c r="AL151">
        <f t="shared" si="19"/>
        <v>7</v>
      </c>
      <c r="AM151">
        <f t="shared" si="20"/>
        <v>1</v>
      </c>
      <c r="AN151" t="s">
        <v>61</v>
      </c>
      <c r="AO151">
        <v>5</v>
      </c>
      <c r="AP151" t="s">
        <v>23</v>
      </c>
      <c r="AQ151">
        <v>2</v>
      </c>
      <c r="AR151" t="s">
        <v>63</v>
      </c>
      <c r="AS151" t="s">
        <v>63</v>
      </c>
      <c r="AT151" t="s">
        <v>63</v>
      </c>
      <c r="AU151" t="s">
        <v>63</v>
      </c>
      <c r="AV151">
        <v>4</v>
      </c>
      <c r="AW151">
        <v>4</v>
      </c>
      <c r="AX151">
        <v>4</v>
      </c>
      <c r="AY151">
        <v>2</v>
      </c>
      <c r="AZ151">
        <f t="shared" si="21"/>
        <v>14</v>
      </c>
      <c r="BA151">
        <f t="shared" si="22"/>
        <v>1</v>
      </c>
      <c r="BB151" t="s">
        <v>54</v>
      </c>
      <c r="BC151" t="s">
        <v>55</v>
      </c>
      <c r="BD151" t="s">
        <v>55</v>
      </c>
      <c r="BE151" t="s">
        <v>55</v>
      </c>
      <c r="BF151" t="s">
        <v>55</v>
      </c>
      <c r="BG151" t="s">
        <v>55</v>
      </c>
      <c r="BH151">
        <v>1</v>
      </c>
      <c r="BI151">
        <v>0</v>
      </c>
      <c r="BJ151">
        <v>0</v>
      </c>
      <c r="BK151">
        <v>0</v>
      </c>
      <c r="BL151">
        <v>2</v>
      </c>
      <c r="BM151">
        <v>0</v>
      </c>
      <c r="BO151" t="s">
        <v>68</v>
      </c>
      <c r="BP151">
        <v>2</v>
      </c>
      <c r="BQ151" t="s">
        <v>54</v>
      </c>
      <c r="BR151">
        <v>1</v>
      </c>
      <c r="BS151" t="s">
        <v>69</v>
      </c>
      <c r="BT151">
        <v>1</v>
      </c>
      <c r="BU151" t="s">
        <v>8</v>
      </c>
      <c r="BV151">
        <v>1</v>
      </c>
      <c r="BW151" t="s">
        <v>23</v>
      </c>
      <c r="BX151" t="s">
        <v>77</v>
      </c>
      <c r="BY151">
        <v>2</v>
      </c>
      <c r="BZ151">
        <v>2</v>
      </c>
      <c r="CA151" t="s">
        <v>54</v>
      </c>
      <c r="CB151" t="s">
        <v>54</v>
      </c>
      <c r="CC151" t="s">
        <v>55</v>
      </c>
      <c r="CD151" t="s">
        <v>54</v>
      </c>
      <c r="CE151" t="s">
        <v>55</v>
      </c>
      <c r="CF151" t="s">
        <v>55</v>
      </c>
      <c r="CG151">
        <v>0</v>
      </c>
      <c r="CH151">
        <v>0</v>
      </c>
      <c r="CI151">
        <v>1</v>
      </c>
      <c r="CJ151">
        <v>0</v>
      </c>
      <c r="CK151">
        <v>1</v>
      </c>
      <c r="CL151">
        <v>1</v>
      </c>
      <c r="CM151">
        <f t="shared" si="23"/>
        <v>3</v>
      </c>
    </row>
    <row r="152" spans="1:91" x14ac:dyDescent="0.25">
      <c r="A152">
        <v>150</v>
      </c>
      <c r="B152">
        <v>22</v>
      </c>
      <c r="C152">
        <f t="shared" si="16"/>
        <v>1</v>
      </c>
      <c r="D152" t="s">
        <v>41</v>
      </c>
      <c r="E152">
        <v>1</v>
      </c>
      <c r="F152" t="s">
        <v>44</v>
      </c>
      <c r="G152">
        <v>1</v>
      </c>
      <c r="H152">
        <v>3</v>
      </c>
      <c r="I152" t="s">
        <v>80</v>
      </c>
      <c r="J152">
        <v>2</v>
      </c>
      <c r="M152" t="s">
        <v>51</v>
      </c>
      <c r="N152">
        <v>3</v>
      </c>
      <c r="O152" t="s">
        <v>54</v>
      </c>
      <c r="P152">
        <v>1</v>
      </c>
      <c r="Q152" t="s">
        <v>55</v>
      </c>
      <c r="R152">
        <v>0</v>
      </c>
      <c r="S152" t="s">
        <v>54</v>
      </c>
      <c r="T152">
        <v>1</v>
      </c>
      <c r="U152" t="s">
        <v>54</v>
      </c>
      <c r="V152">
        <v>1</v>
      </c>
      <c r="W152" t="s">
        <v>55</v>
      </c>
      <c r="X152">
        <v>0</v>
      </c>
      <c r="Y152" t="s">
        <v>54</v>
      </c>
      <c r="Z152">
        <v>1</v>
      </c>
      <c r="AA152" t="s">
        <v>54</v>
      </c>
      <c r="AB152">
        <v>1</v>
      </c>
      <c r="AC152">
        <f t="shared" si="17"/>
        <v>5</v>
      </c>
      <c r="AD152">
        <f t="shared" si="18"/>
        <v>1</v>
      </c>
      <c r="AE152" t="s">
        <v>54</v>
      </c>
      <c r="AF152">
        <v>1</v>
      </c>
      <c r="AG152" t="b">
        <v>0</v>
      </c>
      <c r="AH152">
        <v>1</v>
      </c>
      <c r="AI152" t="s">
        <v>56</v>
      </c>
      <c r="AJ152">
        <v>0</v>
      </c>
      <c r="AK152">
        <v>0</v>
      </c>
      <c r="AL152">
        <f t="shared" si="19"/>
        <v>6</v>
      </c>
      <c r="AM152">
        <f t="shared" si="20"/>
        <v>1</v>
      </c>
      <c r="AN152" t="s">
        <v>61</v>
      </c>
      <c r="AO152">
        <v>5</v>
      </c>
      <c r="AP152" t="s">
        <v>23</v>
      </c>
      <c r="AQ152">
        <v>2</v>
      </c>
      <c r="AR152" t="s">
        <v>61</v>
      </c>
      <c r="AS152" t="s">
        <v>61</v>
      </c>
      <c r="AT152" t="s">
        <v>63</v>
      </c>
      <c r="AU152" t="s">
        <v>63</v>
      </c>
      <c r="AV152">
        <v>5</v>
      </c>
      <c r="AW152">
        <v>5</v>
      </c>
      <c r="AX152">
        <v>4</v>
      </c>
      <c r="AY152">
        <v>2</v>
      </c>
      <c r="AZ152">
        <f t="shared" si="21"/>
        <v>16</v>
      </c>
      <c r="BA152">
        <f t="shared" si="22"/>
        <v>2</v>
      </c>
      <c r="BB152" t="s">
        <v>55</v>
      </c>
      <c r="BC152" t="s">
        <v>55</v>
      </c>
      <c r="BD152" t="s">
        <v>55</v>
      </c>
      <c r="BE152" t="s">
        <v>55</v>
      </c>
      <c r="BF152" t="s">
        <v>55</v>
      </c>
      <c r="BG152" t="s">
        <v>54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3</v>
      </c>
      <c r="BO152" t="s">
        <v>63</v>
      </c>
      <c r="BP152">
        <v>4</v>
      </c>
      <c r="BQ152" t="s">
        <v>54</v>
      </c>
      <c r="BR152">
        <v>1</v>
      </c>
      <c r="BS152" t="s">
        <v>72</v>
      </c>
      <c r="BT152">
        <v>4</v>
      </c>
      <c r="BU152" t="s">
        <v>8</v>
      </c>
      <c r="BV152">
        <v>1</v>
      </c>
      <c r="BW152" t="s">
        <v>20</v>
      </c>
      <c r="BX152" t="s">
        <v>78</v>
      </c>
      <c r="BY152">
        <v>1</v>
      </c>
      <c r="BZ152">
        <v>1</v>
      </c>
      <c r="CA152" t="s">
        <v>54</v>
      </c>
      <c r="CB152" t="s">
        <v>54</v>
      </c>
      <c r="CC152" t="s">
        <v>55</v>
      </c>
      <c r="CD152" t="s">
        <v>55</v>
      </c>
      <c r="CE152" t="s">
        <v>55</v>
      </c>
      <c r="CF152" t="s">
        <v>55</v>
      </c>
      <c r="CG152">
        <v>0</v>
      </c>
      <c r="CH152">
        <v>0</v>
      </c>
      <c r="CI152">
        <v>1</v>
      </c>
      <c r="CJ152">
        <v>1</v>
      </c>
      <c r="CK152">
        <v>1</v>
      </c>
      <c r="CL152">
        <v>1</v>
      </c>
      <c r="CM152">
        <f t="shared" si="23"/>
        <v>4</v>
      </c>
    </row>
    <row r="153" spans="1:91" x14ac:dyDescent="0.25">
      <c r="A153">
        <v>151</v>
      </c>
      <c r="B153">
        <v>25</v>
      </c>
      <c r="C153">
        <f t="shared" si="16"/>
        <v>1</v>
      </c>
      <c r="D153" t="s">
        <v>41</v>
      </c>
      <c r="E153">
        <v>1</v>
      </c>
      <c r="F153" t="s">
        <v>43</v>
      </c>
      <c r="G153">
        <v>2</v>
      </c>
      <c r="H153">
        <v>4</v>
      </c>
      <c r="I153" t="s">
        <v>80</v>
      </c>
      <c r="J153">
        <v>2</v>
      </c>
      <c r="M153" t="s">
        <v>49</v>
      </c>
      <c r="N153">
        <v>1</v>
      </c>
      <c r="O153" t="s">
        <v>54</v>
      </c>
      <c r="P153">
        <v>1</v>
      </c>
      <c r="Q153" t="s">
        <v>54</v>
      </c>
      <c r="R153">
        <v>1</v>
      </c>
      <c r="S153" t="s">
        <v>55</v>
      </c>
      <c r="T153">
        <v>0</v>
      </c>
      <c r="U153" t="s">
        <v>55</v>
      </c>
      <c r="V153">
        <v>0</v>
      </c>
      <c r="W153" t="s">
        <v>55</v>
      </c>
      <c r="X153">
        <v>0</v>
      </c>
      <c r="Y153" t="s">
        <v>54</v>
      </c>
      <c r="Z153">
        <v>1</v>
      </c>
      <c r="AA153" t="s">
        <v>54</v>
      </c>
      <c r="AB153">
        <v>1</v>
      </c>
      <c r="AC153">
        <f t="shared" si="17"/>
        <v>4</v>
      </c>
      <c r="AD153">
        <f t="shared" si="18"/>
        <v>1</v>
      </c>
      <c r="AE153" t="s">
        <v>54</v>
      </c>
      <c r="AF153">
        <v>1</v>
      </c>
      <c r="AG153" t="b">
        <v>0</v>
      </c>
      <c r="AH153">
        <v>1</v>
      </c>
      <c r="AI153" t="s">
        <v>57</v>
      </c>
      <c r="AJ153">
        <v>1</v>
      </c>
      <c r="AK153">
        <v>0</v>
      </c>
      <c r="AL153">
        <f t="shared" si="19"/>
        <v>5</v>
      </c>
      <c r="AM153">
        <f t="shared" si="20"/>
        <v>0</v>
      </c>
      <c r="AN153" t="s">
        <v>63</v>
      </c>
      <c r="AO153">
        <v>4</v>
      </c>
      <c r="AP153" t="s">
        <v>23</v>
      </c>
      <c r="AQ153">
        <v>2</v>
      </c>
      <c r="AR153" t="s">
        <v>61</v>
      </c>
      <c r="AS153" t="s">
        <v>61</v>
      </c>
      <c r="AT153" t="s">
        <v>61</v>
      </c>
      <c r="AU153" t="s">
        <v>62</v>
      </c>
      <c r="AV153">
        <v>5</v>
      </c>
      <c r="AW153">
        <v>5</v>
      </c>
      <c r="AX153">
        <v>5</v>
      </c>
      <c r="AY153">
        <v>4</v>
      </c>
      <c r="AZ153">
        <f t="shared" si="21"/>
        <v>19</v>
      </c>
      <c r="BA153">
        <f t="shared" si="22"/>
        <v>2</v>
      </c>
      <c r="BB153" t="s">
        <v>54</v>
      </c>
      <c r="BC153" t="s">
        <v>55</v>
      </c>
      <c r="BD153" t="s">
        <v>55</v>
      </c>
      <c r="BE153" t="s">
        <v>55</v>
      </c>
      <c r="BF153" t="s">
        <v>55</v>
      </c>
      <c r="BG153" t="s">
        <v>55</v>
      </c>
      <c r="BH153">
        <v>1</v>
      </c>
      <c r="BI153">
        <v>0</v>
      </c>
      <c r="BJ153">
        <v>0</v>
      </c>
      <c r="BK153">
        <v>0</v>
      </c>
      <c r="BL153">
        <v>2</v>
      </c>
      <c r="BM153">
        <v>0</v>
      </c>
      <c r="BO153" t="s">
        <v>68</v>
      </c>
      <c r="BP153">
        <v>2</v>
      </c>
      <c r="BQ153" t="s">
        <v>54</v>
      </c>
      <c r="BR153">
        <v>1</v>
      </c>
      <c r="BS153" t="s">
        <v>72</v>
      </c>
      <c r="BT153">
        <v>4</v>
      </c>
      <c r="BU153" t="s">
        <v>73</v>
      </c>
      <c r="BV153">
        <v>2</v>
      </c>
      <c r="BX153" t="s">
        <v>76</v>
      </c>
      <c r="BY153">
        <v>4</v>
      </c>
      <c r="BZ153">
        <v>3</v>
      </c>
      <c r="CA153" t="s">
        <v>54</v>
      </c>
      <c r="CB153" t="s">
        <v>54</v>
      </c>
      <c r="CC153" t="s">
        <v>54</v>
      </c>
      <c r="CD153" t="s">
        <v>54</v>
      </c>
      <c r="CE153" t="s">
        <v>55</v>
      </c>
      <c r="CF153" t="s">
        <v>54</v>
      </c>
      <c r="CG153">
        <v>0</v>
      </c>
      <c r="CH153">
        <v>0</v>
      </c>
      <c r="CI153">
        <v>0</v>
      </c>
      <c r="CJ153">
        <v>0</v>
      </c>
      <c r="CK153">
        <v>1</v>
      </c>
      <c r="CL153">
        <v>0</v>
      </c>
      <c r="CM153">
        <f t="shared" si="23"/>
        <v>1</v>
      </c>
    </row>
    <row r="154" spans="1:91" x14ac:dyDescent="0.25">
      <c r="A154">
        <v>152</v>
      </c>
      <c r="B154">
        <v>24</v>
      </c>
      <c r="C154">
        <f t="shared" si="16"/>
        <v>1</v>
      </c>
      <c r="D154" t="s">
        <v>42</v>
      </c>
      <c r="E154">
        <v>2</v>
      </c>
      <c r="F154" t="s">
        <v>44</v>
      </c>
      <c r="G154">
        <v>1</v>
      </c>
      <c r="H154">
        <v>2</v>
      </c>
      <c r="I154" t="s">
        <v>80</v>
      </c>
      <c r="J154">
        <v>2</v>
      </c>
      <c r="M154" t="s">
        <v>50</v>
      </c>
      <c r="N154">
        <v>2</v>
      </c>
      <c r="O154" t="s">
        <v>54</v>
      </c>
      <c r="P154">
        <v>1</v>
      </c>
      <c r="Q154" t="s">
        <v>54</v>
      </c>
      <c r="R154">
        <v>1</v>
      </c>
      <c r="S154" t="s">
        <v>54</v>
      </c>
      <c r="T154">
        <v>1</v>
      </c>
      <c r="U154" t="s">
        <v>54</v>
      </c>
      <c r="V154">
        <v>1</v>
      </c>
      <c r="W154" t="s">
        <v>55</v>
      </c>
      <c r="X154">
        <v>0</v>
      </c>
      <c r="Y154" t="s">
        <v>55</v>
      </c>
      <c r="Z154">
        <v>0</v>
      </c>
      <c r="AA154" t="s">
        <v>54</v>
      </c>
      <c r="AB154">
        <v>1</v>
      </c>
      <c r="AC154">
        <f t="shared" si="17"/>
        <v>5</v>
      </c>
      <c r="AD154">
        <f t="shared" si="18"/>
        <v>1</v>
      </c>
      <c r="AE154" t="s">
        <v>54</v>
      </c>
      <c r="AF154">
        <v>1</v>
      </c>
      <c r="AG154" t="b">
        <v>1</v>
      </c>
      <c r="AH154">
        <v>0</v>
      </c>
      <c r="AI154" t="s">
        <v>57</v>
      </c>
      <c r="AJ154">
        <v>1</v>
      </c>
      <c r="AK154">
        <v>0</v>
      </c>
      <c r="AL154">
        <f t="shared" si="19"/>
        <v>5</v>
      </c>
      <c r="AM154">
        <f t="shared" si="20"/>
        <v>0</v>
      </c>
      <c r="AN154" t="s">
        <v>63</v>
      </c>
      <c r="AO154">
        <v>4</v>
      </c>
      <c r="AP154" t="s">
        <v>66</v>
      </c>
      <c r="AQ154">
        <v>3</v>
      </c>
      <c r="AR154" t="s">
        <v>63</v>
      </c>
      <c r="AS154" t="s">
        <v>64</v>
      </c>
      <c r="AT154" t="s">
        <v>63</v>
      </c>
      <c r="AU154" t="s">
        <v>62</v>
      </c>
      <c r="AV154">
        <v>4</v>
      </c>
      <c r="AW154">
        <v>3</v>
      </c>
      <c r="AX154">
        <v>4</v>
      </c>
      <c r="AY154">
        <v>4</v>
      </c>
      <c r="AZ154">
        <f t="shared" si="21"/>
        <v>15</v>
      </c>
      <c r="BA154">
        <f t="shared" si="22"/>
        <v>1</v>
      </c>
      <c r="BB154" t="s">
        <v>55</v>
      </c>
      <c r="BC154" t="s">
        <v>55</v>
      </c>
      <c r="BD154" t="s">
        <v>55</v>
      </c>
      <c r="BE154" t="s">
        <v>55</v>
      </c>
      <c r="BF154" t="s">
        <v>55</v>
      </c>
      <c r="BG154" t="s">
        <v>54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3</v>
      </c>
      <c r="BO154" t="s">
        <v>63</v>
      </c>
      <c r="BP154">
        <v>4</v>
      </c>
      <c r="BQ154" t="s">
        <v>54</v>
      </c>
      <c r="BR154">
        <v>1</v>
      </c>
      <c r="BS154" t="s">
        <v>69</v>
      </c>
      <c r="BT154">
        <v>1</v>
      </c>
      <c r="BU154" t="s">
        <v>74</v>
      </c>
      <c r="BV154">
        <v>1</v>
      </c>
      <c r="BX154" t="s">
        <v>78</v>
      </c>
      <c r="BY154">
        <v>1</v>
      </c>
      <c r="BZ154">
        <v>1</v>
      </c>
      <c r="CA154" t="s">
        <v>55</v>
      </c>
      <c r="CB154" t="s">
        <v>54</v>
      </c>
      <c r="CC154" t="s">
        <v>54</v>
      </c>
      <c r="CD154" t="s">
        <v>54</v>
      </c>
      <c r="CE154" t="s">
        <v>54</v>
      </c>
      <c r="CF154" t="s">
        <v>55</v>
      </c>
      <c r="CG154">
        <v>1</v>
      </c>
      <c r="CH154">
        <v>0</v>
      </c>
      <c r="CI154">
        <v>0</v>
      </c>
      <c r="CJ154">
        <v>0</v>
      </c>
      <c r="CK154">
        <v>0</v>
      </c>
      <c r="CL154">
        <v>1</v>
      </c>
      <c r="CM154">
        <f t="shared" si="23"/>
        <v>2</v>
      </c>
    </row>
    <row r="155" spans="1:91" x14ac:dyDescent="0.25">
      <c r="A155">
        <v>153</v>
      </c>
      <c r="B155">
        <v>21</v>
      </c>
      <c r="C155">
        <f t="shared" si="16"/>
        <v>1</v>
      </c>
      <c r="D155" t="s">
        <v>42</v>
      </c>
      <c r="E155">
        <v>2</v>
      </c>
      <c r="F155" t="s">
        <v>44</v>
      </c>
      <c r="G155">
        <v>1</v>
      </c>
      <c r="H155">
        <v>2</v>
      </c>
      <c r="I155" t="s">
        <v>80</v>
      </c>
      <c r="J155">
        <v>2</v>
      </c>
      <c r="M155" t="s">
        <v>52</v>
      </c>
      <c r="N155">
        <v>4</v>
      </c>
      <c r="O155" t="s">
        <v>54</v>
      </c>
      <c r="P155">
        <v>1</v>
      </c>
      <c r="Q155" t="s">
        <v>54</v>
      </c>
      <c r="R155">
        <v>1</v>
      </c>
      <c r="S155" t="s">
        <v>54</v>
      </c>
      <c r="T155">
        <v>1</v>
      </c>
      <c r="U155" t="s">
        <v>54</v>
      </c>
      <c r="V155">
        <v>1</v>
      </c>
      <c r="W155" t="s">
        <v>54</v>
      </c>
      <c r="X155">
        <v>1</v>
      </c>
      <c r="Y155" t="s">
        <v>54</v>
      </c>
      <c r="Z155">
        <v>1</v>
      </c>
      <c r="AA155" t="s">
        <v>54</v>
      </c>
      <c r="AB155">
        <v>1</v>
      </c>
      <c r="AC155">
        <f t="shared" si="17"/>
        <v>7</v>
      </c>
      <c r="AD155">
        <f t="shared" si="18"/>
        <v>2</v>
      </c>
      <c r="AE155" t="s">
        <v>54</v>
      </c>
      <c r="AF155">
        <v>1</v>
      </c>
      <c r="AG155" t="b">
        <v>1</v>
      </c>
      <c r="AH155">
        <v>0</v>
      </c>
      <c r="AI155" t="s">
        <v>57</v>
      </c>
      <c r="AJ155">
        <v>1</v>
      </c>
      <c r="AK155">
        <v>0</v>
      </c>
      <c r="AL155">
        <f t="shared" si="19"/>
        <v>7</v>
      </c>
      <c r="AM155">
        <f t="shared" si="20"/>
        <v>1</v>
      </c>
      <c r="AN155" t="s">
        <v>64</v>
      </c>
      <c r="AO155">
        <v>3</v>
      </c>
      <c r="AP155" t="s">
        <v>66</v>
      </c>
      <c r="AQ155">
        <v>3</v>
      </c>
      <c r="AR155" t="s">
        <v>64</v>
      </c>
      <c r="AS155" t="s">
        <v>64</v>
      </c>
      <c r="AT155" t="s">
        <v>64</v>
      </c>
      <c r="AU155" t="s">
        <v>63</v>
      </c>
      <c r="AV155">
        <v>3</v>
      </c>
      <c r="AW155">
        <v>3</v>
      </c>
      <c r="AX155">
        <v>3</v>
      </c>
      <c r="AY155">
        <v>2</v>
      </c>
      <c r="AZ155">
        <f t="shared" si="21"/>
        <v>11</v>
      </c>
      <c r="BA155">
        <f t="shared" si="22"/>
        <v>0</v>
      </c>
      <c r="BB155" t="s">
        <v>55</v>
      </c>
      <c r="BC155" t="s">
        <v>55</v>
      </c>
      <c r="BD155" t="s">
        <v>55</v>
      </c>
      <c r="BE155" t="s">
        <v>55</v>
      </c>
      <c r="BF155" t="s">
        <v>55</v>
      </c>
      <c r="BG155" t="s">
        <v>54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3</v>
      </c>
      <c r="BO155" t="s">
        <v>63</v>
      </c>
      <c r="BP155">
        <v>4</v>
      </c>
      <c r="BQ155" t="s">
        <v>54</v>
      </c>
      <c r="BR155">
        <v>1</v>
      </c>
      <c r="BS155" t="s">
        <v>69</v>
      </c>
      <c r="BT155">
        <v>1</v>
      </c>
      <c r="BU155" t="s">
        <v>74</v>
      </c>
      <c r="BV155">
        <v>1</v>
      </c>
      <c r="BX155" t="s">
        <v>77</v>
      </c>
      <c r="BY155">
        <v>2</v>
      </c>
      <c r="BZ155">
        <v>2</v>
      </c>
      <c r="CA155" t="s">
        <v>55</v>
      </c>
      <c r="CB155" t="s">
        <v>54</v>
      </c>
      <c r="CC155" t="s">
        <v>54</v>
      </c>
      <c r="CD155" t="s">
        <v>55</v>
      </c>
      <c r="CE155" t="s">
        <v>55</v>
      </c>
      <c r="CF155" t="s">
        <v>55</v>
      </c>
      <c r="CG155">
        <v>1</v>
      </c>
      <c r="CH155">
        <v>0</v>
      </c>
      <c r="CI155">
        <v>0</v>
      </c>
      <c r="CJ155">
        <v>1</v>
      </c>
      <c r="CK155">
        <v>1</v>
      </c>
      <c r="CL155">
        <v>1</v>
      </c>
      <c r="CM155">
        <f t="shared" si="23"/>
        <v>4</v>
      </c>
    </row>
    <row r="156" spans="1:91" x14ac:dyDescent="0.25">
      <c r="A156">
        <v>154</v>
      </c>
      <c r="B156">
        <v>20</v>
      </c>
      <c r="C156">
        <f t="shared" si="16"/>
        <v>1</v>
      </c>
      <c r="D156" t="s">
        <v>42</v>
      </c>
      <c r="E156">
        <v>2</v>
      </c>
      <c r="F156" t="s">
        <v>44</v>
      </c>
      <c r="G156">
        <v>1</v>
      </c>
      <c r="H156">
        <v>2</v>
      </c>
      <c r="I156" t="s">
        <v>80</v>
      </c>
      <c r="J156">
        <v>2</v>
      </c>
      <c r="M156" t="s">
        <v>52</v>
      </c>
      <c r="N156">
        <v>4</v>
      </c>
      <c r="O156" t="s">
        <v>54</v>
      </c>
      <c r="P156">
        <v>1</v>
      </c>
      <c r="Q156" t="s">
        <v>54</v>
      </c>
      <c r="R156">
        <v>1</v>
      </c>
      <c r="S156" t="s">
        <v>54</v>
      </c>
      <c r="T156">
        <v>1</v>
      </c>
      <c r="U156" t="s">
        <v>54</v>
      </c>
      <c r="V156">
        <v>1</v>
      </c>
      <c r="W156" t="s">
        <v>54</v>
      </c>
      <c r="X156">
        <v>1</v>
      </c>
      <c r="Y156" t="s">
        <v>54</v>
      </c>
      <c r="Z156">
        <v>1</v>
      </c>
      <c r="AA156" t="s">
        <v>54</v>
      </c>
      <c r="AB156">
        <v>1</v>
      </c>
      <c r="AC156">
        <f t="shared" si="17"/>
        <v>7</v>
      </c>
      <c r="AD156">
        <f t="shared" si="18"/>
        <v>2</v>
      </c>
      <c r="AE156" t="s">
        <v>54</v>
      </c>
      <c r="AF156">
        <v>1</v>
      </c>
      <c r="AG156" t="b">
        <v>1</v>
      </c>
      <c r="AH156">
        <v>0</v>
      </c>
      <c r="AI156" t="s">
        <v>57</v>
      </c>
      <c r="AJ156">
        <v>1</v>
      </c>
      <c r="AK156">
        <v>0</v>
      </c>
      <c r="AL156">
        <f t="shared" si="19"/>
        <v>7</v>
      </c>
      <c r="AM156">
        <f t="shared" si="20"/>
        <v>1</v>
      </c>
      <c r="AN156" t="s">
        <v>64</v>
      </c>
      <c r="AO156">
        <v>3</v>
      </c>
      <c r="AP156" t="s">
        <v>66</v>
      </c>
      <c r="AQ156">
        <v>3</v>
      </c>
      <c r="AR156" t="s">
        <v>64</v>
      </c>
      <c r="AS156" t="s">
        <v>64</v>
      </c>
      <c r="AT156" t="s">
        <v>64</v>
      </c>
      <c r="AU156" t="s">
        <v>63</v>
      </c>
      <c r="AV156">
        <v>3</v>
      </c>
      <c r="AW156">
        <v>3</v>
      </c>
      <c r="AX156">
        <v>3</v>
      </c>
      <c r="AY156">
        <v>2</v>
      </c>
      <c r="AZ156">
        <f t="shared" si="21"/>
        <v>11</v>
      </c>
      <c r="BA156">
        <f t="shared" si="22"/>
        <v>0</v>
      </c>
      <c r="BB156" t="s">
        <v>55</v>
      </c>
      <c r="BC156" t="s">
        <v>55</v>
      </c>
      <c r="BD156" t="s">
        <v>55</v>
      </c>
      <c r="BE156" t="s">
        <v>55</v>
      </c>
      <c r="BF156" t="s">
        <v>55</v>
      </c>
      <c r="BG156" t="s">
        <v>54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3</v>
      </c>
      <c r="BO156" t="s">
        <v>61</v>
      </c>
      <c r="BP156">
        <v>5</v>
      </c>
      <c r="BQ156" t="s">
        <v>54</v>
      </c>
      <c r="BR156">
        <v>1</v>
      </c>
      <c r="BS156" t="s">
        <v>72</v>
      </c>
      <c r="BT156">
        <v>4</v>
      </c>
      <c r="BU156" t="s">
        <v>73</v>
      </c>
      <c r="BV156">
        <v>2</v>
      </c>
      <c r="BX156" t="s">
        <v>77</v>
      </c>
      <c r="BY156">
        <v>2</v>
      </c>
      <c r="BZ156">
        <v>2</v>
      </c>
      <c r="CA156" t="s">
        <v>55</v>
      </c>
      <c r="CB156" t="s">
        <v>54</v>
      </c>
      <c r="CC156" t="s">
        <v>54</v>
      </c>
      <c r="CD156" t="s">
        <v>54</v>
      </c>
      <c r="CE156" t="s">
        <v>55</v>
      </c>
      <c r="CF156" t="s">
        <v>54</v>
      </c>
      <c r="CG156">
        <v>1</v>
      </c>
      <c r="CH156">
        <v>0</v>
      </c>
      <c r="CI156">
        <v>0</v>
      </c>
      <c r="CJ156">
        <v>0</v>
      </c>
      <c r="CK156">
        <v>1</v>
      </c>
      <c r="CL156">
        <v>0</v>
      </c>
      <c r="CM156">
        <f t="shared" si="23"/>
        <v>2</v>
      </c>
    </row>
    <row r="157" spans="1:91" x14ac:dyDescent="0.25">
      <c r="A157">
        <v>155</v>
      </c>
      <c r="B157">
        <v>20</v>
      </c>
      <c r="C157">
        <f t="shared" si="16"/>
        <v>1</v>
      </c>
      <c r="D157" t="s">
        <v>41</v>
      </c>
      <c r="E157">
        <v>1</v>
      </c>
      <c r="F157" t="s">
        <v>44</v>
      </c>
      <c r="G157">
        <v>1</v>
      </c>
      <c r="H157">
        <v>1</v>
      </c>
      <c r="I157" t="s">
        <v>80</v>
      </c>
      <c r="J157">
        <v>2</v>
      </c>
      <c r="M157" t="s">
        <v>49</v>
      </c>
      <c r="N157">
        <v>1</v>
      </c>
      <c r="O157" t="s">
        <v>55</v>
      </c>
      <c r="P157">
        <v>0</v>
      </c>
      <c r="Q157" t="s">
        <v>54</v>
      </c>
      <c r="R157">
        <v>1</v>
      </c>
      <c r="S157" t="s">
        <v>55</v>
      </c>
      <c r="T157">
        <v>0</v>
      </c>
      <c r="U157" t="s">
        <v>54</v>
      </c>
      <c r="V157">
        <v>1</v>
      </c>
      <c r="W157" t="s">
        <v>55</v>
      </c>
      <c r="X157">
        <v>0</v>
      </c>
      <c r="Y157" t="s">
        <v>55</v>
      </c>
      <c r="Z157">
        <v>0</v>
      </c>
      <c r="AA157" t="s">
        <v>54</v>
      </c>
      <c r="AB157">
        <v>1</v>
      </c>
      <c r="AC157">
        <f t="shared" si="17"/>
        <v>3</v>
      </c>
      <c r="AD157">
        <f t="shared" si="18"/>
        <v>0</v>
      </c>
      <c r="AE157" t="s">
        <v>54</v>
      </c>
      <c r="AF157">
        <v>1</v>
      </c>
      <c r="AG157" t="b">
        <v>0</v>
      </c>
      <c r="AH157">
        <v>1</v>
      </c>
      <c r="AI157" t="s">
        <v>57</v>
      </c>
      <c r="AJ157">
        <v>1</v>
      </c>
      <c r="AK157">
        <v>0</v>
      </c>
      <c r="AL157">
        <f t="shared" si="19"/>
        <v>4</v>
      </c>
      <c r="AM157">
        <f t="shared" si="20"/>
        <v>0</v>
      </c>
      <c r="AN157" t="s">
        <v>64</v>
      </c>
      <c r="AO157">
        <v>3</v>
      </c>
      <c r="AP157" t="s">
        <v>66</v>
      </c>
      <c r="AQ157">
        <v>3</v>
      </c>
      <c r="AR157" t="s">
        <v>63</v>
      </c>
      <c r="AS157" t="s">
        <v>62</v>
      </c>
      <c r="AT157" t="s">
        <v>63</v>
      </c>
      <c r="AU157" t="s">
        <v>63</v>
      </c>
      <c r="AV157">
        <v>4</v>
      </c>
      <c r="AW157">
        <v>2</v>
      </c>
      <c r="AX157">
        <v>4</v>
      </c>
      <c r="AY157">
        <v>2</v>
      </c>
      <c r="AZ157">
        <f t="shared" si="21"/>
        <v>12</v>
      </c>
      <c r="BA157">
        <f t="shared" si="22"/>
        <v>1</v>
      </c>
      <c r="BB157" t="s">
        <v>55</v>
      </c>
      <c r="BC157" t="s">
        <v>54</v>
      </c>
      <c r="BD157" t="s">
        <v>55</v>
      </c>
      <c r="BE157" t="s">
        <v>55</v>
      </c>
      <c r="BF157" t="s">
        <v>55</v>
      </c>
      <c r="BG157" t="s">
        <v>55</v>
      </c>
      <c r="BH157">
        <v>0</v>
      </c>
      <c r="BI157">
        <v>1</v>
      </c>
      <c r="BJ157">
        <v>0</v>
      </c>
      <c r="BK157">
        <v>0</v>
      </c>
      <c r="BL157">
        <v>2</v>
      </c>
      <c r="BM157">
        <v>0</v>
      </c>
      <c r="BO157" t="s">
        <v>61</v>
      </c>
      <c r="BP157">
        <v>5</v>
      </c>
      <c r="BQ157" t="s">
        <v>55</v>
      </c>
      <c r="BR157">
        <v>0</v>
      </c>
      <c r="BX157" t="s">
        <v>78</v>
      </c>
      <c r="BY157">
        <v>1</v>
      </c>
      <c r="BZ157">
        <v>1</v>
      </c>
      <c r="CA157" t="s">
        <v>55</v>
      </c>
      <c r="CB157" t="s">
        <v>55</v>
      </c>
      <c r="CC157" t="s">
        <v>54</v>
      </c>
      <c r="CD157" t="s">
        <v>54</v>
      </c>
      <c r="CE157" t="s">
        <v>54</v>
      </c>
      <c r="CF157" t="s">
        <v>54</v>
      </c>
      <c r="CG157">
        <v>1</v>
      </c>
      <c r="CH157">
        <v>1</v>
      </c>
      <c r="CI157">
        <v>0</v>
      </c>
      <c r="CJ157">
        <v>0</v>
      </c>
      <c r="CK157">
        <v>0</v>
      </c>
      <c r="CL157">
        <v>0</v>
      </c>
      <c r="CM157">
        <f t="shared" si="23"/>
        <v>2</v>
      </c>
    </row>
    <row r="158" spans="1:91" x14ac:dyDescent="0.25">
      <c r="A158">
        <v>156</v>
      </c>
      <c r="B158">
        <v>20</v>
      </c>
      <c r="C158">
        <f t="shared" si="16"/>
        <v>1</v>
      </c>
      <c r="D158" t="s">
        <v>42</v>
      </c>
      <c r="E158">
        <v>2</v>
      </c>
      <c r="F158" t="s">
        <v>44</v>
      </c>
      <c r="G158">
        <v>1</v>
      </c>
      <c r="H158">
        <v>2</v>
      </c>
      <c r="I158" t="s">
        <v>80</v>
      </c>
      <c r="J158">
        <v>2</v>
      </c>
      <c r="M158" t="s">
        <v>8</v>
      </c>
      <c r="N158">
        <v>5</v>
      </c>
      <c r="O158" t="s">
        <v>54</v>
      </c>
      <c r="P158">
        <v>1</v>
      </c>
      <c r="Q158" t="s">
        <v>54</v>
      </c>
      <c r="R158">
        <v>1</v>
      </c>
      <c r="S158" t="s">
        <v>54</v>
      </c>
      <c r="T158">
        <v>1</v>
      </c>
      <c r="U158" t="s">
        <v>54</v>
      </c>
      <c r="V158">
        <v>1</v>
      </c>
      <c r="W158" t="s">
        <v>55</v>
      </c>
      <c r="X158">
        <v>0</v>
      </c>
      <c r="Y158" t="s">
        <v>55</v>
      </c>
      <c r="Z158">
        <v>0</v>
      </c>
      <c r="AA158" t="s">
        <v>54</v>
      </c>
      <c r="AB158">
        <v>1</v>
      </c>
      <c r="AC158">
        <f t="shared" si="17"/>
        <v>5</v>
      </c>
      <c r="AD158">
        <f t="shared" si="18"/>
        <v>1</v>
      </c>
      <c r="AE158" t="s">
        <v>54</v>
      </c>
      <c r="AF158">
        <v>1</v>
      </c>
      <c r="AG158" t="b">
        <v>1</v>
      </c>
      <c r="AH158">
        <v>0</v>
      </c>
      <c r="AI158" t="s">
        <v>58</v>
      </c>
      <c r="AJ158">
        <v>2</v>
      </c>
      <c r="AK158">
        <v>1</v>
      </c>
      <c r="AL158">
        <f t="shared" si="19"/>
        <v>6</v>
      </c>
      <c r="AM158">
        <f t="shared" si="20"/>
        <v>1</v>
      </c>
      <c r="AN158" t="s">
        <v>64</v>
      </c>
      <c r="AO158">
        <v>3</v>
      </c>
      <c r="AP158" t="s">
        <v>67</v>
      </c>
      <c r="AQ158">
        <v>5</v>
      </c>
      <c r="AR158" t="s">
        <v>61</v>
      </c>
      <c r="AS158" t="s">
        <v>61</v>
      </c>
      <c r="AT158" t="s">
        <v>61</v>
      </c>
      <c r="AU158" t="s">
        <v>63</v>
      </c>
      <c r="AV158">
        <v>5</v>
      </c>
      <c r="AW158">
        <v>5</v>
      </c>
      <c r="AX158">
        <v>5</v>
      </c>
      <c r="AY158">
        <v>2</v>
      </c>
      <c r="AZ158">
        <f t="shared" si="21"/>
        <v>17</v>
      </c>
      <c r="BA158">
        <f t="shared" si="22"/>
        <v>2</v>
      </c>
      <c r="BB158" t="s">
        <v>55</v>
      </c>
      <c r="BC158" t="s">
        <v>54</v>
      </c>
      <c r="BD158" t="s">
        <v>55</v>
      </c>
      <c r="BE158" t="s">
        <v>55</v>
      </c>
      <c r="BF158" t="s">
        <v>55</v>
      </c>
      <c r="BG158" t="s">
        <v>55</v>
      </c>
      <c r="BH158">
        <v>0</v>
      </c>
      <c r="BI158">
        <v>1</v>
      </c>
      <c r="BJ158">
        <v>0</v>
      </c>
      <c r="BK158">
        <v>0</v>
      </c>
      <c r="BL158">
        <v>2</v>
      </c>
      <c r="BM158">
        <v>0</v>
      </c>
      <c r="BO158" t="s">
        <v>63</v>
      </c>
      <c r="BP158">
        <v>4</v>
      </c>
      <c r="BQ158" t="s">
        <v>55</v>
      </c>
      <c r="BR158">
        <v>0</v>
      </c>
      <c r="BX158" t="s">
        <v>78</v>
      </c>
      <c r="BY158">
        <v>1</v>
      </c>
      <c r="BZ158">
        <v>1</v>
      </c>
      <c r="CA158" t="s">
        <v>55</v>
      </c>
      <c r="CB158" t="s">
        <v>55</v>
      </c>
      <c r="CC158" t="s">
        <v>54</v>
      </c>
      <c r="CD158" t="s">
        <v>54</v>
      </c>
      <c r="CE158" t="s">
        <v>54</v>
      </c>
      <c r="CF158" t="s">
        <v>55</v>
      </c>
      <c r="CG158">
        <v>1</v>
      </c>
      <c r="CH158">
        <v>1</v>
      </c>
      <c r="CI158">
        <v>0</v>
      </c>
      <c r="CJ158">
        <v>0</v>
      </c>
      <c r="CK158">
        <v>0</v>
      </c>
      <c r="CL158">
        <v>1</v>
      </c>
      <c r="CM158">
        <f t="shared" si="23"/>
        <v>3</v>
      </c>
    </row>
    <row r="159" spans="1:91" x14ac:dyDescent="0.25">
      <c r="A159">
        <v>157</v>
      </c>
      <c r="B159">
        <v>20</v>
      </c>
      <c r="C159">
        <f t="shared" si="16"/>
        <v>1</v>
      </c>
      <c r="D159" t="s">
        <v>42</v>
      </c>
      <c r="E159">
        <v>2</v>
      </c>
      <c r="F159" t="s">
        <v>44</v>
      </c>
      <c r="G159">
        <v>1</v>
      </c>
      <c r="H159">
        <v>1</v>
      </c>
      <c r="I159" t="s">
        <v>80</v>
      </c>
      <c r="J159">
        <v>2</v>
      </c>
      <c r="M159" t="s">
        <v>49</v>
      </c>
      <c r="N159">
        <v>1</v>
      </c>
      <c r="O159" t="s">
        <v>55</v>
      </c>
      <c r="P159">
        <v>0</v>
      </c>
      <c r="Q159" t="s">
        <v>54</v>
      </c>
      <c r="R159">
        <v>1</v>
      </c>
      <c r="S159" t="s">
        <v>55</v>
      </c>
      <c r="T159">
        <v>0</v>
      </c>
      <c r="U159" t="s">
        <v>55</v>
      </c>
      <c r="V159">
        <v>0</v>
      </c>
      <c r="W159" t="s">
        <v>55</v>
      </c>
      <c r="X159">
        <v>0</v>
      </c>
      <c r="Y159" t="s">
        <v>55</v>
      </c>
      <c r="Z159">
        <v>0</v>
      </c>
      <c r="AA159" t="s">
        <v>54</v>
      </c>
      <c r="AB159">
        <v>1</v>
      </c>
      <c r="AC159">
        <f t="shared" si="17"/>
        <v>2</v>
      </c>
      <c r="AD159">
        <f t="shared" si="18"/>
        <v>0</v>
      </c>
      <c r="AE159" t="s">
        <v>54</v>
      </c>
      <c r="AF159">
        <v>1</v>
      </c>
      <c r="AG159" t="b">
        <v>0</v>
      </c>
      <c r="AH159">
        <v>1</v>
      </c>
      <c r="AI159" t="s">
        <v>56</v>
      </c>
      <c r="AJ159">
        <v>0</v>
      </c>
      <c r="AK159">
        <v>0</v>
      </c>
      <c r="AL159">
        <f t="shared" si="19"/>
        <v>3</v>
      </c>
      <c r="AM159">
        <f t="shared" si="20"/>
        <v>0</v>
      </c>
      <c r="AN159" t="s">
        <v>63</v>
      </c>
      <c r="AO159">
        <v>4</v>
      </c>
      <c r="AP159" t="s">
        <v>66</v>
      </c>
      <c r="AQ159">
        <v>3</v>
      </c>
      <c r="AR159" t="s">
        <v>63</v>
      </c>
      <c r="AS159" t="s">
        <v>63</v>
      </c>
      <c r="AT159" t="s">
        <v>63</v>
      </c>
      <c r="AU159" t="s">
        <v>63</v>
      </c>
      <c r="AV159">
        <v>4</v>
      </c>
      <c r="AW159">
        <v>4</v>
      </c>
      <c r="AX159">
        <v>4</v>
      </c>
      <c r="AY159">
        <v>2</v>
      </c>
      <c r="AZ159">
        <f t="shared" si="21"/>
        <v>14</v>
      </c>
      <c r="BA159">
        <f t="shared" si="22"/>
        <v>1</v>
      </c>
      <c r="BB159" t="s">
        <v>54</v>
      </c>
      <c r="BC159" t="s">
        <v>55</v>
      </c>
      <c r="BD159" t="s">
        <v>55</v>
      </c>
      <c r="BE159" t="s">
        <v>55</v>
      </c>
      <c r="BF159" t="s">
        <v>55</v>
      </c>
      <c r="BG159" t="s">
        <v>55</v>
      </c>
      <c r="BH159">
        <v>1</v>
      </c>
      <c r="BI159">
        <v>0</v>
      </c>
      <c r="BJ159">
        <v>0</v>
      </c>
      <c r="BK159">
        <v>0</v>
      </c>
      <c r="BL159">
        <v>2</v>
      </c>
      <c r="BM159">
        <v>0</v>
      </c>
      <c r="BO159" t="s">
        <v>64</v>
      </c>
      <c r="BP159">
        <v>3</v>
      </c>
      <c r="BQ159" t="s">
        <v>54</v>
      </c>
      <c r="BR159">
        <v>1</v>
      </c>
      <c r="BS159" t="s">
        <v>69</v>
      </c>
      <c r="BT159">
        <v>1</v>
      </c>
      <c r="BU159" t="s">
        <v>75</v>
      </c>
      <c r="BV159">
        <v>1</v>
      </c>
      <c r="BX159" t="s">
        <v>77</v>
      </c>
      <c r="BY159">
        <v>2</v>
      </c>
      <c r="BZ159">
        <v>2</v>
      </c>
      <c r="CA159" t="s">
        <v>55</v>
      </c>
      <c r="CB159" t="s">
        <v>54</v>
      </c>
      <c r="CC159" t="s">
        <v>55</v>
      </c>
      <c r="CD159" t="s">
        <v>55</v>
      </c>
      <c r="CE159" t="s">
        <v>54</v>
      </c>
      <c r="CF159" t="s">
        <v>54</v>
      </c>
      <c r="CG159">
        <v>1</v>
      </c>
      <c r="CH159">
        <v>0</v>
      </c>
      <c r="CI159">
        <v>1</v>
      </c>
      <c r="CJ159">
        <v>1</v>
      </c>
      <c r="CK159">
        <v>0</v>
      </c>
      <c r="CL159">
        <v>0</v>
      </c>
      <c r="CM159">
        <f t="shared" si="23"/>
        <v>3</v>
      </c>
    </row>
    <row r="160" spans="1:91" x14ac:dyDescent="0.25">
      <c r="A160">
        <v>159</v>
      </c>
      <c r="B160">
        <v>19</v>
      </c>
      <c r="C160">
        <f t="shared" si="16"/>
        <v>1</v>
      </c>
      <c r="D160" t="s">
        <v>42</v>
      </c>
      <c r="E160">
        <v>2</v>
      </c>
      <c r="F160" t="s">
        <v>44</v>
      </c>
      <c r="G160">
        <v>1</v>
      </c>
      <c r="H160">
        <v>1</v>
      </c>
      <c r="I160" t="s">
        <v>80</v>
      </c>
      <c r="J160">
        <v>2</v>
      </c>
      <c r="M160" t="s">
        <v>52</v>
      </c>
      <c r="N160">
        <v>4</v>
      </c>
      <c r="O160" t="s">
        <v>54</v>
      </c>
      <c r="P160">
        <v>1</v>
      </c>
      <c r="Q160" t="s">
        <v>54</v>
      </c>
      <c r="R160">
        <v>1</v>
      </c>
      <c r="S160" t="s">
        <v>54</v>
      </c>
      <c r="T160">
        <v>1</v>
      </c>
      <c r="U160" t="s">
        <v>54</v>
      </c>
      <c r="V160">
        <v>1</v>
      </c>
      <c r="W160" t="s">
        <v>54</v>
      </c>
      <c r="X160">
        <v>1</v>
      </c>
      <c r="Y160" t="s">
        <v>54</v>
      </c>
      <c r="Z160">
        <v>1</v>
      </c>
      <c r="AA160" t="s">
        <v>54</v>
      </c>
      <c r="AB160">
        <v>1</v>
      </c>
      <c r="AC160">
        <f t="shared" si="17"/>
        <v>7</v>
      </c>
      <c r="AD160">
        <f t="shared" si="18"/>
        <v>2</v>
      </c>
      <c r="AE160" t="s">
        <v>54</v>
      </c>
      <c r="AF160">
        <v>1</v>
      </c>
      <c r="AG160" t="b">
        <v>0</v>
      </c>
      <c r="AH160">
        <v>1</v>
      </c>
      <c r="AI160" t="s">
        <v>57</v>
      </c>
      <c r="AJ160">
        <v>1</v>
      </c>
      <c r="AK160">
        <v>0</v>
      </c>
      <c r="AL160">
        <f t="shared" si="19"/>
        <v>8</v>
      </c>
      <c r="AM160">
        <f t="shared" si="20"/>
        <v>2</v>
      </c>
      <c r="AN160" t="s">
        <v>63</v>
      </c>
      <c r="AO160">
        <v>4</v>
      </c>
      <c r="AP160" t="s">
        <v>67</v>
      </c>
      <c r="AQ160">
        <v>5</v>
      </c>
      <c r="AR160" t="s">
        <v>63</v>
      </c>
      <c r="AS160" t="s">
        <v>64</v>
      </c>
      <c r="AT160" t="s">
        <v>62</v>
      </c>
      <c r="AU160" t="s">
        <v>61</v>
      </c>
      <c r="AV160">
        <v>4</v>
      </c>
      <c r="AW160">
        <v>3</v>
      </c>
      <c r="AX160">
        <v>2</v>
      </c>
      <c r="AY160">
        <v>1</v>
      </c>
      <c r="AZ160">
        <f t="shared" si="21"/>
        <v>10</v>
      </c>
      <c r="BA160">
        <f t="shared" si="22"/>
        <v>0</v>
      </c>
      <c r="BB160" t="s">
        <v>55</v>
      </c>
      <c r="BC160" t="s">
        <v>55</v>
      </c>
      <c r="BD160" t="s">
        <v>55</v>
      </c>
      <c r="BE160" t="s">
        <v>55</v>
      </c>
      <c r="BF160" t="s">
        <v>55</v>
      </c>
      <c r="BG160" t="s">
        <v>54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3</v>
      </c>
      <c r="BO160" t="s">
        <v>60</v>
      </c>
      <c r="BP160">
        <v>1</v>
      </c>
      <c r="BQ160" t="s">
        <v>54</v>
      </c>
      <c r="BR160">
        <v>1</v>
      </c>
      <c r="BS160" t="s">
        <v>71</v>
      </c>
      <c r="BT160">
        <v>3</v>
      </c>
      <c r="BU160" t="s">
        <v>74</v>
      </c>
      <c r="BV160">
        <v>1</v>
      </c>
      <c r="BX160" t="s">
        <v>77</v>
      </c>
      <c r="BY160">
        <v>2</v>
      </c>
      <c r="BZ160">
        <v>2</v>
      </c>
      <c r="CA160" t="s">
        <v>55</v>
      </c>
      <c r="CB160" t="s">
        <v>54</v>
      </c>
      <c r="CC160" t="s">
        <v>54</v>
      </c>
      <c r="CD160" t="s">
        <v>55</v>
      </c>
      <c r="CE160" t="s">
        <v>54</v>
      </c>
      <c r="CF160" t="s">
        <v>55</v>
      </c>
      <c r="CG160">
        <v>1</v>
      </c>
      <c r="CH160">
        <v>0</v>
      </c>
      <c r="CI160">
        <v>0</v>
      </c>
      <c r="CJ160">
        <v>1</v>
      </c>
      <c r="CK160">
        <v>0</v>
      </c>
      <c r="CL160">
        <v>1</v>
      </c>
      <c r="CM160">
        <f t="shared" si="23"/>
        <v>3</v>
      </c>
    </row>
    <row r="161" spans="1:91" x14ac:dyDescent="0.25">
      <c r="A161">
        <v>160</v>
      </c>
      <c r="B161">
        <v>22</v>
      </c>
      <c r="C161">
        <f t="shared" si="16"/>
        <v>1</v>
      </c>
      <c r="D161" t="s">
        <v>42</v>
      </c>
      <c r="E161">
        <v>2</v>
      </c>
      <c r="F161" t="s">
        <v>43</v>
      </c>
      <c r="G161">
        <v>2</v>
      </c>
      <c r="H161">
        <v>4</v>
      </c>
      <c r="I161" t="s">
        <v>80</v>
      </c>
      <c r="J161">
        <v>2</v>
      </c>
      <c r="M161" t="s">
        <v>49</v>
      </c>
      <c r="N161">
        <v>1</v>
      </c>
      <c r="O161" t="s">
        <v>54</v>
      </c>
      <c r="P161">
        <v>1</v>
      </c>
      <c r="Q161" t="s">
        <v>54</v>
      </c>
      <c r="R161">
        <v>1</v>
      </c>
      <c r="S161" t="s">
        <v>54</v>
      </c>
      <c r="T161">
        <v>1</v>
      </c>
      <c r="U161" t="s">
        <v>54</v>
      </c>
      <c r="V161">
        <v>1</v>
      </c>
      <c r="W161" t="s">
        <v>54</v>
      </c>
      <c r="X161">
        <v>1</v>
      </c>
      <c r="Y161" t="s">
        <v>54</v>
      </c>
      <c r="Z161">
        <v>1</v>
      </c>
      <c r="AA161" t="s">
        <v>54</v>
      </c>
      <c r="AB161">
        <v>1</v>
      </c>
      <c r="AC161">
        <f t="shared" si="17"/>
        <v>7</v>
      </c>
      <c r="AD161">
        <f t="shared" si="18"/>
        <v>2</v>
      </c>
      <c r="AE161" t="s">
        <v>54</v>
      </c>
      <c r="AF161">
        <v>1</v>
      </c>
      <c r="AG161" t="b">
        <v>1</v>
      </c>
      <c r="AH161">
        <v>0</v>
      </c>
      <c r="AI161" t="s">
        <v>58</v>
      </c>
      <c r="AJ161">
        <v>2</v>
      </c>
      <c r="AK161">
        <v>1</v>
      </c>
      <c r="AL161">
        <f t="shared" si="19"/>
        <v>8</v>
      </c>
      <c r="AM161">
        <f t="shared" si="20"/>
        <v>2</v>
      </c>
      <c r="AN161" t="s">
        <v>61</v>
      </c>
      <c r="AO161">
        <v>5</v>
      </c>
      <c r="AP161" t="s">
        <v>65</v>
      </c>
      <c r="AQ161">
        <v>1</v>
      </c>
      <c r="AR161" t="s">
        <v>63</v>
      </c>
      <c r="AS161" t="s">
        <v>61</v>
      </c>
      <c r="AT161" t="s">
        <v>61</v>
      </c>
      <c r="AU161" t="s">
        <v>61</v>
      </c>
      <c r="AV161">
        <v>4</v>
      </c>
      <c r="AW161">
        <v>5</v>
      </c>
      <c r="AX161">
        <v>5</v>
      </c>
      <c r="AY161">
        <v>1</v>
      </c>
      <c r="AZ161">
        <f t="shared" si="21"/>
        <v>15</v>
      </c>
      <c r="BA161">
        <f t="shared" si="22"/>
        <v>1</v>
      </c>
      <c r="BB161" t="s">
        <v>54</v>
      </c>
      <c r="BC161" t="s">
        <v>55</v>
      </c>
      <c r="BD161" t="s">
        <v>55</v>
      </c>
      <c r="BE161" t="s">
        <v>55</v>
      </c>
      <c r="BF161" t="s">
        <v>55</v>
      </c>
      <c r="BG161" t="s">
        <v>55</v>
      </c>
      <c r="BH161">
        <v>1</v>
      </c>
      <c r="BI161">
        <v>0</v>
      </c>
      <c r="BJ161">
        <v>0</v>
      </c>
      <c r="BK161">
        <v>0</v>
      </c>
      <c r="BL161">
        <v>2</v>
      </c>
      <c r="BM161">
        <v>0</v>
      </c>
      <c r="BO161" t="s">
        <v>64</v>
      </c>
      <c r="BP161">
        <v>3</v>
      </c>
      <c r="BQ161" t="s">
        <v>55</v>
      </c>
      <c r="BR161">
        <v>0</v>
      </c>
      <c r="BX161" t="s">
        <v>77</v>
      </c>
      <c r="BY161">
        <v>2</v>
      </c>
      <c r="BZ161">
        <v>2</v>
      </c>
      <c r="CA161" t="s">
        <v>55</v>
      </c>
      <c r="CB161" t="s">
        <v>54</v>
      </c>
      <c r="CC161" t="s">
        <v>55</v>
      </c>
      <c r="CD161" t="s">
        <v>54</v>
      </c>
      <c r="CE161" t="s">
        <v>55</v>
      </c>
      <c r="CF161" t="s">
        <v>55</v>
      </c>
      <c r="CG161">
        <v>1</v>
      </c>
      <c r="CH161">
        <v>0</v>
      </c>
      <c r="CI161">
        <v>1</v>
      </c>
      <c r="CJ161">
        <v>0</v>
      </c>
      <c r="CK161">
        <v>1</v>
      </c>
      <c r="CL161">
        <v>1</v>
      </c>
      <c r="CM161">
        <f t="shared" si="23"/>
        <v>4</v>
      </c>
    </row>
    <row r="162" spans="1:91" x14ac:dyDescent="0.25">
      <c r="A162">
        <v>161</v>
      </c>
      <c r="B162">
        <v>32</v>
      </c>
      <c r="C162">
        <f t="shared" si="16"/>
        <v>1</v>
      </c>
      <c r="D162" t="s">
        <v>41</v>
      </c>
      <c r="E162">
        <v>1</v>
      </c>
      <c r="F162" t="s">
        <v>43</v>
      </c>
      <c r="G162">
        <v>2</v>
      </c>
      <c r="H162">
        <v>3</v>
      </c>
      <c r="I162" t="s">
        <v>80</v>
      </c>
      <c r="J162">
        <v>2</v>
      </c>
      <c r="M162" t="s">
        <v>50</v>
      </c>
      <c r="N162">
        <v>2</v>
      </c>
      <c r="O162" t="s">
        <v>54</v>
      </c>
      <c r="P162">
        <v>1</v>
      </c>
      <c r="Q162" t="s">
        <v>54</v>
      </c>
      <c r="R162">
        <v>1</v>
      </c>
      <c r="S162" t="s">
        <v>54</v>
      </c>
      <c r="T162">
        <v>1</v>
      </c>
      <c r="U162" t="s">
        <v>54</v>
      </c>
      <c r="V162">
        <v>1</v>
      </c>
      <c r="W162" t="s">
        <v>54</v>
      </c>
      <c r="X162">
        <v>1</v>
      </c>
      <c r="Y162" t="s">
        <v>54</v>
      </c>
      <c r="Z162">
        <v>1</v>
      </c>
      <c r="AA162" t="s">
        <v>54</v>
      </c>
      <c r="AB162">
        <v>1</v>
      </c>
      <c r="AC162">
        <f t="shared" si="17"/>
        <v>7</v>
      </c>
      <c r="AD162">
        <f t="shared" si="18"/>
        <v>2</v>
      </c>
      <c r="AE162" t="s">
        <v>54</v>
      </c>
      <c r="AF162">
        <v>1</v>
      </c>
      <c r="AG162" t="b">
        <v>0</v>
      </c>
      <c r="AH162">
        <v>1</v>
      </c>
      <c r="AI162" t="s">
        <v>56</v>
      </c>
      <c r="AJ162">
        <v>0</v>
      </c>
      <c r="AK162">
        <v>0</v>
      </c>
      <c r="AL162">
        <f t="shared" si="19"/>
        <v>8</v>
      </c>
      <c r="AM162">
        <f t="shared" si="20"/>
        <v>2</v>
      </c>
      <c r="AN162" t="s">
        <v>61</v>
      </c>
      <c r="AO162">
        <v>5</v>
      </c>
      <c r="AP162" t="s">
        <v>23</v>
      </c>
      <c r="AQ162">
        <v>2</v>
      </c>
      <c r="AR162" t="s">
        <v>61</v>
      </c>
      <c r="AS162" t="s">
        <v>61</v>
      </c>
      <c r="AT162" t="s">
        <v>61</v>
      </c>
      <c r="AU162" t="s">
        <v>62</v>
      </c>
      <c r="AV162">
        <v>5</v>
      </c>
      <c r="AW162">
        <v>5</v>
      </c>
      <c r="AX162">
        <v>5</v>
      </c>
      <c r="AY162">
        <v>4</v>
      </c>
      <c r="AZ162">
        <f t="shared" si="21"/>
        <v>19</v>
      </c>
      <c r="BA162">
        <f t="shared" si="22"/>
        <v>2</v>
      </c>
      <c r="BB162" t="s">
        <v>55</v>
      </c>
      <c r="BC162" t="s">
        <v>55</v>
      </c>
      <c r="BD162" t="s">
        <v>54</v>
      </c>
      <c r="BE162" t="s">
        <v>55</v>
      </c>
      <c r="BF162" t="s">
        <v>55</v>
      </c>
      <c r="BG162" t="s">
        <v>55</v>
      </c>
      <c r="BH162">
        <v>0</v>
      </c>
      <c r="BI162">
        <v>0</v>
      </c>
      <c r="BJ162">
        <v>0</v>
      </c>
      <c r="BK162">
        <v>1</v>
      </c>
      <c r="BL162">
        <v>0</v>
      </c>
      <c r="BM162">
        <v>0</v>
      </c>
      <c r="BO162" t="s">
        <v>61</v>
      </c>
      <c r="BP162">
        <v>5</v>
      </c>
      <c r="BQ162" t="s">
        <v>55</v>
      </c>
      <c r="BR162">
        <v>0</v>
      </c>
      <c r="BX162" t="s">
        <v>78</v>
      </c>
      <c r="BY162">
        <v>1</v>
      </c>
      <c r="BZ162">
        <v>1</v>
      </c>
      <c r="CA162" t="s">
        <v>54</v>
      </c>
      <c r="CB162" t="s">
        <v>54</v>
      </c>
      <c r="CC162" t="s">
        <v>54</v>
      </c>
      <c r="CD162" t="s">
        <v>54</v>
      </c>
      <c r="CE162" t="s">
        <v>55</v>
      </c>
      <c r="CF162" t="s">
        <v>54</v>
      </c>
      <c r="CG162">
        <v>0</v>
      </c>
      <c r="CH162">
        <v>0</v>
      </c>
      <c r="CI162">
        <v>0</v>
      </c>
      <c r="CJ162">
        <v>0</v>
      </c>
      <c r="CK162">
        <v>1</v>
      </c>
      <c r="CL162">
        <v>0</v>
      </c>
      <c r="CM162">
        <f t="shared" si="23"/>
        <v>1</v>
      </c>
    </row>
    <row r="163" spans="1:91" x14ac:dyDescent="0.25">
      <c r="A163">
        <v>162</v>
      </c>
      <c r="B163">
        <v>27</v>
      </c>
      <c r="C163">
        <f t="shared" si="16"/>
        <v>1</v>
      </c>
      <c r="D163" t="s">
        <v>41</v>
      </c>
      <c r="E163">
        <v>1</v>
      </c>
      <c r="F163" t="s">
        <v>44</v>
      </c>
      <c r="G163">
        <v>1</v>
      </c>
      <c r="H163">
        <v>3</v>
      </c>
      <c r="I163" t="s">
        <v>80</v>
      </c>
      <c r="J163">
        <v>2</v>
      </c>
      <c r="M163" t="s">
        <v>8</v>
      </c>
      <c r="N163">
        <v>5</v>
      </c>
      <c r="O163" t="s">
        <v>55</v>
      </c>
      <c r="P163">
        <v>0</v>
      </c>
      <c r="Q163" t="s">
        <v>54</v>
      </c>
      <c r="R163">
        <v>1</v>
      </c>
      <c r="S163" t="s">
        <v>55</v>
      </c>
      <c r="T163">
        <v>0</v>
      </c>
      <c r="U163" t="s">
        <v>55</v>
      </c>
      <c r="V163">
        <v>0</v>
      </c>
      <c r="W163" t="s">
        <v>55</v>
      </c>
      <c r="X163">
        <v>0</v>
      </c>
      <c r="Y163" t="s">
        <v>55</v>
      </c>
      <c r="Z163">
        <v>0</v>
      </c>
      <c r="AA163" t="s">
        <v>54</v>
      </c>
      <c r="AB163">
        <v>1</v>
      </c>
      <c r="AC163">
        <f t="shared" si="17"/>
        <v>2</v>
      </c>
      <c r="AD163">
        <f t="shared" si="18"/>
        <v>0</v>
      </c>
      <c r="AE163" t="s">
        <v>54</v>
      </c>
      <c r="AF163">
        <v>1</v>
      </c>
      <c r="AG163" t="b">
        <v>0</v>
      </c>
      <c r="AH163">
        <v>1</v>
      </c>
      <c r="AI163" t="s">
        <v>56</v>
      </c>
      <c r="AJ163">
        <v>0</v>
      </c>
      <c r="AK163">
        <v>0</v>
      </c>
      <c r="AL163">
        <f t="shared" si="19"/>
        <v>3</v>
      </c>
      <c r="AM163">
        <f t="shared" si="20"/>
        <v>0</v>
      </c>
      <c r="AN163" t="s">
        <v>63</v>
      </c>
      <c r="AO163">
        <v>4</v>
      </c>
      <c r="AP163" t="s">
        <v>66</v>
      </c>
      <c r="AQ163">
        <v>3</v>
      </c>
      <c r="AR163" t="s">
        <v>63</v>
      </c>
      <c r="AS163" t="s">
        <v>63</v>
      </c>
      <c r="AT163" t="s">
        <v>63</v>
      </c>
      <c r="AU163" t="s">
        <v>63</v>
      </c>
      <c r="AV163">
        <v>4</v>
      </c>
      <c r="AW163">
        <v>4</v>
      </c>
      <c r="AX163">
        <v>4</v>
      </c>
      <c r="AY163">
        <v>2</v>
      </c>
      <c r="AZ163">
        <f t="shared" si="21"/>
        <v>14</v>
      </c>
      <c r="BA163">
        <f t="shared" si="22"/>
        <v>1</v>
      </c>
      <c r="BB163" t="s">
        <v>54</v>
      </c>
      <c r="BC163" t="s">
        <v>55</v>
      </c>
      <c r="BD163" t="s">
        <v>55</v>
      </c>
      <c r="BE163" t="s">
        <v>55</v>
      </c>
      <c r="BF163" t="s">
        <v>55</v>
      </c>
      <c r="BG163" t="s">
        <v>55</v>
      </c>
      <c r="BH163">
        <v>1</v>
      </c>
      <c r="BI163">
        <v>0</v>
      </c>
      <c r="BJ163">
        <v>0</v>
      </c>
      <c r="BK163">
        <v>0</v>
      </c>
      <c r="BL163">
        <v>2</v>
      </c>
      <c r="BM163">
        <v>0</v>
      </c>
      <c r="BO163" t="s">
        <v>68</v>
      </c>
      <c r="BP163">
        <v>2</v>
      </c>
      <c r="BQ163" t="s">
        <v>54</v>
      </c>
      <c r="BR163">
        <v>1</v>
      </c>
      <c r="BS163" t="s">
        <v>69</v>
      </c>
      <c r="BT163">
        <v>1</v>
      </c>
      <c r="BU163" t="s">
        <v>74</v>
      </c>
      <c r="BV163">
        <v>1</v>
      </c>
      <c r="BX163" t="s">
        <v>77</v>
      </c>
      <c r="BY163">
        <v>2</v>
      </c>
      <c r="BZ163">
        <v>2</v>
      </c>
      <c r="CA163" t="s">
        <v>55</v>
      </c>
      <c r="CB163" t="s">
        <v>54</v>
      </c>
      <c r="CC163" t="s">
        <v>55</v>
      </c>
      <c r="CD163" t="s">
        <v>55</v>
      </c>
      <c r="CE163" t="s">
        <v>54</v>
      </c>
      <c r="CF163" t="s">
        <v>55</v>
      </c>
      <c r="CG163">
        <v>1</v>
      </c>
      <c r="CH163">
        <v>0</v>
      </c>
      <c r="CI163">
        <v>1</v>
      </c>
      <c r="CJ163">
        <v>1</v>
      </c>
      <c r="CK163">
        <v>0</v>
      </c>
      <c r="CL163">
        <v>1</v>
      </c>
      <c r="CM163">
        <f t="shared" si="23"/>
        <v>4</v>
      </c>
    </row>
    <row r="164" spans="1:91" x14ac:dyDescent="0.25">
      <c r="A164">
        <v>163</v>
      </c>
      <c r="B164">
        <v>23</v>
      </c>
      <c r="C164">
        <f t="shared" si="16"/>
        <v>1</v>
      </c>
      <c r="D164" t="s">
        <v>41</v>
      </c>
      <c r="E164">
        <v>1</v>
      </c>
      <c r="H164">
        <v>3</v>
      </c>
      <c r="I164" t="s">
        <v>80</v>
      </c>
      <c r="J164">
        <v>2</v>
      </c>
      <c r="M164" t="s">
        <v>51</v>
      </c>
      <c r="N164">
        <v>3</v>
      </c>
      <c r="O164" t="s">
        <v>54</v>
      </c>
      <c r="P164">
        <v>1</v>
      </c>
      <c r="Q164" t="s">
        <v>54</v>
      </c>
      <c r="R164">
        <v>1</v>
      </c>
      <c r="S164" t="s">
        <v>54</v>
      </c>
      <c r="T164">
        <v>1</v>
      </c>
      <c r="U164" t="s">
        <v>54</v>
      </c>
      <c r="V164">
        <v>1</v>
      </c>
      <c r="W164" t="s">
        <v>54</v>
      </c>
      <c r="X164">
        <v>1</v>
      </c>
      <c r="Y164" t="s">
        <v>54</v>
      </c>
      <c r="Z164">
        <v>1</v>
      </c>
      <c r="AA164" t="s">
        <v>54</v>
      </c>
      <c r="AB164">
        <v>1</v>
      </c>
      <c r="AC164">
        <f t="shared" si="17"/>
        <v>7</v>
      </c>
      <c r="AD164">
        <f t="shared" si="18"/>
        <v>2</v>
      </c>
      <c r="AE164" t="s">
        <v>54</v>
      </c>
      <c r="AF164">
        <v>1</v>
      </c>
      <c r="AG164" t="b">
        <v>0</v>
      </c>
      <c r="AH164">
        <v>1</v>
      </c>
      <c r="AI164" t="s">
        <v>58</v>
      </c>
      <c r="AJ164">
        <v>2</v>
      </c>
      <c r="AK164">
        <v>1</v>
      </c>
      <c r="AL164">
        <f t="shared" si="19"/>
        <v>9</v>
      </c>
      <c r="AM164">
        <f t="shared" si="20"/>
        <v>2</v>
      </c>
      <c r="AN164" t="s">
        <v>63</v>
      </c>
      <c r="AO164">
        <v>4</v>
      </c>
      <c r="AP164" t="s">
        <v>23</v>
      </c>
      <c r="AQ164">
        <v>2</v>
      </c>
      <c r="AR164" t="s">
        <v>64</v>
      </c>
      <c r="AS164" t="s">
        <v>64</v>
      </c>
      <c r="AT164" t="s">
        <v>63</v>
      </c>
      <c r="AU164" t="s">
        <v>63</v>
      </c>
      <c r="AV164">
        <v>3</v>
      </c>
      <c r="AW164">
        <v>3</v>
      </c>
      <c r="AX164">
        <v>4</v>
      </c>
      <c r="AY164">
        <v>2</v>
      </c>
      <c r="AZ164">
        <f t="shared" si="21"/>
        <v>12</v>
      </c>
      <c r="BA164">
        <f t="shared" si="22"/>
        <v>1</v>
      </c>
      <c r="BB164" t="s">
        <v>55</v>
      </c>
      <c r="BC164" t="s">
        <v>55</v>
      </c>
      <c r="BD164" t="s">
        <v>55</v>
      </c>
      <c r="BE164" t="s">
        <v>55</v>
      </c>
      <c r="BF164" t="s">
        <v>55</v>
      </c>
      <c r="BG164" t="s">
        <v>54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3</v>
      </c>
      <c r="BO164" t="s">
        <v>64</v>
      </c>
      <c r="BP164">
        <v>3</v>
      </c>
      <c r="BQ164" t="s">
        <v>54</v>
      </c>
      <c r="BR164">
        <v>1</v>
      </c>
      <c r="BS164" t="s">
        <v>69</v>
      </c>
      <c r="BT164">
        <v>1</v>
      </c>
      <c r="BU164" t="s">
        <v>73</v>
      </c>
      <c r="BV164">
        <v>2</v>
      </c>
      <c r="BX164" t="s">
        <v>76</v>
      </c>
      <c r="BY164">
        <v>4</v>
      </c>
      <c r="BZ164">
        <v>3</v>
      </c>
      <c r="CA164" t="s">
        <v>55</v>
      </c>
      <c r="CB164" t="s">
        <v>55</v>
      </c>
      <c r="CC164" t="s">
        <v>54</v>
      </c>
      <c r="CD164" t="s">
        <v>55</v>
      </c>
      <c r="CE164" t="s">
        <v>55</v>
      </c>
      <c r="CF164" t="s">
        <v>55</v>
      </c>
      <c r="CG164">
        <v>1</v>
      </c>
      <c r="CH164">
        <v>1</v>
      </c>
      <c r="CI164">
        <v>0</v>
      </c>
      <c r="CJ164">
        <v>1</v>
      </c>
      <c r="CK164">
        <v>1</v>
      </c>
      <c r="CL164">
        <v>1</v>
      </c>
      <c r="CM164">
        <f t="shared" si="23"/>
        <v>5</v>
      </c>
    </row>
    <row r="165" spans="1:91" x14ac:dyDescent="0.25">
      <c r="A165">
        <v>164</v>
      </c>
      <c r="B165">
        <v>26</v>
      </c>
      <c r="C165">
        <f t="shared" si="16"/>
        <v>1</v>
      </c>
      <c r="D165" t="s">
        <v>41</v>
      </c>
      <c r="E165">
        <v>1</v>
      </c>
      <c r="F165" t="s">
        <v>43</v>
      </c>
      <c r="G165">
        <v>2</v>
      </c>
      <c r="H165">
        <v>3</v>
      </c>
      <c r="I165" t="s">
        <v>80</v>
      </c>
      <c r="J165">
        <v>2</v>
      </c>
      <c r="M165" t="s">
        <v>8</v>
      </c>
      <c r="N165">
        <v>5</v>
      </c>
      <c r="O165" t="s">
        <v>54</v>
      </c>
      <c r="P165">
        <v>1</v>
      </c>
      <c r="Q165" t="s">
        <v>54</v>
      </c>
      <c r="R165">
        <v>1</v>
      </c>
      <c r="S165" t="s">
        <v>54</v>
      </c>
      <c r="T165">
        <v>1</v>
      </c>
      <c r="U165" t="s">
        <v>54</v>
      </c>
      <c r="V165">
        <v>1</v>
      </c>
      <c r="W165" t="s">
        <v>54</v>
      </c>
      <c r="X165">
        <v>1</v>
      </c>
      <c r="Y165" t="s">
        <v>55</v>
      </c>
      <c r="Z165">
        <v>0</v>
      </c>
      <c r="AA165" t="s">
        <v>54</v>
      </c>
      <c r="AB165">
        <v>1</v>
      </c>
      <c r="AC165">
        <f t="shared" si="17"/>
        <v>6</v>
      </c>
      <c r="AD165">
        <f t="shared" si="18"/>
        <v>2</v>
      </c>
      <c r="AE165" t="s">
        <v>54</v>
      </c>
      <c r="AF165">
        <v>1</v>
      </c>
      <c r="AG165" t="b">
        <v>0</v>
      </c>
      <c r="AH165">
        <v>1</v>
      </c>
      <c r="AI165" t="s">
        <v>58</v>
      </c>
      <c r="AJ165">
        <v>2</v>
      </c>
      <c r="AK165">
        <v>1</v>
      </c>
      <c r="AL165">
        <f t="shared" si="19"/>
        <v>8</v>
      </c>
      <c r="AM165">
        <f t="shared" si="20"/>
        <v>2</v>
      </c>
      <c r="AN165" t="s">
        <v>64</v>
      </c>
      <c r="AO165">
        <v>3</v>
      </c>
      <c r="AP165" t="s">
        <v>23</v>
      </c>
      <c r="AQ165">
        <v>2</v>
      </c>
      <c r="AR165" t="s">
        <v>62</v>
      </c>
      <c r="AS165" t="s">
        <v>62</v>
      </c>
      <c r="AT165" t="s">
        <v>61</v>
      </c>
      <c r="AU165" t="s">
        <v>61</v>
      </c>
      <c r="AV165">
        <v>2</v>
      </c>
      <c r="AW165">
        <v>2</v>
      </c>
      <c r="AX165">
        <v>5</v>
      </c>
      <c r="AY165">
        <v>1</v>
      </c>
      <c r="AZ165">
        <f t="shared" si="21"/>
        <v>10</v>
      </c>
      <c r="BA165">
        <f t="shared" si="22"/>
        <v>0</v>
      </c>
      <c r="BB165" t="s">
        <v>55</v>
      </c>
      <c r="BC165" t="s">
        <v>54</v>
      </c>
      <c r="BD165" t="s">
        <v>55</v>
      </c>
      <c r="BE165" t="s">
        <v>55</v>
      </c>
      <c r="BF165" t="s">
        <v>55</v>
      </c>
      <c r="BG165" t="s">
        <v>55</v>
      </c>
      <c r="BH165">
        <v>0</v>
      </c>
      <c r="BI165">
        <v>1</v>
      </c>
      <c r="BJ165">
        <v>0</v>
      </c>
      <c r="BK165">
        <v>0</v>
      </c>
      <c r="BL165">
        <v>2</v>
      </c>
      <c r="BM165">
        <v>0</v>
      </c>
      <c r="BO165" t="s">
        <v>60</v>
      </c>
      <c r="BP165">
        <v>1</v>
      </c>
      <c r="BQ165" t="s">
        <v>54</v>
      </c>
      <c r="BR165">
        <v>1</v>
      </c>
      <c r="BS165" t="s">
        <v>72</v>
      </c>
      <c r="BT165">
        <v>4</v>
      </c>
      <c r="BU165" t="s">
        <v>8</v>
      </c>
      <c r="BV165">
        <v>1</v>
      </c>
      <c r="BW165" t="s">
        <v>17</v>
      </c>
      <c r="BX165" t="s">
        <v>78</v>
      </c>
      <c r="BY165">
        <v>1</v>
      </c>
      <c r="BZ165">
        <v>1</v>
      </c>
      <c r="CA165" t="s">
        <v>55</v>
      </c>
      <c r="CB165" t="s">
        <v>54</v>
      </c>
      <c r="CC165" t="s">
        <v>55</v>
      </c>
      <c r="CD165" t="s">
        <v>54</v>
      </c>
      <c r="CE165" t="s">
        <v>54</v>
      </c>
      <c r="CF165" t="s">
        <v>54</v>
      </c>
      <c r="CG165">
        <v>1</v>
      </c>
      <c r="CH165">
        <v>0</v>
      </c>
      <c r="CI165">
        <v>1</v>
      </c>
      <c r="CJ165">
        <v>0</v>
      </c>
      <c r="CK165">
        <v>0</v>
      </c>
      <c r="CL165">
        <v>0</v>
      </c>
      <c r="CM165">
        <f t="shared" si="23"/>
        <v>2</v>
      </c>
    </row>
    <row r="166" spans="1:91" x14ac:dyDescent="0.25">
      <c r="A166">
        <v>165</v>
      </c>
      <c r="B166">
        <v>23</v>
      </c>
      <c r="C166">
        <f t="shared" si="16"/>
        <v>1</v>
      </c>
      <c r="D166" t="s">
        <v>42</v>
      </c>
      <c r="E166">
        <v>2</v>
      </c>
      <c r="F166" t="s">
        <v>43</v>
      </c>
      <c r="G166">
        <v>2</v>
      </c>
      <c r="H166">
        <v>3</v>
      </c>
      <c r="I166" t="s">
        <v>80</v>
      </c>
      <c r="J166">
        <v>2</v>
      </c>
      <c r="M166" t="s">
        <v>49</v>
      </c>
      <c r="N166">
        <v>1</v>
      </c>
      <c r="O166" t="s">
        <v>54</v>
      </c>
      <c r="P166">
        <v>1</v>
      </c>
      <c r="Q166" t="s">
        <v>54</v>
      </c>
      <c r="R166">
        <v>1</v>
      </c>
      <c r="S166" t="s">
        <v>54</v>
      </c>
      <c r="T166">
        <v>1</v>
      </c>
      <c r="U166" t="s">
        <v>54</v>
      </c>
      <c r="V166">
        <v>1</v>
      </c>
      <c r="W166" t="s">
        <v>54</v>
      </c>
      <c r="X166">
        <v>1</v>
      </c>
      <c r="Y166" t="s">
        <v>54</v>
      </c>
      <c r="Z166">
        <v>1</v>
      </c>
      <c r="AA166" t="s">
        <v>54</v>
      </c>
      <c r="AB166">
        <v>1</v>
      </c>
      <c r="AC166">
        <f t="shared" si="17"/>
        <v>7</v>
      </c>
      <c r="AD166">
        <f t="shared" si="18"/>
        <v>2</v>
      </c>
      <c r="AE166" t="s">
        <v>54</v>
      </c>
      <c r="AF166">
        <v>1</v>
      </c>
      <c r="AG166" t="b">
        <v>1</v>
      </c>
      <c r="AH166">
        <v>0</v>
      </c>
      <c r="AI166" t="s">
        <v>56</v>
      </c>
      <c r="AJ166">
        <v>0</v>
      </c>
      <c r="AK166">
        <v>0</v>
      </c>
      <c r="AL166">
        <f t="shared" si="19"/>
        <v>7</v>
      </c>
      <c r="AM166">
        <f t="shared" si="20"/>
        <v>1</v>
      </c>
      <c r="AN166" t="s">
        <v>61</v>
      </c>
      <c r="AO166">
        <v>5</v>
      </c>
      <c r="AP166" t="s">
        <v>12</v>
      </c>
      <c r="AQ166">
        <v>4</v>
      </c>
      <c r="AR166" t="s">
        <v>61</v>
      </c>
      <c r="AS166" t="s">
        <v>61</v>
      </c>
      <c r="AT166" t="s">
        <v>61</v>
      </c>
      <c r="AU166" t="s">
        <v>64</v>
      </c>
      <c r="AV166">
        <v>5</v>
      </c>
      <c r="AW166">
        <v>5</v>
      </c>
      <c r="AX166">
        <v>5</v>
      </c>
      <c r="AY166">
        <v>3</v>
      </c>
      <c r="AZ166">
        <f t="shared" si="21"/>
        <v>18</v>
      </c>
      <c r="BA166">
        <f t="shared" si="22"/>
        <v>2</v>
      </c>
      <c r="BB166" t="s">
        <v>54</v>
      </c>
      <c r="BC166" t="s">
        <v>55</v>
      </c>
      <c r="BD166" t="s">
        <v>55</v>
      </c>
      <c r="BE166" t="s">
        <v>55</v>
      </c>
      <c r="BF166" t="s">
        <v>55</v>
      </c>
      <c r="BG166" t="s">
        <v>55</v>
      </c>
      <c r="BH166">
        <v>1</v>
      </c>
      <c r="BI166">
        <v>0</v>
      </c>
      <c r="BJ166">
        <v>0</v>
      </c>
      <c r="BK166">
        <v>0</v>
      </c>
      <c r="BL166">
        <v>2</v>
      </c>
      <c r="BM166">
        <v>0</v>
      </c>
      <c r="BO166" t="s">
        <v>64</v>
      </c>
      <c r="BP166">
        <v>3</v>
      </c>
      <c r="BQ166" t="s">
        <v>54</v>
      </c>
      <c r="BR166">
        <v>1</v>
      </c>
      <c r="BS166" t="s">
        <v>72</v>
      </c>
      <c r="BT166">
        <v>4</v>
      </c>
      <c r="BU166" t="s">
        <v>8</v>
      </c>
      <c r="BV166">
        <v>1</v>
      </c>
      <c r="BW166" t="s">
        <v>17</v>
      </c>
      <c r="BX166" t="s">
        <v>76</v>
      </c>
      <c r="BY166">
        <v>4</v>
      </c>
      <c r="BZ166">
        <v>3</v>
      </c>
      <c r="CA166" t="s">
        <v>54</v>
      </c>
      <c r="CB166" t="s">
        <v>54</v>
      </c>
      <c r="CC166" t="s">
        <v>55</v>
      </c>
      <c r="CD166" t="s">
        <v>54</v>
      </c>
      <c r="CE166" t="s">
        <v>54</v>
      </c>
      <c r="CF166" t="s">
        <v>55</v>
      </c>
      <c r="CG166">
        <v>0</v>
      </c>
      <c r="CH166">
        <v>0</v>
      </c>
      <c r="CI166">
        <v>1</v>
      </c>
      <c r="CJ166">
        <v>0</v>
      </c>
      <c r="CK166">
        <v>0</v>
      </c>
      <c r="CL166">
        <v>1</v>
      </c>
      <c r="CM166">
        <f t="shared" si="23"/>
        <v>2</v>
      </c>
    </row>
    <row r="167" spans="1:91" x14ac:dyDescent="0.25">
      <c r="A167">
        <v>166</v>
      </c>
      <c r="B167">
        <v>20</v>
      </c>
      <c r="C167">
        <f t="shared" si="16"/>
        <v>1</v>
      </c>
      <c r="D167" t="s">
        <v>42</v>
      </c>
      <c r="E167">
        <v>2</v>
      </c>
      <c r="F167" t="s">
        <v>43</v>
      </c>
      <c r="G167">
        <v>2</v>
      </c>
      <c r="H167">
        <v>2</v>
      </c>
      <c r="I167" t="s">
        <v>80</v>
      </c>
      <c r="J167">
        <v>2</v>
      </c>
      <c r="M167" t="s">
        <v>50</v>
      </c>
      <c r="N167">
        <v>2</v>
      </c>
      <c r="O167" t="s">
        <v>54</v>
      </c>
      <c r="P167">
        <v>1</v>
      </c>
      <c r="Q167" t="s">
        <v>54</v>
      </c>
      <c r="R167">
        <v>1</v>
      </c>
      <c r="S167" t="s">
        <v>55</v>
      </c>
      <c r="T167">
        <v>0</v>
      </c>
      <c r="U167" t="s">
        <v>55</v>
      </c>
      <c r="V167">
        <v>0</v>
      </c>
      <c r="W167" t="s">
        <v>55</v>
      </c>
      <c r="X167">
        <v>0</v>
      </c>
      <c r="Y167" t="s">
        <v>55</v>
      </c>
      <c r="Z167">
        <v>0</v>
      </c>
      <c r="AA167" t="s">
        <v>54</v>
      </c>
      <c r="AB167">
        <v>1</v>
      </c>
      <c r="AC167">
        <f t="shared" si="17"/>
        <v>3</v>
      </c>
      <c r="AD167">
        <f t="shared" si="18"/>
        <v>0</v>
      </c>
      <c r="AE167" t="s">
        <v>54</v>
      </c>
      <c r="AF167">
        <v>1</v>
      </c>
      <c r="AG167" t="b">
        <v>1</v>
      </c>
      <c r="AH167">
        <v>0</v>
      </c>
      <c r="AI167" t="s">
        <v>58</v>
      </c>
      <c r="AJ167">
        <v>2</v>
      </c>
      <c r="AK167">
        <v>1</v>
      </c>
      <c r="AL167">
        <f t="shared" si="19"/>
        <v>4</v>
      </c>
      <c r="AM167">
        <f t="shared" si="20"/>
        <v>0</v>
      </c>
      <c r="AN167" t="s">
        <v>62</v>
      </c>
      <c r="AO167">
        <v>2</v>
      </c>
      <c r="AP167" t="s">
        <v>66</v>
      </c>
      <c r="AQ167">
        <v>3</v>
      </c>
      <c r="AR167" t="s">
        <v>62</v>
      </c>
      <c r="AS167" t="s">
        <v>64</v>
      </c>
      <c r="AT167" t="s">
        <v>64</v>
      </c>
      <c r="AU167" t="s">
        <v>63</v>
      </c>
      <c r="AV167">
        <v>2</v>
      </c>
      <c r="AW167">
        <v>3</v>
      </c>
      <c r="AX167">
        <v>3</v>
      </c>
      <c r="AY167">
        <v>2</v>
      </c>
      <c r="AZ167">
        <f t="shared" si="21"/>
        <v>10</v>
      </c>
      <c r="BA167">
        <f t="shared" si="22"/>
        <v>0</v>
      </c>
      <c r="BB167" t="s">
        <v>54</v>
      </c>
      <c r="BC167" t="s">
        <v>55</v>
      </c>
      <c r="BD167" t="s">
        <v>55</v>
      </c>
      <c r="BE167" t="s">
        <v>55</v>
      </c>
      <c r="BF167" t="s">
        <v>55</v>
      </c>
      <c r="BG167" t="s">
        <v>55</v>
      </c>
      <c r="BH167">
        <v>1</v>
      </c>
      <c r="BI167">
        <v>0</v>
      </c>
      <c r="BJ167">
        <v>0</v>
      </c>
      <c r="BK167">
        <v>0</v>
      </c>
      <c r="BL167">
        <v>2</v>
      </c>
      <c r="BM167">
        <v>0</v>
      </c>
      <c r="BO167" t="s">
        <v>68</v>
      </c>
      <c r="BP167">
        <v>2</v>
      </c>
      <c r="BQ167" t="s">
        <v>55</v>
      </c>
      <c r="BR167">
        <v>0</v>
      </c>
      <c r="BX167" t="s">
        <v>78</v>
      </c>
      <c r="BY167">
        <v>1</v>
      </c>
      <c r="BZ167">
        <v>1</v>
      </c>
      <c r="CA167" t="s">
        <v>55</v>
      </c>
      <c r="CB167" t="s">
        <v>54</v>
      </c>
      <c r="CC167" t="s">
        <v>55</v>
      </c>
      <c r="CD167" t="s">
        <v>54</v>
      </c>
      <c r="CE167" t="s">
        <v>55</v>
      </c>
      <c r="CF167" t="s">
        <v>54</v>
      </c>
      <c r="CG167">
        <v>1</v>
      </c>
      <c r="CH167">
        <v>0</v>
      </c>
      <c r="CI167">
        <v>1</v>
      </c>
      <c r="CJ167">
        <v>0</v>
      </c>
      <c r="CK167">
        <v>1</v>
      </c>
      <c r="CL167">
        <v>0</v>
      </c>
      <c r="CM167">
        <f t="shared" si="23"/>
        <v>3</v>
      </c>
    </row>
    <row r="168" spans="1:91" x14ac:dyDescent="0.25">
      <c r="A168">
        <v>167</v>
      </c>
      <c r="B168">
        <v>21</v>
      </c>
      <c r="C168">
        <f t="shared" si="16"/>
        <v>1</v>
      </c>
      <c r="D168" t="s">
        <v>41</v>
      </c>
      <c r="E168">
        <v>1</v>
      </c>
      <c r="F168" t="s">
        <v>44</v>
      </c>
      <c r="G168">
        <v>1</v>
      </c>
      <c r="H168">
        <v>2</v>
      </c>
      <c r="I168" t="s">
        <v>80</v>
      </c>
      <c r="J168">
        <v>2</v>
      </c>
      <c r="M168" t="s">
        <v>51</v>
      </c>
      <c r="N168">
        <v>3</v>
      </c>
      <c r="O168" t="s">
        <v>54</v>
      </c>
      <c r="P168">
        <v>1</v>
      </c>
      <c r="Q168" t="s">
        <v>55</v>
      </c>
      <c r="R168">
        <v>0</v>
      </c>
      <c r="S168" t="s">
        <v>55</v>
      </c>
      <c r="T168">
        <v>0</v>
      </c>
      <c r="U168" t="s">
        <v>54</v>
      </c>
      <c r="V168">
        <v>1</v>
      </c>
      <c r="W168" t="s">
        <v>55</v>
      </c>
      <c r="X168">
        <v>0</v>
      </c>
      <c r="Y168" t="s">
        <v>55</v>
      </c>
      <c r="Z168">
        <v>0</v>
      </c>
      <c r="AA168" t="s">
        <v>54</v>
      </c>
      <c r="AB168">
        <v>1</v>
      </c>
      <c r="AC168">
        <f t="shared" si="17"/>
        <v>3</v>
      </c>
      <c r="AD168">
        <f t="shared" si="18"/>
        <v>0</v>
      </c>
      <c r="AE168" t="s">
        <v>54</v>
      </c>
      <c r="AF168">
        <v>1</v>
      </c>
      <c r="AG168" t="b">
        <v>1</v>
      </c>
      <c r="AH168">
        <v>0</v>
      </c>
      <c r="AI168" t="s">
        <v>58</v>
      </c>
      <c r="AJ168">
        <v>2</v>
      </c>
      <c r="AK168">
        <v>1</v>
      </c>
      <c r="AL168">
        <f t="shared" si="19"/>
        <v>4</v>
      </c>
      <c r="AM168">
        <f t="shared" si="20"/>
        <v>0</v>
      </c>
      <c r="AN168" t="s">
        <v>62</v>
      </c>
      <c r="AO168">
        <v>2</v>
      </c>
      <c r="AP168" t="s">
        <v>67</v>
      </c>
      <c r="AQ168">
        <v>5</v>
      </c>
      <c r="AR168" t="s">
        <v>62</v>
      </c>
      <c r="AS168" t="s">
        <v>62</v>
      </c>
      <c r="AT168" t="s">
        <v>62</v>
      </c>
      <c r="AU168" t="s">
        <v>61</v>
      </c>
      <c r="AV168">
        <v>2</v>
      </c>
      <c r="AW168">
        <v>2</v>
      </c>
      <c r="AX168">
        <v>2</v>
      </c>
      <c r="AY168">
        <v>1</v>
      </c>
      <c r="AZ168">
        <f t="shared" si="21"/>
        <v>7</v>
      </c>
      <c r="BA168">
        <f t="shared" si="22"/>
        <v>0</v>
      </c>
      <c r="BB168" t="s">
        <v>55</v>
      </c>
      <c r="BC168" t="s">
        <v>54</v>
      </c>
      <c r="BD168" t="s">
        <v>55</v>
      </c>
      <c r="BE168" t="s">
        <v>55</v>
      </c>
      <c r="BF168" t="s">
        <v>55</v>
      </c>
      <c r="BG168" t="s">
        <v>55</v>
      </c>
      <c r="BH168">
        <v>0</v>
      </c>
      <c r="BI168">
        <v>1</v>
      </c>
      <c r="BJ168">
        <v>0</v>
      </c>
      <c r="BK168">
        <v>0</v>
      </c>
      <c r="BL168">
        <v>2</v>
      </c>
      <c r="BM168">
        <v>0</v>
      </c>
      <c r="BO168" t="s">
        <v>60</v>
      </c>
      <c r="BP168">
        <v>1</v>
      </c>
      <c r="BQ168" t="s">
        <v>55</v>
      </c>
      <c r="BR168">
        <v>0</v>
      </c>
      <c r="BX168" t="s">
        <v>78</v>
      </c>
      <c r="BY168">
        <v>1</v>
      </c>
      <c r="BZ168">
        <v>1</v>
      </c>
      <c r="CA168" t="s">
        <v>55</v>
      </c>
      <c r="CB168" t="s">
        <v>54</v>
      </c>
      <c r="CC168" t="s">
        <v>55</v>
      </c>
      <c r="CD168" t="s">
        <v>55</v>
      </c>
      <c r="CE168" t="s">
        <v>55</v>
      </c>
      <c r="CF168" t="s">
        <v>54</v>
      </c>
      <c r="CG168">
        <v>1</v>
      </c>
      <c r="CH168">
        <v>0</v>
      </c>
      <c r="CI168">
        <v>1</v>
      </c>
      <c r="CJ168">
        <v>1</v>
      </c>
      <c r="CK168">
        <v>1</v>
      </c>
      <c r="CL168">
        <v>0</v>
      </c>
      <c r="CM168">
        <f t="shared" si="23"/>
        <v>4</v>
      </c>
    </row>
    <row r="169" spans="1:91" x14ac:dyDescent="0.25">
      <c r="A169">
        <v>168</v>
      </c>
      <c r="B169">
        <v>19</v>
      </c>
      <c r="C169">
        <f t="shared" si="16"/>
        <v>1</v>
      </c>
      <c r="D169" t="s">
        <v>41</v>
      </c>
      <c r="E169">
        <v>1</v>
      </c>
      <c r="F169" t="s">
        <v>44</v>
      </c>
      <c r="G169">
        <v>1</v>
      </c>
      <c r="H169">
        <v>1</v>
      </c>
      <c r="I169" t="s">
        <v>80</v>
      </c>
      <c r="J169">
        <v>2</v>
      </c>
      <c r="M169" t="s">
        <v>52</v>
      </c>
      <c r="N169">
        <v>4</v>
      </c>
      <c r="O169" t="s">
        <v>54</v>
      </c>
      <c r="P169">
        <v>1</v>
      </c>
      <c r="Q169" t="s">
        <v>55</v>
      </c>
      <c r="R169">
        <v>0</v>
      </c>
      <c r="S169" t="s">
        <v>55</v>
      </c>
      <c r="T169">
        <v>0</v>
      </c>
      <c r="U169" t="s">
        <v>55</v>
      </c>
      <c r="V169">
        <v>0</v>
      </c>
      <c r="W169" t="s">
        <v>55</v>
      </c>
      <c r="X169">
        <v>0</v>
      </c>
      <c r="Y169" t="s">
        <v>55</v>
      </c>
      <c r="Z169">
        <v>0</v>
      </c>
      <c r="AA169" t="s">
        <v>54</v>
      </c>
      <c r="AB169">
        <v>1</v>
      </c>
      <c r="AC169">
        <f t="shared" si="17"/>
        <v>2</v>
      </c>
      <c r="AD169">
        <f t="shared" si="18"/>
        <v>0</v>
      </c>
      <c r="AE169" t="s">
        <v>54</v>
      </c>
      <c r="AF169">
        <v>1</v>
      </c>
      <c r="AG169" t="b">
        <v>1</v>
      </c>
      <c r="AH169">
        <v>0</v>
      </c>
      <c r="AI169" t="s">
        <v>57</v>
      </c>
      <c r="AJ169">
        <v>1</v>
      </c>
      <c r="AK169">
        <v>0</v>
      </c>
      <c r="AL169">
        <f t="shared" si="19"/>
        <v>2</v>
      </c>
      <c r="AM169">
        <f t="shared" si="20"/>
        <v>0</v>
      </c>
      <c r="AN169" t="s">
        <v>64</v>
      </c>
      <c r="AO169">
        <v>3</v>
      </c>
      <c r="AP169" t="s">
        <v>66</v>
      </c>
      <c r="AQ169">
        <v>3</v>
      </c>
      <c r="AR169" t="s">
        <v>62</v>
      </c>
      <c r="AS169" t="s">
        <v>62</v>
      </c>
      <c r="AT169" t="s">
        <v>63</v>
      </c>
      <c r="AU169" t="s">
        <v>63</v>
      </c>
      <c r="AV169">
        <v>2</v>
      </c>
      <c r="AW169">
        <v>2</v>
      </c>
      <c r="AX169">
        <v>4</v>
      </c>
      <c r="AY169">
        <v>2</v>
      </c>
      <c r="AZ169">
        <f t="shared" si="21"/>
        <v>10</v>
      </c>
      <c r="BA169">
        <f t="shared" si="22"/>
        <v>0</v>
      </c>
      <c r="BB169" t="s">
        <v>54</v>
      </c>
      <c r="BC169" t="s">
        <v>55</v>
      </c>
      <c r="BD169" t="s">
        <v>55</v>
      </c>
      <c r="BE169" t="s">
        <v>55</v>
      </c>
      <c r="BF169" t="s">
        <v>55</v>
      </c>
      <c r="BG169" t="s">
        <v>55</v>
      </c>
      <c r="BH169">
        <v>1</v>
      </c>
      <c r="BI169">
        <v>0</v>
      </c>
      <c r="BJ169">
        <v>0</v>
      </c>
      <c r="BK169">
        <v>0</v>
      </c>
      <c r="BL169">
        <v>2</v>
      </c>
      <c r="BM169">
        <v>0</v>
      </c>
      <c r="BO169" t="s">
        <v>64</v>
      </c>
      <c r="BP169">
        <v>3</v>
      </c>
      <c r="BQ169" t="s">
        <v>55</v>
      </c>
      <c r="BR169">
        <v>0</v>
      </c>
      <c r="BX169" t="s">
        <v>78</v>
      </c>
      <c r="BY169">
        <v>1</v>
      </c>
      <c r="BZ169">
        <v>1</v>
      </c>
      <c r="CA169" t="s">
        <v>55</v>
      </c>
      <c r="CB169" t="s">
        <v>54</v>
      </c>
      <c r="CC169" t="s">
        <v>55</v>
      </c>
      <c r="CD169" t="s">
        <v>55</v>
      </c>
      <c r="CE169" t="s">
        <v>54</v>
      </c>
      <c r="CF169" t="s">
        <v>54</v>
      </c>
      <c r="CG169">
        <v>1</v>
      </c>
      <c r="CH169">
        <v>0</v>
      </c>
      <c r="CI169">
        <v>1</v>
      </c>
      <c r="CJ169">
        <v>1</v>
      </c>
      <c r="CK169">
        <v>0</v>
      </c>
      <c r="CL169">
        <v>0</v>
      </c>
      <c r="CM169">
        <f t="shared" si="23"/>
        <v>3</v>
      </c>
    </row>
    <row r="170" spans="1:91" x14ac:dyDescent="0.25">
      <c r="A170">
        <v>169</v>
      </c>
      <c r="B170">
        <v>19</v>
      </c>
      <c r="C170">
        <f t="shared" si="16"/>
        <v>1</v>
      </c>
      <c r="D170" t="s">
        <v>42</v>
      </c>
      <c r="E170">
        <v>2</v>
      </c>
      <c r="F170" t="s">
        <v>44</v>
      </c>
      <c r="G170">
        <v>1</v>
      </c>
      <c r="H170">
        <v>1</v>
      </c>
      <c r="I170" t="s">
        <v>80</v>
      </c>
      <c r="J170">
        <v>2</v>
      </c>
      <c r="M170" t="s">
        <v>49</v>
      </c>
      <c r="N170">
        <v>1</v>
      </c>
      <c r="O170" t="s">
        <v>55</v>
      </c>
      <c r="P170">
        <v>0</v>
      </c>
      <c r="Q170" t="s">
        <v>55</v>
      </c>
      <c r="R170">
        <v>0</v>
      </c>
      <c r="S170" t="s">
        <v>55</v>
      </c>
      <c r="T170">
        <v>0</v>
      </c>
      <c r="U170" t="s">
        <v>55</v>
      </c>
      <c r="V170">
        <v>0</v>
      </c>
      <c r="W170" t="s">
        <v>55</v>
      </c>
      <c r="X170">
        <v>0</v>
      </c>
      <c r="Y170" t="s">
        <v>54</v>
      </c>
      <c r="Z170">
        <v>1</v>
      </c>
      <c r="AA170" t="s">
        <v>54</v>
      </c>
      <c r="AB170">
        <v>1</v>
      </c>
      <c r="AC170">
        <f t="shared" si="17"/>
        <v>2</v>
      </c>
      <c r="AD170">
        <f t="shared" si="18"/>
        <v>0</v>
      </c>
      <c r="AE170" t="s">
        <v>54</v>
      </c>
      <c r="AF170">
        <v>1</v>
      </c>
      <c r="AG170" t="b">
        <v>1</v>
      </c>
      <c r="AH170">
        <v>0</v>
      </c>
      <c r="AI170" t="s">
        <v>56</v>
      </c>
      <c r="AJ170">
        <v>0</v>
      </c>
      <c r="AK170">
        <v>0</v>
      </c>
      <c r="AL170">
        <f t="shared" si="19"/>
        <v>2</v>
      </c>
      <c r="AM170">
        <f t="shared" si="20"/>
        <v>0</v>
      </c>
      <c r="AN170" t="s">
        <v>62</v>
      </c>
      <c r="AO170">
        <v>2</v>
      </c>
      <c r="AP170" t="s">
        <v>66</v>
      </c>
      <c r="AQ170">
        <v>3</v>
      </c>
      <c r="AR170" t="s">
        <v>62</v>
      </c>
      <c r="AS170" t="s">
        <v>64</v>
      </c>
      <c r="AT170" t="s">
        <v>64</v>
      </c>
      <c r="AU170" t="s">
        <v>63</v>
      </c>
      <c r="AV170">
        <v>2</v>
      </c>
      <c r="AW170">
        <v>3</v>
      </c>
      <c r="AX170">
        <v>3</v>
      </c>
      <c r="AY170">
        <v>2</v>
      </c>
      <c r="AZ170">
        <f t="shared" si="21"/>
        <v>10</v>
      </c>
      <c r="BA170">
        <f t="shared" si="22"/>
        <v>0</v>
      </c>
      <c r="BB170" t="s">
        <v>54</v>
      </c>
      <c r="BC170" t="s">
        <v>55</v>
      </c>
      <c r="BD170" t="s">
        <v>55</v>
      </c>
      <c r="BE170" t="s">
        <v>55</v>
      </c>
      <c r="BF170" t="s">
        <v>55</v>
      </c>
      <c r="BG170" t="s">
        <v>55</v>
      </c>
      <c r="BH170">
        <v>1</v>
      </c>
      <c r="BI170">
        <v>0</v>
      </c>
      <c r="BJ170">
        <v>0</v>
      </c>
      <c r="BK170">
        <v>0</v>
      </c>
      <c r="BL170">
        <v>2</v>
      </c>
      <c r="BM170">
        <v>0</v>
      </c>
      <c r="BO170" t="s">
        <v>64</v>
      </c>
      <c r="BP170">
        <v>3</v>
      </c>
      <c r="BQ170" t="s">
        <v>54</v>
      </c>
      <c r="BR170">
        <v>1</v>
      </c>
      <c r="BS170" t="s">
        <v>71</v>
      </c>
      <c r="BT170">
        <v>3</v>
      </c>
      <c r="BU170" t="s">
        <v>74</v>
      </c>
      <c r="BV170">
        <v>1</v>
      </c>
      <c r="BX170" t="s">
        <v>77</v>
      </c>
      <c r="BY170">
        <v>2</v>
      </c>
      <c r="BZ170">
        <v>2</v>
      </c>
      <c r="CA170" t="s">
        <v>55</v>
      </c>
      <c r="CB170" t="s">
        <v>54</v>
      </c>
      <c r="CC170" t="s">
        <v>55</v>
      </c>
      <c r="CD170" t="s">
        <v>55</v>
      </c>
      <c r="CE170" t="s">
        <v>55</v>
      </c>
      <c r="CF170" t="s">
        <v>54</v>
      </c>
      <c r="CG170">
        <v>1</v>
      </c>
      <c r="CH170">
        <v>0</v>
      </c>
      <c r="CI170">
        <v>1</v>
      </c>
      <c r="CJ170">
        <v>1</v>
      </c>
      <c r="CK170">
        <v>1</v>
      </c>
      <c r="CL170">
        <v>0</v>
      </c>
      <c r="CM170">
        <f t="shared" si="23"/>
        <v>4</v>
      </c>
    </row>
    <row r="171" spans="1:91" x14ac:dyDescent="0.25">
      <c r="A171">
        <v>170</v>
      </c>
      <c r="B171">
        <v>22</v>
      </c>
      <c r="C171">
        <f t="shared" si="16"/>
        <v>1</v>
      </c>
      <c r="D171" t="s">
        <v>42</v>
      </c>
      <c r="E171">
        <v>2</v>
      </c>
      <c r="F171" t="s">
        <v>44</v>
      </c>
      <c r="G171">
        <v>1</v>
      </c>
      <c r="H171">
        <v>2</v>
      </c>
      <c r="I171" t="s">
        <v>80</v>
      </c>
      <c r="J171">
        <v>2</v>
      </c>
      <c r="M171" t="s">
        <v>51</v>
      </c>
      <c r="N171">
        <v>3</v>
      </c>
      <c r="O171" t="s">
        <v>55</v>
      </c>
      <c r="P171">
        <v>0</v>
      </c>
      <c r="Q171" t="s">
        <v>54</v>
      </c>
      <c r="R171">
        <v>1</v>
      </c>
      <c r="S171" t="s">
        <v>55</v>
      </c>
      <c r="T171">
        <v>0</v>
      </c>
      <c r="U171" t="s">
        <v>55</v>
      </c>
      <c r="V171">
        <v>0</v>
      </c>
      <c r="W171" t="s">
        <v>55</v>
      </c>
      <c r="X171">
        <v>0</v>
      </c>
      <c r="Y171" t="s">
        <v>55</v>
      </c>
      <c r="Z171">
        <v>0</v>
      </c>
      <c r="AA171" t="s">
        <v>54</v>
      </c>
      <c r="AB171">
        <v>1</v>
      </c>
      <c r="AC171">
        <f t="shared" si="17"/>
        <v>2</v>
      </c>
      <c r="AD171">
        <f t="shared" si="18"/>
        <v>0</v>
      </c>
      <c r="AE171" t="s">
        <v>54</v>
      </c>
      <c r="AF171">
        <v>1</v>
      </c>
      <c r="AG171" t="b">
        <v>0</v>
      </c>
      <c r="AH171">
        <v>1</v>
      </c>
      <c r="AI171" t="s">
        <v>58</v>
      </c>
      <c r="AJ171">
        <v>2</v>
      </c>
      <c r="AK171">
        <v>1</v>
      </c>
      <c r="AL171">
        <f t="shared" si="19"/>
        <v>4</v>
      </c>
      <c r="AM171">
        <f t="shared" si="20"/>
        <v>0</v>
      </c>
      <c r="AN171" t="s">
        <v>60</v>
      </c>
      <c r="AO171">
        <v>1</v>
      </c>
      <c r="AP171" t="s">
        <v>66</v>
      </c>
      <c r="AQ171">
        <v>3</v>
      </c>
      <c r="AR171" t="s">
        <v>60</v>
      </c>
      <c r="AS171" t="s">
        <v>60</v>
      </c>
      <c r="AT171" t="s">
        <v>60</v>
      </c>
      <c r="AU171" t="s">
        <v>61</v>
      </c>
      <c r="AV171">
        <v>1</v>
      </c>
      <c r="AW171">
        <v>1</v>
      </c>
      <c r="AX171">
        <v>1</v>
      </c>
      <c r="AY171">
        <v>1</v>
      </c>
      <c r="AZ171">
        <f t="shared" si="21"/>
        <v>4</v>
      </c>
      <c r="BA171">
        <f t="shared" si="22"/>
        <v>0</v>
      </c>
      <c r="BB171" t="s">
        <v>55</v>
      </c>
      <c r="BC171" t="s">
        <v>55</v>
      </c>
      <c r="BD171" t="s">
        <v>55</v>
      </c>
      <c r="BE171" t="s">
        <v>55</v>
      </c>
      <c r="BF171" t="s">
        <v>55</v>
      </c>
      <c r="BG171" t="s">
        <v>54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3</v>
      </c>
      <c r="BO171" t="s">
        <v>60</v>
      </c>
      <c r="BP171">
        <v>1</v>
      </c>
      <c r="BQ171" t="s">
        <v>55</v>
      </c>
      <c r="BR171">
        <v>0</v>
      </c>
      <c r="BX171" t="s">
        <v>77</v>
      </c>
      <c r="BY171">
        <v>2</v>
      </c>
      <c r="BZ171">
        <v>2</v>
      </c>
      <c r="CA171" t="s">
        <v>55</v>
      </c>
      <c r="CB171" t="s">
        <v>54</v>
      </c>
      <c r="CC171" t="s">
        <v>55</v>
      </c>
      <c r="CD171" t="s">
        <v>55</v>
      </c>
      <c r="CE171" t="s">
        <v>54</v>
      </c>
      <c r="CF171" t="s">
        <v>54</v>
      </c>
      <c r="CG171">
        <v>1</v>
      </c>
      <c r="CH171">
        <v>0</v>
      </c>
      <c r="CI171">
        <v>1</v>
      </c>
      <c r="CJ171">
        <v>1</v>
      </c>
      <c r="CK171">
        <v>0</v>
      </c>
      <c r="CL171">
        <v>0</v>
      </c>
      <c r="CM171">
        <f t="shared" si="23"/>
        <v>3</v>
      </c>
    </row>
    <row r="172" spans="1:91" x14ac:dyDescent="0.25">
      <c r="A172">
        <v>171</v>
      </c>
      <c r="B172">
        <v>26</v>
      </c>
      <c r="C172">
        <f t="shared" si="16"/>
        <v>1</v>
      </c>
      <c r="D172" t="s">
        <v>41</v>
      </c>
      <c r="E172">
        <v>1</v>
      </c>
      <c r="F172" t="s">
        <v>43</v>
      </c>
      <c r="G172">
        <v>2</v>
      </c>
      <c r="H172">
        <v>3</v>
      </c>
      <c r="I172" t="s">
        <v>80</v>
      </c>
      <c r="J172">
        <v>2</v>
      </c>
      <c r="M172" t="s">
        <v>52</v>
      </c>
      <c r="N172">
        <v>4</v>
      </c>
      <c r="O172" t="s">
        <v>54</v>
      </c>
      <c r="P172">
        <v>1</v>
      </c>
      <c r="Q172" t="s">
        <v>54</v>
      </c>
      <c r="R172">
        <v>1</v>
      </c>
      <c r="S172" t="s">
        <v>55</v>
      </c>
      <c r="T172">
        <v>0</v>
      </c>
      <c r="U172" t="s">
        <v>54</v>
      </c>
      <c r="V172">
        <v>1</v>
      </c>
      <c r="W172" t="s">
        <v>55</v>
      </c>
      <c r="X172">
        <v>0</v>
      </c>
      <c r="Y172" t="s">
        <v>55</v>
      </c>
      <c r="Z172">
        <v>0</v>
      </c>
      <c r="AA172" t="s">
        <v>54</v>
      </c>
      <c r="AB172">
        <v>1</v>
      </c>
      <c r="AC172">
        <f t="shared" si="17"/>
        <v>4</v>
      </c>
      <c r="AD172">
        <f t="shared" si="18"/>
        <v>1</v>
      </c>
      <c r="AE172" t="s">
        <v>54</v>
      </c>
      <c r="AF172">
        <v>1</v>
      </c>
      <c r="AG172" t="b">
        <v>0</v>
      </c>
      <c r="AH172">
        <v>1</v>
      </c>
      <c r="AI172" t="s">
        <v>57</v>
      </c>
      <c r="AJ172">
        <v>1</v>
      </c>
      <c r="AK172">
        <v>0</v>
      </c>
      <c r="AL172">
        <f t="shared" si="19"/>
        <v>5</v>
      </c>
      <c r="AM172">
        <f t="shared" si="20"/>
        <v>0</v>
      </c>
      <c r="AN172" t="s">
        <v>63</v>
      </c>
      <c r="AO172">
        <v>4</v>
      </c>
      <c r="AP172" t="s">
        <v>23</v>
      </c>
      <c r="AQ172">
        <v>2</v>
      </c>
      <c r="AR172" t="s">
        <v>63</v>
      </c>
      <c r="AS172" t="s">
        <v>64</v>
      </c>
      <c r="AT172" t="s">
        <v>64</v>
      </c>
      <c r="AU172" t="s">
        <v>63</v>
      </c>
      <c r="AV172">
        <v>4</v>
      </c>
      <c r="AW172">
        <v>3</v>
      </c>
      <c r="AX172">
        <v>3</v>
      </c>
      <c r="AY172">
        <v>2</v>
      </c>
      <c r="AZ172">
        <f t="shared" si="21"/>
        <v>12</v>
      </c>
      <c r="BA172">
        <f t="shared" si="22"/>
        <v>1</v>
      </c>
      <c r="BB172" t="s">
        <v>54</v>
      </c>
      <c r="BC172" t="s">
        <v>55</v>
      </c>
      <c r="BD172" t="s">
        <v>55</v>
      </c>
      <c r="BE172" t="s">
        <v>55</v>
      </c>
      <c r="BF172" t="s">
        <v>55</v>
      </c>
      <c r="BG172" t="s">
        <v>55</v>
      </c>
      <c r="BH172">
        <v>1</v>
      </c>
      <c r="BI172">
        <v>0</v>
      </c>
      <c r="BJ172">
        <v>0</v>
      </c>
      <c r="BK172">
        <v>0</v>
      </c>
      <c r="BL172">
        <v>2</v>
      </c>
      <c r="BM172">
        <v>0</v>
      </c>
      <c r="BO172" t="s">
        <v>63</v>
      </c>
      <c r="BP172">
        <v>4</v>
      </c>
      <c r="BQ172" t="s">
        <v>55</v>
      </c>
      <c r="BR172">
        <v>0</v>
      </c>
      <c r="BX172" t="s">
        <v>77</v>
      </c>
      <c r="BY172">
        <v>2</v>
      </c>
      <c r="BZ172">
        <v>2</v>
      </c>
      <c r="CA172" t="s">
        <v>55</v>
      </c>
      <c r="CB172" t="s">
        <v>54</v>
      </c>
      <c r="CC172" t="s">
        <v>55</v>
      </c>
      <c r="CD172" t="s">
        <v>54</v>
      </c>
      <c r="CE172" t="s">
        <v>54</v>
      </c>
      <c r="CF172" t="s">
        <v>55</v>
      </c>
      <c r="CG172">
        <v>1</v>
      </c>
      <c r="CH172">
        <v>0</v>
      </c>
      <c r="CI172">
        <v>1</v>
      </c>
      <c r="CJ172">
        <v>0</v>
      </c>
      <c r="CK172">
        <v>0</v>
      </c>
      <c r="CL172">
        <v>1</v>
      </c>
      <c r="CM172">
        <f t="shared" si="23"/>
        <v>3</v>
      </c>
    </row>
    <row r="173" spans="1:91" x14ac:dyDescent="0.25">
      <c r="A173">
        <v>172</v>
      </c>
      <c r="B173">
        <v>21</v>
      </c>
      <c r="C173">
        <f t="shared" si="16"/>
        <v>1</v>
      </c>
      <c r="D173" t="s">
        <v>42</v>
      </c>
      <c r="E173">
        <v>2</v>
      </c>
      <c r="F173" t="s">
        <v>43</v>
      </c>
      <c r="G173">
        <v>2</v>
      </c>
      <c r="H173">
        <v>2</v>
      </c>
      <c r="I173" t="s">
        <v>80</v>
      </c>
      <c r="J173">
        <v>2</v>
      </c>
      <c r="M173" t="s">
        <v>50</v>
      </c>
      <c r="N173">
        <v>2</v>
      </c>
      <c r="O173" t="s">
        <v>54</v>
      </c>
      <c r="P173">
        <v>1</v>
      </c>
      <c r="Q173" t="s">
        <v>54</v>
      </c>
      <c r="R173">
        <v>1</v>
      </c>
      <c r="S173" t="s">
        <v>54</v>
      </c>
      <c r="T173">
        <v>1</v>
      </c>
      <c r="U173" t="s">
        <v>54</v>
      </c>
      <c r="V173">
        <v>1</v>
      </c>
      <c r="W173" t="s">
        <v>54</v>
      </c>
      <c r="X173">
        <v>1</v>
      </c>
      <c r="Y173" t="s">
        <v>54</v>
      </c>
      <c r="Z173">
        <v>1</v>
      </c>
      <c r="AA173" t="s">
        <v>54</v>
      </c>
      <c r="AB173">
        <v>1</v>
      </c>
      <c r="AC173">
        <f t="shared" si="17"/>
        <v>7</v>
      </c>
      <c r="AD173">
        <f t="shared" si="18"/>
        <v>2</v>
      </c>
      <c r="AE173" t="s">
        <v>54</v>
      </c>
      <c r="AF173">
        <v>1</v>
      </c>
      <c r="AG173" t="b">
        <v>1</v>
      </c>
      <c r="AH173">
        <v>0</v>
      </c>
      <c r="AI173" t="s">
        <v>57</v>
      </c>
      <c r="AJ173">
        <v>1</v>
      </c>
      <c r="AK173">
        <v>0</v>
      </c>
      <c r="AL173">
        <f t="shared" si="19"/>
        <v>7</v>
      </c>
      <c r="AM173">
        <f t="shared" si="20"/>
        <v>1</v>
      </c>
      <c r="AN173" t="s">
        <v>64</v>
      </c>
      <c r="AO173">
        <v>3</v>
      </c>
      <c r="AP173" t="s">
        <v>66</v>
      </c>
      <c r="AQ173">
        <v>3</v>
      </c>
      <c r="AR173" t="s">
        <v>62</v>
      </c>
      <c r="AS173" t="s">
        <v>62</v>
      </c>
      <c r="AT173" t="s">
        <v>63</v>
      </c>
      <c r="AU173" t="s">
        <v>63</v>
      </c>
      <c r="AV173">
        <v>2</v>
      </c>
      <c r="AW173">
        <v>2</v>
      </c>
      <c r="AX173">
        <v>4</v>
      </c>
      <c r="AY173">
        <v>2</v>
      </c>
      <c r="AZ173">
        <f t="shared" si="21"/>
        <v>10</v>
      </c>
      <c r="BA173">
        <f t="shared" si="22"/>
        <v>0</v>
      </c>
      <c r="BB173" t="s">
        <v>55</v>
      </c>
      <c r="BC173" t="s">
        <v>54</v>
      </c>
      <c r="BD173" t="s">
        <v>55</v>
      </c>
      <c r="BE173" t="s">
        <v>55</v>
      </c>
      <c r="BF173" t="s">
        <v>55</v>
      </c>
      <c r="BG173" t="s">
        <v>54</v>
      </c>
      <c r="BH173">
        <v>0</v>
      </c>
      <c r="BI173">
        <v>1</v>
      </c>
      <c r="BJ173">
        <v>0</v>
      </c>
      <c r="BK173">
        <v>0</v>
      </c>
      <c r="BL173">
        <v>2</v>
      </c>
      <c r="BM173">
        <v>0</v>
      </c>
      <c r="BO173" t="s">
        <v>64</v>
      </c>
      <c r="BP173">
        <v>3</v>
      </c>
      <c r="BQ173" t="s">
        <v>55</v>
      </c>
      <c r="BR173">
        <v>0</v>
      </c>
      <c r="BX173" t="s">
        <v>77</v>
      </c>
      <c r="BY173">
        <v>2</v>
      </c>
      <c r="BZ173">
        <v>2</v>
      </c>
      <c r="CA173" t="s">
        <v>54</v>
      </c>
      <c r="CB173" t="s">
        <v>54</v>
      </c>
      <c r="CC173" t="s">
        <v>55</v>
      </c>
      <c r="CD173" t="s">
        <v>55</v>
      </c>
      <c r="CE173" t="s">
        <v>54</v>
      </c>
      <c r="CF173" t="s">
        <v>54</v>
      </c>
      <c r="CG173">
        <v>0</v>
      </c>
      <c r="CH173">
        <v>0</v>
      </c>
      <c r="CI173">
        <v>1</v>
      </c>
      <c r="CJ173">
        <v>1</v>
      </c>
      <c r="CK173">
        <v>0</v>
      </c>
      <c r="CL173">
        <v>0</v>
      </c>
      <c r="CM173">
        <f t="shared" si="23"/>
        <v>2</v>
      </c>
    </row>
    <row r="174" spans="1:91" x14ac:dyDescent="0.25">
      <c r="A174">
        <v>173</v>
      </c>
      <c r="B174">
        <v>20</v>
      </c>
      <c r="C174">
        <f t="shared" si="16"/>
        <v>1</v>
      </c>
      <c r="D174" t="s">
        <v>42</v>
      </c>
      <c r="E174">
        <v>2</v>
      </c>
      <c r="F174" t="s">
        <v>44</v>
      </c>
      <c r="G174">
        <v>1</v>
      </c>
      <c r="H174">
        <v>2</v>
      </c>
      <c r="I174" t="s">
        <v>80</v>
      </c>
      <c r="J174">
        <v>2</v>
      </c>
      <c r="M174" t="s">
        <v>50</v>
      </c>
      <c r="N174">
        <v>2</v>
      </c>
      <c r="O174" t="s">
        <v>54</v>
      </c>
      <c r="P174">
        <v>1</v>
      </c>
      <c r="Q174" t="s">
        <v>54</v>
      </c>
      <c r="R174">
        <v>1</v>
      </c>
      <c r="S174" t="s">
        <v>54</v>
      </c>
      <c r="T174">
        <v>1</v>
      </c>
      <c r="U174" t="s">
        <v>54</v>
      </c>
      <c r="V174">
        <v>1</v>
      </c>
      <c r="W174" t="s">
        <v>54</v>
      </c>
      <c r="X174">
        <v>1</v>
      </c>
      <c r="Y174" t="s">
        <v>54</v>
      </c>
      <c r="Z174">
        <v>1</v>
      </c>
      <c r="AA174" t="s">
        <v>54</v>
      </c>
      <c r="AB174">
        <v>1</v>
      </c>
      <c r="AC174">
        <f t="shared" si="17"/>
        <v>7</v>
      </c>
      <c r="AD174">
        <f t="shared" si="18"/>
        <v>2</v>
      </c>
      <c r="AE174" t="s">
        <v>54</v>
      </c>
      <c r="AF174">
        <v>1</v>
      </c>
      <c r="AG174" t="b">
        <v>0</v>
      </c>
      <c r="AH174">
        <v>1</v>
      </c>
      <c r="AI174" t="s">
        <v>57</v>
      </c>
      <c r="AJ174">
        <v>1</v>
      </c>
      <c r="AK174">
        <v>0</v>
      </c>
      <c r="AL174">
        <f t="shared" si="19"/>
        <v>8</v>
      </c>
      <c r="AM174">
        <f t="shared" si="20"/>
        <v>2</v>
      </c>
      <c r="AN174" t="s">
        <v>64</v>
      </c>
      <c r="AO174">
        <v>3</v>
      </c>
      <c r="AP174" t="s">
        <v>67</v>
      </c>
      <c r="AQ174">
        <v>5</v>
      </c>
      <c r="AR174" t="s">
        <v>63</v>
      </c>
      <c r="AS174" t="s">
        <v>64</v>
      </c>
      <c r="AT174" t="s">
        <v>64</v>
      </c>
      <c r="AU174" t="s">
        <v>61</v>
      </c>
      <c r="AV174">
        <v>4</v>
      </c>
      <c r="AW174">
        <v>3</v>
      </c>
      <c r="AX174">
        <v>3</v>
      </c>
      <c r="AY174">
        <v>1</v>
      </c>
      <c r="AZ174">
        <f t="shared" si="21"/>
        <v>11</v>
      </c>
      <c r="BA174">
        <f t="shared" si="22"/>
        <v>0</v>
      </c>
      <c r="BB174" t="s">
        <v>55</v>
      </c>
      <c r="BC174" t="s">
        <v>54</v>
      </c>
      <c r="BD174" t="s">
        <v>55</v>
      </c>
      <c r="BE174" t="s">
        <v>55</v>
      </c>
      <c r="BF174" t="s">
        <v>55</v>
      </c>
      <c r="BG174" t="s">
        <v>55</v>
      </c>
      <c r="BH174">
        <v>0</v>
      </c>
      <c r="BI174">
        <v>1</v>
      </c>
      <c r="BJ174">
        <v>0</v>
      </c>
      <c r="BK174">
        <v>0</v>
      </c>
      <c r="BL174">
        <v>2</v>
      </c>
      <c r="BM174">
        <v>0</v>
      </c>
      <c r="BO174" t="s">
        <v>68</v>
      </c>
      <c r="BP174">
        <v>2</v>
      </c>
      <c r="BQ174" t="s">
        <v>55</v>
      </c>
      <c r="BR174">
        <v>0</v>
      </c>
      <c r="BX174" t="s">
        <v>78</v>
      </c>
      <c r="BY174">
        <v>1</v>
      </c>
      <c r="BZ174">
        <v>1</v>
      </c>
      <c r="CA174" t="s">
        <v>55</v>
      </c>
      <c r="CB174" t="s">
        <v>54</v>
      </c>
      <c r="CC174" t="s">
        <v>55</v>
      </c>
      <c r="CD174" t="s">
        <v>55</v>
      </c>
      <c r="CE174" t="s">
        <v>54</v>
      </c>
      <c r="CF174" t="s">
        <v>55</v>
      </c>
      <c r="CG174">
        <v>1</v>
      </c>
      <c r="CH174">
        <v>0</v>
      </c>
      <c r="CI174">
        <v>1</v>
      </c>
      <c r="CJ174">
        <v>1</v>
      </c>
      <c r="CK174">
        <v>0</v>
      </c>
      <c r="CL174">
        <v>1</v>
      </c>
      <c r="CM174">
        <f t="shared" si="23"/>
        <v>4</v>
      </c>
    </row>
    <row r="175" spans="1:91" x14ac:dyDescent="0.25">
      <c r="A175">
        <v>174</v>
      </c>
      <c r="B175">
        <v>24</v>
      </c>
      <c r="C175">
        <f t="shared" si="16"/>
        <v>1</v>
      </c>
      <c r="D175" t="s">
        <v>42</v>
      </c>
      <c r="E175">
        <v>2</v>
      </c>
      <c r="F175" t="s">
        <v>44</v>
      </c>
      <c r="G175">
        <v>1</v>
      </c>
      <c r="H175">
        <v>3</v>
      </c>
      <c r="I175" t="s">
        <v>80</v>
      </c>
      <c r="J175">
        <v>2</v>
      </c>
      <c r="M175" t="s">
        <v>49</v>
      </c>
      <c r="N175">
        <v>1</v>
      </c>
      <c r="O175" t="s">
        <v>55</v>
      </c>
      <c r="P175">
        <v>0</v>
      </c>
      <c r="Q175" t="s">
        <v>54</v>
      </c>
      <c r="R175">
        <v>1</v>
      </c>
      <c r="S175" t="s">
        <v>55</v>
      </c>
      <c r="T175">
        <v>0</v>
      </c>
      <c r="U175" t="s">
        <v>55</v>
      </c>
      <c r="V175">
        <v>0</v>
      </c>
      <c r="W175" t="s">
        <v>55</v>
      </c>
      <c r="X175">
        <v>0</v>
      </c>
      <c r="Y175" t="s">
        <v>55</v>
      </c>
      <c r="Z175">
        <v>0</v>
      </c>
      <c r="AA175" t="s">
        <v>54</v>
      </c>
      <c r="AB175">
        <v>1</v>
      </c>
      <c r="AC175">
        <f t="shared" si="17"/>
        <v>2</v>
      </c>
      <c r="AD175">
        <f t="shared" si="18"/>
        <v>0</v>
      </c>
      <c r="AE175" t="s">
        <v>54</v>
      </c>
      <c r="AF175">
        <v>1</v>
      </c>
      <c r="AG175" t="b">
        <v>0</v>
      </c>
      <c r="AH175">
        <v>1</v>
      </c>
      <c r="AI175" t="s">
        <v>56</v>
      </c>
      <c r="AJ175">
        <v>0</v>
      </c>
      <c r="AK175">
        <v>0</v>
      </c>
      <c r="AL175">
        <f t="shared" si="19"/>
        <v>3</v>
      </c>
      <c r="AM175">
        <f t="shared" si="20"/>
        <v>0</v>
      </c>
      <c r="AN175" t="s">
        <v>63</v>
      </c>
      <c r="AO175">
        <v>4</v>
      </c>
      <c r="AP175" t="s">
        <v>65</v>
      </c>
      <c r="AQ175">
        <v>1</v>
      </c>
      <c r="AR175" t="s">
        <v>64</v>
      </c>
      <c r="AS175" t="s">
        <v>62</v>
      </c>
      <c r="AT175" t="s">
        <v>64</v>
      </c>
      <c r="AU175" t="s">
        <v>63</v>
      </c>
      <c r="AV175">
        <v>3</v>
      </c>
      <c r="AW175">
        <v>2</v>
      </c>
      <c r="AX175">
        <v>3</v>
      </c>
      <c r="AY175">
        <v>2</v>
      </c>
      <c r="AZ175">
        <f t="shared" si="21"/>
        <v>10</v>
      </c>
      <c r="BA175">
        <f t="shared" si="22"/>
        <v>0</v>
      </c>
      <c r="BB175" t="s">
        <v>55</v>
      </c>
      <c r="BC175" t="s">
        <v>55</v>
      </c>
      <c r="BD175" t="s">
        <v>55</v>
      </c>
      <c r="BE175" t="s">
        <v>55</v>
      </c>
      <c r="BF175" t="s">
        <v>55</v>
      </c>
      <c r="BG175" t="s">
        <v>54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3</v>
      </c>
      <c r="BO175" t="s">
        <v>68</v>
      </c>
      <c r="BP175">
        <v>2</v>
      </c>
      <c r="BQ175" t="s">
        <v>55</v>
      </c>
      <c r="BR175">
        <v>0</v>
      </c>
      <c r="BX175" t="s">
        <v>78</v>
      </c>
      <c r="BY175">
        <v>1</v>
      </c>
      <c r="BZ175">
        <v>1</v>
      </c>
      <c r="CA175" t="s">
        <v>54</v>
      </c>
      <c r="CB175" t="s">
        <v>55</v>
      </c>
      <c r="CC175" t="s">
        <v>54</v>
      </c>
      <c r="CD175" t="s">
        <v>54</v>
      </c>
      <c r="CE175" t="s">
        <v>55</v>
      </c>
      <c r="CF175" t="s">
        <v>54</v>
      </c>
      <c r="CG175">
        <v>0</v>
      </c>
      <c r="CH175">
        <v>1</v>
      </c>
      <c r="CI175">
        <v>0</v>
      </c>
      <c r="CJ175">
        <v>0</v>
      </c>
      <c r="CK175">
        <v>1</v>
      </c>
      <c r="CL175">
        <v>0</v>
      </c>
      <c r="CM175">
        <f t="shared" si="23"/>
        <v>2</v>
      </c>
    </row>
    <row r="176" spans="1:91" x14ac:dyDescent="0.25">
      <c r="A176">
        <v>175</v>
      </c>
      <c r="B176">
        <v>23</v>
      </c>
      <c r="C176">
        <f t="shared" si="16"/>
        <v>1</v>
      </c>
      <c r="D176" t="s">
        <v>41</v>
      </c>
      <c r="E176">
        <v>1</v>
      </c>
      <c r="F176" t="s">
        <v>43</v>
      </c>
      <c r="G176">
        <v>2</v>
      </c>
      <c r="H176">
        <v>3</v>
      </c>
      <c r="I176" t="s">
        <v>80</v>
      </c>
      <c r="J176">
        <v>2</v>
      </c>
      <c r="M176" t="s">
        <v>49</v>
      </c>
      <c r="N176">
        <v>1</v>
      </c>
      <c r="O176" t="s">
        <v>54</v>
      </c>
      <c r="P176">
        <v>1</v>
      </c>
      <c r="Q176" t="s">
        <v>54</v>
      </c>
      <c r="R176">
        <v>1</v>
      </c>
      <c r="S176" t="s">
        <v>54</v>
      </c>
      <c r="T176">
        <v>1</v>
      </c>
      <c r="U176" t="s">
        <v>54</v>
      </c>
      <c r="V176">
        <v>1</v>
      </c>
      <c r="W176" t="s">
        <v>54</v>
      </c>
      <c r="X176">
        <v>1</v>
      </c>
      <c r="Y176" t="s">
        <v>54</v>
      </c>
      <c r="Z176">
        <v>1</v>
      </c>
      <c r="AA176" t="s">
        <v>54</v>
      </c>
      <c r="AB176">
        <v>1</v>
      </c>
      <c r="AC176">
        <f t="shared" si="17"/>
        <v>7</v>
      </c>
      <c r="AD176">
        <f t="shared" si="18"/>
        <v>2</v>
      </c>
      <c r="AE176" t="s">
        <v>54</v>
      </c>
      <c r="AF176">
        <v>1</v>
      </c>
      <c r="AG176" t="b">
        <v>1</v>
      </c>
      <c r="AH176">
        <v>0</v>
      </c>
      <c r="AI176" t="s">
        <v>57</v>
      </c>
      <c r="AJ176">
        <v>1</v>
      </c>
      <c r="AK176">
        <v>0</v>
      </c>
      <c r="AL176">
        <f t="shared" si="19"/>
        <v>7</v>
      </c>
      <c r="AM176">
        <f t="shared" si="20"/>
        <v>1</v>
      </c>
      <c r="AN176" t="s">
        <v>63</v>
      </c>
      <c r="AO176">
        <v>4</v>
      </c>
      <c r="AP176" t="s">
        <v>66</v>
      </c>
      <c r="AQ176">
        <v>3</v>
      </c>
      <c r="AR176" t="s">
        <v>63</v>
      </c>
      <c r="AS176" t="s">
        <v>63</v>
      </c>
      <c r="AT176" t="s">
        <v>63</v>
      </c>
      <c r="AU176" t="s">
        <v>62</v>
      </c>
      <c r="AV176">
        <v>4</v>
      </c>
      <c r="AW176">
        <v>4</v>
      </c>
      <c r="AX176">
        <v>4</v>
      </c>
      <c r="AY176">
        <v>4</v>
      </c>
      <c r="AZ176">
        <f t="shared" si="21"/>
        <v>16</v>
      </c>
      <c r="BA176">
        <f t="shared" si="22"/>
        <v>2</v>
      </c>
      <c r="BB176" t="s">
        <v>54</v>
      </c>
      <c r="BC176" t="s">
        <v>55</v>
      </c>
      <c r="BD176" t="s">
        <v>55</v>
      </c>
      <c r="BE176" t="s">
        <v>55</v>
      </c>
      <c r="BF176" t="s">
        <v>55</v>
      </c>
      <c r="BG176" t="s">
        <v>54</v>
      </c>
      <c r="BH176">
        <v>1</v>
      </c>
      <c r="BI176">
        <v>0</v>
      </c>
      <c r="BJ176">
        <v>0</v>
      </c>
      <c r="BK176">
        <v>0</v>
      </c>
      <c r="BL176">
        <v>2</v>
      </c>
      <c r="BM176">
        <v>0</v>
      </c>
      <c r="BO176" t="s">
        <v>68</v>
      </c>
      <c r="BP176">
        <v>2</v>
      </c>
      <c r="BQ176" t="s">
        <v>54</v>
      </c>
      <c r="BR176">
        <v>1</v>
      </c>
      <c r="BS176" t="s">
        <v>72</v>
      </c>
      <c r="BT176">
        <v>4</v>
      </c>
      <c r="BU176" t="s">
        <v>73</v>
      </c>
      <c r="BV176">
        <v>2</v>
      </c>
      <c r="BX176" t="s">
        <v>76</v>
      </c>
      <c r="BY176">
        <v>4</v>
      </c>
      <c r="BZ176">
        <v>3</v>
      </c>
      <c r="CA176" t="s">
        <v>55</v>
      </c>
      <c r="CB176" t="s">
        <v>54</v>
      </c>
      <c r="CC176" t="s">
        <v>55</v>
      </c>
      <c r="CD176" t="s">
        <v>54</v>
      </c>
      <c r="CE176" t="s">
        <v>55</v>
      </c>
      <c r="CF176" t="s">
        <v>54</v>
      </c>
      <c r="CG176">
        <v>1</v>
      </c>
      <c r="CH176">
        <v>0</v>
      </c>
      <c r="CI176">
        <v>1</v>
      </c>
      <c r="CJ176">
        <v>0</v>
      </c>
      <c r="CK176">
        <v>1</v>
      </c>
      <c r="CL176">
        <v>0</v>
      </c>
      <c r="CM176">
        <f t="shared" si="23"/>
        <v>3</v>
      </c>
    </row>
    <row r="177" spans="1:91" x14ac:dyDescent="0.25">
      <c r="A177">
        <v>176</v>
      </c>
      <c r="B177">
        <v>20</v>
      </c>
      <c r="C177">
        <f t="shared" si="16"/>
        <v>1</v>
      </c>
      <c r="D177" t="s">
        <v>42</v>
      </c>
      <c r="E177">
        <v>2</v>
      </c>
      <c r="F177" t="s">
        <v>44</v>
      </c>
      <c r="G177">
        <v>1</v>
      </c>
      <c r="H177">
        <v>2</v>
      </c>
      <c r="I177" t="s">
        <v>80</v>
      </c>
      <c r="J177">
        <v>2</v>
      </c>
      <c r="M177" t="s">
        <v>49</v>
      </c>
      <c r="N177">
        <v>1</v>
      </c>
      <c r="O177" t="s">
        <v>55</v>
      </c>
      <c r="P177">
        <v>0</v>
      </c>
      <c r="Q177" t="s">
        <v>55</v>
      </c>
      <c r="R177">
        <v>0</v>
      </c>
      <c r="S177" t="s">
        <v>55</v>
      </c>
      <c r="T177">
        <v>0</v>
      </c>
      <c r="U177" t="s">
        <v>55</v>
      </c>
      <c r="V177">
        <v>0</v>
      </c>
      <c r="W177" t="s">
        <v>54</v>
      </c>
      <c r="X177">
        <v>1</v>
      </c>
      <c r="Y177" t="s">
        <v>55</v>
      </c>
      <c r="Z177">
        <v>0</v>
      </c>
      <c r="AA177" t="s">
        <v>54</v>
      </c>
      <c r="AB177">
        <v>1</v>
      </c>
      <c r="AC177">
        <f t="shared" si="17"/>
        <v>2</v>
      </c>
      <c r="AD177">
        <f t="shared" si="18"/>
        <v>0</v>
      </c>
      <c r="AE177" t="s">
        <v>54</v>
      </c>
      <c r="AF177">
        <v>1</v>
      </c>
      <c r="AG177" t="b">
        <v>1</v>
      </c>
      <c r="AH177">
        <v>0</v>
      </c>
      <c r="AI177" t="s">
        <v>59</v>
      </c>
      <c r="AJ177">
        <v>3</v>
      </c>
      <c r="AK177">
        <v>0</v>
      </c>
      <c r="AL177">
        <f t="shared" si="19"/>
        <v>2</v>
      </c>
      <c r="AM177">
        <f t="shared" si="20"/>
        <v>0</v>
      </c>
      <c r="AN177" t="s">
        <v>62</v>
      </c>
      <c r="AO177">
        <v>2</v>
      </c>
      <c r="AP177" t="s">
        <v>66</v>
      </c>
      <c r="AQ177">
        <v>3</v>
      </c>
      <c r="AR177" t="s">
        <v>61</v>
      </c>
      <c r="AS177" t="s">
        <v>61</v>
      </c>
      <c r="AT177" t="s">
        <v>64</v>
      </c>
      <c r="AU177" t="s">
        <v>61</v>
      </c>
      <c r="AV177">
        <v>5</v>
      </c>
      <c r="AW177">
        <v>5</v>
      </c>
      <c r="AX177">
        <v>3</v>
      </c>
      <c r="AY177">
        <v>1</v>
      </c>
      <c r="AZ177">
        <f t="shared" si="21"/>
        <v>14</v>
      </c>
      <c r="BA177">
        <f t="shared" si="22"/>
        <v>1</v>
      </c>
      <c r="BB177" t="s">
        <v>54</v>
      </c>
      <c r="BC177" t="s">
        <v>55</v>
      </c>
      <c r="BD177" t="s">
        <v>55</v>
      </c>
      <c r="BE177" t="s">
        <v>55</v>
      </c>
      <c r="BF177" t="s">
        <v>55</v>
      </c>
      <c r="BG177" t="s">
        <v>55</v>
      </c>
      <c r="BH177">
        <v>1</v>
      </c>
      <c r="BI177">
        <v>0</v>
      </c>
      <c r="BJ177">
        <v>0</v>
      </c>
      <c r="BK177">
        <v>0</v>
      </c>
      <c r="BL177">
        <v>2</v>
      </c>
      <c r="BM177">
        <v>0</v>
      </c>
      <c r="BO177" t="s">
        <v>63</v>
      </c>
      <c r="BP177">
        <v>4</v>
      </c>
      <c r="BQ177" t="s">
        <v>55</v>
      </c>
      <c r="BR177">
        <v>0</v>
      </c>
      <c r="BX177" t="s">
        <v>77</v>
      </c>
      <c r="BY177">
        <v>2</v>
      </c>
      <c r="BZ177">
        <v>2</v>
      </c>
      <c r="CA177" t="s">
        <v>54</v>
      </c>
      <c r="CB177" t="s">
        <v>55</v>
      </c>
      <c r="CC177" t="s">
        <v>55</v>
      </c>
      <c r="CD177" t="s">
        <v>55</v>
      </c>
      <c r="CE177" t="s">
        <v>55</v>
      </c>
      <c r="CF177" t="s">
        <v>55</v>
      </c>
      <c r="CG177">
        <v>0</v>
      </c>
      <c r="CH177">
        <v>1</v>
      </c>
      <c r="CI177">
        <v>1</v>
      </c>
      <c r="CJ177">
        <v>1</v>
      </c>
      <c r="CK177">
        <v>1</v>
      </c>
      <c r="CL177">
        <v>1</v>
      </c>
      <c r="CM177">
        <f t="shared" si="23"/>
        <v>5</v>
      </c>
    </row>
    <row r="178" spans="1:91" x14ac:dyDescent="0.25">
      <c r="A178">
        <v>177</v>
      </c>
      <c r="B178">
        <v>22</v>
      </c>
      <c r="C178">
        <f t="shared" si="16"/>
        <v>1</v>
      </c>
      <c r="D178" t="s">
        <v>42</v>
      </c>
      <c r="E178">
        <v>2</v>
      </c>
      <c r="F178" t="s">
        <v>44</v>
      </c>
      <c r="G178">
        <v>1</v>
      </c>
      <c r="H178">
        <v>2</v>
      </c>
      <c r="I178" t="s">
        <v>80</v>
      </c>
      <c r="J178">
        <v>2</v>
      </c>
      <c r="M178" t="s">
        <v>50</v>
      </c>
      <c r="N178">
        <v>2</v>
      </c>
      <c r="O178" t="s">
        <v>55</v>
      </c>
      <c r="P178">
        <v>0</v>
      </c>
      <c r="Q178" t="s">
        <v>54</v>
      </c>
      <c r="R178">
        <v>1</v>
      </c>
      <c r="S178" t="s">
        <v>55</v>
      </c>
      <c r="T178">
        <v>0</v>
      </c>
      <c r="U178" t="s">
        <v>55</v>
      </c>
      <c r="V178">
        <v>0</v>
      </c>
      <c r="W178" t="s">
        <v>55</v>
      </c>
      <c r="X178">
        <v>0</v>
      </c>
      <c r="Y178" t="s">
        <v>55</v>
      </c>
      <c r="Z178">
        <v>0</v>
      </c>
      <c r="AA178" t="s">
        <v>54</v>
      </c>
      <c r="AB178">
        <v>1</v>
      </c>
      <c r="AC178">
        <f t="shared" si="17"/>
        <v>2</v>
      </c>
      <c r="AD178">
        <f t="shared" si="18"/>
        <v>0</v>
      </c>
      <c r="AE178" t="s">
        <v>54</v>
      </c>
      <c r="AF178">
        <v>1</v>
      </c>
      <c r="AG178" t="b">
        <v>0</v>
      </c>
      <c r="AH178">
        <v>1</v>
      </c>
      <c r="AI178" t="s">
        <v>59</v>
      </c>
      <c r="AJ178">
        <v>3</v>
      </c>
      <c r="AK178">
        <v>0</v>
      </c>
      <c r="AL178">
        <f t="shared" si="19"/>
        <v>3</v>
      </c>
      <c r="AM178">
        <f t="shared" si="20"/>
        <v>0</v>
      </c>
      <c r="AN178" t="s">
        <v>61</v>
      </c>
      <c r="AO178">
        <v>5</v>
      </c>
      <c r="AP178" t="s">
        <v>67</v>
      </c>
      <c r="AQ178">
        <v>5</v>
      </c>
      <c r="AR178" t="s">
        <v>61</v>
      </c>
      <c r="AS178" t="s">
        <v>61</v>
      </c>
      <c r="AT178" t="s">
        <v>62</v>
      </c>
      <c r="AU178" t="s">
        <v>64</v>
      </c>
      <c r="AV178">
        <v>5</v>
      </c>
      <c r="AW178">
        <v>5</v>
      </c>
      <c r="AX178">
        <v>2</v>
      </c>
      <c r="AY178">
        <v>3</v>
      </c>
      <c r="AZ178">
        <f t="shared" si="21"/>
        <v>15</v>
      </c>
      <c r="BA178">
        <f t="shared" si="22"/>
        <v>1</v>
      </c>
      <c r="BB178" t="s">
        <v>55</v>
      </c>
      <c r="BC178" t="s">
        <v>55</v>
      </c>
      <c r="BD178" t="s">
        <v>55</v>
      </c>
      <c r="BE178" t="s">
        <v>55</v>
      </c>
      <c r="BF178" t="s">
        <v>55</v>
      </c>
      <c r="BG178" t="s">
        <v>54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3</v>
      </c>
      <c r="BO178" t="s">
        <v>60</v>
      </c>
      <c r="BP178">
        <v>1</v>
      </c>
      <c r="BQ178" t="s">
        <v>55</v>
      </c>
      <c r="BR178">
        <v>0</v>
      </c>
      <c r="BX178">
        <v>3</v>
      </c>
      <c r="BY178">
        <v>3</v>
      </c>
      <c r="BZ178">
        <v>3</v>
      </c>
      <c r="CA178" t="s">
        <v>55</v>
      </c>
      <c r="CB178" t="s">
        <v>55</v>
      </c>
      <c r="CC178" t="s">
        <v>55</v>
      </c>
      <c r="CD178" t="s">
        <v>55</v>
      </c>
      <c r="CE178" t="s">
        <v>54</v>
      </c>
      <c r="CF178" t="s">
        <v>55</v>
      </c>
      <c r="CG178">
        <v>1</v>
      </c>
      <c r="CH178">
        <v>1</v>
      </c>
      <c r="CI178">
        <v>1</v>
      </c>
      <c r="CJ178">
        <v>1</v>
      </c>
      <c r="CK178">
        <v>0</v>
      </c>
      <c r="CL178">
        <v>1</v>
      </c>
      <c r="CM178">
        <f t="shared" si="23"/>
        <v>5</v>
      </c>
    </row>
    <row r="179" spans="1:91" x14ac:dyDescent="0.25">
      <c r="A179">
        <v>179</v>
      </c>
      <c r="B179">
        <v>22</v>
      </c>
      <c r="C179">
        <f t="shared" si="16"/>
        <v>1</v>
      </c>
      <c r="D179" t="s">
        <v>42</v>
      </c>
      <c r="E179">
        <v>2</v>
      </c>
      <c r="F179" t="s">
        <v>44</v>
      </c>
      <c r="G179">
        <v>1</v>
      </c>
      <c r="H179">
        <v>2</v>
      </c>
      <c r="I179" t="s">
        <v>80</v>
      </c>
      <c r="J179">
        <v>2</v>
      </c>
      <c r="M179" t="s">
        <v>8</v>
      </c>
      <c r="N179">
        <v>5</v>
      </c>
      <c r="O179" t="s">
        <v>55</v>
      </c>
      <c r="P179">
        <v>0</v>
      </c>
      <c r="Q179" t="s">
        <v>54</v>
      </c>
      <c r="R179">
        <v>1</v>
      </c>
      <c r="S179" t="s">
        <v>55</v>
      </c>
      <c r="T179">
        <v>0</v>
      </c>
      <c r="U179" t="s">
        <v>55</v>
      </c>
      <c r="V179">
        <v>0</v>
      </c>
      <c r="W179" t="s">
        <v>55</v>
      </c>
      <c r="X179">
        <v>0</v>
      </c>
      <c r="Y179" t="s">
        <v>54</v>
      </c>
      <c r="Z179">
        <v>1</v>
      </c>
      <c r="AA179" t="s">
        <v>54</v>
      </c>
      <c r="AB179">
        <v>1</v>
      </c>
      <c r="AC179">
        <f t="shared" si="17"/>
        <v>3</v>
      </c>
      <c r="AD179">
        <f t="shared" si="18"/>
        <v>0</v>
      </c>
      <c r="AE179" t="s">
        <v>54</v>
      </c>
      <c r="AF179">
        <v>1</v>
      </c>
      <c r="AG179" t="b">
        <v>1</v>
      </c>
      <c r="AH179">
        <v>0</v>
      </c>
      <c r="AI179" t="s">
        <v>56</v>
      </c>
      <c r="AJ179">
        <v>0</v>
      </c>
      <c r="AK179">
        <v>0</v>
      </c>
      <c r="AL179">
        <f t="shared" si="19"/>
        <v>3</v>
      </c>
      <c r="AM179">
        <f t="shared" si="20"/>
        <v>0</v>
      </c>
      <c r="AN179" t="s">
        <v>63</v>
      </c>
      <c r="AO179">
        <v>4</v>
      </c>
      <c r="AP179" t="s">
        <v>67</v>
      </c>
      <c r="AQ179">
        <v>5</v>
      </c>
      <c r="AR179" t="s">
        <v>63</v>
      </c>
      <c r="AS179" t="s">
        <v>62</v>
      </c>
      <c r="AT179" t="s">
        <v>64</v>
      </c>
      <c r="AU179" t="s">
        <v>63</v>
      </c>
      <c r="AV179">
        <v>4</v>
      </c>
      <c r="AW179">
        <v>2</v>
      </c>
      <c r="AX179">
        <v>3</v>
      </c>
      <c r="AY179">
        <v>2</v>
      </c>
      <c r="AZ179">
        <f t="shared" si="21"/>
        <v>11</v>
      </c>
      <c r="BA179">
        <f t="shared" si="22"/>
        <v>0</v>
      </c>
      <c r="BB179" t="s">
        <v>55</v>
      </c>
      <c r="BC179" t="s">
        <v>55</v>
      </c>
      <c r="BD179" t="s">
        <v>54</v>
      </c>
      <c r="BE179" t="s">
        <v>55</v>
      </c>
      <c r="BF179" t="s">
        <v>55</v>
      </c>
      <c r="BG179" t="s">
        <v>55</v>
      </c>
      <c r="BH179">
        <v>0</v>
      </c>
      <c r="BI179">
        <v>0</v>
      </c>
      <c r="BJ179">
        <v>0</v>
      </c>
      <c r="BK179">
        <v>1</v>
      </c>
      <c r="BL179">
        <v>0</v>
      </c>
      <c r="BM179">
        <v>0</v>
      </c>
      <c r="BO179" t="s">
        <v>68</v>
      </c>
      <c r="BP179">
        <v>2</v>
      </c>
      <c r="BQ179" t="s">
        <v>54</v>
      </c>
      <c r="BR179">
        <v>1</v>
      </c>
      <c r="BS179" t="s">
        <v>72</v>
      </c>
      <c r="BT179">
        <v>4</v>
      </c>
      <c r="BU179" t="s">
        <v>73</v>
      </c>
      <c r="BV179">
        <v>2</v>
      </c>
      <c r="BX179" t="s">
        <v>76</v>
      </c>
      <c r="BY179">
        <v>4</v>
      </c>
      <c r="BZ179">
        <v>3</v>
      </c>
      <c r="CA179" t="s">
        <v>55</v>
      </c>
      <c r="CB179" t="s">
        <v>55</v>
      </c>
      <c r="CC179" t="s">
        <v>55</v>
      </c>
      <c r="CD179" t="s">
        <v>55</v>
      </c>
      <c r="CE179" t="s">
        <v>54</v>
      </c>
      <c r="CF179" t="s">
        <v>55</v>
      </c>
      <c r="CG179">
        <v>1</v>
      </c>
      <c r="CH179">
        <v>1</v>
      </c>
      <c r="CI179">
        <v>1</v>
      </c>
      <c r="CJ179">
        <v>1</v>
      </c>
      <c r="CK179">
        <v>0</v>
      </c>
      <c r="CL179">
        <v>1</v>
      </c>
      <c r="CM179">
        <f t="shared" si="23"/>
        <v>5</v>
      </c>
    </row>
    <row r="180" spans="1:91" x14ac:dyDescent="0.25">
      <c r="A180">
        <v>185</v>
      </c>
      <c r="B180">
        <v>21</v>
      </c>
      <c r="C180">
        <f t="shared" si="16"/>
        <v>1</v>
      </c>
      <c r="D180" t="s">
        <v>42</v>
      </c>
      <c r="E180">
        <v>2</v>
      </c>
      <c r="F180" t="s">
        <v>44</v>
      </c>
      <c r="G180">
        <v>1</v>
      </c>
      <c r="H180">
        <v>2</v>
      </c>
      <c r="I180" t="s">
        <v>80</v>
      </c>
      <c r="J180">
        <v>2</v>
      </c>
      <c r="M180" t="s">
        <v>52</v>
      </c>
      <c r="N180">
        <v>4</v>
      </c>
      <c r="O180" t="s">
        <v>54</v>
      </c>
      <c r="P180">
        <v>1</v>
      </c>
      <c r="Q180" t="s">
        <v>55</v>
      </c>
      <c r="R180">
        <v>0</v>
      </c>
      <c r="S180" t="s">
        <v>54</v>
      </c>
      <c r="T180">
        <v>1</v>
      </c>
      <c r="U180" t="s">
        <v>55</v>
      </c>
      <c r="V180">
        <v>0</v>
      </c>
      <c r="W180" t="s">
        <v>55</v>
      </c>
      <c r="X180">
        <v>0</v>
      </c>
      <c r="Y180" t="s">
        <v>54</v>
      </c>
      <c r="Z180">
        <v>1</v>
      </c>
      <c r="AA180" t="s">
        <v>55</v>
      </c>
      <c r="AB180">
        <v>0</v>
      </c>
      <c r="AC180">
        <f t="shared" si="17"/>
        <v>3</v>
      </c>
      <c r="AD180">
        <f t="shared" si="18"/>
        <v>0</v>
      </c>
      <c r="AE180" t="s">
        <v>54</v>
      </c>
      <c r="AF180">
        <v>1</v>
      </c>
      <c r="AG180" t="b">
        <v>1</v>
      </c>
      <c r="AH180">
        <v>0</v>
      </c>
      <c r="AI180" t="s">
        <v>56</v>
      </c>
      <c r="AJ180">
        <v>0</v>
      </c>
      <c r="AK180">
        <v>0</v>
      </c>
      <c r="AL180">
        <f t="shared" si="19"/>
        <v>3</v>
      </c>
      <c r="AM180">
        <f t="shared" si="20"/>
        <v>0</v>
      </c>
      <c r="AN180" t="s">
        <v>63</v>
      </c>
      <c r="AO180">
        <v>4</v>
      </c>
      <c r="AP180" t="s">
        <v>66</v>
      </c>
      <c r="AQ180">
        <v>3</v>
      </c>
      <c r="AR180" t="s">
        <v>63</v>
      </c>
      <c r="AS180" t="s">
        <v>62</v>
      </c>
      <c r="AT180" t="s">
        <v>63</v>
      </c>
      <c r="AU180" t="s">
        <v>61</v>
      </c>
      <c r="AV180">
        <v>4</v>
      </c>
      <c r="AW180">
        <v>2</v>
      </c>
      <c r="AX180">
        <v>4</v>
      </c>
      <c r="AY180">
        <v>1</v>
      </c>
      <c r="AZ180">
        <f t="shared" si="21"/>
        <v>11</v>
      </c>
      <c r="BA180">
        <f t="shared" si="22"/>
        <v>0</v>
      </c>
      <c r="BB180" t="s">
        <v>54</v>
      </c>
      <c r="BC180" t="s">
        <v>55</v>
      </c>
      <c r="BD180" t="s">
        <v>55</v>
      </c>
      <c r="BE180" t="s">
        <v>55</v>
      </c>
      <c r="BF180" t="s">
        <v>55</v>
      </c>
      <c r="BG180" t="s">
        <v>55</v>
      </c>
      <c r="BH180">
        <v>1</v>
      </c>
      <c r="BI180">
        <v>0</v>
      </c>
      <c r="BJ180">
        <v>0</v>
      </c>
      <c r="BK180">
        <v>0</v>
      </c>
      <c r="BL180">
        <v>2</v>
      </c>
      <c r="BM180">
        <v>0</v>
      </c>
      <c r="BO180" t="s">
        <v>68</v>
      </c>
      <c r="BP180">
        <v>2</v>
      </c>
      <c r="BQ180" t="s">
        <v>54</v>
      </c>
      <c r="BR180">
        <v>1</v>
      </c>
      <c r="BS180" t="s">
        <v>69</v>
      </c>
      <c r="BT180">
        <v>1</v>
      </c>
      <c r="BU180" t="s">
        <v>73</v>
      </c>
      <c r="BV180">
        <v>2</v>
      </c>
      <c r="BX180" t="s">
        <v>78</v>
      </c>
      <c r="BY180">
        <v>1</v>
      </c>
      <c r="BZ180">
        <v>1</v>
      </c>
      <c r="CA180" t="s">
        <v>55</v>
      </c>
      <c r="CB180" t="s">
        <v>54</v>
      </c>
      <c r="CC180" t="s">
        <v>55</v>
      </c>
      <c r="CD180" t="s">
        <v>55</v>
      </c>
      <c r="CE180" t="s">
        <v>55</v>
      </c>
      <c r="CF180" t="s">
        <v>55</v>
      </c>
      <c r="CG180">
        <v>1</v>
      </c>
      <c r="CH180">
        <v>0</v>
      </c>
      <c r="CI180">
        <v>1</v>
      </c>
      <c r="CJ180">
        <v>1</v>
      </c>
      <c r="CK180">
        <v>1</v>
      </c>
      <c r="CL180">
        <v>1</v>
      </c>
      <c r="CM180">
        <f t="shared" si="23"/>
        <v>5</v>
      </c>
    </row>
    <row r="181" spans="1:91" x14ac:dyDescent="0.25">
      <c r="A181">
        <v>195</v>
      </c>
      <c r="B181">
        <v>20</v>
      </c>
      <c r="C181">
        <f t="shared" si="16"/>
        <v>1</v>
      </c>
      <c r="D181" t="s">
        <v>42</v>
      </c>
      <c r="E181">
        <v>2</v>
      </c>
      <c r="F181" t="s">
        <v>43</v>
      </c>
      <c r="G181">
        <v>2</v>
      </c>
      <c r="H181">
        <v>2</v>
      </c>
      <c r="I181" t="s">
        <v>80</v>
      </c>
      <c r="J181">
        <v>2</v>
      </c>
      <c r="M181" t="s">
        <v>49</v>
      </c>
      <c r="N181">
        <v>1</v>
      </c>
      <c r="O181" t="s">
        <v>54</v>
      </c>
      <c r="P181">
        <v>1</v>
      </c>
      <c r="Q181" t="s">
        <v>54</v>
      </c>
      <c r="R181">
        <v>1</v>
      </c>
      <c r="S181" t="s">
        <v>54</v>
      </c>
      <c r="T181">
        <v>1</v>
      </c>
      <c r="U181" t="s">
        <v>54</v>
      </c>
      <c r="V181">
        <v>1</v>
      </c>
      <c r="W181" t="s">
        <v>54</v>
      </c>
      <c r="X181">
        <v>1</v>
      </c>
      <c r="Y181" t="s">
        <v>54</v>
      </c>
      <c r="Z181">
        <v>1</v>
      </c>
      <c r="AA181" t="s">
        <v>54</v>
      </c>
      <c r="AB181">
        <v>1</v>
      </c>
      <c r="AC181">
        <f t="shared" si="17"/>
        <v>7</v>
      </c>
      <c r="AD181">
        <f t="shared" si="18"/>
        <v>2</v>
      </c>
      <c r="AE181" t="s">
        <v>54</v>
      </c>
      <c r="AF181">
        <v>1</v>
      </c>
      <c r="AG181" t="b">
        <v>0</v>
      </c>
      <c r="AH181">
        <v>1</v>
      </c>
      <c r="AI181" t="s">
        <v>56</v>
      </c>
      <c r="AJ181">
        <v>0</v>
      </c>
      <c r="AK181">
        <v>0</v>
      </c>
      <c r="AL181">
        <f t="shared" si="19"/>
        <v>8</v>
      </c>
      <c r="AM181">
        <f t="shared" si="20"/>
        <v>2</v>
      </c>
      <c r="AN181" t="s">
        <v>63</v>
      </c>
      <c r="AO181">
        <v>4</v>
      </c>
      <c r="AP181" t="s">
        <v>66</v>
      </c>
      <c r="AQ181">
        <v>3</v>
      </c>
      <c r="AR181" t="s">
        <v>62</v>
      </c>
      <c r="AS181" t="s">
        <v>64</v>
      </c>
      <c r="AT181" t="s">
        <v>64</v>
      </c>
      <c r="AU181" t="s">
        <v>64</v>
      </c>
      <c r="AV181">
        <v>2</v>
      </c>
      <c r="AW181">
        <v>3</v>
      </c>
      <c r="AX181">
        <v>3</v>
      </c>
      <c r="AY181">
        <v>3</v>
      </c>
      <c r="AZ181">
        <f t="shared" si="21"/>
        <v>11</v>
      </c>
      <c r="BA181">
        <f t="shared" si="22"/>
        <v>0</v>
      </c>
      <c r="BB181" t="s">
        <v>54</v>
      </c>
      <c r="BC181" t="s">
        <v>54</v>
      </c>
      <c r="BD181" t="s">
        <v>55</v>
      </c>
      <c r="BE181" t="s">
        <v>55</v>
      </c>
      <c r="BF181" t="s">
        <v>55</v>
      </c>
      <c r="BG181" t="s">
        <v>55</v>
      </c>
      <c r="BH181">
        <v>1</v>
      </c>
      <c r="BI181">
        <v>1</v>
      </c>
      <c r="BJ181">
        <v>0</v>
      </c>
      <c r="BK181">
        <v>0</v>
      </c>
      <c r="BL181">
        <v>2</v>
      </c>
      <c r="BM181">
        <v>0</v>
      </c>
      <c r="BO181" t="s">
        <v>64</v>
      </c>
      <c r="BP181">
        <v>3</v>
      </c>
      <c r="BQ181" t="s">
        <v>55</v>
      </c>
      <c r="BR181">
        <v>0</v>
      </c>
      <c r="BX181" t="s">
        <v>77</v>
      </c>
      <c r="BY181">
        <v>2</v>
      </c>
      <c r="BZ181">
        <v>2</v>
      </c>
      <c r="CA181" t="s">
        <v>54</v>
      </c>
      <c r="CB181" t="s">
        <v>55</v>
      </c>
      <c r="CC181" t="s">
        <v>55</v>
      </c>
      <c r="CD181" t="s">
        <v>55</v>
      </c>
      <c r="CE181" t="s">
        <v>55</v>
      </c>
      <c r="CF181" t="s">
        <v>54</v>
      </c>
      <c r="CG181">
        <v>0</v>
      </c>
      <c r="CH181">
        <v>1</v>
      </c>
      <c r="CI181">
        <v>1</v>
      </c>
      <c r="CJ181">
        <v>1</v>
      </c>
      <c r="CK181">
        <v>1</v>
      </c>
      <c r="CL181">
        <v>0</v>
      </c>
      <c r="CM181">
        <f t="shared" si="23"/>
        <v>4</v>
      </c>
    </row>
    <row r="182" spans="1:91" x14ac:dyDescent="0.25">
      <c r="A182">
        <v>198</v>
      </c>
      <c r="B182">
        <v>20</v>
      </c>
      <c r="C182">
        <f t="shared" si="16"/>
        <v>1</v>
      </c>
      <c r="D182" t="s">
        <v>41</v>
      </c>
      <c r="E182">
        <v>1</v>
      </c>
      <c r="F182" t="s">
        <v>43</v>
      </c>
      <c r="G182">
        <v>2</v>
      </c>
      <c r="H182">
        <v>2</v>
      </c>
      <c r="I182" t="s">
        <v>80</v>
      </c>
      <c r="J182">
        <v>2</v>
      </c>
      <c r="M182" t="s">
        <v>49</v>
      </c>
      <c r="N182">
        <v>1</v>
      </c>
      <c r="O182" t="s">
        <v>55</v>
      </c>
      <c r="P182">
        <v>0</v>
      </c>
      <c r="Q182" t="s">
        <v>55</v>
      </c>
      <c r="R182">
        <v>0</v>
      </c>
      <c r="S182" t="s">
        <v>55</v>
      </c>
      <c r="T182">
        <v>0</v>
      </c>
      <c r="U182" t="s">
        <v>55</v>
      </c>
      <c r="V182">
        <v>0</v>
      </c>
      <c r="W182" t="s">
        <v>54</v>
      </c>
      <c r="X182">
        <v>1</v>
      </c>
      <c r="Y182" t="s">
        <v>55</v>
      </c>
      <c r="Z182">
        <v>0</v>
      </c>
      <c r="AA182" t="s">
        <v>55</v>
      </c>
      <c r="AB182">
        <v>0</v>
      </c>
      <c r="AC182">
        <f t="shared" si="17"/>
        <v>1</v>
      </c>
      <c r="AD182">
        <f t="shared" si="18"/>
        <v>0</v>
      </c>
      <c r="AE182" t="s">
        <v>54</v>
      </c>
      <c r="AF182">
        <v>1</v>
      </c>
      <c r="AG182" t="b">
        <v>0</v>
      </c>
      <c r="AH182">
        <v>1</v>
      </c>
      <c r="AI182" t="s">
        <v>56</v>
      </c>
      <c r="AJ182">
        <v>0</v>
      </c>
      <c r="AK182">
        <v>0</v>
      </c>
      <c r="AL182">
        <f t="shared" si="19"/>
        <v>2</v>
      </c>
      <c r="AM182">
        <f t="shared" si="20"/>
        <v>0</v>
      </c>
      <c r="AN182" t="s">
        <v>61</v>
      </c>
      <c r="AO182">
        <v>5</v>
      </c>
      <c r="AP182" t="s">
        <v>66</v>
      </c>
      <c r="AQ182">
        <v>3</v>
      </c>
      <c r="AR182" t="s">
        <v>63</v>
      </c>
      <c r="AS182" t="s">
        <v>60</v>
      </c>
      <c r="AT182" t="s">
        <v>63</v>
      </c>
      <c r="AU182" t="s">
        <v>63</v>
      </c>
      <c r="AV182">
        <v>4</v>
      </c>
      <c r="AW182">
        <v>1</v>
      </c>
      <c r="AX182">
        <v>4</v>
      </c>
      <c r="AY182">
        <v>2</v>
      </c>
      <c r="AZ182">
        <f t="shared" si="21"/>
        <v>11</v>
      </c>
      <c r="BA182">
        <f t="shared" si="22"/>
        <v>0</v>
      </c>
      <c r="BB182" t="s">
        <v>55</v>
      </c>
      <c r="BC182" t="s">
        <v>55</v>
      </c>
      <c r="BD182" t="s">
        <v>54</v>
      </c>
      <c r="BE182" t="s">
        <v>55</v>
      </c>
      <c r="BF182" t="s">
        <v>55</v>
      </c>
      <c r="BG182" t="s">
        <v>55</v>
      </c>
      <c r="BH182">
        <v>0</v>
      </c>
      <c r="BI182">
        <v>0</v>
      </c>
      <c r="BJ182">
        <v>0</v>
      </c>
      <c r="BK182">
        <v>1</v>
      </c>
      <c r="BL182">
        <v>0</v>
      </c>
      <c r="BM182">
        <v>0</v>
      </c>
      <c r="BO182" t="s">
        <v>63</v>
      </c>
      <c r="BP182">
        <v>4</v>
      </c>
      <c r="BQ182" t="s">
        <v>54</v>
      </c>
      <c r="BR182">
        <v>1</v>
      </c>
      <c r="BS182" t="s">
        <v>69</v>
      </c>
      <c r="BT182">
        <v>1</v>
      </c>
      <c r="BU182" t="s">
        <v>75</v>
      </c>
      <c r="BV182">
        <v>1</v>
      </c>
      <c r="BX182" t="s">
        <v>77</v>
      </c>
      <c r="BY182">
        <v>2</v>
      </c>
      <c r="BZ182">
        <v>2</v>
      </c>
      <c r="CA182" t="s">
        <v>55</v>
      </c>
      <c r="CB182" t="s">
        <v>55</v>
      </c>
      <c r="CC182" t="s">
        <v>54</v>
      </c>
      <c r="CD182" t="s">
        <v>55</v>
      </c>
      <c r="CE182" t="s">
        <v>55</v>
      </c>
      <c r="CF182" t="s">
        <v>55</v>
      </c>
      <c r="CG182">
        <v>1</v>
      </c>
      <c r="CH182">
        <v>1</v>
      </c>
      <c r="CI182">
        <v>0</v>
      </c>
      <c r="CJ182">
        <v>1</v>
      </c>
      <c r="CK182">
        <v>1</v>
      </c>
      <c r="CL182">
        <v>1</v>
      </c>
      <c r="CM182">
        <f t="shared" si="23"/>
        <v>5</v>
      </c>
    </row>
    <row r="183" spans="1:91" x14ac:dyDescent="0.25">
      <c r="A183">
        <v>199</v>
      </c>
      <c r="B183">
        <v>22</v>
      </c>
      <c r="C183">
        <f t="shared" si="16"/>
        <v>1</v>
      </c>
      <c r="D183" t="s">
        <v>41</v>
      </c>
      <c r="E183">
        <v>1</v>
      </c>
      <c r="F183" t="s">
        <v>43</v>
      </c>
      <c r="G183">
        <v>2</v>
      </c>
      <c r="H183">
        <v>2</v>
      </c>
      <c r="I183" t="s">
        <v>80</v>
      </c>
      <c r="J183">
        <v>2</v>
      </c>
      <c r="M183" t="s">
        <v>50</v>
      </c>
      <c r="N183">
        <v>2</v>
      </c>
      <c r="O183" t="s">
        <v>55</v>
      </c>
      <c r="P183">
        <v>0</v>
      </c>
      <c r="Q183" t="s">
        <v>54</v>
      </c>
      <c r="R183">
        <v>1</v>
      </c>
      <c r="S183" t="s">
        <v>55</v>
      </c>
      <c r="T183">
        <v>0</v>
      </c>
      <c r="U183" t="s">
        <v>55</v>
      </c>
      <c r="V183">
        <v>0</v>
      </c>
      <c r="W183" t="s">
        <v>55</v>
      </c>
      <c r="X183">
        <v>0</v>
      </c>
      <c r="Y183" t="s">
        <v>55</v>
      </c>
      <c r="Z183">
        <v>0</v>
      </c>
      <c r="AA183" t="s">
        <v>54</v>
      </c>
      <c r="AB183">
        <v>1</v>
      </c>
      <c r="AC183">
        <f t="shared" si="17"/>
        <v>2</v>
      </c>
      <c r="AD183">
        <f t="shared" si="18"/>
        <v>0</v>
      </c>
      <c r="AE183" t="s">
        <v>54</v>
      </c>
      <c r="AF183">
        <v>1</v>
      </c>
      <c r="AG183" t="b">
        <v>0</v>
      </c>
      <c r="AH183">
        <v>1</v>
      </c>
      <c r="AI183" t="s">
        <v>58</v>
      </c>
      <c r="AJ183">
        <v>2</v>
      </c>
      <c r="AK183">
        <v>1</v>
      </c>
      <c r="AL183">
        <f t="shared" si="19"/>
        <v>4</v>
      </c>
      <c r="AM183">
        <f t="shared" si="20"/>
        <v>0</v>
      </c>
      <c r="AN183" t="s">
        <v>63</v>
      </c>
      <c r="AO183">
        <v>4</v>
      </c>
      <c r="AP183" t="s">
        <v>66</v>
      </c>
      <c r="AQ183">
        <v>3</v>
      </c>
      <c r="AR183" t="s">
        <v>63</v>
      </c>
      <c r="AS183" t="s">
        <v>63</v>
      </c>
      <c r="AT183" t="s">
        <v>63</v>
      </c>
      <c r="AU183" t="s">
        <v>63</v>
      </c>
      <c r="AV183">
        <v>4</v>
      </c>
      <c r="AW183">
        <v>4</v>
      </c>
      <c r="AX183">
        <v>4</v>
      </c>
      <c r="AY183">
        <v>2</v>
      </c>
      <c r="AZ183">
        <f t="shared" si="21"/>
        <v>14</v>
      </c>
      <c r="BA183">
        <f t="shared" si="22"/>
        <v>1</v>
      </c>
      <c r="BB183" t="s">
        <v>54</v>
      </c>
      <c r="BC183" t="s">
        <v>55</v>
      </c>
      <c r="BD183" t="s">
        <v>55</v>
      </c>
      <c r="BE183" t="s">
        <v>55</v>
      </c>
      <c r="BF183" t="s">
        <v>55</v>
      </c>
      <c r="BG183" t="s">
        <v>55</v>
      </c>
      <c r="BH183">
        <v>1</v>
      </c>
      <c r="BI183">
        <v>0</v>
      </c>
      <c r="BJ183">
        <v>0</v>
      </c>
      <c r="BK183">
        <v>0</v>
      </c>
      <c r="BL183">
        <v>2</v>
      </c>
      <c r="BM183">
        <v>0</v>
      </c>
      <c r="BO183" t="s">
        <v>64</v>
      </c>
      <c r="BP183">
        <v>3</v>
      </c>
      <c r="BQ183" t="s">
        <v>54</v>
      </c>
      <c r="BR183">
        <v>1</v>
      </c>
      <c r="BS183" t="s">
        <v>72</v>
      </c>
      <c r="BT183">
        <v>4</v>
      </c>
      <c r="BU183" t="s">
        <v>73</v>
      </c>
      <c r="BV183">
        <v>2</v>
      </c>
      <c r="BX183" t="s">
        <v>77</v>
      </c>
      <c r="BY183">
        <v>2</v>
      </c>
      <c r="BZ183">
        <v>2</v>
      </c>
      <c r="CA183" t="s">
        <v>54</v>
      </c>
      <c r="CB183" t="s">
        <v>55</v>
      </c>
      <c r="CC183" t="s">
        <v>55</v>
      </c>
      <c r="CD183" t="s">
        <v>55</v>
      </c>
      <c r="CE183" t="s">
        <v>54</v>
      </c>
      <c r="CF183" t="s">
        <v>55</v>
      </c>
      <c r="CG183">
        <v>0</v>
      </c>
      <c r="CH183">
        <v>1</v>
      </c>
      <c r="CI183">
        <v>1</v>
      </c>
      <c r="CJ183">
        <v>1</v>
      </c>
      <c r="CK183">
        <v>0</v>
      </c>
      <c r="CL183">
        <v>1</v>
      </c>
      <c r="CM183">
        <f t="shared" si="23"/>
        <v>4</v>
      </c>
    </row>
    <row r="184" spans="1:91" x14ac:dyDescent="0.25">
      <c r="A184">
        <v>200</v>
      </c>
      <c r="B184">
        <v>21</v>
      </c>
      <c r="C184">
        <f t="shared" si="16"/>
        <v>1</v>
      </c>
      <c r="D184" t="s">
        <v>42</v>
      </c>
      <c r="E184">
        <v>2</v>
      </c>
      <c r="F184" t="s">
        <v>43</v>
      </c>
      <c r="G184">
        <v>2</v>
      </c>
      <c r="H184">
        <v>3</v>
      </c>
      <c r="I184" t="s">
        <v>80</v>
      </c>
      <c r="J184">
        <v>2</v>
      </c>
      <c r="M184" t="s">
        <v>52</v>
      </c>
      <c r="N184">
        <v>4</v>
      </c>
      <c r="O184" t="s">
        <v>54</v>
      </c>
      <c r="P184">
        <v>1</v>
      </c>
      <c r="Q184" t="s">
        <v>54</v>
      </c>
      <c r="R184">
        <v>1</v>
      </c>
      <c r="S184" t="s">
        <v>54</v>
      </c>
      <c r="T184">
        <v>1</v>
      </c>
      <c r="U184" t="s">
        <v>54</v>
      </c>
      <c r="V184">
        <v>1</v>
      </c>
      <c r="W184" t="s">
        <v>54</v>
      </c>
      <c r="X184">
        <v>1</v>
      </c>
      <c r="Y184" t="s">
        <v>54</v>
      </c>
      <c r="Z184">
        <v>1</v>
      </c>
      <c r="AA184" t="s">
        <v>54</v>
      </c>
      <c r="AB184">
        <v>1</v>
      </c>
      <c r="AC184">
        <f t="shared" si="17"/>
        <v>7</v>
      </c>
      <c r="AD184">
        <f t="shared" si="18"/>
        <v>2</v>
      </c>
      <c r="AE184" t="s">
        <v>54</v>
      </c>
      <c r="AF184">
        <v>1</v>
      </c>
      <c r="AG184" t="b">
        <v>0</v>
      </c>
      <c r="AH184">
        <v>1</v>
      </c>
      <c r="AI184" t="s">
        <v>59</v>
      </c>
      <c r="AJ184">
        <v>3</v>
      </c>
      <c r="AK184">
        <v>0</v>
      </c>
      <c r="AL184">
        <f t="shared" si="19"/>
        <v>8</v>
      </c>
      <c r="AM184">
        <f t="shared" si="20"/>
        <v>2</v>
      </c>
      <c r="AN184" t="s">
        <v>63</v>
      </c>
      <c r="AO184">
        <v>4</v>
      </c>
      <c r="AP184" t="s">
        <v>66</v>
      </c>
      <c r="AQ184">
        <v>3</v>
      </c>
      <c r="AR184" t="s">
        <v>64</v>
      </c>
      <c r="AS184" t="s">
        <v>61</v>
      </c>
      <c r="AT184" t="s">
        <v>64</v>
      </c>
      <c r="AU184" t="s">
        <v>63</v>
      </c>
      <c r="AV184">
        <v>3</v>
      </c>
      <c r="AW184">
        <v>5</v>
      </c>
      <c r="AX184">
        <v>3</v>
      </c>
      <c r="AY184">
        <v>2</v>
      </c>
      <c r="AZ184">
        <f t="shared" si="21"/>
        <v>13</v>
      </c>
      <c r="BA184">
        <f t="shared" si="22"/>
        <v>1</v>
      </c>
      <c r="BB184" t="s">
        <v>55</v>
      </c>
      <c r="BC184" t="s">
        <v>55</v>
      </c>
      <c r="BD184" t="s">
        <v>55</v>
      </c>
      <c r="BE184" t="s">
        <v>55</v>
      </c>
      <c r="BF184" t="s">
        <v>55</v>
      </c>
      <c r="BG184" t="s">
        <v>54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3</v>
      </c>
      <c r="BO184" t="s">
        <v>64</v>
      </c>
      <c r="BP184">
        <v>3</v>
      </c>
      <c r="BQ184" t="s">
        <v>55</v>
      </c>
      <c r="BR184">
        <v>0</v>
      </c>
      <c r="BX184" t="s">
        <v>77</v>
      </c>
      <c r="BY184">
        <v>2</v>
      </c>
      <c r="BZ184">
        <v>2</v>
      </c>
      <c r="CA184" t="s">
        <v>54</v>
      </c>
      <c r="CB184" t="s">
        <v>54</v>
      </c>
      <c r="CC184" t="s">
        <v>55</v>
      </c>
      <c r="CD184" t="s">
        <v>55</v>
      </c>
      <c r="CE184" t="s">
        <v>55</v>
      </c>
      <c r="CF184" t="s">
        <v>55</v>
      </c>
      <c r="CG184">
        <v>0</v>
      </c>
      <c r="CH184">
        <v>0</v>
      </c>
      <c r="CI184">
        <v>1</v>
      </c>
      <c r="CJ184">
        <v>1</v>
      </c>
      <c r="CK184">
        <v>1</v>
      </c>
      <c r="CL184">
        <v>1</v>
      </c>
      <c r="CM184">
        <f t="shared" si="23"/>
        <v>4</v>
      </c>
    </row>
    <row r="185" spans="1:91" x14ac:dyDescent="0.25">
      <c r="A185">
        <v>201</v>
      </c>
      <c r="B185">
        <v>23</v>
      </c>
      <c r="C185">
        <f t="shared" ref="C185:C248" si="24">IF(B185&lt;36,1,IF(AND(B185&gt;35,B185&lt;56),2,IF(B185&gt;55,3)))</f>
        <v>1</v>
      </c>
      <c r="D185" t="s">
        <v>42</v>
      </c>
      <c r="E185">
        <v>2</v>
      </c>
      <c r="F185" t="s">
        <v>43</v>
      </c>
      <c r="G185">
        <v>2</v>
      </c>
      <c r="H185">
        <v>3</v>
      </c>
      <c r="I185" t="s">
        <v>80</v>
      </c>
      <c r="J185">
        <v>2</v>
      </c>
      <c r="M185" t="s">
        <v>50</v>
      </c>
      <c r="N185">
        <v>2</v>
      </c>
      <c r="O185" t="s">
        <v>54</v>
      </c>
      <c r="P185">
        <v>1</v>
      </c>
      <c r="Q185" t="s">
        <v>54</v>
      </c>
      <c r="R185">
        <v>1</v>
      </c>
      <c r="S185" t="s">
        <v>54</v>
      </c>
      <c r="T185">
        <v>1</v>
      </c>
      <c r="U185" t="s">
        <v>54</v>
      </c>
      <c r="V185">
        <v>1</v>
      </c>
      <c r="W185" t="s">
        <v>54</v>
      </c>
      <c r="X185">
        <v>1</v>
      </c>
      <c r="Y185" t="s">
        <v>54</v>
      </c>
      <c r="Z185">
        <v>1</v>
      </c>
      <c r="AA185" t="s">
        <v>54</v>
      </c>
      <c r="AB185">
        <v>1</v>
      </c>
      <c r="AC185">
        <f t="shared" si="17"/>
        <v>7</v>
      </c>
      <c r="AD185">
        <f t="shared" si="18"/>
        <v>2</v>
      </c>
      <c r="AE185" t="s">
        <v>54</v>
      </c>
      <c r="AF185">
        <v>1</v>
      </c>
      <c r="AG185" t="b">
        <v>0</v>
      </c>
      <c r="AH185">
        <v>1</v>
      </c>
      <c r="AI185" t="s">
        <v>56</v>
      </c>
      <c r="AJ185">
        <v>0</v>
      </c>
      <c r="AK185">
        <v>0</v>
      </c>
      <c r="AL185">
        <f t="shared" si="19"/>
        <v>8</v>
      </c>
      <c r="AM185">
        <f t="shared" si="20"/>
        <v>2</v>
      </c>
      <c r="AN185" t="s">
        <v>61</v>
      </c>
      <c r="AO185">
        <v>5</v>
      </c>
      <c r="AP185" t="s">
        <v>66</v>
      </c>
      <c r="AQ185">
        <v>3</v>
      </c>
      <c r="AR185" t="s">
        <v>62</v>
      </c>
      <c r="AS185" t="s">
        <v>63</v>
      </c>
      <c r="AT185" t="s">
        <v>64</v>
      </c>
      <c r="AU185" t="s">
        <v>64</v>
      </c>
      <c r="AV185">
        <v>2</v>
      </c>
      <c r="AW185">
        <v>4</v>
      </c>
      <c r="AX185">
        <v>3</v>
      </c>
      <c r="AY185">
        <v>3</v>
      </c>
      <c r="AZ185">
        <f t="shared" si="21"/>
        <v>12</v>
      </c>
      <c r="BA185">
        <f t="shared" si="22"/>
        <v>1</v>
      </c>
      <c r="BB185" t="s">
        <v>55</v>
      </c>
      <c r="BC185" t="s">
        <v>55</v>
      </c>
      <c r="BD185" t="s">
        <v>55</v>
      </c>
      <c r="BE185" t="s">
        <v>55</v>
      </c>
      <c r="BF185" t="s">
        <v>55</v>
      </c>
      <c r="BG185" t="s">
        <v>54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3</v>
      </c>
      <c r="BO185" t="s">
        <v>63</v>
      </c>
      <c r="BP185">
        <v>4</v>
      </c>
      <c r="BQ185" t="s">
        <v>54</v>
      </c>
      <c r="BR185">
        <v>1</v>
      </c>
      <c r="BS185" t="s">
        <v>70</v>
      </c>
      <c r="BT185">
        <v>2</v>
      </c>
      <c r="BU185" t="s">
        <v>73</v>
      </c>
      <c r="BV185">
        <v>2</v>
      </c>
      <c r="BX185" t="s">
        <v>76</v>
      </c>
      <c r="BY185">
        <v>4</v>
      </c>
      <c r="BZ185">
        <v>3</v>
      </c>
      <c r="CA185" t="s">
        <v>55</v>
      </c>
      <c r="CB185" t="s">
        <v>54</v>
      </c>
      <c r="CC185" t="s">
        <v>55</v>
      </c>
      <c r="CD185" t="s">
        <v>55</v>
      </c>
      <c r="CE185" t="s">
        <v>55</v>
      </c>
      <c r="CF185" t="s">
        <v>55</v>
      </c>
      <c r="CG185">
        <v>1</v>
      </c>
      <c r="CH185">
        <v>0</v>
      </c>
      <c r="CI185">
        <v>1</v>
      </c>
      <c r="CJ185">
        <v>1</v>
      </c>
      <c r="CK185">
        <v>1</v>
      </c>
      <c r="CL185">
        <v>1</v>
      </c>
      <c r="CM185">
        <f t="shared" si="23"/>
        <v>5</v>
      </c>
    </row>
    <row r="186" spans="1:91" x14ac:dyDescent="0.25">
      <c r="A186">
        <v>202</v>
      </c>
      <c r="B186">
        <v>22</v>
      </c>
      <c r="C186">
        <f t="shared" si="24"/>
        <v>1</v>
      </c>
      <c r="D186" t="s">
        <v>41</v>
      </c>
      <c r="E186">
        <v>1</v>
      </c>
      <c r="F186" t="s">
        <v>43</v>
      </c>
      <c r="G186">
        <v>2</v>
      </c>
      <c r="H186">
        <v>2</v>
      </c>
      <c r="I186" t="s">
        <v>80</v>
      </c>
      <c r="J186">
        <v>2</v>
      </c>
      <c r="M186" t="s">
        <v>49</v>
      </c>
      <c r="N186">
        <v>1</v>
      </c>
      <c r="O186" t="s">
        <v>54</v>
      </c>
      <c r="P186">
        <v>1</v>
      </c>
      <c r="Q186" t="s">
        <v>54</v>
      </c>
      <c r="R186">
        <v>1</v>
      </c>
      <c r="S186" t="s">
        <v>54</v>
      </c>
      <c r="T186">
        <v>1</v>
      </c>
      <c r="U186" t="s">
        <v>54</v>
      </c>
      <c r="V186">
        <v>1</v>
      </c>
      <c r="W186" t="s">
        <v>54</v>
      </c>
      <c r="X186">
        <v>1</v>
      </c>
      <c r="Y186" t="s">
        <v>54</v>
      </c>
      <c r="Z186">
        <v>1</v>
      </c>
      <c r="AA186" t="s">
        <v>54</v>
      </c>
      <c r="AB186">
        <v>1</v>
      </c>
      <c r="AC186">
        <f t="shared" si="17"/>
        <v>7</v>
      </c>
      <c r="AD186">
        <f t="shared" si="18"/>
        <v>2</v>
      </c>
      <c r="AE186" t="s">
        <v>54</v>
      </c>
      <c r="AF186">
        <v>1</v>
      </c>
      <c r="AG186" t="b">
        <v>1</v>
      </c>
      <c r="AH186">
        <v>0</v>
      </c>
      <c r="AI186" t="s">
        <v>56</v>
      </c>
      <c r="AJ186">
        <v>0</v>
      </c>
      <c r="AK186">
        <v>0</v>
      </c>
      <c r="AL186">
        <f t="shared" si="19"/>
        <v>7</v>
      </c>
      <c r="AM186">
        <f t="shared" si="20"/>
        <v>1</v>
      </c>
      <c r="AN186" t="s">
        <v>63</v>
      </c>
      <c r="AO186">
        <v>4</v>
      </c>
      <c r="AP186" t="s">
        <v>65</v>
      </c>
      <c r="AQ186">
        <v>1</v>
      </c>
      <c r="AR186" t="s">
        <v>64</v>
      </c>
      <c r="AS186" t="s">
        <v>63</v>
      </c>
      <c r="AT186" t="s">
        <v>63</v>
      </c>
      <c r="AU186" t="s">
        <v>63</v>
      </c>
      <c r="AV186">
        <v>3</v>
      </c>
      <c r="AW186">
        <v>4</v>
      </c>
      <c r="AX186">
        <v>4</v>
      </c>
      <c r="AY186">
        <v>2</v>
      </c>
      <c r="AZ186">
        <f t="shared" si="21"/>
        <v>13</v>
      </c>
      <c r="BA186">
        <f t="shared" si="22"/>
        <v>1</v>
      </c>
      <c r="BB186" t="s">
        <v>55</v>
      </c>
      <c r="BC186" t="s">
        <v>55</v>
      </c>
      <c r="BD186" t="s">
        <v>55</v>
      </c>
      <c r="BE186" t="s">
        <v>55</v>
      </c>
      <c r="BF186" t="s">
        <v>54</v>
      </c>
      <c r="BG186" t="s">
        <v>55</v>
      </c>
      <c r="BH186">
        <v>0</v>
      </c>
      <c r="BI186">
        <v>0</v>
      </c>
      <c r="BJ186">
        <v>1</v>
      </c>
      <c r="BK186">
        <v>1</v>
      </c>
      <c r="BL186">
        <v>0</v>
      </c>
      <c r="BM186">
        <v>0</v>
      </c>
      <c r="BO186" t="s">
        <v>61</v>
      </c>
      <c r="BP186">
        <v>5</v>
      </c>
      <c r="BQ186" t="s">
        <v>54</v>
      </c>
      <c r="BR186">
        <v>1</v>
      </c>
      <c r="BS186" t="s">
        <v>69</v>
      </c>
      <c r="BT186">
        <v>1</v>
      </c>
      <c r="BW186" t="s">
        <v>16</v>
      </c>
      <c r="BX186" t="s">
        <v>77</v>
      </c>
      <c r="BY186">
        <v>2</v>
      </c>
      <c r="BZ186">
        <v>2</v>
      </c>
      <c r="CA186" t="s">
        <v>54</v>
      </c>
      <c r="CB186" t="s">
        <v>54</v>
      </c>
      <c r="CC186" t="s">
        <v>55</v>
      </c>
      <c r="CD186" t="s">
        <v>55</v>
      </c>
      <c r="CE186" t="s">
        <v>54</v>
      </c>
      <c r="CF186" t="s">
        <v>55</v>
      </c>
      <c r="CG186">
        <v>0</v>
      </c>
      <c r="CH186">
        <v>0</v>
      </c>
      <c r="CI186">
        <v>1</v>
      </c>
      <c r="CJ186">
        <v>1</v>
      </c>
      <c r="CK186">
        <v>0</v>
      </c>
      <c r="CL186">
        <v>1</v>
      </c>
      <c r="CM186">
        <f t="shared" si="23"/>
        <v>3</v>
      </c>
    </row>
    <row r="187" spans="1:91" x14ac:dyDescent="0.25">
      <c r="A187">
        <v>203</v>
      </c>
      <c r="B187">
        <v>19</v>
      </c>
      <c r="C187">
        <f t="shared" si="24"/>
        <v>1</v>
      </c>
      <c r="D187" t="s">
        <v>42</v>
      </c>
      <c r="E187">
        <v>2</v>
      </c>
      <c r="F187" t="s">
        <v>43</v>
      </c>
      <c r="G187">
        <v>2</v>
      </c>
      <c r="H187">
        <v>1</v>
      </c>
      <c r="I187" t="s">
        <v>80</v>
      </c>
      <c r="J187">
        <v>2</v>
      </c>
      <c r="M187" t="s">
        <v>50</v>
      </c>
      <c r="N187">
        <v>2</v>
      </c>
      <c r="O187" t="s">
        <v>54</v>
      </c>
      <c r="P187">
        <v>1</v>
      </c>
      <c r="Q187" t="s">
        <v>54</v>
      </c>
      <c r="R187">
        <v>1</v>
      </c>
      <c r="S187" t="s">
        <v>54</v>
      </c>
      <c r="T187">
        <v>1</v>
      </c>
      <c r="U187" t="s">
        <v>54</v>
      </c>
      <c r="V187">
        <v>1</v>
      </c>
      <c r="W187" t="s">
        <v>54</v>
      </c>
      <c r="X187">
        <v>1</v>
      </c>
      <c r="Y187" t="s">
        <v>54</v>
      </c>
      <c r="Z187">
        <v>1</v>
      </c>
      <c r="AA187" t="s">
        <v>54</v>
      </c>
      <c r="AB187">
        <v>1</v>
      </c>
      <c r="AC187">
        <f t="shared" si="17"/>
        <v>7</v>
      </c>
      <c r="AD187">
        <f t="shared" si="18"/>
        <v>2</v>
      </c>
      <c r="AE187" t="s">
        <v>54</v>
      </c>
      <c r="AF187">
        <v>1</v>
      </c>
      <c r="AG187" t="b">
        <v>1</v>
      </c>
      <c r="AH187">
        <v>0</v>
      </c>
      <c r="AI187" t="s">
        <v>56</v>
      </c>
      <c r="AJ187">
        <v>0</v>
      </c>
      <c r="AK187">
        <v>0</v>
      </c>
      <c r="AL187">
        <f t="shared" si="19"/>
        <v>7</v>
      </c>
      <c r="AM187">
        <f t="shared" si="20"/>
        <v>1</v>
      </c>
      <c r="AN187" t="s">
        <v>64</v>
      </c>
      <c r="AO187">
        <v>3</v>
      </c>
      <c r="AP187" t="s">
        <v>67</v>
      </c>
      <c r="AQ187">
        <v>5</v>
      </c>
      <c r="AR187" t="s">
        <v>63</v>
      </c>
      <c r="AS187" t="s">
        <v>61</v>
      </c>
      <c r="AT187" t="s">
        <v>63</v>
      </c>
      <c r="AU187" t="s">
        <v>61</v>
      </c>
      <c r="AV187">
        <v>4</v>
      </c>
      <c r="AW187">
        <v>5</v>
      </c>
      <c r="AX187">
        <v>4</v>
      </c>
      <c r="AY187">
        <v>1</v>
      </c>
      <c r="AZ187">
        <f t="shared" si="21"/>
        <v>14</v>
      </c>
      <c r="BA187">
        <f t="shared" si="22"/>
        <v>1</v>
      </c>
      <c r="BB187" t="s">
        <v>55</v>
      </c>
      <c r="BC187" t="s">
        <v>55</v>
      </c>
      <c r="BD187" t="s">
        <v>55</v>
      </c>
      <c r="BE187" t="s">
        <v>55</v>
      </c>
      <c r="BF187" t="s">
        <v>55</v>
      </c>
      <c r="BG187" t="s">
        <v>54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3</v>
      </c>
      <c r="BO187" t="s">
        <v>60</v>
      </c>
      <c r="BP187">
        <v>1</v>
      </c>
      <c r="BQ187" t="s">
        <v>54</v>
      </c>
      <c r="BR187">
        <v>1</v>
      </c>
      <c r="BS187" t="s">
        <v>70</v>
      </c>
      <c r="BT187">
        <v>2</v>
      </c>
      <c r="BU187" t="s">
        <v>73</v>
      </c>
      <c r="BV187">
        <v>2</v>
      </c>
      <c r="BX187">
        <v>3</v>
      </c>
      <c r="BY187">
        <v>3</v>
      </c>
      <c r="BZ187">
        <v>3</v>
      </c>
      <c r="CA187" t="s">
        <v>54</v>
      </c>
      <c r="CB187" t="s">
        <v>55</v>
      </c>
      <c r="CC187" t="s">
        <v>55</v>
      </c>
      <c r="CD187" t="s">
        <v>54</v>
      </c>
      <c r="CE187" t="s">
        <v>55</v>
      </c>
      <c r="CF187" t="s">
        <v>55</v>
      </c>
      <c r="CG187">
        <v>0</v>
      </c>
      <c r="CH187">
        <v>1</v>
      </c>
      <c r="CI187">
        <v>1</v>
      </c>
      <c r="CJ187">
        <v>0</v>
      </c>
      <c r="CK187">
        <v>1</v>
      </c>
      <c r="CL187">
        <v>1</v>
      </c>
      <c r="CM187">
        <f t="shared" si="23"/>
        <v>4</v>
      </c>
    </row>
    <row r="188" spans="1:91" x14ac:dyDescent="0.25">
      <c r="A188">
        <v>204</v>
      </c>
      <c r="B188">
        <v>22</v>
      </c>
      <c r="C188">
        <f t="shared" si="24"/>
        <v>1</v>
      </c>
      <c r="D188" t="s">
        <v>42</v>
      </c>
      <c r="E188">
        <v>2</v>
      </c>
      <c r="F188" t="s">
        <v>43</v>
      </c>
      <c r="G188">
        <v>2</v>
      </c>
      <c r="H188">
        <v>3</v>
      </c>
      <c r="I188" t="s">
        <v>80</v>
      </c>
      <c r="J188">
        <v>2</v>
      </c>
      <c r="M188" t="s">
        <v>49</v>
      </c>
      <c r="N188">
        <v>1</v>
      </c>
      <c r="O188" t="s">
        <v>54</v>
      </c>
      <c r="P188">
        <v>1</v>
      </c>
      <c r="Q188" t="s">
        <v>54</v>
      </c>
      <c r="R188">
        <v>1</v>
      </c>
      <c r="S188" t="s">
        <v>54</v>
      </c>
      <c r="T188">
        <v>1</v>
      </c>
      <c r="U188" t="s">
        <v>54</v>
      </c>
      <c r="V188">
        <v>1</v>
      </c>
      <c r="W188" t="s">
        <v>55</v>
      </c>
      <c r="X188">
        <v>0</v>
      </c>
      <c r="Y188" t="s">
        <v>55</v>
      </c>
      <c r="Z188">
        <v>0</v>
      </c>
      <c r="AA188" t="s">
        <v>54</v>
      </c>
      <c r="AB188">
        <v>1</v>
      </c>
      <c r="AC188">
        <f t="shared" si="17"/>
        <v>5</v>
      </c>
      <c r="AD188">
        <f t="shared" si="18"/>
        <v>1</v>
      </c>
      <c r="AE188" t="s">
        <v>54</v>
      </c>
      <c r="AF188">
        <v>1</v>
      </c>
      <c r="AG188" t="b">
        <v>0</v>
      </c>
      <c r="AH188">
        <v>1</v>
      </c>
      <c r="AI188" t="s">
        <v>56</v>
      </c>
      <c r="AJ188">
        <v>0</v>
      </c>
      <c r="AK188">
        <v>0</v>
      </c>
      <c r="AL188">
        <f t="shared" si="19"/>
        <v>6</v>
      </c>
      <c r="AM188">
        <f t="shared" si="20"/>
        <v>1</v>
      </c>
      <c r="AN188" t="s">
        <v>63</v>
      </c>
      <c r="AO188">
        <v>4</v>
      </c>
      <c r="AP188" t="s">
        <v>66</v>
      </c>
      <c r="AQ188">
        <v>3</v>
      </c>
      <c r="AR188" t="s">
        <v>64</v>
      </c>
      <c r="AS188" t="s">
        <v>62</v>
      </c>
      <c r="AT188" t="s">
        <v>64</v>
      </c>
      <c r="AU188" t="s">
        <v>62</v>
      </c>
      <c r="AV188">
        <v>3</v>
      </c>
      <c r="AW188">
        <v>2</v>
      </c>
      <c r="AX188">
        <v>3</v>
      </c>
      <c r="AY188">
        <v>4</v>
      </c>
      <c r="AZ188">
        <f t="shared" si="21"/>
        <v>12</v>
      </c>
      <c r="BA188">
        <f t="shared" si="22"/>
        <v>1</v>
      </c>
      <c r="BB188" t="s">
        <v>55</v>
      </c>
      <c r="BC188" t="s">
        <v>54</v>
      </c>
      <c r="BD188" t="s">
        <v>55</v>
      </c>
      <c r="BE188" t="s">
        <v>55</v>
      </c>
      <c r="BF188" t="s">
        <v>55</v>
      </c>
      <c r="BG188" t="s">
        <v>55</v>
      </c>
      <c r="BH188">
        <v>0</v>
      </c>
      <c r="BI188">
        <v>1</v>
      </c>
      <c r="BJ188">
        <v>0</v>
      </c>
      <c r="BK188">
        <v>0</v>
      </c>
      <c r="BL188">
        <v>2</v>
      </c>
      <c r="BM188">
        <v>0</v>
      </c>
      <c r="BO188" t="s">
        <v>64</v>
      </c>
      <c r="BP188">
        <v>3</v>
      </c>
      <c r="BQ188" t="s">
        <v>54</v>
      </c>
      <c r="BR188">
        <v>1</v>
      </c>
      <c r="BS188" t="s">
        <v>70</v>
      </c>
      <c r="BT188">
        <v>2</v>
      </c>
      <c r="BU188" t="s">
        <v>73</v>
      </c>
      <c r="BV188">
        <v>2</v>
      </c>
      <c r="BX188" t="s">
        <v>77</v>
      </c>
      <c r="BY188">
        <v>2</v>
      </c>
      <c r="BZ188">
        <v>2</v>
      </c>
      <c r="CA188" t="s">
        <v>54</v>
      </c>
      <c r="CB188" t="s">
        <v>54</v>
      </c>
      <c r="CC188" t="s">
        <v>55</v>
      </c>
      <c r="CD188" t="s">
        <v>54</v>
      </c>
      <c r="CE188" t="s">
        <v>55</v>
      </c>
      <c r="CF188" t="s">
        <v>55</v>
      </c>
      <c r="CG188">
        <v>0</v>
      </c>
      <c r="CH188">
        <v>0</v>
      </c>
      <c r="CI188">
        <v>1</v>
      </c>
      <c r="CJ188">
        <v>0</v>
      </c>
      <c r="CK188">
        <v>1</v>
      </c>
      <c r="CL188">
        <v>1</v>
      </c>
      <c r="CM188">
        <f t="shared" si="23"/>
        <v>3</v>
      </c>
    </row>
    <row r="189" spans="1:91" x14ac:dyDescent="0.25">
      <c r="A189">
        <v>205</v>
      </c>
      <c r="B189">
        <v>22</v>
      </c>
      <c r="C189">
        <f t="shared" si="24"/>
        <v>1</v>
      </c>
      <c r="D189" t="s">
        <v>41</v>
      </c>
      <c r="E189">
        <v>1</v>
      </c>
      <c r="F189" t="s">
        <v>43</v>
      </c>
      <c r="G189">
        <v>2</v>
      </c>
      <c r="H189">
        <v>5</v>
      </c>
      <c r="I189" t="s">
        <v>80</v>
      </c>
      <c r="J189">
        <v>2</v>
      </c>
      <c r="M189" t="s">
        <v>8</v>
      </c>
      <c r="N189">
        <v>5</v>
      </c>
      <c r="O189" t="s">
        <v>55</v>
      </c>
      <c r="P189">
        <v>0</v>
      </c>
      <c r="Q189" t="s">
        <v>54</v>
      </c>
      <c r="R189">
        <v>1</v>
      </c>
      <c r="S189" t="s">
        <v>54</v>
      </c>
      <c r="T189">
        <v>1</v>
      </c>
      <c r="U189" t="s">
        <v>54</v>
      </c>
      <c r="V189">
        <v>1</v>
      </c>
      <c r="W189" t="s">
        <v>55</v>
      </c>
      <c r="X189">
        <v>0</v>
      </c>
      <c r="Y189" t="s">
        <v>55</v>
      </c>
      <c r="Z189">
        <v>0</v>
      </c>
      <c r="AA189" t="s">
        <v>54</v>
      </c>
      <c r="AB189">
        <v>1</v>
      </c>
      <c r="AC189">
        <f t="shared" si="17"/>
        <v>4</v>
      </c>
      <c r="AD189">
        <f t="shared" si="18"/>
        <v>1</v>
      </c>
      <c r="AE189" t="s">
        <v>54</v>
      </c>
      <c r="AF189">
        <v>1</v>
      </c>
      <c r="AG189" t="b">
        <v>0</v>
      </c>
      <c r="AH189">
        <v>1</v>
      </c>
      <c r="AI189" t="s">
        <v>59</v>
      </c>
      <c r="AJ189">
        <v>3</v>
      </c>
      <c r="AK189">
        <v>0</v>
      </c>
      <c r="AL189">
        <f t="shared" si="19"/>
        <v>5</v>
      </c>
      <c r="AM189">
        <f t="shared" si="20"/>
        <v>0</v>
      </c>
      <c r="AN189" t="s">
        <v>61</v>
      </c>
      <c r="AO189">
        <v>5</v>
      </c>
      <c r="AP189" t="s">
        <v>66</v>
      </c>
      <c r="AQ189">
        <v>3</v>
      </c>
      <c r="AR189" t="s">
        <v>63</v>
      </c>
      <c r="AS189" t="s">
        <v>61</v>
      </c>
      <c r="AT189" t="s">
        <v>63</v>
      </c>
      <c r="AU189" t="s">
        <v>63</v>
      </c>
      <c r="AV189">
        <v>4</v>
      </c>
      <c r="AW189">
        <v>5</v>
      </c>
      <c r="AX189">
        <v>4</v>
      </c>
      <c r="AY189">
        <v>2</v>
      </c>
      <c r="AZ189">
        <f t="shared" si="21"/>
        <v>15</v>
      </c>
      <c r="BA189">
        <f t="shared" si="22"/>
        <v>1</v>
      </c>
      <c r="BB189" t="s">
        <v>54</v>
      </c>
      <c r="BC189" t="s">
        <v>55</v>
      </c>
      <c r="BD189" t="s">
        <v>55</v>
      </c>
      <c r="BE189" t="s">
        <v>55</v>
      </c>
      <c r="BF189" t="s">
        <v>55</v>
      </c>
      <c r="BG189" t="s">
        <v>55</v>
      </c>
      <c r="BH189">
        <v>1</v>
      </c>
      <c r="BI189">
        <v>0</v>
      </c>
      <c r="BJ189">
        <v>0</v>
      </c>
      <c r="BK189">
        <v>0</v>
      </c>
      <c r="BL189">
        <v>2</v>
      </c>
      <c r="BM189">
        <v>0</v>
      </c>
      <c r="BO189" t="s">
        <v>64</v>
      </c>
      <c r="BP189">
        <v>3</v>
      </c>
      <c r="BQ189" t="s">
        <v>54</v>
      </c>
      <c r="BR189">
        <v>1</v>
      </c>
      <c r="BS189" t="s">
        <v>70</v>
      </c>
      <c r="BT189">
        <v>2</v>
      </c>
      <c r="BU189" t="s">
        <v>8</v>
      </c>
      <c r="BV189">
        <v>1</v>
      </c>
      <c r="BW189" t="s">
        <v>7</v>
      </c>
      <c r="BX189" t="s">
        <v>78</v>
      </c>
      <c r="BY189">
        <v>1</v>
      </c>
      <c r="BZ189">
        <v>1</v>
      </c>
      <c r="CA189" t="s">
        <v>54</v>
      </c>
      <c r="CB189" t="s">
        <v>54</v>
      </c>
      <c r="CC189" t="s">
        <v>55</v>
      </c>
      <c r="CD189" t="s">
        <v>54</v>
      </c>
      <c r="CE189" t="s">
        <v>55</v>
      </c>
      <c r="CF189" t="s">
        <v>55</v>
      </c>
      <c r="CG189">
        <v>0</v>
      </c>
      <c r="CH189">
        <v>0</v>
      </c>
      <c r="CI189">
        <v>1</v>
      </c>
      <c r="CJ189">
        <v>0</v>
      </c>
      <c r="CK189">
        <v>1</v>
      </c>
      <c r="CL189">
        <v>1</v>
      </c>
      <c r="CM189">
        <f t="shared" si="23"/>
        <v>3</v>
      </c>
    </row>
    <row r="190" spans="1:91" x14ac:dyDescent="0.25">
      <c r="A190">
        <v>206</v>
      </c>
      <c r="B190">
        <v>22</v>
      </c>
      <c r="C190">
        <f t="shared" si="24"/>
        <v>1</v>
      </c>
      <c r="D190" t="s">
        <v>42</v>
      </c>
      <c r="E190">
        <v>2</v>
      </c>
      <c r="F190" t="s">
        <v>43</v>
      </c>
      <c r="G190">
        <v>2</v>
      </c>
      <c r="H190">
        <v>4</v>
      </c>
      <c r="I190" t="s">
        <v>80</v>
      </c>
      <c r="J190">
        <v>2</v>
      </c>
      <c r="M190" t="s">
        <v>49</v>
      </c>
      <c r="N190">
        <v>1</v>
      </c>
      <c r="O190" t="s">
        <v>54</v>
      </c>
      <c r="P190">
        <v>1</v>
      </c>
      <c r="Q190" t="s">
        <v>54</v>
      </c>
      <c r="R190">
        <v>1</v>
      </c>
      <c r="S190" t="s">
        <v>54</v>
      </c>
      <c r="T190">
        <v>1</v>
      </c>
      <c r="U190" t="s">
        <v>54</v>
      </c>
      <c r="V190">
        <v>1</v>
      </c>
      <c r="W190" t="s">
        <v>54</v>
      </c>
      <c r="X190">
        <v>1</v>
      </c>
      <c r="Y190" t="s">
        <v>54</v>
      </c>
      <c r="Z190">
        <v>1</v>
      </c>
      <c r="AA190" t="s">
        <v>54</v>
      </c>
      <c r="AB190">
        <v>1</v>
      </c>
      <c r="AC190">
        <f t="shared" si="17"/>
        <v>7</v>
      </c>
      <c r="AD190">
        <f t="shared" si="18"/>
        <v>2</v>
      </c>
      <c r="AE190" t="s">
        <v>54</v>
      </c>
      <c r="AF190">
        <v>1</v>
      </c>
      <c r="AG190" t="b">
        <v>0</v>
      </c>
      <c r="AH190">
        <v>1</v>
      </c>
      <c r="AI190" t="s">
        <v>59</v>
      </c>
      <c r="AJ190">
        <v>3</v>
      </c>
      <c r="AK190">
        <v>0</v>
      </c>
      <c r="AL190">
        <f t="shared" si="19"/>
        <v>8</v>
      </c>
      <c r="AM190">
        <f t="shared" si="20"/>
        <v>2</v>
      </c>
      <c r="AN190" t="s">
        <v>61</v>
      </c>
      <c r="AO190">
        <v>5</v>
      </c>
      <c r="AP190" t="s">
        <v>65</v>
      </c>
      <c r="AQ190">
        <v>1</v>
      </c>
      <c r="AR190" t="s">
        <v>63</v>
      </c>
      <c r="AS190" t="s">
        <v>63</v>
      </c>
      <c r="AT190" t="s">
        <v>63</v>
      </c>
      <c r="AU190" t="s">
        <v>63</v>
      </c>
      <c r="AV190">
        <v>4</v>
      </c>
      <c r="AW190">
        <v>4</v>
      </c>
      <c r="AX190">
        <v>4</v>
      </c>
      <c r="AY190">
        <v>2</v>
      </c>
      <c r="AZ190">
        <f t="shared" si="21"/>
        <v>14</v>
      </c>
      <c r="BA190">
        <f t="shared" si="22"/>
        <v>1</v>
      </c>
      <c r="BB190" t="s">
        <v>55</v>
      </c>
      <c r="BC190" t="s">
        <v>55</v>
      </c>
      <c r="BD190" t="s">
        <v>55</v>
      </c>
      <c r="BE190" t="s">
        <v>55</v>
      </c>
      <c r="BF190" t="s">
        <v>55</v>
      </c>
      <c r="BG190" t="s">
        <v>54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3</v>
      </c>
      <c r="BO190" t="s">
        <v>63</v>
      </c>
      <c r="BP190">
        <v>4</v>
      </c>
      <c r="BQ190" t="s">
        <v>54</v>
      </c>
      <c r="BR190">
        <v>1</v>
      </c>
      <c r="BS190" t="s">
        <v>72</v>
      </c>
      <c r="BT190">
        <v>4</v>
      </c>
      <c r="BU190" t="s">
        <v>73</v>
      </c>
      <c r="BV190">
        <v>2</v>
      </c>
      <c r="BX190" t="s">
        <v>77</v>
      </c>
      <c r="BY190">
        <v>2</v>
      </c>
      <c r="BZ190">
        <v>2</v>
      </c>
      <c r="CA190" t="s">
        <v>54</v>
      </c>
      <c r="CB190" t="s">
        <v>54</v>
      </c>
      <c r="CC190" t="s">
        <v>55</v>
      </c>
      <c r="CD190" t="s">
        <v>55</v>
      </c>
      <c r="CE190" t="s">
        <v>54</v>
      </c>
      <c r="CF190" t="s">
        <v>55</v>
      </c>
      <c r="CG190">
        <v>0</v>
      </c>
      <c r="CH190">
        <v>0</v>
      </c>
      <c r="CI190">
        <v>1</v>
      </c>
      <c r="CJ190">
        <v>1</v>
      </c>
      <c r="CK190">
        <v>0</v>
      </c>
      <c r="CL190">
        <v>1</v>
      </c>
      <c r="CM190">
        <f t="shared" si="23"/>
        <v>3</v>
      </c>
    </row>
    <row r="191" spans="1:91" x14ac:dyDescent="0.25">
      <c r="A191">
        <v>207</v>
      </c>
      <c r="B191">
        <v>22</v>
      </c>
      <c r="C191">
        <f t="shared" si="24"/>
        <v>1</v>
      </c>
      <c r="D191" t="s">
        <v>42</v>
      </c>
      <c r="E191">
        <v>2</v>
      </c>
      <c r="F191" t="s">
        <v>43</v>
      </c>
      <c r="G191">
        <v>2</v>
      </c>
      <c r="H191">
        <v>5</v>
      </c>
      <c r="I191" t="s">
        <v>80</v>
      </c>
      <c r="J191">
        <v>2</v>
      </c>
      <c r="M191" t="s">
        <v>8</v>
      </c>
      <c r="N191">
        <v>5</v>
      </c>
      <c r="O191" t="s">
        <v>54</v>
      </c>
      <c r="P191">
        <v>1</v>
      </c>
      <c r="Q191" t="s">
        <v>54</v>
      </c>
      <c r="R191">
        <v>1</v>
      </c>
      <c r="S191" t="s">
        <v>54</v>
      </c>
      <c r="T191">
        <v>1</v>
      </c>
      <c r="U191" t="s">
        <v>54</v>
      </c>
      <c r="V191">
        <v>1</v>
      </c>
      <c r="W191" t="s">
        <v>54</v>
      </c>
      <c r="X191">
        <v>1</v>
      </c>
      <c r="Y191" t="s">
        <v>54</v>
      </c>
      <c r="Z191">
        <v>1</v>
      </c>
      <c r="AA191" t="s">
        <v>54</v>
      </c>
      <c r="AB191">
        <v>1</v>
      </c>
      <c r="AC191">
        <f t="shared" si="17"/>
        <v>7</v>
      </c>
      <c r="AD191">
        <f t="shared" si="18"/>
        <v>2</v>
      </c>
      <c r="AE191" t="s">
        <v>54</v>
      </c>
      <c r="AF191">
        <v>1</v>
      </c>
      <c r="AG191" t="b">
        <v>1</v>
      </c>
      <c r="AH191">
        <v>0</v>
      </c>
      <c r="AI191" t="s">
        <v>56</v>
      </c>
      <c r="AJ191">
        <v>0</v>
      </c>
      <c r="AK191">
        <v>0</v>
      </c>
      <c r="AL191">
        <f t="shared" si="19"/>
        <v>7</v>
      </c>
      <c r="AM191">
        <f t="shared" si="20"/>
        <v>1</v>
      </c>
      <c r="AN191" t="s">
        <v>63</v>
      </c>
      <c r="AO191">
        <v>4</v>
      </c>
      <c r="AP191" t="s">
        <v>66</v>
      </c>
      <c r="AQ191">
        <v>3</v>
      </c>
      <c r="AR191" t="s">
        <v>61</v>
      </c>
      <c r="AS191" t="s">
        <v>61</v>
      </c>
      <c r="AT191" t="s">
        <v>61</v>
      </c>
      <c r="AU191" t="s">
        <v>63</v>
      </c>
      <c r="AV191">
        <v>5</v>
      </c>
      <c r="AW191">
        <v>5</v>
      </c>
      <c r="AX191">
        <v>5</v>
      </c>
      <c r="AY191">
        <v>2</v>
      </c>
      <c r="AZ191">
        <f t="shared" si="21"/>
        <v>17</v>
      </c>
      <c r="BA191">
        <f t="shared" si="22"/>
        <v>2</v>
      </c>
      <c r="BB191" t="s">
        <v>55</v>
      </c>
      <c r="BC191" t="s">
        <v>55</v>
      </c>
      <c r="BD191" t="s">
        <v>55</v>
      </c>
      <c r="BE191" t="s">
        <v>55</v>
      </c>
      <c r="BF191" t="s">
        <v>55</v>
      </c>
      <c r="BG191" t="s">
        <v>54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3</v>
      </c>
      <c r="BO191" t="s">
        <v>63</v>
      </c>
      <c r="BP191">
        <v>4</v>
      </c>
      <c r="BQ191" t="s">
        <v>54</v>
      </c>
      <c r="BR191">
        <v>1</v>
      </c>
      <c r="BS191" t="s">
        <v>72</v>
      </c>
      <c r="BT191">
        <v>4</v>
      </c>
      <c r="BU191" t="s">
        <v>73</v>
      </c>
      <c r="BV191">
        <v>2</v>
      </c>
      <c r="BX191" t="s">
        <v>77</v>
      </c>
      <c r="BY191">
        <v>2</v>
      </c>
      <c r="BZ191">
        <v>2</v>
      </c>
      <c r="CA191" t="s">
        <v>54</v>
      </c>
      <c r="CB191" t="s">
        <v>54</v>
      </c>
      <c r="CC191" t="s">
        <v>55</v>
      </c>
      <c r="CD191" t="s">
        <v>55</v>
      </c>
      <c r="CE191" t="s">
        <v>55</v>
      </c>
      <c r="CF191" t="s">
        <v>55</v>
      </c>
      <c r="CG191">
        <v>0</v>
      </c>
      <c r="CH191">
        <v>0</v>
      </c>
      <c r="CI191">
        <v>1</v>
      </c>
      <c r="CJ191">
        <v>1</v>
      </c>
      <c r="CK191">
        <v>1</v>
      </c>
      <c r="CL191">
        <v>1</v>
      </c>
      <c r="CM191">
        <f t="shared" si="23"/>
        <v>4</v>
      </c>
    </row>
    <row r="192" spans="1:91" x14ac:dyDescent="0.25">
      <c r="A192">
        <v>208</v>
      </c>
      <c r="B192">
        <v>27</v>
      </c>
      <c r="C192">
        <f t="shared" si="24"/>
        <v>1</v>
      </c>
      <c r="D192" t="s">
        <v>41</v>
      </c>
      <c r="E192">
        <v>1</v>
      </c>
      <c r="I192" t="s">
        <v>81</v>
      </c>
      <c r="J192">
        <v>1</v>
      </c>
      <c r="K192" t="s">
        <v>47</v>
      </c>
      <c r="L192">
        <v>2</v>
      </c>
      <c r="M192" t="s">
        <v>51</v>
      </c>
      <c r="N192">
        <v>3</v>
      </c>
      <c r="O192" t="s">
        <v>55</v>
      </c>
      <c r="P192">
        <v>0</v>
      </c>
      <c r="Q192" t="s">
        <v>54</v>
      </c>
      <c r="R192">
        <v>1</v>
      </c>
      <c r="S192" t="s">
        <v>54</v>
      </c>
      <c r="T192">
        <v>1</v>
      </c>
      <c r="U192" t="s">
        <v>54</v>
      </c>
      <c r="V192">
        <v>1</v>
      </c>
      <c r="W192" t="s">
        <v>55</v>
      </c>
      <c r="X192">
        <v>0</v>
      </c>
      <c r="Y192" t="s">
        <v>54</v>
      </c>
      <c r="Z192">
        <v>1</v>
      </c>
      <c r="AA192" t="s">
        <v>54</v>
      </c>
      <c r="AB192">
        <v>1</v>
      </c>
      <c r="AC192">
        <f t="shared" si="17"/>
        <v>5</v>
      </c>
      <c r="AD192">
        <f t="shared" si="18"/>
        <v>1</v>
      </c>
      <c r="AE192" t="s">
        <v>54</v>
      </c>
      <c r="AF192">
        <v>1</v>
      </c>
      <c r="AG192" t="b">
        <v>1</v>
      </c>
      <c r="AH192">
        <v>0</v>
      </c>
      <c r="AI192" t="s">
        <v>56</v>
      </c>
      <c r="AJ192">
        <v>0</v>
      </c>
      <c r="AK192">
        <v>0</v>
      </c>
      <c r="AL192">
        <f t="shared" si="19"/>
        <v>5</v>
      </c>
      <c r="AM192">
        <f t="shared" si="20"/>
        <v>0</v>
      </c>
      <c r="AN192" t="s">
        <v>63</v>
      </c>
      <c r="AO192">
        <v>4</v>
      </c>
      <c r="AP192" t="s">
        <v>12</v>
      </c>
      <c r="AQ192">
        <v>4</v>
      </c>
      <c r="AR192" t="s">
        <v>63</v>
      </c>
      <c r="AS192" t="s">
        <v>63</v>
      </c>
      <c r="AT192" t="s">
        <v>63</v>
      </c>
      <c r="AU192" t="s">
        <v>62</v>
      </c>
      <c r="AV192">
        <v>4</v>
      </c>
      <c r="AW192">
        <v>4</v>
      </c>
      <c r="AX192">
        <v>4</v>
      </c>
      <c r="AY192">
        <v>4</v>
      </c>
      <c r="AZ192">
        <f t="shared" si="21"/>
        <v>16</v>
      </c>
      <c r="BA192">
        <f t="shared" si="22"/>
        <v>2</v>
      </c>
      <c r="BB192" t="s">
        <v>54</v>
      </c>
      <c r="BC192" t="s">
        <v>55</v>
      </c>
      <c r="BD192" t="s">
        <v>55</v>
      </c>
      <c r="BE192" t="s">
        <v>55</v>
      </c>
      <c r="BF192" t="s">
        <v>55</v>
      </c>
      <c r="BG192" t="s">
        <v>54</v>
      </c>
      <c r="BH192">
        <v>1</v>
      </c>
      <c r="BI192">
        <v>0</v>
      </c>
      <c r="BJ192">
        <v>0</v>
      </c>
      <c r="BK192">
        <v>0</v>
      </c>
      <c r="BL192">
        <v>2</v>
      </c>
      <c r="BM192">
        <v>0</v>
      </c>
      <c r="BO192" t="s">
        <v>68</v>
      </c>
      <c r="BP192">
        <v>2</v>
      </c>
      <c r="BQ192" t="s">
        <v>54</v>
      </c>
      <c r="BR192">
        <v>1</v>
      </c>
      <c r="BS192" t="s">
        <v>70</v>
      </c>
      <c r="BT192">
        <v>2</v>
      </c>
      <c r="BU192" t="s">
        <v>73</v>
      </c>
      <c r="BV192">
        <v>2</v>
      </c>
      <c r="BX192" t="s">
        <v>77</v>
      </c>
      <c r="BY192">
        <v>2</v>
      </c>
      <c r="BZ192">
        <v>2</v>
      </c>
      <c r="CA192" t="s">
        <v>54</v>
      </c>
      <c r="CB192" t="s">
        <v>54</v>
      </c>
      <c r="CC192" t="s">
        <v>55</v>
      </c>
      <c r="CD192" t="s">
        <v>55</v>
      </c>
      <c r="CE192" t="s">
        <v>55</v>
      </c>
      <c r="CF192" t="s">
        <v>55</v>
      </c>
      <c r="CG192">
        <v>0</v>
      </c>
      <c r="CH192">
        <v>0</v>
      </c>
      <c r="CI192">
        <v>1</v>
      </c>
      <c r="CJ192">
        <v>1</v>
      </c>
      <c r="CK192">
        <v>1</v>
      </c>
      <c r="CL192">
        <v>1</v>
      </c>
      <c r="CM192">
        <f t="shared" si="23"/>
        <v>4</v>
      </c>
    </row>
    <row r="193" spans="1:91" x14ac:dyDescent="0.25">
      <c r="A193">
        <v>209</v>
      </c>
      <c r="B193">
        <v>23</v>
      </c>
      <c r="C193">
        <f t="shared" si="24"/>
        <v>1</v>
      </c>
      <c r="D193" t="s">
        <v>41</v>
      </c>
      <c r="E193">
        <v>1</v>
      </c>
      <c r="I193" t="s">
        <v>81</v>
      </c>
      <c r="J193">
        <v>1</v>
      </c>
      <c r="K193" t="s">
        <v>47</v>
      </c>
      <c r="L193">
        <v>2</v>
      </c>
      <c r="M193" t="s">
        <v>49</v>
      </c>
      <c r="N193">
        <v>1</v>
      </c>
      <c r="O193" t="s">
        <v>55</v>
      </c>
      <c r="P193">
        <v>0</v>
      </c>
      <c r="Q193" t="s">
        <v>54</v>
      </c>
      <c r="R193">
        <v>1</v>
      </c>
      <c r="S193" t="s">
        <v>54</v>
      </c>
      <c r="T193">
        <v>1</v>
      </c>
      <c r="U193" t="s">
        <v>54</v>
      </c>
      <c r="V193">
        <v>1</v>
      </c>
      <c r="W193" t="s">
        <v>55</v>
      </c>
      <c r="X193">
        <v>0</v>
      </c>
      <c r="Y193" t="s">
        <v>55</v>
      </c>
      <c r="Z193">
        <v>0</v>
      </c>
      <c r="AA193" t="s">
        <v>54</v>
      </c>
      <c r="AB193">
        <v>1</v>
      </c>
      <c r="AC193">
        <f t="shared" ref="AC193:AC256" si="25">SUM(P193,R193,T193,V193,X193,Z193,AB193)</f>
        <v>4</v>
      </c>
      <c r="AD193">
        <f t="shared" si="18"/>
        <v>1</v>
      </c>
      <c r="AE193" t="s">
        <v>54</v>
      </c>
      <c r="AF193">
        <v>1</v>
      </c>
      <c r="AG193" t="b">
        <v>1</v>
      </c>
      <c r="AH193">
        <v>0</v>
      </c>
      <c r="AI193" t="s">
        <v>57</v>
      </c>
      <c r="AJ193">
        <v>1</v>
      </c>
      <c r="AK193">
        <v>0</v>
      </c>
      <c r="AL193">
        <f t="shared" si="19"/>
        <v>4</v>
      </c>
      <c r="AM193">
        <f t="shared" si="20"/>
        <v>0</v>
      </c>
      <c r="AN193" t="s">
        <v>63</v>
      </c>
      <c r="AO193">
        <v>4</v>
      </c>
      <c r="AP193" t="s">
        <v>23</v>
      </c>
      <c r="AQ193">
        <v>2</v>
      </c>
      <c r="AR193" t="s">
        <v>62</v>
      </c>
      <c r="AS193" t="s">
        <v>63</v>
      </c>
      <c r="AT193" t="s">
        <v>64</v>
      </c>
      <c r="AU193" t="s">
        <v>62</v>
      </c>
      <c r="AV193">
        <v>2</v>
      </c>
      <c r="AW193">
        <v>4</v>
      </c>
      <c r="AX193">
        <v>3</v>
      </c>
      <c r="AY193">
        <v>4</v>
      </c>
      <c r="AZ193">
        <f t="shared" si="21"/>
        <v>13</v>
      </c>
      <c r="BA193">
        <f t="shared" si="22"/>
        <v>1</v>
      </c>
      <c r="BB193" t="s">
        <v>54</v>
      </c>
      <c r="BC193" t="s">
        <v>55</v>
      </c>
      <c r="BD193" t="s">
        <v>55</v>
      </c>
      <c r="BE193" t="s">
        <v>55</v>
      </c>
      <c r="BF193" t="s">
        <v>55</v>
      </c>
      <c r="BG193" t="s">
        <v>55</v>
      </c>
      <c r="BH193">
        <v>1</v>
      </c>
      <c r="BI193">
        <v>0</v>
      </c>
      <c r="BJ193">
        <v>0</v>
      </c>
      <c r="BK193">
        <v>0</v>
      </c>
      <c r="BL193">
        <v>2</v>
      </c>
      <c r="BM193">
        <v>0</v>
      </c>
      <c r="BO193" t="s">
        <v>60</v>
      </c>
      <c r="BP193">
        <v>1</v>
      </c>
      <c r="BQ193" t="s">
        <v>55</v>
      </c>
      <c r="BR193">
        <v>0</v>
      </c>
      <c r="BX193" t="s">
        <v>77</v>
      </c>
      <c r="BY193">
        <v>2</v>
      </c>
      <c r="BZ193">
        <v>2</v>
      </c>
      <c r="CM193">
        <f t="shared" si="23"/>
        <v>0</v>
      </c>
    </row>
    <row r="194" spans="1:91" x14ac:dyDescent="0.25">
      <c r="A194">
        <v>210</v>
      </c>
      <c r="B194">
        <v>70</v>
      </c>
      <c r="C194">
        <f t="shared" si="24"/>
        <v>3</v>
      </c>
      <c r="D194" t="s">
        <v>42</v>
      </c>
      <c r="E194">
        <v>2</v>
      </c>
      <c r="I194" t="s">
        <v>81</v>
      </c>
      <c r="J194">
        <v>1</v>
      </c>
      <c r="K194" t="s">
        <v>48</v>
      </c>
      <c r="L194">
        <v>3</v>
      </c>
      <c r="M194" t="s">
        <v>50</v>
      </c>
      <c r="N194">
        <v>2</v>
      </c>
      <c r="O194" t="s">
        <v>55</v>
      </c>
      <c r="P194">
        <v>0</v>
      </c>
      <c r="Q194" t="s">
        <v>54</v>
      </c>
      <c r="R194">
        <v>1</v>
      </c>
      <c r="S194" t="s">
        <v>54</v>
      </c>
      <c r="T194">
        <v>1</v>
      </c>
      <c r="U194" t="s">
        <v>54</v>
      </c>
      <c r="V194">
        <v>1</v>
      </c>
      <c r="W194" t="s">
        <v>54</v>
      </c>
      <c r="X194">
        <v>1</v>
      </c>
      <c r="Y194" t="s">
        <v>55</v>
      </c>
      <c r="Z194">
        <v>0</v>
      </c>
      <c r="AA194" t="s">
        <v>54</v>
      </c>
      <c r="AB194">
        <v>1</v>
      </c>
      <c r="AC194">
        <f t="shared" si="25"/>
        <v>5</v>
      </c>
      <c r="AD194">
        <f t="shared" si="18"/>
        <v>1</v>
      </c>
      <c r="AE194" t="s">
        <v>54</v>
      </c>
      <c r="AF194">
        <v>1</v>
      </c>
      <c r="AG194" t="b">
        <v>1</v>
      </c>
      <c r="AH194">
        <v>0</v>
      </c>
      <c r="AI194" t="s">
        <v>57</v>
      </c>
      <c r="AJ194">
        <v>1</v>
      </c>
      <c r="AK194">
        <v>0</v>
      </c>
      <c r="AL194">
        <f t="shared" si="19"/>
        <v>5</v>
      </c>
      <c r="AM194">
        <f t="shared" si="20"/>
        <v>0</v>
      </c>
      <c r="AN194" t="s">
        <v>62</v>
      </c>
      <c r="AO194">
        <v>2</v>
      </c>
      <c r="AP194" t="s">
        <v>23</v>
      </c>
      <c r="AQ194">
        <v>2</v>
      </c>
      <c r="AR194" t="s">
        <v>63</v>
      </c>
      <c r="AS194" t="s">
        <v>63</v>
      </c>
      <c r="AT194" t="s">
        <v>64</v>
      </c>
      <c r="AU194" t="s">
        <v>64</v>
      </c>
      <c r="AV194">
        <v>4</v>
      </c>
      <c r="AW194">
        <v>4</v>
      </c>
      <c r="AX194">
        <v>3</v>
      </c>
      <c r="AY194">
        <v>3</v>
      </c>
      <c r="AZ194">
        <f t="shared" si="21"/>
        <v>14</v>
      </c>
      <c r="BA194">
        <f t="shared" si="22"/>
        <v>1</v>
      </c>
      <c r="BB194" t="s">
        <v>55</v>
      </c>
      <c r="BC194" t="s">
        <v>55</v>
      </c>
      <c r="BD194" t="s">
        <v>54</v>
      </c>
      <c r="BE194" t="s">
        <v>55</v>
      </c>
      <c r="BF194" t="s">
        <v>55</v>
      </c>
      <c r="BG194" t="s">
        <v>54</v>
      </c>
      <c r="BH194">
        <v>0</v>
      </c>
      <c r="BI194">
        <v>0</v>
      </c>
      <c r="BJ194">
        <v>0</v>
      </c>
      <c r="BK194">
        <v>1</v>
      </c>
      <c r="BL194">
        <v>0</v>
      </c>
      <c r="BM194">
        <v>0</v>
      </c>
      <c r="BO194" t="s">
        <v>60</v>
      </c>
      <c r="BP194">
        <v>1</v>
      </c>
      <c r="BQ194" t="s">
        <v>54</v>
      </c>
      <c r="BR194">
        <v>1</v>
      </c>
      <c r="BS194" t="s">
        <v>69</v>
      </c>
      <c r="BT194">
        <v>1</v>
      </c>
      <c r="BU194" t="s">
        <v>8</v>
      </c>
      <c r="BV194">
        <v>1</v>
      </c>
      <c r="BW194" t="s">
        <v>27</v>
      </c>
      <c r="BX194" t="s">
        <v>77</v>
      </c>
      <c r="BY194">
        <v>2</v>
      </c>
      <c r="BZ194">
        <v>2</v>
      </c>
      <c r="CM194">
        <f t="shared" si="23"/>
        <v>0</v>
      </c>
    </row>
    <row r="195" spans="1:91" x14ac:dyDescent="0.25">
      <c r="A195">
        <v>211</v>
      </c>
      <c r="B195">
        <v>33</v>
      </c>
      <c r="C195">
        <f t="shared" si="24"/>
        <v>1</v>
      </c>
      <c r="D195" t="s">
        <v>42</v>
      </c>
      <c r="E195">
        <v>2</v>
      </c>
      <c r="I195" t="s">
        <v>81</v>
      </c>
      <c r="J195">
        <v>1</v>
      </c>
      <c r="K195" t="s">
        <v>46</v>
      </c>
      <c r="L195">
        <v>1</v>
      </c>
      <c r="M195" t="s">
        <v>51</v>
      </c>
      <c r="N195">
        <v>3</v>
      </c>
      <c r="O195" t="s">
        <v>55</v>
      </c>
      <c r="P195">
        <v>0</v>
      </c>
      <c r="Q195" t="s">
        <v>54</v>
      </c>
      <c r="R195">
        <v>1</v>
      </c>
      <c r="S195" t="s">
        <v>55</v>
      </c>
      <c r="T195">
        <v>0</v>
      </c>
      <c r="U195" t="s">
        <v>55</v>
      </c>
      <c r="V195">
        <v>0</v>
      </c>
      <c r="W195" t="s">
        <v>55</v>
      </c>
      <c r="X195">
        <v>0</v>
      </c>
      <c r="Y195" t="s">
        <v>55</v>
      </c>
      <c r="Z195">
        <v>0</v>
      </c>
      <c r="AA195" t="s">
        <v>54</v>
      </c>
      <c r="AB195">
        <v>1</v>
      </c>
      <c r="AC195">
        <f t="shared" si="25"/>
        <v>2</v>
      </c>
      <c r="AD195">
        <f t="shared" ref="AD195:AD258" si="26">IF(AC195&gt;5,2,IF(AC195&lt;4,0,1))</f>
        <v>0</v>
      </c>
      <c r="AE195" t="s">
        <v>54</v>
      </c>
      <c r="AF195">
        <v>1</v>
      </c>
      <c r="AG195" t="b">
        <v>1</v>
      </c>
      <c r="AH195">
        <v>0</v>
      </c>
      <c r="AI195" t="s">
        <v>56</v>
      </c>
      <c r="AJ195">
        <v>0</v>
      </c>
      <c r="AK195">
        <v>0</v>
      </c>
      <c r="AL195">
        <f t="shared" ref="AL195:AL258" si="27">SUM(AC195,AH195,AK195)</f>
        <v>2</v>
      </c>
      <c r="AM195">
        <f t="shared" ref="AM195:AM258" si="28">IF(AL195&gt;7,2,IF(AL195&lt;6,0,1))</f>
        <v>0</v>
      </c>
      <c r="AN195" t="s">
        <v>64</v>
      </c>
      <c r="AO195">
        <v>3</v>
      </c>
      <c r="AP195" t="s">
        <v>8</v>
      </c>
      <c r="AQ195">
        <v>6</v>
      </c>
      <c r="AR195" t="s">
        <v>61</v>
      </c>
      <c r="AS195" t="s">
        <v>63</v>
      </c>
      <c r="AT195" t="s">
        <v>63</v>
      </c>
      <c r="AU195" t="s">
        <v>60</v>
      </c>
      <c r="AV195">
        <v>5</v>
      </c>
      <c r="AW195">
        <v>4</v>
      </c>
      <c r="AX195">
        <v>4</v>
      </c>
      <c r="AY195">
        <v>5</v>
      </c>
      <c r="AZ195">
        <f t="shared" ref="AZ195:AZ258" si="29">SUM(AV195:AY195)</f>
        <v>18</v>
      </c>
      <c r="BA195">
        <f t="shared" ref="BA195:BA258" si="30">IF(AZ195&gt;15,2,IF(AZ195&lt;12,0,1))</f>
        <v>2</v>
      </c>
      <c r="BB195" t="s">
        <v>55</v>
      </c>
      <c r="BC195" t="s">
        <v>55</v>
      </c>
      <c r="BD195" t="s">
        <v>55</v>
      </c>
      <c r="BE195" t="s">
        <v>55</v>
      </c>
      <c r="BF195" t="s">
        <v>55</v>
      </c>
      <c r="BG195" t="s">
        <v>54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3</v>
      </c>
      <c r="BO195" t="s">
        <v>60</v>
      </c>
      <c r="BP195">
        <v>1</v>
      </c>
      <c r="BQ195" t="s">
        <v>54</v>
      </c>
      <c r="BR195">
        <v>1</v>
      </c>
      <c r="BS195" t="s">
        <v>72</v>
      </c>
      <c r="BT195">
        <v>4</v>
      </c>
      <c r="BU195" t="s">
        <v>8</v>
      </c>
      <c r="BV195">
        <v>1</v>
      </c>
      <c r="BW195" t="s">
        <v>28</v>
      </c>
      <c r="BX195" t="s">
        <v>77</v>
      </c>
      <c r="BY195">
        <v>2</v>
      </c>
      <c r="BZ195">
        <v>2</v>
      </c>
      <c r="CA195" t="s">
        <v>54</v>
      </c>
      <c r="CB195" t="s">
        <v>54</v>
      </c>
      <c r="CC195" t="s">
        <v>55</v>
      </c>
      <c r="CD195" t="s">
        <v>55</v>
      </c>
      <c r="CE195" t="s">
        <v>55</v>
      </c>
      <c r="CF195" t="s">
        <v>55</v>
      </c>
      <c r="CG195">
        <v>0</v>
      </c>
      <c r="CH195">
        <v>0</v>
      </c>
      <c r="CI195">
        <v>1</v>
      </c>
      <c r="CJ195">
        <v>1</v>
      </c>
      <c r="CK195">
        <v>1</v>
      </c>
      <c r="CL195">
        <v>1</v>
      </c>
      <c r="CM195">
        <f t="shared" ref="CM195:CM258" si="31">SUM(CG195:CL195)</f>
        <v>4</v>
      </c>
    </row>
    <row r="196" spans="1:91" x14ac:dyDescent="0.25">
      <c r="A196">
        <v>212</v>
      </c>
      <c r="B196">
        <v>18</v>
      </c>
      <c r="C196">
        <f t="shared" si="24"/>
        <v>1</v>
      </c>
      <c r="D196" t="s">
        <v>41</v>
      </c>
      <c r="E196">
        <v>1</v>
      </c>
      <c r="I196" t="s">
        <v>81</v>
      </c>
      <c r="J196">
        <v>1</v>
      </c>
      <c r="K196" t="s">
        <v>46</v>
      </c>
      <c r="L196">
        <v>1</v>
      </c>
      <c r="M196" t="s">
        <v>52</v>
      </c>
      <c r="N196">
        <v>4</v>
      </c>
      <c r="O196" t="s">
        <v>55</v>
      </c>
      <c r="P196">
        <v>0</v>
      </c>
      <c r="Q196" t="s">
        <v>54</v>
      </c>
      <c r="R196">
        <v>1</v>
      </c>
      <c r="S196" t="s">
        <v>55</v>
      </c>
      <c r="T196">
        <v>0</v>
      </c>
      <c r="U196" t="s">
        <v>55</v>
      </c>
      <c r="V196">
        <v>0</v>
      </c>
      <c r="W196" t="s">
        <v>55</v>
      </c>
      <c r="X196">
        <v>0</v>
      </c>
      <c r="Y196" t="s">
        <v>55</v>
      </c>
      <c r="Z196">
        <v>0</v>
      </c>
      <c r="AA196" t="s">
        <v>54</v>
      </c>
      <c r="AB196">
        <v>1</v>
      </c>
      <c r="AC196">
        <f t="shared" si="25"/>
        <v>2</v>
      </c>
      <c r="AD196">
        <f t="shared" si="26"/>
        <v>0</v>
      </c>
      <c r="AE196" t="s">
        <v>54</v>
      </c>
      <c r="AF196">
        <v>1</v>
      </c>
      <c r="AG196" t="b">
        <v>0</v>
      </c>
      <c r="AH196">
        <v>1</v>
      </c>
      <c r="AI196" t="s">
        <v>56</v>
      </c>
      <c r="AJ196">
        <v>0</v>
      </c>
      <c r="AK196">
        <v>0</v>
      </c>
      <c r="AL196">
        <f t="shared" si="27"/>
        <v>3</v>
      </c>
      <c r="AM196">
        <f t="shared" si="28"/>
        <v>0</v>
      </c>
      <c r="AN196" t="s">
        <v>63</v>
      </c>
      <c r="AO196">
        <v>4</v>
      </c>
      <c r="AP196" t="s">
        <v>67</v>
      </c>
      <c r="AQ196">
        <v>5</v>
      </c>
      <c r="AR196" t="s">
        <v>63</v>
      </c>
      <c r="AS196" t="s">
        <v>60</v>
      </c>
      <c r="AT196" t="s">
        <v>63</v>
      </c>
      <c r="AU196" t="s">
        <v>64</v>
      </c>
      <c r="AV196">
        <v>4</v>
      </c>
      <c r="AW196">
        <v>1</v>
      </c>
      <c r="AX196">
        <v>4</v>
      </c>
      <c r="AY196">
        <v>3</v>
      </c>
      <c r="AZ196">
        <f t="shared" si="29"/>
        <v>12</v>
      </c>
      <c r="BA196">
        <f t="shared" si="30"/>
        <v>1</v>
      </c>
      <c r="BB196" t="s">
        <v>55</v>
      </c>
      <c r="BC196" t="s">
        <v>55</v>
      </c>
      <c r="BD196" t="s">
        <v>54</v>
      </c>
      <c r="BE196" t="s">
        <v>55</v>
      </c>
      <c r="BF196" t="s">
        <v>55</v>
      </c>
      <c r="BG196" t="s">
        <v>55</v>
      </c>
      <c r="BH196">
        <v>0</v>
      </c>
      <c r="BI196">
        <v>0</v>
      </c>
      <c r="BJ196">
        <v>0</v>
      </c>
      <c r="BK196">
        <v>1</v>
      </c>
      <c r="BL196">
        <v>0</v>
      </c>
      <c r="BM196">
        <v>0</v>
      </c>
      <c r="BO196" t="s">
        <v>60</v>
      </c>
      <c r="BP196">
        <v>1</v>
      </c>
      <c r="BQ196" t="s">
        <v>54</v>
      </c>
      <c r="BR196">
        <v>1</v>
      </c>
      <c r="BS196" t="s">
        <v>70</v>
      </c>
      <c r="BT196">
        <v>2</v>
      </c>
      <c r="BU196" t="s">
        <v>8</v>
      </c>
      <c r="BV196">
        <v>1</v>
      </c>
      <c r="BW196" t="s">
        <v>20</v>
      </c>
      <c r="BX196" t="s">
        <v>77</v>
      </c>
      <c r="BY196">
        <v>2</v>
      </c>
      <c r="BZ196">
        <v>2</v>
      </c>
      <c r="CM196">
        <f t="shared" si="31"/>
        <v>0</v>
      </c>
    </row>
    <row r="197" spans="1:91" x14ac:dyDescent="0.25">
      <c r="A197">
        <v>213</v>
      </c>
      <c r="B197">
        <v>44</v>
      </c>
      <c r="C197">
        <f t="shared" si="24"/>
        <v>2</v>
      </c>
      <c r="D197" t="s">
        <v>42</v>
      </c>
      <c r="E197">
        <v>2</v>
      </c>
      <c r="I197" t="s">
        <v>81</v>
      </c>
      <c r="J197">
        <v>1</v>
      </c>
      <c r="K197" t="s">
        <v>47</v>
      </c>
      <c r="L197">
        <v>2</v>
      </c>
      <c r="M197" t="s">
        <v>8</v>
      </c>
      <c r="N197">
        <v>5</v>
      </c>
      <c r="O197" t="s">
        <v>55</v>
      </c>
      <c r="P197">
        <v>0</v>
      </c>
      <c r="Q197" t="s">
        <v>54</v>
      </c>
      <c r="R197">
        <v>1</v>
      </c>
      <c r="S197" t="s">
        <v>54</v>
      </c>
      <c r="T197">
        <v>1</v>
      </c>
      <c r="U197" t="s">
        <v>54</v>
      </c>
      <c r="V197">
        <v>1</v>
      </c>
      <c r="W197" t="s">
        <v>55</v>
      </c>
      <c r="X197">
        <v>0</v>
      </c>
      <c r="Y197" t="s">
        <v>55</v>
      </c>
      <c r="Z197">
        <v>0</v>
      </c>
      <c r="AA197" t="s">
        <v>54</v>
      </c>
      <c r="AB197">
        <v>1</v>
      </c>
      <c r="AC197">
        <f t="shared" si="25"/>
        <v>4</v>
      </c>
      <c r="AD197">
        <f t="shared" si="26"/>
        <v>1</v>
      </c>
      <c r="AE197" t="s">
        <v>54</v>
      </c>
      <c r="AF197">
        <v>1</v>
      </c>
      <c r="AG197" t="b">
        <v>1</v>
      </c>
      <c r="AH197">
        <v>0</v>
      </c>
      <c r="AI197" t="s">
        <v>56</v>
      </c>
      <c r="AJ197">
        <v>0</v>
      </c>
      <c r="AK197">
        <v>0</v>
      </c>
      <c r="AL197">
        <f t="shared" si="27"/>
        <v>4</v>
      </c>
      <c r="AM197">
        <f t="shared" si="28"/>
        <v>0</v>
      </c>
      <c r="AN197" t="s">
        <v>64</v>
      </c>
      <c r="AO197">
        <v>3</v>
      </c>
      <c r="AP197" t="s">
        <v>23</v>
      </c>
      <c r="AQ197">
        <v>2</v>
      </c>
      <c r="AR197" t="s">
        <v>64</v>
      </c>
      <c r="AS197" t="s">
        <v>63</v>
      </c>
      <c r="AT197" t="s">
        <v>62</v>
      </c>
      <c r="AU197" t="s">
        <v>62</v>
      </c>
      <c r="AV197">
        <v>3</v>
      </c>
      <c r="AW197">
        <v>4</v>
      </c>
      <c r="AX197">
        <v>2</v>
      </c>
      <c r="AY197">
        <v>4</v>
      </c>
      <c r="AZ197">
        <f t="shared" si="29"/>
        <v>13</v>
      </c>
      <c r="BA197">
        <f t="shared" si="30"/>
        <v>1</v>
      </c>
      <c r="BB197" t="s">
        <v>55</v>
      </c>
      <c r="BC197" t="s">
        <v>55</v>
      </c>
      <c r="BD197" t="s">
        <v>55</v>
      </c>
      <c r="BE197" t="s">
        <v>55</v>
      </c>
      <c r="BF197" t="s">
        <v>55</v>
      </c>
      <c r="BG197" t="s">
        <v>54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3</v>
      </c>
      <c r="BO197" t="s">
        <v>63</v>
      </c>
      <c r="BP197">
        <v>4</v>
      </c>
      <c r="BQ197" t="s">
        <v>54</v>
      </c>
      <c r="BR197">
        <v>1</v>
      </c>
      <c r="BS197" t="s">
        <v>72</v>
      </c>
      <c r="BT197">
        <v>4</v>
      </c>
      <c r="BU197" t="s">
        <v>8</v>
      </c>
      <c r="BV197">
        <v>1</v>
      </c>
      <c r="BW197" t="s">
        <v>29</v>
      </c>
      <c r="BX197" t="s">
        <v>77</v>
      </c>
      <c r="BY197">
        <v>2</v>
      </c>
      <c r="BZ197">
        <v>2</v>
      </c>
      <c r="CA197" t="s">
        <v>54</v>
      </c>
      <c r="CB197" t="s">
        <v>54</v>
      </c>
      <c r="CC197" t="s">
        <v>55</v>
      </c>
      <c r="CD197" t="s">
        <v>54</v>
      </c>
      <c r="CE197" t="s">
        <v>55</v>
      </c>
      <c r="CF197" t="s">
        <v>54</v>
      </c>
      <c r="CG197">
        <v>0</v>
      </c>
      <c r="CH197">
        <v>0</v>
      </c>
      <c r="CI197">
        <v>1</v>
      </c>
      <c r="CJ197">
        <v>0</v>
      </c>
      <c r="CK197">
        <v>1</v>
      </c>
      <c r="CL197">
        <v>0</v>
      </c>
      <c r="CM197">
        <f t="shared" si="31"/>
        <v>2</v>
      </c>
    </row>
    <row r="198" spans="1:91" x14ac:dyDescent="0.25">
      <c r="A198">
        <v>214</v>
      </c>
      <c r="B198">
        <v>28</v>
      </c>
      <c r="C198">
        <f t="shared" si="24"/>
        <v>1</v>
      </c>
      <c r="D198" t="s">
        <v>41</v>
      </c>
      <c r="E198">
        <v>1</v>
      </c>
      <c r="I198" t="s">
        <v>81</v>
      </c>
      <c r="J198">
        <v>1</v>
      </c>
      <c r="K198" t="s">
        <v>47</v>
      </c>
      <c r="L198">
        <v>2</v>
      </c>
      <c r="M198" t="s">
        <v>49</v>
      </c>
      <c r="N198">
        <v>1</v>
      </c>
      <c r="O198" t="s">
        <v>55</v>
      </c>
      <c r="P198">
        <v>0</v>
      </c>
      <c r="Q198" t="s">
        <v>54</v>
      </c>
      <c r="R198">
        <v>1</v>
      </c>
      <c r="S198" t="s">
        <v>54</v>
      </c>
      <c r="T198">
        <v>1</v>
      </c>
      <c r="U198" t="s">
        <v>54</v>
      </c>
      <c r="V198">
        <v>1</v>
      </c>
      <c r="W198" t="s">
        <v>55</v>
      </c>
      <c r="X198">
        <v>0</v>
      </c>
      <c r="Y198" t="s">
        <v>54</v>
      </c>
      <c r="Z198">
        <v>1</v>
      </c>
      <c r="AA198" t="s">
        <v>54</v>
      </c>
      <c r="AB198">
        <v>1</v>
      </c>
      <c r="AC198">
        <f t="shared" si="25"/>
        <v>5</v>
      </c>
      <c r="AD198">
        <f t="shared" si="26"/>
        <v>1</v>
      </c>
      <c r="AE198" t="s">
        <v>54</v>
      </c>
      <c r="AF198">
        <v>1</v>
      </c>
      <c r="AG198" t="b">
        <v>0</v>
      </c>
      <c r="AH198">
        <v>1</v>
      </c>
      <c r="AI198" t="s">
        <v>56</v>
      </c>
      <c r="AJ198">
        <v>0</v>
      </c>
      <c r="AK198">
        <v>0</v>
      </c>
      <c r="AL198">
        <f t="shared" si="27"/>
        <v>6</v>
      </c>
      <c r="AM198">
        <f t="shared" si="28"/>
        <v>1</v>
      </c>
      <c r="AN198" t="s">
        <v>61</v>
      </c>
      <c r="AO198">
        <v>5</v>
      </c>
      <c r="AP198" t="s">
        <v>66</v>
      </c>
      <c r="AQ198">
        <v>3</v>
      </c>
      <c r="AR198" t="s">
        <v>61</v>
      </c>
      <c r="AS198" t="s">
        <v>61</v>
      </c>
      <c r="AT198" t="s">
        <v>61</v>
      </c>
      <c r="AU198" t="s">
        <v>60</v>
      </c>
      <c r="AV198">
        <v>5</v>
      </c>
      <c r="AW198">
        <v>5</v>
      </c>
      <c r="AX198">
        <v>5</v>
      </c>
      <c r="AY198">
        <v>5</v>
      </c>
      <c r="AZ198">
        <f t="shared" si="29"/>
        <v>20</v>
      </c>
      <c r="BA198">
        <f t="shared" si="30"/>
        <v>2</v>
      </c>
      <c r="BB198" t="s">
        <v>54</v>
      </c>
      <c r="BC198" t="s">
        <v>55</v>
      </c>
      <c r="BD198" t="s">
        <v>55</v>
      </c>
      <c r="BE198" t="s">
        <v>55</v>
      </c>
      <c r="BF198" t="s">
        <v>55</v>
      </c>
      <c r="BG198" t="s">
        <v>55</v>
      </c>
      <c r="BH198">
        <v>1</v>
      </c>
      <c r="BI198">
        <v>0</v>
      </c>
      <c r="BJ198">
        <v>0</v>
      </c>
      <c r="BK198">
        <v>0</v>
      </c>
      <c r="BL198">
        <v>2</v>
      </c>
      <c r="BM198">
        <v>0</v>
      </c>
      <c r="BO198" t="s">
        <v>63</v>
      </c>
      <c r="BP198">
        <v>4</v>
      </c>
      <c r="BQ198" t="s">
        <v>54</v>
      </c>
      <c r="BR198">
        <v>1</v>
      </c>
      <c r="BS198" t="s">
        <v>69</v>
      </c>
      <c r="BT198">
        <v>1</v>
      </c>
      <c r="BU198" t="s">
        <v>8</v>
      </c>
      <c r="BV198">
        <v>1</v>
      </c>
      <c r="BW198" t="s">
        <v>16</v>
      </c>
      <c r="BX198" t="s">
        <v>77</v>
      </c>
      <c r="BY198">
        <v>2</v>
      </c>
      <c r="BZ198">
        <v>2</v>
      </c>
      <c r="CA198" t="s">
        <v>54</v>
      </c>
      <c r="CB198" t="s">
        <v>54</v>
      </c>
      <c r="CC198" t="s">
        <v>55</v>
      </c>
      <c r="CD198" t="s">
        <v>54</v>
      </c>
      <c r="CE198" t="s">
        <v>55</v>
      </c>
      <c r="CF198" t="s">
        <v>55</v>
      </c>
      <c r="CG198">
        <v>0</v>
      </c>
      <c r="CH198">
        <v>0</v>
      </c>
      <c r="CI198">
        <v>1</v>
      </c>
      <c r="CJ198">
        <v>0</v>
      </c>
      <c r="CK198">
        <v>1</v>
      </c>
      <c r="CL198">
        <v>1</v>
      </c>
      <c r="CM198">
        <f t="shared" si="31"/>
        <v>3</v>
      </c>
    </row>
    <row r="199" spans="1:91" x14ac:dyDescent="0.25">
      <c r="A199">
        <v>215</v>
      </c>
      <c r="B199">
        <v>29</v>
      </c>
      <c r="C199">
        <f t="shared" si="24"/>
        <v>1</v>
      </c>
      <c r="D199" t="s">
        <v>41</v>
      </c>
      <c r="E199">
        <v>1</v>
      </c>
      <c r="I199" t="s">
        <v>81</v>
      </c>
      <c r="J199">
        <v>1</v>
      </c>
      <c r="K199" t="s">
        <v>47</v>
      </c>
      <c r="L199">
        <v>2</v>
      </c>
      <c r="M199" t="s">
        <v>49</v>
      </c>
      <c r="N199">
        <v>1</v>
      </c>
      <c r="O199" t="s">
        <v>55</v>
      </c>
      <c r="P199">
        <v>0</v>
      </c>
      <c r="Q199" t="s">
        <v>54</v>
      </c>
      <c r="R199">
        <v>1</v>
      </c>
      <c r="S199" t="s">
        <v>54</v>
      </c>
      <c r="T199">
        <v>1</v>
      </c>
      <c r="U199" t="s">
        <v>54</v>
      </c>
      <c r="V199">
        <v>1</v>
      </c>
      <c r="W199" t="s">
        <v>55</v>
      </c>
      <c r="X199">
        <v>0</v>
      </c>
      <c r="Y199" t="s">
        <v>55</v>
      </c>
      <c r="Z199">
        <v>0</v>
      </c>
      <c r="AA199" t="s">
        <v>54</v>
      </c>
      <c r="AB199">
        <v>1</v>
      </c>
      <c r="AC199">
        <f t="shared" si="25"/>
        <v>4</v>
      </c>
      <c r="AD199">
        <f t="shared" si="26"/>
        <v>1</v>
      </c>
      <c r="AE199" t="s">
        <v>54</v>
      </c>
      <c r="AF199">
        <v>1</v>
      </c>
      <c r="AG199" t="b">
        <v>0</v>
      </c>
      <c r="AH199">
        <v>1</v>
      </c>
      <c r="AI199" t="s">
        <v>58</v>
      </c>
      <c r="AJ199">
        <v>2</v>
      </c>
      <c r="AK199">
        <v>1</v>
      </c>
      <c r="AL199">
        <f t="shared" si="27"/>
        <v>6</v>
      </c>
      <c r="AM199">
        <f t="shared" si="28"/>
        <v>1</v>
      </c>
      <c r="AN199" t="s">
        <v>62</v>
      </c>
      <c r="AO199">
        <v>2</v>
      </c>
      <c r="AP199" t="s">
        <v>23</v>
      </c>
      <c r="AQ199">
        <v>2</v>
      </c>
      <c r="AR199" t="s">
        <v>62</v>
      </c>
      <c r="AS199" t="s">
        <v>63</v>
      </c>
      <c r="AT199" t="s">
        <v>63</v>
      </c>
      <c r="AU199" t="s">
        <v>61</v>
      </c>
      <c r="AV199">
        <v>2</v>
      </c>
      <c r="AW199">
        <v>4</v>
      </c>
      <c r="AX199">
        <v>4</v>
      </c>
      <c r="AY199">
        <v>1</v>
      </c>
      <c r="AZ199">
        <f t="shared" si="29"/>
        <v>11</v>
      </c>
      <c r="BA199">
        <f t="shared" si="30"/>
        <v>0</v>
      </c>
      <c r="BB199" t="s">
        <v>54</v>
      </c>
      <c r="BC199" t="s">
        <v>55</v>
      </c>
      <c r="BD199" t="s">
        <v>55</v>
      </c>
      <c r="BE199" t="s">
        <v>55</v>
      </c>
      <c r="BF199" t="s">
        <v>55</v>
      </c>
      <c r="BG199" t="s">
        <v>55</v>
      </c>
      <c r="BH199">
        <v>1</v>
      </c>
      <c r="BI199">
        <v>0</v>
      </c>
      <c r="BJ199">
        <v>0</v>
      </c>
      <c r="BK199">
        <v>0</v>
      </c>
      <c r="BL199">
        <v>2</v>
      </c>
      <c r="BM199">
        <v>0</v>
      </c>
      <c r="BO199" t="s">
        <v>63</v>
      </c>
      <c r="BP199">
        <v>4</v>
      </c>
      <c r="BQ199" t="s">
        <v>54</v>
      </c>
      <c r="BR199">
        <v>1</v>
      </c>
      <c r="BS199" t="s">
        <v>69</v>
      </c>
      <c r="BT199">
        <v>1</v>
      </c>
      <c r="BU199" t="s">
        <v>8</v>
      </c>
      <c r="BV199">
        <v>1</v>
      </c>
      <c r="BW199" t="s">
        <v>30</v>
      </c>
      <c r="BX199" t="s">
        <v>77</v>
      </c>
      <c r="BY199">
        <v>2</v>
      </c>
      <c r="BZ199">
        <v>2</v>
      </c>
      <c r="CA199" t="s">
        <v>54</v>
      </c>
      <c r="CB199" t="s">
        <v>54</v>
      </c>
      <c r="CC199" t="s">
        <v>55</v>
      </c>
      <c r="CD199" t="s">
        <v>54</v>
      </c>
      <c r="CE199" t="s">
        <v>54</v>
      </c>
      <c r="CF199" t="s">
        <v>55</v>
      </c>
      <c r="CG199">
        <v>0</v>
      </c>
      <c r="CH199">
        <v>0</v>
      </c>
      <c r="CI199">
        <v>1</v>
      </c>
      <c r="CJ199">
        <v>0</v>
      </c>
      <c r="CK199">
        <v>0</v>
      </c>
      <c r="CL199">
        <v>1</v>
      </c>
      <c r="CM199">
        <f t="shared" si="31"/>
        <v>2</v>
      </c>
    </row>
    <row r="200" spans="1:91" x14ac:dyDescent="0.25">
      <c r="A200">
        <v>216</v>
      </c>
      <c r="B200">
        <v>28</v>
      </c>
      <c r="C200">
        <f t="shared" si="24"/>
        <v>1</v>
      </c>
      <c r="D200" t="s">
        <v>41</v>
      </c>
      <c r="E200">
        <v>1</v>
      </c>
      <c r="I200" t="s">
        <v>81</v>
      </c>
      <c r="J200">
        <v>1</v>
      </c>
      <c r="K200" t="s">
        <v>47</v>
      </c>
      <c r="L200">
        <v>2</v>
      </c>
      <c r="M200" t="s">
        <v>50</v>
      </c>
      <c r="N200">
        <v>2</v>
      </c>
      <c r="O200" t="s">
        <v>55</v>
      </c>
      <c r="P200">
        <v>0</v>
      </c>
      <c r="Q200" t="s">
        <v>54</v>
      </c>
      <c r="R200">
        <v>1</v>
      </c>
      <c r="S200" t="s">
        <v>54</v>
      </c>
      <c r="T200">
        <v>1</v>
      </c>
      <c r="U200" t="s">
        <v>55</v>
      </c>
      <c r="V200">
        <v>0</v>
      </c>
      <c r="W200" t="s">
        <v>55</v>
      </c>
      <c r="X200">
        <v>0</v>
      </c>
      <c r="Y200" t="s">
        <v>54</v>
      </c>
      <c r="Z200">
        <v>1</v>
      </c>
      <c r="AA200" t="s">
        <v>54</v>
      </c>
      <c r="AB200">
        <v>1</v>
      </c>
      <c r="AC200">
        <f t="shared" si="25"/>
        <v>4</v>
      </c>
      <c r="AD200">
        <f t="shared" si="26"/>
        <v>1</v>
      </c>
      <c r="AE200" t="s">
        <v>54</v>
      </c>
      <c r="AF200">
        <v>1</v>
      </c>
      <c r="AG200" t="b">
        <v>1</v>
      </c>
      <c r="AH200">
        <v>0</v>
      </c>
      <c r="AI200" t="s">
        <v>58</v>
      </c>
      <c r="AJ200">
        <v>2</v>
      </c>
      <c r="AK200">
        <v>1</v>
      </c>
      <c r="AL200">
        <f t="shared" si="27"/>
        <v>5</v>
      </c>
      <c r="AM200">
        <f t="shared" si="28"/>
        <v>0</v>
      </c>
      <c r="AN200" t="s">
        <v>63</v>
      </c>
      <c r="AO200">
        <v>4</v>
      </c>
      <c r="AP200" t="s">
        <v>67</v>
      </c>
      <c r="AQ200">
        <v>5</v>
      </c>
      <c r="AR200" t="s">
        <v>63</v>
      </c>
      <c r="AS200" t="s">
        <v>63</v>
      </c>
      <c r="AT200" t="s">
        <v>63</v>
      </c>
      <c r="AU200" t="s">
        <v>61</v>
      </c>
      <c r="AV200">
        <v>4</v>
      </c>
      <c r="AW200">
        <v>4</v>
      </c>
      <c r="AX200">
        <v>4</v>
      </c>
      <c r="AY200">
        <v>1</v>
      </c>
      <c r="AZ200">
        <f t="shared" si="29"/>
        <v>13</v>
      </c>
      <c r="BA200">
        <f t="shared" si="30"/>
        <v>1</v>
      </c>
      <c r="BB200" t="s">
        <v>55</v>
      </c>
      <c r="BC200" t="s">
        <v>55</v>
      </c>
      <c r="BD200" t="s">
        <v>55</v>
      </c>
      <c r="BE200" t="s">
        <v>55</v>
      </c>
      <c r="BF200" t="s">
        <v>55</v>
      </c>
      <c r="BG200" t="s">
        <v>54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3</v>
      </c>
      <c r="BO200" t="s">
        <v>61</v>
      </c>
      <c r="BP200">
        <v>5</v>
      </c>
      <c r="BQ200" t="s">
        <v>55</v>
      </c>
      <c r="BR200">
        <v>0</v>
      </c>
      <c r="BX200" t="s">
        <v>77</v>
      </c>
      <c r="BY200">
        <v>2</v>
      </c>
      <c r="BZ200">
        <v>2</v>
      </c>
      <c r="CA200" t="s">
        <v>54</v>
      </c>
      <c r="CB200" t="s">
        <v>54</v>
      </c>
      <c r="CC200" t="s">
        <v>55</v>
      </c>
      <c r="CD200" t="s">
        <v>54</v>
      </c>
      <c r="CE200" t="s">
        <v>54</v>
      </c>
      <c r="CF200" t="s">
        <v>55</v>
      </c>
      <c r="CG200">
        <v>0</v>
      </c>
      <c r="CH200">
        <v>0</v>
      </c>
      <c r="CI200">
        <v>1</v>
      </c>
      <c r="CJ200">
        <v>0</v>
      </c>
      <c r="CK200">
        <v>0</v>
      </c>
      <c r="CL200">
        <v>1</v>
      </c>
      <c r="CM200">
        <f t="shared" si="31"/>
        <v>2</v>
      </c>
    </row>
    <row r="201" spans="1:91" x14ac:dyDescent="0.25">
      <c r="A201">
        <v>217</v>
      </c>
      <c r="B201">
        <v>21</v>
      </c>
      <c r="C201">
        <f t="shared" si="24"/>
        <v>1</v>
      </c>
      <c r="D201" t="s">
        <v>41</v>
      </c>
      <c r="E201">
        <v>1</v>
      </c>
      <c r="I201" t="s">
        <v>81</v>
      </c>
      <c r="J201">
        <v>1</v>
      </c>
      <c r="K201" t="s">
        <v>47</v>
      </c>
      <c r="L201">
        <v>2</v>
      </c>
      <c r="M201" t="s">
        <v>49</v>
      </c>
      <c r="N201">
        <v>1</v>
      </c>
      <c r="O201" t="s">
        <v>55</v>
      </c>
      <c r="P201">
        <v>0</v>
      </c>
      <c r="Q201" t="s">
        <v>54</v>
      </c>
      <c r="R201">
        <v>1</v>
      </c>
      <c r="S201" t="s">
        <v>54</v>
      </c>
      <c r="T201">
        <v>1</v>
      </c>
      <c r="U201" t="s">
        <v>54</v>
      </c>
      <c r="V201">
        <v>1</v>
      </c>
      <c r="W201" t="s">
        <v>55</v>
      </c>
      <c r="X201">
        <v>0</v>
      </c>
      <c r="Y201" t="s">
        <v>55</v>
      </c>
      <c r="Z201">
        <v>0</v>
      </c>
      <c r="AA201" t="s">
        <v>54</v>
      </c>
      <c r="AB201">
        <v>1</v>
      </c>
      <c r="AC201">
        <f t="shared" si="25"/>
        <v>4</v>
      </c>
      <c r="AD201">
        <f t="shared" si="26"/>
        <v>1</v>
      </c>
      <c r="AE201" t="s">
        <v>54</v>
      </c>
      <c r="AF201">
        <v>1</v>
      </c>
      <c r="AG201" t="b">
        <v>1</v>
      </c>
      <c r="AH201">
        <v>0</v>
      </c>
      <c r="AI201" t="s">
        <v>56</v>
      </c>
      <c r="AJ201">
        <v>0</v>
      </c>
      <c r="AK201">
        <v>0</v>
      </c>
      <c r="AL201">
        <f t="shared" si="27"/>
        <v>4</v>
      </c>
      <c r="AM201">
        <f t="shared" si="28"/>
        <v>0</v>
      </c>
      <c r="AN201" t="s">
        <v>62</v>
      </c>
      <c r="AO201">
        <v>2</v>
      </c>
      <c r="AP201" t="s">
        <v>12</v>
      </c>
      <c r="AQ201">
        <v>4</v>
      </c>
      <c r="AR201" t="s">
        <v>62</v>
      </c>
      <c r="AS201" t="s">
        <v>63</v>
      </c>
      <c r="AT201" t="s">
        <v>62</v>
      </c>
      <c r="AU201" t="s">
        <v>61</v>
      </c>
      <c r="AV201">
        <v>2</v>
      </c>
      <c r="AW201">
        <v>4</v>
      </c>
      <c r="AX201">
        <v>2</v>
      </c>
      <c r="AY201">
        <v>1</v>
      </c>
      <c r="AZ201">
        <f t="shared" si="29"/>
        <v>9</v>
      </c>
      <c r="BA201">
        <f t="shared" si="30"/>
        <v>0</v>
      </c>
      <c r="BB201" t="s">
        <v>55</v>
      </c>
      <c r="BC201" t="s">
        <v>55</v>
      </c>
      <c r="BD201" t="s">
        <v>55</v>
      </c>
      <c r="BE201" t="s">
        <v>55</v>
      </c>
      <c r="BF201" t="s">
        <v>55</v>
      </c>
      <c r="BG201" t="s">
        <v>54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3</v>
      </c>
      <c r="BO201" t="s">
        <v>64</v>
      </c>
      <c r="BP201">
        <v>3</v>
      </c>
      <c r="BQ201" t="s">
        <v>55</v>
      </c>
      <c r="BR201">
        <v>0</v>
      </c>
      <c r="BX201" t="s">
        <v>77</v>
      </c>
      <c r="BY201">
        <v>2</v>
      </c>
      <c r="BZ201">
        <v>2</v>
      </c>
      <c r="CA201" t="s">
        <v>55</v>
      </c>
      <c r="CB201" t="s">
        <v>54</v>
      </c>
      <c r="CC201" t="s">
        <v>55</v>
      </c>
      <c r="CD201" t="s">
        <v>54</v>
      </c>
      <c r="CE201" t="s">
        <v>55</v>
      </c>
      <c r="CF201" t="s">
        <v>55</v>
      </c>
      <c r="CG201">
        <v>1</v>
      </c>
      <c r="CH201">
        <v>0</v>
      </c>
      <c r="CI201">
        <v>1</v>
      </c>
      <c r="CJ201">
        <v>0</v>
      </c>
      <c r="CK201">
        <v>1</v>
      </c>
      <c r="CL201">
        <v>1</v>
      </c>
      <c r="CM201">
        <f t="shared" si="31"/>
        <v>4</v>
      </c>
    </row>
    <row r="202" spans="1:91" x14ac:dyDescent="0.25">
      <c r="A202">
        <v>218</v>
      </c>
      <c r="B202">
        <v>25</v>
      </c>
      <c r="C202">
        <f t="shared" si="24"/>
        <v>1</v>
      </c>
      <c r="D202" t="s">
        <v>41</v>
      </c>
      <c r="E202">
        <v>1</v>
      </c>
      <c r="I202" t="s">
        <v>81</v>
      </c>
      <c r="J202">
        <v>1</v>
      </c>
      <c r="K202" t="s">
        <v>48</v>
      </c>
      <c r="L202">
        <v>3</v>
      </c>
      <c r="M202" t="s">
        <v>51</v>
      </c>
      <c r="N202">
        <v>3</v>
      </c>
      <c r="O202" t="s">
        <v>55</v>
      </c>
      <c r="P202">
        <v>0</v>
      </c>
      <c r="Q202" t="s">
        <v>54</v>
      </c>
      <c r="R202">
        <v>1</v>
      </c>
      <c r="S202" t="s">
        <v>55</v>
      </c>
      <c r="T202">
        <v>0</v>
      </c>
      <c r="U202" t="s">
        <v>54</v>
      </c>
      <c r="V202">
        <v>1</v>
      </c>
      <c r="W202" t="s">
        <v>55</v>
      </c>
      <c r="X202">
        <v>0</v>
      </c>
      <c r="Y202" t="s">
        <v>55</v>
      </c>
      <c r="Z202">
        <v>0</v>
      </c>
      <c r="AA202" t="s">
        <v>54</v>
      </c>
      <c r="AB202">
        <v>1</v>
      </c>
      <c r="AC202">
        <f t="shared" si="25"/>
        <v>3</v>
      </c>
      <c r="AD202">
        <f t="shared" si="26"/>
        <v>0</v>
      </c>
      <c r="AE202" t="s">
        <v>54</v>
      </c>
      <c r="AF202">
        <v>1</v>
      </c>
      <c r="AG202" t="b">
        <v>1</v>
      </c>
      <c r="AH202">
        <v>0</v>
      </c>
      <c r="AI202" t="s">
        <v>59</v>
      </c>
      <c r="AJ202">
        <v>3</v>
      </c>
      <c r="AK202">
        <v>0</v>
      </c>
      <c r="AL202">
        <f t="shared" si="27"/>
        <v>3</v>
      </c>
      <c r="AM202">
        <f t="shared" si="28"/>
        <v>0</v>
      </c>
      <c r="AN202" t="s">
        <v>60</v>
      </c>
      <c r="AO202">
        <v>1</v>
      </c>
      <c r="AP202" t="s">
        <v>12</v>
      </c>
      <c r="AQ202">
        <v>4</v>
      </c>
      <c r="AR202" t="s">
        <v>62</v>
      </c>
      <c r="AS202" t="s">
        <v>61</v>
      </c>
      <c r="AT202" t="s">
        <v>64</v>
      </c>
      <c r="AU202" t="s">
        <v>63</v>
      </c>
      <c r="AV202">
        <v>2</v>
      </c>
      <c r="AW202">
        <v>5</v>
      </c>
      <c r="AX202">
        <v>3</v>
      </c>
      <c r="AY202">
        <v>2</v>
      </c>
      <c r="AZ202">
        <f t="shared" si="29"/>
        <v>12</v>
      </c>
      <c r="BA202">
        <f t="shared" si="30"/>
        <v>1</v>
      </c>
      <c r="BB202" t="s">
        <v>54</v>
      </c>
      <c r="BC202" t="s">
        <v>55</v>
      </c>
      <c r="BD202" t="s">
        <v>55</v>
      </c>
      <c r="BE202" t="s">
        <v>55</v>
      </c>
      <c r="BF202" t="s">
        <v>55</v>
      </c>
      <c r="BG202" t="s">
        <v>54</v>
      </c>
      <c r="BH202">
        <v>1</v>
      </c>
      <c r="BI202">
        <v>0</v>
      </c>
      <c r="BJ202">
        <v>0</v>
      </c>
      <c r="BK202">
        <v>0</v>
      </c>
      <c r="BL202">
        <v>2</v>
      </c>
      <c r="BM202">
        <v>0</v>
      </c>
      <c r="BO202" t="s">
        <v>60</v>
      </c>
      <c r="BP202">
        <v>1</v>
      </c>
      <c r="BQ202" t="s">
        <v>54</v>
      </c>
      <c r="BR202">
        <v>1</v>
      </c>
      <c r="BS202" t="s">
        <v>72</v>
      </c>
      <c r="BT202">
        <v>4</v>
      </c>
      <c r="BU202" t="s">
        <v>8</v>
      </c>
      <c r="BV202">
        <v>1</v>
      </c>
      <c r="BW202" t="s">
        <v>30</v>
      </c>
      <c r="BX202" t="s">
        <v>77</v>
      </c>
      <c r="BY202">
        <v>2</v>
      </c>
      <c r="BZ202">
        <v>2</v>
      </c>
      <c r="CA202" t="s">
        <v>55</v>
      </c>
      <c r="CB202" t="s">
        <v>55</v>
      </c>
      <c r="CC202" t="s">
        <v>55</v>
      </c>
      <c r="CD202" t="s">
        <v>55</v>
      </c>
      <c r="CE202" t="s">
        <v>54</v>
      </c>
      <c r="CF202" t="s">
        <v>55</v>
      </c>
      <c r="CG202">
        <v>1</v>
      </c>
      <c r="CH202">
        <v>1</v>
      </c>
      <c r="CI202">
        <v>1</v>
      </c>
      <c r="CJ202">
        <v>1</v>
      </c>
      <c r="CK202">
        <v>0</v>
      </c>
      <c r="CL202">
        <v>1</v>
      </c>
      <c r="CM202">
        <f t="shared" si="31"/>
        <v>5</v>
      </c>
    </row>
    <row r="203" spans="1:91" x14ac:dyDescent="0.25">
      <c r="A203">
        <v>219</v>
      </c>
      <c r="B203">
        <v>38</v>
      </c>
      <c r="C203">
        <f t="shared" si="24"/>
        <v>2</v>
      </c>
      <c r="D203" t="s">
        <v>42</v>
      </c>
      <c r="E203">
        <v>2</v>
      </c>
      <c r="I203" t="s">
        <v>81</v>
      </c>
      <c r="J203">
        <v>1</v>
      </c>
      <c r="K203" t="s">
        <v>47</v>
      </c>
      <c r="L203">
        <v>2</v>
      </c>
      <c r="M203" t="s">
        <v>51</v>
      </c>
      <c r="N203">
        <v>3</v>
      </c>
      <c r="O203" t="s">
        <v>55</v>
      </c>
      <c r="P203">
        <v>0</v>
      </c>
      <c r="Q203" t="s">
        <v>54</v>
      </c>
      <c r="R203">
        <v>1</v>
      </c>
      <c r="S203" t="s">
        <v>55</v>
      </c>
      <c r="T203">
        <v>0</v>
      </c>
      <c r="U203" t="s">
        <v>55</v>
      </c>
      <c r="V203">
        <v>0</v>
      </c>
      <c r="W203" t="s">
        <v>55</v>
      </c>
      <c r="X203">
        <v>0</v>
      </c>
      <c r="Y203" t="s">
        <v>55</v>
      </c>
      <c r="Z203">
        <v>0</v>
      </c>
      <c r="AA203" t="s">
        <v>54</v>
      </c>
      <c r="AB203">
        <v>1</v>
      </c>
      <c r="AC203">
        <f t="shared" si="25"/>
        <v>2</v>
      </c>
      <c r="AD203">
        <f t="shared" si="26"/>
        <v>0</v>
      </c>
      <c r="AE203" t="s">
        <v>54</v>
      </c>
      <c r="AF203">
        <v>1</v>
      </c>
      <c r="AG203" t="b">
        <v>1</v>
      </c>
      <c r="AH203">
        <v>0</v>
      </c>
      <c r="AI203" t="s">
        <v>56</v>
      </c>
      <c r="AJ203">
        <v>0</v>
      </c>
      <c r="AK203">
        <v>0</v>
      </c>
      <c r="AL203">
        <f t="shared" si="27"/>
        <v>2</v>
      </c>
      <c r="AM203">
        <f t="shared" si="28"/>
        <v>0</v>
      </c>
      <c r="AN203" t="s">
        <v>64</v>
      </c>
      <c r="AO203">
        <v>3</v>
      </c>
      <c r="AP203" t="s">
        <v>23</v>
      </c>
      <c r="AQ203">
        <v>2</v>
      </c>
      <c r="AR203" t="s">
        <v>63</v>
      </c>
      <c r="AS203" t="s">
        <v>63</v>
      </c>
      <c r="AT203" t="s">
        <v>63</v>
      </c>
      <c r="AU203" t="s">
        <v>64</v>
      </c>
      <c r="AV203">
        <v>4</v>
      </c>
      <c r="AW203">
        <v>4</v>
      </c>
      <c r="AX203">
        <v>4</v>
      </c>
      <c r="AY203">
        <v>3</v>
      </c>
      <c r="AZ203">
        <f t="shared" si="29"/>
        <v>15</v>
      </c>
      <c r="BA203">
        <f t="shared" si="30"/>
        <v>1</v>
      </c>
      <c r="BB203" t="s">
        <v>55</v>
      </c>
      <c r="BC203" t="s">
        <v>55</v>
      </c>
      <c r="BD203" t="s">
        <v>55</v>
      </c>
      <c r="BE203" t="s">
        <v>55</v>
      </c>
      <c r="BF203" t="s">
        <v>55</v>
      </c>
      <c r="BG203" t="s">
        <v>54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3</v>
      </c>
      <c r="BO203" t="s">
        <v>60</v>
      </c>
      <c r="BP203">
        <v>1</v>
      </c>
      <c r="BQ203" t="s">
        <v>55</v>
      </c>
      <c r="BR203">
        <v>0</v>
      </c>
      <c r="BX203" t="s">
        <v>77</v>
      </c>
      <c r="BY203">
        <v>2</v>
      </c>
      <c r="BZ203">
        <v>2</v>
      </c>
      <c r="CM203">
        <f t="shared" si="31"/>
        <v>0</v>
      </c>
    </row>
    <row r="204" spans="1:91" x14ac:dyDescent="0.25">
      <c r="A204">
        <v>220</v>
      </c>
      <c r="B204">
        <v>25</v>
      </c>
      <c r="C204">
        <f t="shared" si="24"/>
        <v>1</v>
      </c>
      <c r="D204" t="s">
        <v>42</v>
      </c>
      <c r="E204">
        <v>2</v>
      </c>
      <c r="I204" t="s">
        <v>81</v>
      </c>
      <c r="J204">
        <v>1</v>
      </c>
      <c r="K204" t="s">
        <v>46</v>
      </c>
      <c r="L204">
        <v>1</v>
      </c>
      <c r="M204" t="s">
        <v>49</v>
      </c>
      <c r="N204">
        <v>1</v>
      </c>
      <c r="O204" t="s">
        <v>55</v>
      </c>
      <c r="P204">
        <v>0</v>
      </c>
      <c r="Q204" t="s">
        <v>55</v>
      </c>
      <c r="R204">
        <v>0</v>
      </c>
      <c r="S204" t="s">
        <v>54</v>
      </c>
      <c r="T204">
        <v>1</v>
      </c>
      <c r="U204" t="s">
        <v>54</v>
      </c>
      <c r="V204">
        <v>1</v>
      </c>
      <c r="W204" t="s">
        <v>55</v>
      </c>
      <c r="X204">
        <v>0</v>
      </c>
      <c r="Y204" t="s">
        <v>55</v>
      </c>
      <c r="Z204">
        <v>0</v>
      </c>
      <c r="AA204" t="s">
        <v>54</v>
      </c>
      <c r="AB204">
        <v>1</v>
      </c>
      <c r="AC204">
        <f t="shared" si="25"/>
        <v>3</v>
      </c>
      <c r="AD204">
        <f t="shared" si="26"/>
        <v>0</v>
      </c>
      <c r="AE204" t="s">
        <v>54</v>
      </c>
      <c r="AF204">
        <v>1</v>
      </c>
      <c r="AG204" t="b">
        <v>1</v>
      </c>
      <c r="AH204">
        <v>0</v>
      </c>
      <c r="AI204" t="s">
        <v>56</v>
      </c>
      <c r="AJ204">
        <v>0</v>
      </c>
      <c r="AK204">
        <v>0</v>
      </c>
      <c r="AL204">
        <f t="shared" si="27"/>
        <v>3</v>
      </c>
      <c r="AM204">
        <f t="shared" si="28"/>
        <v>0</v>
      </c>
      <c r="AN204" t="s">
        <v>62</v>
      </c>
      <c r="AO204">
        <v>2</v>
      </c>
      <c r="AP204" t="s">
        <v>12</v>
      </c>
      <c r="AQ204">
        <v>4</v>
      </c>
      <c r="AR204" t="s">
        <v>62</v>
      </c>
      <c r="AS204" t="s">
        <v>63</v>
      </c>
      <c r="AT204" t="s">
        <v>63</v>
      </c>
      <c r="AU204" t="s">
        <v>64</v>
      </c>
      <c r="AV204">
        <v>2</v>
      </c>
      <c r="AW204">
        <v>4</v>
      </c>
      <c r="AX204">
        <v>4</v>
      </c>
      <c r="AY204">
        <v>3</v>
      </c>
      <c r="AZ204">
        <f t="shared" si="29"/>
        <v>13</v>
      </c>
      <c r="BA204">
        <f t="shared" si="30"/>
        <v>1</v>
      </c>
      <c r="BB204" t="s">
        <v>54</v>
      </c>
      <c r="BC204" t="s">
        <v>55</v>
      </c>
      <c r="BD204" t="s">
        <v>55</v>
      </c>
      <c r="BE204" t="s">
        <v>55</v>
      </c>
      <c r="BF204" t="s">
        <v>55</v>
      </c>
      <c r="BG204" t="s">
        <v>54</v>
      </c>
      <c r="BH204">
        <v>1</v>
      </c>
      <c r="BI204">
        <v>0</v>
      </c>
      <c r="BJ204">
        <v>0</v>
      </c>
      <c r="BK204">
        <v>0</v>
      </c>
      <c r="BL204">
        <v>2</v>
      </c>
      <c r="BM204">
        <v>0</v>
      </c>
      <c r="BO204" t="s">
        <v>60</v>
      </c>
      <c r="BP204">
        <v>1</v>
      </c>
      <c r="BQ204" t="s">
        <v>54</v>
      </c>
      <c r="BR204">
        <v>1</v>
      </c>
      <c r="BS204" t="s">
        <v>72</v>
      </c>
      <c r="BT204">
        <v>4</v>
      </c>
      <c r="BU204" t="s">
        <v>75</v>
      </c>
      <c r="BV204">
        <v>1</v>
      </c>
      <c r="BX204" t="s">
        <v>77</v>
      </c>
      <c r="BY204">
        <v>2</v>
      </c>
      <c r="BZ204">
        <v>2</v>
      </c>
      <c r="CA204" t="s">
        <v>55</v>
      </c>
      <c r="CB204" t="s">
        <v>55</v>
      </c>
      <c r="CC204" t="s">
        <v>55</v>
      </c>
      <c r="CD204" t="s">
        <v>54</v>
      </c>
      <c r="CE204" t="s">
        <v>55</v>
      </c>
      <c r="CF204" t="s">
        <v>55</v>
      </c>
      <c r="CG204">
        <v>1</v>
      </c>
      <c r="CH204">
        <v>1</v>
      </c>
      <c r="CI204">
        <v>1</v>
      </c>
      <c r="CJ204">
        <v>0</v>
      </c>
      <c r="CK204">
        <v>1</v>
      </c>
      <c r="CL204">
        <v>1</v>
      </c>
      <c r="CM204">
        <f t="shared" si="31"/>
        <v>5</v>
      </c>
    </row>
    <row r="205" spans="1:91" x14ac:dyDescent="0.25">
      <c r="A205">
        <v>226</v>
      </c>
      <c r="B205">
        <v>22</v>
      </c>
      <c r="C205">
        <f t="shared" si="24"/>
        <v>1</v>
      </c>
      <c r="D205" t="s">
        <v>42</v>
      </c>
      <c r="E205">
        <v>2</v>
      </c>
      <c r="F205" t="s">
        <v>43</v>
      </c>
      <c r="G205">
        <v>2</v>
      </c>
      <c r="H205">
        <v>5</v>
      </c>
      <c r="I205" t="s">
        <v>80</v>
      </c>
      <c r="J205">
        <v>2</v>
      </c>
      <c r="M205" t="s">
        <v>50</v>
      </c>
      <c r="N205">
        <v>2</v>
      </c>
      <c r="O205" t="s">
        <v>55</v>
      </c>
      <c r="P205">
        <v>0</v>
      </c>
      <c r="Q205" t="s">
        <v>54</v>
      </c>
      <c r="R205">
        <v>1</v>
      </c>
      <c r="S205" t="s">
        <v>54</v>
      </c>
      <c r="T205">
        <v>1</v>
      </c>
      <c r="U205" t="s">
        <v>54</v>
      </c>
      <c r="V205">
        <v>1</v>
      </c>
      <c r="W205" t="s">
        <v>54</v>
      </c>
      <c r="X205">
        <v>1</v>
      </c>
      <c r="Y205" t="s">
        <v>54</v>
      </c>
      <c r="Z205">
        <v>1</v>
      </c>
      <c r="AA205" t="s">
        <v>54</v>
      </c>
      <c r="AB205">
        <v>1</v>
      </c>
      <c r="AC205">
        <f t="shared" si="25"/>
        <v>6</v>
      </c>
      <c r="AD205">
        <f t="shared" si="26"/>
        <v>2</v>
      </c>
      <c r="AE205" t="s">
        <v>54</v>
      </c>
      <c r="AF205">
        <v>1</v>
      </c>
      <c r="AG205" t="b">
        <v>1</v>
      </c>
      <c r="AH205">
        <v>0</v>
      </c>
      <c r="AI205" t="s">
        <v>56</v>
      </c>
      <c r="AJ205">
        <v>0</v>
      </c>
      <c r="AK205">
        <v>0</v>
      </c>
      <c r="AL205">
        <f t="shared" si="27"/>
        <v>6</v>
      </c>
      <c r="AM205">
        <f t="shared" si="28"/>
        <v>1</v>
      </c>
      <c r="AN205" t="s">
        <v>63</v>
      </c>
      <c r="AO205">
        <v>4</v>
      </c>
      <c r="AP205" t="s">
        <v>66</v>
      </c>
      <c r="AQ205">
        <v>3</v>
      </c>
      <c r="AR205" t="s">
        <v>61</v>
      </c>
      <c r="AS205" t="s">
        <v>63</v>
      </c>
      <c r="AT205" t="s">
        <v>62</v>
      </c>
      <c r="AU205" t="s">
        <v>62</v>
      </c>
      <c r="AV205">
        <v>5</v>
      </c>
      <c r="AW205">
        <v>4</v>
      </c>
      <c r="AX205">
        <v>2</v>
      </c>
      <c r="AY205">
        <v>4</v>
      </c>
      <c r="AZ205">
        <f t="shared" si="29"/>
        <v>15</v>
      </c>
      <c r="BA205">
        <f t="shared" si="30"/>
        <v>1</v>
      </c>
      <c r="BB205" t="s">
        <v>55</v>
      </c>
      <c r="BC205" t="s">
        <v>54</v>
      </c>
      <c r="BD205" t="s">
        <v>55</v>
      </c>
      <c r="BE205" t="s">
        <v>55</v>
      </c>
      <c r="BF205" t="s">
        <v>55</v>
      </c>
      <c r="BG205" t="s">
        <v>55</v>
      </c>
      <c r="BH205">
        <v>0</v>
      </c>
      <c r="BI205">
        <v>1</v>
      </c>
      <c r="BJ205">
        <v>0</v>
      </c>
      <c r="BK205">
        <v>0</v>
      </c>
      <c r="BL205">
        <v>2</v>
      </c>
      <c r="BM205">
        <v>0</v>
      </c>
      <c r="BO205" t="s">
        <v>68</v>
      </c>
      <c r="BP205">
        <v>2</v>
      </c>
      <c r="BQ205" t="s">
        <v>54</v>
      </c>
      <c r="BR205">
        <v>1</v>
      </c>
      <c r="BS205" t="s">
        <v>72</v>
      </c>
      <c r="BT205">
        <v>4</v>
      </c>
      <c r="BU205" t="s">
        <v>73</v>
      </c>
      <c r="BV205">
        <v>2</v>
      </c>
      <c r="BX205" t="s">
        <v>77</v>
      </c>
      <c r="BY205">
        <v>2</v>
      </c>
      <c r="BZ205">
        <v>2</v>
      </c>
      <c r="CA205" t="s">
        <v>55</v>
      </c>
      <c r="CB205" t="s">
        <v>55</v>
      </c>
      <c r="CC205" t="s">
        <v>54</v>
      </c>
      <c r="CD205" t="s">
        <v>54</v>
      </c>
      <c r="CE205" t="s">
        <v>54</v>
      </c>
      <c r="CF205" t="s">
        <v>54</v>
      </c>
      <c r="CG205">
        <v>1</v>
      </c>
      <c r="CH205">
        <v>1</v>
      </c>
      <c r="CI205">
        <v>0</v>
      </c>
      <c r="CJ205">
        <v>0</v>
      </c>
      <c r="CK205">
        <v>0</v>
      </c>
      <c r="CL205">
        <v>0</v>
      </c>
      <c r="CM205">
        <f t="shared" si="31"/>
        <v>2</v>
      </c>
    </row>
    <row r="206" spans="1:91" x14ac:dyDescent="0.25">
      <c r="A206">
        <v>227</v>
      </c>
      <c r="B206">
        <v>23</v>
      </c>
      <c r="C206">
        <f t="shared" si="24"/>
        <v>1</v>
      </c>
      <c r="D206" t="s">
        <v>42</v>
      </c>
      <c r="E206">
        <v>2</v>
      </c>
      <c r="F206" t="s">
        <v>43</v>
      </c>
      <c r="G206">
        <v>2</v>
      </c>
      <c r="H206">
        <v>5</v>
      </c>
      <c r="I206" t="s">
        <v>80</v>
      </c>
      <c r="J206">
        <v>2</v>
      </c>
      <c r="M206" t="s">
        <v>52</v>
      </c>
      <c r="N206">
        <v>4</v>
      </c>
      <c r="O206" t="s">
        <v>54</v>
      </c>
      <c r="P206">
        <v>1</v>
      </c>
      <c r="Q206" t="s">
        <v>54</v>
      </c>
      <c r="R206">
        <v>1</v>
      </c>
      <c r="S206" t="s">
        <v>54</v>
      </c>
      <c r="T206">
        <v>1</v>
      </c>
      <c r="U206" t="s">
        <v>54</v>
      </c>
      <c r="V206">
        <v>1</v>
      </c>
      <c r="W206" t="s">
        <v>54</v>
      </c>
      <c r="X206">
        <v>1</v>
      </c>
      <c r="Y206" t="s">
        <v>54</v>
      </c>
      <c r="Z206">
        <v>1</v>
      </c>
      <c r="AA206" t="s">
        <v>54</v>
      </c>
      <c r="AB206">
        <v>1</v>
      </c>
      <c r="AC206">
        <f t="shared" si="25"/>
        <v>7</v>
      </c>
      <c r="AD206">
        <f t="shared" si="26"/>
        <v>2</v>
      </c>
      <c r="AE206" t="s">
        <v>54</v>
      </c>
      <c r="AF206">
        <v>1</v>
      </c>
      <c r="AG206" t="b">
        <v>0</v>
      </c>
      <c r="AH206">
        <v>1</v>
      </c>
      <c r="AI206" t="s">
        <v>59</v>
      </c>
      <c r="AJ206">
        <v>3</v>
      </c>
      <c r="AK206">
        <v>0</v>
      </c>
      <c r="AL206">
        <f t="shared" si="27"/>
        <v>8</v>
      </c>
      <c r="AM206">
        <f t="shared" si="28"/>
        <v>2</v>
      </c>
      <c r="AN206" t="s">
        <v>61</v>
      </c>
      <c r="AO206">
        <v>5</v>
      </c>
      <c r="AP206" t="s">
        <v>66</v>
      </c>
      <c r="AQ206">
        <v>3</v>
      </c>
      <c r="AR206" t="s">
        <v>63</v>
      </c>
      <c r="AS206" t="s">
        <v>61</v>
      </c>
      <c r="AT206" t="s">
        <v>63</v>
      </c>
      <c r="AU206" t="s">
        <v>61</v>
      </c>
      <c r="AV206">
        <v>4</v>
      </c>
      <c r="AW206">
        <v>5</v>
      </c>
      <c r="AX206">
        <v>4</v>
      </c>
      <c r="AY206">
        <v>1</v>
      </c>
      <c r="AZ206">
        <f t="shared" si="29"/>
        <v>14</v>
      </c>
      <c r="BA206">
        <f t="shared" si="30"/>
        <v>1</v>
      </c>
      <c r="BB206" t="s">
        <v>54</v>
      </c>
      <c r="BC206" t="s">
        <v>55</v>
      </c>
      <c r="BD206" t="s">
        <v>55</v>
      </c>
      <c r="BE206" t="s">
        <v>55</v>
      </c>
      <c r="BF206" t="s">
        <v>55</v>
      </c>
      <c r="BG206" t="s">
        <v>55</v>
      </c>
      <c r="BH206">
        <v>1</v>
      </c>
      <c r="BI206">
        <v>0</v>
      </c>
      <c r="BJ206">
        <v>0</v>
      </c>
      <c r="BK206">
        <v>0</v>
      </c>
      <c r="BL206">
        <v>2</v>
      </c>
      <c r="BM206">
        <v>0</v>
      </c>
      <c r="BO206" t="s">
        <v>63</v>
      </c>
      <c r="BP206">
        <v>4</v>
      </c>
      <c r="BQ206" t="s">
        <v>54</v>
      </c>
      <c r="BR206">
        <v>1</v>
      </c>
      <c r="BS206" t="s">
        <v>69</v>
      </c>
      <c r="BT206">
        <v>1</v>
      </c>
      <c r="BU206" t="s">
        <v>73</v>
      </c>
      <c r="BV206">
        <v>2</v>
      </c>
      <c r="BX206" t="s">
        <v>77</v>
      </c>
      <c r="BY206">
        <v>2</v>
      </c>
      <c r="BZ206">
        <v>2</v>
      </c>
      <c r="CA206" t="s">
        <v>55</v>
      </c>
      <c r="CB206" t="s">
        <v>54</v>
      </c>
      <c r="CC206" t="s">
        <v>55</v>
      </c>
      <c r="CD206" t="s">
        <v>55</v>
      </c>
      <c r="CE206" t="s">
        <v>55</v>
      </c>
      <c r="CF206" t="s">
        <v>55</v>
      </c>
      <c r="CG206">
        <v>1</v>
      </c>
      <c r="CH206">
        <v>0</v>
      </c>
      <c r="CI206">
        <v>1</v>
      </c>
      <c r="CJ206">
        <v>1</v>
      </c>
      <c r="CK206">
        <v>1</v>
      </c>
      <c r="CL206">
        <v>1</v>
      </c>
      <c r="CM206">
        <f t="shared" si="31"/>
        <v>5</v>
      </c>
    </row>
    <row r="207" spans="1:91" x14ac:dyDescent="0.25">
      <c r="A207">
        <v>228</v>
      </c>
      <c r="B207">
        <v>27</v>
      </c>
      <c r="C207">
        <f t="shared" si="24"/>
        <v>1</v>
      </c>
      <c r="D207" t="s">
        <v>41</v>
      </c>
      <c r="E207">
        <v>1</v>
      </c>
      <c r="F207" t="s">
        <v>43</v>
      </c>
      <c r="G207">
        <v>2</v>
      </c>
      <c r="H207">
        <v>2</v>
      </c>
      <c r="I207" t="s">
        <v>80</v>
      </c>
      <c r="J207">
        <v>2</v>
      </c>
      <c r="M207" t="s">
        <v>49</v>
      </c>
      <c r="N207">
        <v>1</v>
      </c>
      <c r="O207" t="s">
        <v>55</v>
      </c>
      <c r="P207">
        <v>0</v>
      </c>
      <c r="Q207" t="s">
        <v>54</v>
      </c>
      <c r="R207">
        <v>1</v>
      </c>
      <c r="S207" t="s">
        <v>55</v>
      </c>
      <c r="T207">
        <v>0</v>
      </c>
      <c r="U207" t="s">
        <v>55</v>
      </c>
      <c r="V207">
        <v>0</v>
      </c>
      <c r="W207" t="s">
        <v>55</v>
      </c>
      <c r="X207">
        <v>0</v>
      </c>
      <c r="Y207" t="s">
        <v>55</v>
      </c>
      <c r="Z207">
        <v>0</v>
      </c>
      <c r="AA207" t="s">
        <v>54</v>
      </c>
      <c r="AB207">
        <v>1</v>
      </c>
      <c r="AC207">
        <f t="shared" si="25"/>
        <v>2</v>
      </c>
      <c r="AD207">
        <f t="shared" si="26"/>
        <v>0</v>
      </c>
      <c r="AE207" t="s">
        <v>54</v>
      </c>
      <c r="AF207">
        <v>1</v>
      </c>
      <c r="AG207" t="b">
        <v>1</v>
      </c>
      <c r="AH207">
        <v>0</v>
      </c>
      <c r="AI207" t="s">
        <v>57</v>
      </c>
      <c r="AJ207">
        <v>1</v>
      </c>
      <c r="AK207">
        <v>0</v>
      </c>
      <c r="AL207">
        <f t="shared" si="27"/>
        <v>2</v>
      </c>
      <c r="AM207">
        <f t="shared" si="28"/>
        <v>0</v>
      </c>
      <c r="AN207" t="s">
        <v>61</v>
      </c>
      <c r="AO207">
        <v>5</v>
      </c>
      <c r="AP207" t="s">
        <v>8</v>
      </c>
      <c r="AQ207">
        <v>6</v>
      </c>
      <c r="AR207" t="s">
        <v>61</v>
      </c>
      <c r="AS207" t="s">
        <v>61</v>
      </c>
      <c r="AT207" t="s">
        <v>63</v>
      </c>
      <c r="AU207" t="s">
        <v>63</v>
      </c>
      <c r="AV207">
        <v>5</v>
      </c>
      <c r="AW207">
        <v>5</v>
      </c>
      <c r="AX207">
        <v>4</v>
      </c>
      <c r="AY207">
        <v>2</v>
      </c>
      <c r="AZ207">
        <f t="shared" si="29"/>
        <v>16</v>
      </c>
      <c r="BA207">
        <f t="shared" si="30"/>
        <v>2</v>
      </c>
      <c r="BB207" t="s">
        <v>55</v>
      </c>
      <c r="BC207" t="s">
        <v>55</v>
      </c>
      <c r="BD207" t="s">
        <v>54</v>
      </c>
      <c r="BE207" t="s">
        <v>55</v>
      </c>
      <c r="BF207" t="s">
        <v>55</v>
      </c>
      <c r="BG207" t="s">
        <v>55</v>
      </c>
      <c r="BH207">
        <v>0</v>
      </c>
      <c r="BI207">
        <v>0</v>
      </c>
      <c r="BJ207">
        <v>0</v>
      </c>
      <c r="BK207">
        <v>1</v>
      </c>
      <c r="BL207">
        <v>0</v>
      </c>
      <c r="BM207">
        <v>0</v>
      </c>
      <c r="BO207" t="s">
        <v>60</v>
      </c>
      <c r="BP207">
        <v>1</v>
      </c>
      <c r="BQ207" t="s">
        <v>54</v>
      </c>
      <c r="BR207">
        <v>1</v>
      </c>
      <c r="BS207" t="s">
        <v>72</v>
      </c>
      <c r="BT207">
        <v>4</v>
      </c>
      <c r="BU207" t="s">
        <v>73</v>
      </c>
      <c r="BV207">
        <v>2</v>
      </c>
      <c r="BX207" t="s">
        <v>77</v>
      </c>
      <c r="BY207">
        <v>2</v>
      </c>
      <c r="BZ207">
        <v>2</v>
      </c>
      <c r="CA207" t="s">
        <v>55</v>
      </c>
      <c r="CB207" t="s">
        <v>55</v>
      </c>
      <c r="CC207" t="s">
        <v>55</v>
      </c>
      <c r="CD207" t="s">
        <v>54</v>
      </c>
      <c r="CE207" t="s">
        <v>55</v>
      </c>
      <c r="CF207" t="s">
        <v>54</v>
      </c>
      <c r="CG207">
        <v>1</v>
      </c>
      <c r="CH207">
        <v>1</v>
      </c>
      <c r="CI207">
        <v>1</v>
      </c>
      <c r="CJ207">
        <v>0</v>
      </c>
      <c r="CK207">
        <v>1</v>
      </c>
      <c r="CL207">
        <v>0</v>
      </c>
      <c r="CM207">
        <f t="shared" si="31"/>
        <v>4</v>
      </c>
    </row>
    <row r="208" spans="1:91" x14ac:dyDescent="0.25">
      <c r="A208">
        <v>229</v>
      </c>
      <c r="B208">
        <v>24</v>
      </c>
      <c r="C208">
        <f t="shared" si="24"/>
        <v>1</v>
      </c>
      <c r="D208" t="s">
        <v>42</v>
      </c>
      <c r="E208">
        <v>2</v>
      </c>
      <c r="F208" t="s">
        <v>43</v>
      </c>
      <c r="G208">
        <v>2</v>
      </c>
      <c r="H208">
        <v>4</v>
      </c>
      <c r="I208" t="s">
        <v>80</v>
      </c>
      <c r="J208">
        <v>2</v>
      </c>
      <c r="M208" t="s">
        <v>52</v>
      </c>
      <c r="N208">
        <v>4</v>
      </c>
      <c r="O208" t="s">
        <v>54</v>
      </c>
      <c r="P208">
        <v>1</v>
      </c>
      <c r="Q208" t="s">
        <v>55</v>
      </c>
      <c r="R208">
        <v>0</v>
      </c>
      <c r="S208" t="s">
        <v>54</v>
      </c>
      <c r="T208">
        <v>1</v>
      </c>
      <c r="U208" t="s">
        <v>55</v>
      </c>
      <c r="V208">
        <v>0</v>
      </c>
      <c r="W208" t="s">
        <v>55</v>
      </c>
      <c r="X208">
        <v>0</v>
      </c>
      <c r="Y208" t="s">
        <v>55</v>
      </c>
      <c r="Z208">
        <v>0</v>
      </c>
      <c r="AA208" t="s">
        <v>54</v>
      </c>
      <c r="AB208">
        <v>1</v>
      </c>
      <c r="AC208">
        <f t="shared" si="25"/>
        <v>3</v>
      </c>
      <c r="AD208">
        <f t="shared" si="26"/>
        <v>0</v>
      </c>
      <c r="AE208" t="s">
        <v>54</v>
      </c>
      <c r="AF208">
        <v>1</v>
      </c>
      <c r="AG208" t="b">
        <v>0</v>
      </c>
      <c r="AH208">
        <v>1</v>
      </c>
      <c r="AI208" t="s">
        <v>56</v>
      </c>
      <c r="AJ208">
        <v>0</v>
      </c>
      <c r="AK208">
        <v>0</v>
      </c>
      <c r="AL208">
        <f t="shared" si="27"/>
        <v>4</v>
      </c>
      <c r="AM208">
        <f t="shared" si="28"/>
        <v>0</v>
      </c>
      <c r="AN208" t="s">
        <v>61</v>
      </c>
      <c r="AO208">
        <v>5</v>
      </c>
      <c r="AP208" t="s">
        <v>8</v>
      </c>
      <c r="AQ208">
        <v>6</v>
      </c>
      <c r="AR208" t="s">
        <v>62</v>
      </c>
      <c r="AS208" t="s">
        <v>63</v>
      </c>
      <c r="AT208" t="s">
        <v>62</v>
      </c>
      <c r="AU208" t="s">
        <v>63</v>
      </c>
      <c r="AV208">
        <v>2</v>
      </c>
      <c r="AW208">
        <v>4</v>
      </c>
      <c r="AX208">
        <v>2</v>
      </c>
      <c r="AY208">
        <v>2</v>
      </c>
      <c r="AZ208">
        <f t="shared" si="29"/>
        <v>10</v>
      </c>
      <c r="BA208">
        <f t="shared" si="30"/>
        <v>0</v>
      </c>
      <c r="BB208" t="s">
        <v>54</v>
      </c>
      <c r="BC208" t="s">
        <v>55</v>
      </c>
      <c r="BD208" t="s">
        <v>55</v>
      </c>
      <c r="BE208" t="s">
        <v>55</v>
      </c>
      <c r="BF208" t="s">
        <v>55</v>
      </c>
      <c r="BG208" t="s">
        <v>55</v>
      </c>
      <c r="BH208">
        <v>1</v>
      </c>
      <c r="BI208">
        <v>0</v>
      </c>
      <c r="BJ208">
        <v>0</v>
      </c>
      <c r="BK208">
        <v>0</v>
      </c>
      <c r="BL208">
        <v>2</v>
      </c>
      <c r="BM208">
        <v>0</v>
      </c>
      <c r="BO208" t="s">
        <v>60</v>
      </c>
      <c r="BP208">
        <v>1</v>
      </c>
      <c r="BQ208" t="s">
        <v>54</v>
      </c>
      <c r="BR208">
        <v>1</v>
      </c>
      <c r="BS208" t="s">
        <v>72</v>
      </c>
      <c r="BT208">
        <v>4</v>
      </c>
      <c r="BU208" t="s">
        <v>73</v>
      </c>
      <c r="BV208">
        <v>2</v>
      </c>
      <c r="BX208">
        <v>3</v>
      </c>
      <c r="BY208">
        <v>3</v>
      </c>
      <c r="BZ208">
        <v>3</v>
      </c>
      <c r="CA208" t="s">
        <v>55</v>
      </c>
      <c r="CB208" t="s">
        <v>54</v>
      </c>
      <c r="CC208" t="s">
        <v>55</v>
      </c>
      <c r="CD208" t="s">
        <v>55</v>
      </c>
      <c r="CE208" t="s">
        <v>55</v>
      </c>
      <c r="CF208" t="s">
        <v>55</v>
      </c>
      <c r="CG208">
        <v>1</v>
      </c>
      <c r="CH208">
        <v>0</v>
      </c>
      <c r="CI208">
        <v>1</v>
      </c>
      <c r="CJ208">
        <v>1</v>
      </c>
      <c r="CK208">
        <v>1</v>
      </c>
      <c r="CL208">
        <v>1</v>
      </c>
      <c r="CM208">
        <f t="shared" si="31"/>
        <v>5</v>
      </c>
    </row>
    <row r="209" spans="1:91" x14ac:dyDescent="0.25">
      <c r="A209">
        <v>230</v>
      </c>
      <c r="B209">
        <v>21</v>
      </c>
      <c r="C209">
        <f t="shared" si="24"/>
        <v>1</v>
      </c>
      <c r="D209" t="s">
        <v>42</v>
      </c>
      <c r="E209">
        <v>2</v>
      </c>
      <c r="F209" t="s">
        <v>43</v>
      </c>
      <c r="G209">
        <v>2</v>
      </c>
      <c r="H209">
        <v>2</v>
      </c>
      <c r="I209" t="s">
        <v>80</v>
      </c>
      <c r="J209">
        <v>2</v>
      </c>
      <c r="M209" t="s">
        <v>50</v>
      </c>
      <c r="N209">
        <v>2</v>
      </c>
      <c r="O209" t="s">
        <v>55</v>
      </c>
      <c r="P209">
        <v>0</v>
      </c>
      <c r="Q209" t="s">
        <v>54</v>
      </c>
      <c r="R209">
        <v>1</v>
      </c>
      <c r="S209" t="s">
        <v>55</v>
      </c>
      <c r="T209">
        <v>0</v>
      </c>
      <c r="U209" t="s">
        <v>55</v>
      </c>
      <c r="V209">
        <v>0</v>
      </c>
      <c r="W209" t="s">
        <v>55</v>
      </c>
      <c r="X209">
        <v>0</v>
      </c>
      <c r="Y209" t="s">
        <v>55</v>
      </c>
      <c r="Z209">
        <v>0</v>
      </c>
      <c r="AA209" t="s">
        <v>54</v>
      </c>
      <c r="AB209">
        <v>1</v>
      </c>
      <c r="AC209">
        <f t="shared" si="25"/>
        <v>2</v>
      </c>
      <c r="AD209">
        <f t="shared" si="26"/>
        <v>0</v>
      </c>
      <c r="AE209" t="s">
        <v>54</v>
      </c>
      <c r="AF209">
        <v>1</v>
      </c>
      <c r="AG209" t="b">
        <v>0</v>
      </c>
      <c r="AH209">
        <v>1</v>
      </c>
      <c r="AI209" t="s">
        <v>57</v>
      </c>
      <c r="AJ209">
        <v>1</v>
      </c>
      <c r="AK209">
        <v>0</v>
      </c>
      <c r="AL209">
        <f t="shared" si="27"/>
        <v>3</v>
      </c>
      <c r="AM209">
        <f t="shared" si="28"/>
        <v>0</v>
      </c>
      <c r="AN209" t="s">
        <v>63</v>
      </c>
      <c r="AO209">
        <v>4</v>
      </c>
      <c r="AP209" t="s">
        <v>23</v>
      </c>
      <c r="AQ209">
        <v>2</v>
      </c>
      <c r="AR209" t="s">
        <v>63</v>
      </c>
      <c r="AS209" t="s">
        <v>63</v>
      </c>
      <c r="AT209" t="s">
        <v>61</v>
      </c>
      <c r="AU209" t="s">
        <v>64</v>
      </c>
      <c r="AV209">
        <v>4</v>
      </c>
      <c r="AW209">
        <v>4</v>
      </c>
      <c r="AX209">
        <v>5</v>
      </c>
      <c r="AY209">
        <v>3</v>
      </c>
      <c r="AZ209">
        <f t="shared" si="29"/>
        <v>16</v>
      </c>
      <c r="BA209">
        <f t="shared" si="30"/>
        <v>2</v>
      </c>
      <c r="BB209" t="s">
        <v>55</v>
      </c>
      <c r="BC209" t="s">
        <v>55</v>
      </c>
      <c r="BD209" t="s">
        <v>55</v>
      </c>
      <c r="BE209" t="s">
        <v>55</v>
      </c>
      <c r="BF209" t="s">
        <v>55</v>
      </c>
      <c r="BG209" t="s">
        <v>54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3</v>
      </c>
      <c r="BO209" t="s">
        <v>64</v>
      </c>
      <c r="BP209">
        <v>3</v>
      </c>
      <c r="BQ209" t="s">
        <v>55</v>
      </c>
      <c r="BR209">
        <v>0</v>
      </c>
      <c r="BX209" t="s">
        <v>77</v>
      </c>
      <c r="BY209">
        <v>2</v>
      </c>
      <c r="BZ209">
        <v>2</v>
      </c>
      <c r="CA209" t="s">
        <v>55</v>
      </c>
      <c r="CB209" t="s">
        <v>54</v>
      </c>
      <c r="CC209" t="s">
        <v>55</v>
      </c>
      <c r="CD209" t="s">
        <v>54</v>
      </c>
      <c r="CE209" t="s">
        <v>54</v>
      </c>
      <c r="CF209" t="s">
        <v>55</v>
      </c>
      <c r="CG209">
        <v>1</v>
      </c>
      <c r="CH209">
        <v>0</v>
      </c>
      <c r="CI209">
        <v>1</v>
      </c>
      <c r="CJ209">
        <v>0</v>
      </c>
      <c r="CK209">
        <v>0</v>
      </c>
      <c r="CL209">
        <v>1</v>
      </c>
      <c r="CM209">
        <f t="shared" si="31"/>
        <v>3</v>
      </c>
    </row>
    <row r="210" spans="1:91" x14ac:dyDescent="0.25">
      <c r="A210">
        <v>231</v>
      </c>
      <c r="B210">
        <v>21</v>
      </c>
      <c r="C210">
        <f t="shared" si="24"/>
        <v>1</v>
      </c>
      <c r="D210" t="s">
        <v>41</v>
      </c>
      <c r="E210">
        <v>1</v>
      </c>
      <c r="F210" t="s">
        <v>43</v>
      </c>
      <c r="G210">
        <v>2</v>
      </c>
      <c r="H210">
        <v>2</v>
      </c>
      <c r="I210" t="s">
        <v>80</v>
      </c>
      <c r="J210">
        <v>2</v>
      </c>
      <c r="M210" t="s">
        <v>52</v>
      </c>
      <c r="N210">
        <v>4</v>
      </c>
      <c r="O210" t="s">
        <v>55</v>
      </c>
      <c r="P210">
        <v>0</v>
      </c>
      <c r="Q210" t="s">
        <v>54</v>
      </c>
      <c r="R210">
        <v>1</v>
      </c>
      <c r="S210" t="s">
        <v>55</v>
      </c>
      <c r="T210">
        <v>0</v>
      </c>
      <c r="U210" t="s">
        <v>55</v>
      </c>
      <c r="V210">
        <v>0</v>
      </c>
      <c r="W210" t="s">
        <v>55</v>
      </c>
      <c r="X210">
        <v>0</v>
      </c>
      <c r="Y210" t="s">
        <v>55</v>
      </c>
      <c r="Z210">
        <v>0</v>
      </c>
      <c r="AA210" t="s">
        <v>54</v>
      </c>
      <c r="AB210">
        <v>1</v>
      </c>
      <c r="AC210">
        <f t="shared" si="25"/>
        <v>2</v>
      </c>
      <c r="AD210">
        <f t="shared" si="26"/>
        <v>0</v>
      </c>
      <c r="AE210" t="s">
        <v>54</v>
      </c>
      <c r="AF210">
        <v>1</v>
      </c>
      <c r="AG210" t="b">
        <v>1</v>
      </c>
      <c r="AH210">
        <v>0</v>
      </c>
      <c r="AI210" t="s">
        <v>57</v>
      </c>
      <c r="AJ210">
        <v>1</v>
      </c>
      <c r="AK210">
        <v>0</v>
      </c>
      <c r="AL210">
        <f t="shared" si="27"/>
        <v>2</v>
      </c>
      <c r="AM210">
        <f t="shared" si="28"/>
        <v>0</v>
      </c>
      <c r="AN210" t="s">
        <v>64</v>
      </c>
      <c r="AO210">
        <v>3</v>
      </c>
      <c r="AP210" t="s">
        <v>23</v>
      </c>
      <c r="AQ210">
        <v>2</v>
      </c>
      <c r="AR210" t="s">
        <v>64</v>
      </c>
      <c r="AS210" t="s">
        <v>62</v>
      </c>
      <c r="AT210" t="s">
        <v>62</v>
      </c>
      <c r="AU210" t="s">
        <v>62</v>
      </c>
      <c r="AV210">
        <v>3</v>
      </c>
      <c r="AW210">
        <v>2</v>
      </c>
      <c r="AX210">
        <v>2</v>
      </c>
      <c r="AY210">
        <v>4</v>
      </c>
      <c r="AZ210">
        <f t="shared" si="29"/>
        <v>11</v>
      </c>
      <c r="BA210">
        <f t="shared" si="30"/>
        <v>0</v>
      </c>
      <c r="BB210" t="s">
        <v>55</v>
      </c>
      <c r="BC210" t="s">
        <v>55</v>
      </c>
      <c r="BD210" t="s">
        <v>55</v>
      </c>
      <c r="BE210" t="s">
        <v>55</v>
      </c>
      <c r="BF210" t="s">
        <v>55</v>
      </c>
      <c r="BG210" t="s">
        <v>54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3</v>
      </c>
      <c r="BO210" t="s">
        <v>60</v>
      </c>
      <c r="BP210">
        <v>1</v>
      </c>
      <c r="BQ210" t="s">
        <v>55</v>
      </c>
      <c r="BR210">
        <v>0</v>
      </c>
      <c r="BX210" t="s">
        <v>77</v>
      </c>
      <c r="BY210">
        <v>2</v>
      </c>
      <c r="BZ210">
        <v>2</v>
      </c>
      <c r="CA210" t="s">
        <v>54</v>
      </c>
      <c r="CB210" t="s">
        <v>54</v>
      </c>
      <c r="CC210" t="s">
        <v>55</v>
      </c>
      <c r="CD210" t="s">
        <v>55</v>
      </c>
      <c r="CE210" t="s">
        <v>55</v>
      </c>
      <c r="CF210" t="s">
        <v>55</v>
      </c>
      <c r="CG210">
        <v>0</v>
      </c>
      <c r="CH210">
        <v>0</v>
      </c>
      <c r="CI210">
        <v>1</v>
      </c>
      <c r="CJ210">
        <v>1</v>
      </c>
      <c r="CK210">
        <v>1</v>
      </c>
      <c r="CL210">
        <v>1</v>
      </c>
      <c r="CM210">
        <f t="shared" si="31"/>
        <v>4</v>
      </c>
    </row>
    <row r="211" spans="1:91" x14ac:dyDescent="0.25">
      <c r="A211">
        <v>232</v>
      </c>
      <c r="B211">
        <v>27</v>
      </c>
      <c r="C211">
        <f t="shared" si="24"/>
        <v>1</v>
      </c>
      <c r="D211" t="s">
        <v>42</v>
      </c>
      <c r="E211">
        <v>2</v>
      </c>
      <c r="I211" t="s">
        <v>81</v>
      </c>
      <c r="J211">
        <v>1</v>
      </c>
      <c r="K211" t="s">
        <v>47</v>
      </c>
      <c r="L211">
        <v>2</v>
      </c>
      <c r="M211" t="s">
        <v>51</v>
      </c>
      <c r="N211">
        <v>3</v>
      </c>
      <c r="O211" t="s">
        <v>55</v>
      </c>
      <c r="P211">
        <v>0</v>
      </c>
      <c r="Q211" t="s">
        <v>54</v>
      </c>
      <c r="R211">
        <v>1</v>
      </c>
      <c r="S211" t="s">
        <v>55</v>
      </c>
      <c r="T211">
        <v>0</v>
      </c>
      <c r="U211" t="s">
        <v>55</v>
      </c>
      <c r="V211">
        <v>0</v>
      </c>
      <c r="W211" t="s">
        <v>54</v>
      </c>
      <c r="X211">
        <v>1</v>
      </c>
      <c r="Y211" t="s">
        <v>55</v>
      </c>
      <c r="Z211">
        <v>0</v>
      </c>
      <c r="AA211" t="s">
        <v>54</v>
      </c>
      <c r="AB211">
        <v>1</v>
      </c>
      <c r="AC211">
        <f t="shared" si="25"/>
        <v>3</v>
      </c>
      <c r="AD211">
        <f t="shared" si="26"/>
        <v>0</v>
      </c>
      <c r="AE211" t="s">
        <v>54</v>
      </c>
      <c r="AF211">
        <v>1</v>
      </c>
      <c r="AG211" t="b">
        <v>1</v>
      </c>
      <c r="AH211">
        <v>0</v>
      </c>
      <c r="AI211" t="s">
        <v>59</v>
      </c>
      <c r="AJ211">
        <v>3</v>
      </c>
      <c r="AK211">
        <v>0</v>
      </c>
      <c r="AL211">
        <f t="shared" si="27"/>
        <v>3</v>
      </c>
      <c r="AM211">
        <f t="shared" si="28"/>
        <v>0</v>
      </c>
      <c r="AN211" t="s">
        <v>63</v>
      </c>
      <c r="AO211">
        <v>4</v>
      </c>
      <c r="AP211" t="s">
        <v>23</v>
      </c>
      <c r="AQ211">
        <v>2</v>
      </c>
      <c r="AR211" t="s">
        <v>63</v>
      </c>
      <c r="AS211" t="s">
        <v>61</v>
      </c>
      <c r="AT211" t="s">
        <v>63</v>
      </c>
      <c r="AU211" t="s">
        <v>63</v>
      </c>
      <c r="AV211">
        <v>4</v>
      </c>
      <c r="AW211">
        <v>5</v>
      </c>
      <c r="AX211">
        <v>4</v>
      </c>
      <c r="AY211">
        <v>2</v>
      </c>
      <c r="AZ211">
        <f t="shared" si="29"/>
        <v>15</v>
      </c>
      <c r="BA211">
        <f t="shared" si="30"/>
        <v>1</v>
      </c>
      <c r="BB211" t="s">
        <v>55</v>
      </c>
      <c r="BC211" t="s">
        <v>55</v>
      </c>
      <c r="BD211" t="s">
        <v>54</v>
      </c>
      <c r="BE211" t="s">
        <v>55</v>
      </c>
      <c r="BF211" t="s">
        <v>55</v>
      </c>
      <c r="BG211" t="s">
        <v>55</v>
      </c>
      <c r="BH211">
        <v>0</v>
      </c>
      <c r="BI211">
        <v>0</v>
      </c>
      <c r="BJ211">
        <v>0</v>
      </c>
      <c r="BK211">
        <v>1</v>
      </c>
      <c r="BL211">
        <v>0</v>
      </c>
      <c r="BM211">
        <v>0</v>
      </c>
      <c r="BO211" t="s">
        <v>63</v>
      </c>
      <c r="BP211">
        <v>4</v>
      </c>
      <c r="BQ211" t="s">
        <v>55</v>
      </c>
      <c r="BR211">
        <v>0</v>
      </c>
      <c r="BX211" t="s">
        <v>78</v>
      </c>
      <c r="BY211">
        <v>1</v>
      </c>
      <c r="BZ211">
        <v>1</v>
      </c>
      <c r="CA211" t="s">
        <v>55</v>
      </c>
      <c r="CB211" t="s">
        <v>55</v>
      </c>
      <c r="CC211" t="s">
        <v>54</v>
      </c>
      <c r="CD211" t="s">
        <v>54</v>
      </c>
      <c r="CE211" t="s">
        <v>55</v>
      </c>
      <c r="CF211" t="s">
        <v>55</v>
      </c>
      <c r="CG211">
        <v>1</v>
      </c>
      <c r="CH211">
        <v>1</v>
      </c>
      <c r="CI211">
        <v>0</v>
      </c>
      <c r="CJ211">
        <v>0</v>
      </c>
      <c r="CK211">
        <v>1</v>
      </c>
      <c r="CL211">
        <v>1</v>
      </c>
      <c r="CM211">
        <f t="shared" si="31"/>
        <v>4</v>
      </c>
    </row>
    <row r="212" spans="1:91" x14ac:dyDescent="0.25">
      <c r="A212">
        <v>233</v>
      </c>
      <c r="B212">
        <v>60</v>
      </c>
      <c r="C212">
        <f t="shared" si="24"/>
        <v>3</v>
      </c>
      <c r="D212" t="s">
        <v>41</v>
      </c>
      <c r="E212">
        <v>1</v>
      </c>
      <c r="I212" t="s">
        <v>81</v>
      </c>
      <c r="J212">
        <v>1</v>
      </c>
      <c r="K212" t="s">
        <v>46</v>
      </c>
      <c r="L212">
        <v>1</v>
      </c>
      <c r="M212" t="s">
        <v>50</v>
      </c>
      <c r="N212">
        <v>2</v>
      </c>
      <c r="O212" t="s">
        <v>55</v>
      </c>
      <c r="P212">
        <v>0</v>
      </c>
      <c r="Q212" t="s">
        <v>54</v>
      </c>
      <c r="R212">
        <v>1</v>
      </c>
      <c r="S212" t="s">
        <v>55</v>
      </c>
      <c r="T212">
        <v>0</v>
      </c>
      <c r="U212" t="s">
        <v>55</v>
      </c>
      <c r="V212">
        <v>0</v>
      </c>
      <c r="W212" t="s">
        <v>55</v>
      </c>
      <c r="X212">
        <v>0</v>
      </c>
      <c r="Y212" t="s">
        <v>55</v>
      </c>
      <c r="Z212">
        <v>0</v>
      </c>
      <c r="AA212" t="s">
        <v>54</v>
      </c>
      <c r="AB212">
        <v>1</v>
      </c>
      <c r="AC212">
        <f t="shared" si="25"/>
        <v>2</v>
      </c>
      <c r="AD212">
        <f t="shared" si="26"/>
        <v>0</v>
      </c>
      <c r="AE212" t="s">
        <v>55</v>
      </c>
      <c r="AF212">
        <v>0</v>
      </c>
      <c r="AL212">
        <f t="shared" si="27"/>
        <v>2</v>
      </c>
      <c r="AM212">
        <f t="shared" si="28"/>
        <v>0</v>
      </c>
      <c r="AN212" t="s">
        <v>63</v>
      </c>
      <c r="AO212">
        <v>4</v>
      </c>
      <c r="AP212" t="s">
        <v>23</v>
      </c>
      <c r="AQ212">
        <v>2</v>
      </c>
      <c r="AR212" t="s">
        <v>63</v>
      </c>
      <c r="AS212" t="s">
        <v>63</v>
      </c>
      <c r="AT212" t="s">
        <v>63</v>
      </c>
      <c r="AU212" t="s">
        <v>62</v>
      </c>
      <c r="AV212">
        <v>4</v>
      </c>
      <c r="AW212">
        <v>4</v>
      </c>
      <c r="AX212">
        <v>4</v>
      </c>
      <c r="AY212">
        <v>4</v>
      </c>
      <c r="AZ212">
        <f t="shared" si="29"/>
        <v>16</v>
      </c>
      <c r="BA212">
        <f t="shared" si="30"/>
        <v>2</v>
      </c>
      <c r="BB212" t="s">
        <v>55</v>
      </c>
      <c r="BC212" t="s">
        <v>55</v>
      </c>
      <c r="BD212" t="s">
        <v>55</v>
      </c>
      <c r="BE212" t="s">
        <v>55</v>
      </c>
      <c r="BF212" t="s">
        <v>55</v>
      </c>
      <c r="BG212" t="s">
        <v>54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3</v>
      </c>
      <c r="BO212" t="s">
        <v>68</v>
      </c>
      <c r="BP212">
        <v>2</v>
      </c>
      <c r="BQ212" t="s">
        <v>54</v>
      </c>
      <c r="BR212">
        <v>1</v>
      </c>
      <c r="BS212" t="s">
        <v>72</v>
      </c>
      <c r="BT212">
        <v>4</v>
      </c>
      <c r="BU212" t="s">
        <v>75</v>
      </c>
      <c r="BV212">
        <v>1</v>
      </c>
      <c r="BX212" t="s">
        <v>78</v>
      </c>
      <c r="BY212">
        <v>1</v>
      </c>
      <c r="BZ212">
        <v>1</v>
      </c>
      <c r="CA212" t="s">
        <v>55</v>
      </c>
      <c r="CB212" t="s">
        <v>54</v>
      </c>
      <c r="CC212" t="s">
        <v>55</v>
      </c>
      <c r="CD212" t="s">
        <v>55</v>
      </c>
      <c r="CE212" t="s">
        <v>54</v>
      </c>
      <c r="CF212" t="s">
        <v>55</v>
      </c>
      <c r="CG212">
        <v>1</v>
      </c>
      <c r="CH212">
        <v>0</v>
      </c>
      <c r="CI212">
        <v>1</v>
      </c>
      <c r="CJ212">
        <v>1</v>
      </c>
      <c r="CK212">
        <v>0</v>
      </c>
      <c r="CL212">
        <v>1</v>
      </c>
      <c r="CM212">
        <f t="shared" si="31"/>
        <v>4</v>
      </c>
    </row>
    <row r="213" spans="1:91" x14ac:dyDescent="0.25">
      <c r="A213">
        <v>234</v>
      </c>
      <c r="B213">
        <v>38</v>
      </c>
      <c r="C213">
        <f t="shared" si="24"/>
        <v>2</v>
      </c>
      <c r="D213" t="s">
        <v>42</v>
      </c>
      <c r="E213">
        <v>2</v>
      </c>
      <c r="I213" t="s">
        <v>81</v>
      </c>
      <c r="J213">
        <v>1</v>
      </c>
      <c r="K213" t="s">
        <v>45</v>
      </c>
      <c r="L213">
        <v>0</v>
      </c>
      <c r="M213" t="s">
        <v>49</v>
      </c>
      <c r="N213">
        <v>1</v>
      </c>
      <c r="O213" t="s">
        <v>55</v>
      </c>
      <c r="P213">
        <v>0</v>
      </c>
      <c r="Q213" t="s">
        <v>54</v>
      </c>
      <c r="R213">
        <v>1</v>
      </c>
      <c r="S213" t="s">
        <v>55</v>
      </c>
      <c r="T213">
        <v>0</v>
      </c>
      <c r="U213" t="s">
        <v>55</v>
      </c>
      <c r="V213">
        <v>0</v>
      </c>
      <c r="W213" t="s">
        <v>55</v>
      </c>
      <c r="X213">
        <v>0</v>
      </c>
      <c r="Y213" t="s">
        <v>55</v>
      </c>
      <c r="Z213">
        <v>0</v>
      </c>
      <c r="AA213" t="s">
        <v>54</v>
      </c>
      <c r="AB213">
        <v>1</v>
      </c>
      <c r="AC213">
        <f t="shared" si="25"/>
        <v>2</v>
      </c>
      <c r="AD213">
        <f t="shared" si="26"/>
        <v>0</v>
      </c>
      <c r="AE213" t="s">
        <v>55</v>
      </c>
      <c r="AF213">
        <v>0</v>
      </c>
      <c r="AL213">
        <f t="shared" si="27"/>
        <v>2</v>
      </c>
      <c r="AM213">
        <f t="shared" si="28"/>
        <v>0</v>
      </c>
      <c r="AN213" t="s">
        <v>64</v>
      </c>
      <c r="AO213">
        <v>3</v>
      </c>
      <c r="AP213" t="s">
        <v>23</v>
      </c>
      <c r="AQ213">
        <v>2</v>
      </c>
      <c r="AR213" t="s">
        <v>63</v>
      </c>
      <c r="AS213" t="s">
        <v>63</v>
      </c>
      <c r="AT213" t="s">
        <v>63</v>
      </c>
      <c r="AU213" t="s">
        <v>62</v>
      </c>
      <c r="AV213">
        <v>4</v>
      </c>
      <c r="AW213">
        <v>4</v>
      </c>
      <c r="AX213">
        <v>4</v>
      </c>
      <c r="AY213">
        <v>4</v>
      </c>
      <c r="AZ213">
        <f t="shared" si="29"/>
        <v>16</v>
      </c>
      <c r="BA213">
        <f t="shared" si="30"/>
        <v>2</v>
      </c>
      <c r="BB213" t="s">
        <v>55</v>
      </c>
      <c r="BC213" t="s">
        <v>55</v>
      </c>
      <c r="BD213" t="s">
        <v>54</v>
      </c>
      <c r="BE213" t="s">
        <v>55</v>
      </c>
      <c r="BF213" t="s">
        <v>55</v>
      </c>
      <c r="BG213" t="s">
        <v>55</v>
      </c>
      <c r="BH213">
        <v>0</v>
      </c>
      <c r="BI213">
        <v>0</v>
      </c>
      <c r="BJ213">
        <v>0</v>
      </c>
      <c r="BK213">
        <v>1</v>
      </c>
      <c r="BL213">
        <v>0</v>
      </c>
      <c r="BM213">
        <v>0</v>
      </c>
      <c r="BO213" t="s">
        <v>63</v>
      </c>
      <c r="BP213">
        <v>4</v>
      </c>
      <c r="BQ213" t="s">
        <v>55</v>
      </c>
      <c r="BR213">
        <v>0</v>
      </c>
      <c r="BX213" t="s">
        <v>78</v>
      </c>
      <c r="BY213">
        <v>1</v>
      </c>
      <c r="BZ213">
        <v>1</v>
      </c>
      <c r="CA213" t="s">
        <v>54</v>
      </c>
      <c r="CB213" t="s">
        <v>54</v>
      </c>
      <c r="CC213" t="s">
        <v>55</v>
      </c>
      <c r="CD213" t="s">
        <v>55</v>
      </c>
      <c r="CE213" t="s">
        <v>55</v>
      </c>
      <c r="CF213" t="s">
        <v>55</v>
      </c>
      <c r="CG213">
        <v>0</v>
      </c>
      <c r="CH213">
        <v>0</v>
      </c>
      <c r="CI213">
        <v>1</v>
      </c>
      <c r="CJ213">
        <v>1</v>
      </c>
      <c r="CK213">
        <v>1</v>
      </c>
      <c r="CL213">
        <v>1</v>
      </c>
      <c r="CM213">
        <f t="shared" si="31"/>
        <v>4</v>
      </c>
    </row>
    <row r="214" spans="1:91" x14ac:dyDescent="0.25">
      <c r="A214">
        <v>235</v>
      </c>
      <c r="B214">
        <v>83</v>
      </c>
      <c r="C214">
        <f t="shared" si="24"/>
        <v>3</v>
      </c>
      <c r="D214" t="s">
        <v>41</v>
      </c>
      <c r="E214">
        <v>1</v>
      </c>
      <c r="I214" t="s">
        <v>81</v>
      </c>
      <c r="J214">
        <v>1</v>
      </c>
      <c r="K214" t="s">
        <v>47</v>
      </c>
      <c r="L214">
        <v>2</v>
      </c>
      <c r="M214" t="s">
        <v>49</v>
      </c>
      <c r="N214">
        <v>1</v>
      </c>
      <c r="O214" t="s">
        <v>55</v>
      </c>
      <c r="P214">
        <v>0</v>
      </c>
      <c r="Q214" t="s">
        <v>54</v>
      </c>
      <c r="R214">
        <v>1</v>
      </c>
      <c r="S214" t="s">
        <v>55</v>
      </c>
      <c r="T214">
        <v>0</v>
      </c>
      <c r="U214" t="s">
        <v>55</v>
      </c>
      <c r="V214">
        <v>0</v>
      </c>
      <c r="W214" t="s">
        <v>55</v>
      </c>
      <c r="X214">
        <v>0</v>
      </c>
      <c r="Y214" t="s">
        <v>55</v>
      </c>
      <c r="Z214">
        <v>0</v>
      </c>
      <c r="AA214" t="s">
        <v>54</v>
      </c>
      <c r="AB214">
        <v>1</v>
      </c>
      <c r="AC214">
        <f t="shared" si="25"/>
        <v>2</v>
      </c>
      <c r="AD214">
        <f t="shared" si="26"/>
        <v>0</v>
      </c>
      <c r="AE214" t="s">
        <v>55</v>
      </c>
      <c r="AF214">
        <v>0</v>
      </c>
      <c r="AL214">
        <f t="shared" si="27"/>
        <v>2</v>
      </c>
      <c r="AM214">
        <f t="shared" si="28"/>
        <v>0</v>
      </c>
      <c r="AN214" t="s">
        <v>63</v>
      </c>
      <c r="AO214">
        <v>4</v>
      </c>
      <c r="AP214" t="s">
        <v>12</v>
      </c>
      <c r="AQ214">
        <v>4</v>
      </c>
      <c r="AR214" t="s">
        <v>63</v>
      </c>
      <c r="AS214" t="s">
        <v>63</v>
      </c>
      <c r="AT214" t="s">
        <v>63</v>
      </c>
      <c r="AU214" t="s">
        <v>62</v>
      </c>
      <c r="AV214">
        <v>4</v>
      </c>
      <c r="AW214">
        <v>4</v>
      </c>
      <c r="AX214">
        <v>4</v>
      </c>
      <c r="AY214">
        <v>4</v>
      </c>
      <c r="AZ214">
        <f t="shared" si="29"/>
        <v>16</v>
      </c>
      <c r="BA214">
        <f t="shared" si="30"/>
        <v>2</v>
      </c>
      <c r="BB214" t="s">
        <v>55</v>
      </c>
      <c r="BC214" t="s">
        <v>55</v>
      </c>
      <c r="BD214" t="s">
        <v>55</v>
      </c>
      <c r="BE214" t="s">
        <v>55</v>
      </c>
      <c r="BF214" t="s">
        <v>55</v>
      </c>
      <c r="BG214" t="s">
        <v>54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3</v>
      </c>
      <c r="BO214" t="s">
        <v>68</v>
      </c>
      <c r="BP214">
        <v>2</v>
      </c>
      <c r="BQ214" t="s">
        <v>55</v>
      </c>
      <c r="BR214">
        <v>0</v>
      </c>
      <c r="BX214" t="s">
        <v>78</v>
      </c>
      <c r="BY214">
        <v>1</v>
      </c>
      <c r="BZ214">
        <v>1</v>
      </c>
      <c r="CA214" t="s">
        <v>55</v>
      </c>
      <c r="CB214" t="s">
        <v>55</v>
      </c>
      <c r="CC214" t="s">
        <v>54</v>
      </c>
      <c r="CD214" t="s">
        <v>54</v>
      </c>
      <c r="CE214" t="s">
        <v>55</v>
      </c>
      <c r="CF214" t="s">
        <v>54</v>
      </c>
      <c r="CG214">
        <v>1</v>
      </c>
      <c r="CH214">
        <v>1</v>
      </c>
      <c r="CI214">
        <v>0</v>
      </c>
      <c r="CJ214">
        <v>0</v>
      </c>
      <c r="CK214">
        <v>1</v>
      </c>
      <c r="CL214">
        <v>0</v>
      </c>
      <c r="CM214">
        <f t="shared" si="31"/>
        <v>3</v>
      </c>
    </row>
    <row r="215" spans="1:91" x14ac:dyDescent="0.25">
      <c r="A215">
        <v>236</v>
      </c>
      <c r="B215">
        <v>32</v>
      </c>
      <c r="C215">
        <f t="shared" si="24"/>
        <v>1</v>
      </c>
      <c r="D215" t="s">
        <v>41</v>
      </c>
      <c r="E215">
        <v>1</v>
      </c>
      <c r="I215" t="s">
        <v>81</v>
      </c>
      <c r="J215">
        <v>1</v>
      </c>
      <c r="K215" t="s">
        <v>46</v>
      </c>
      <c r="L215">
        <v>1</v>
      </c>
      <c r="M215" t="s">
        <v>49</v>
      </c>
      <c r="N215">
        <v>1</v>
      </c>
      <c r="O215" t="s">
        <v>55</v>
      </c>
      <c r="P215">
        <v>0</v>
      </c>
      <c r="Q215" t="s">
        <v>54</v>
      </c>
      <c r="R215">
        <v>1</v>
      </c>
      <c r="S215" t="s">
        <v>55</v>
      </c>
      <c r="T215">
        <v>0</v>
      </c>
      <c r="U215" t="s">
        <v>55</v>
      </c>
      <c r="V215">
        <v>0</v>
      </c>
      <c r="W215" t="s">
        <v>55</v>
      </c>
      <c r="X215">
        <v>0</v>
      </c>
      <c r="Y215" t="s">
        <v>55</v>
      </c>
      <c r="Z215">
        <v>0</v>
      </c>
      <c r="AA215" t="s">
        <v>54</v>
      </c>
      <c r="AB215">
        <v>1</v>
      </c>
      <c r="AC215">
        <f t="shared" si="25"/>
        <v>2</v>
      </c>
      <c r="AD215">
        <f t="shared" si="26"/>
        <v>0</v>
      </c>
      <c r="AE215" t="s">
        <v>54</v>
      </c>
      <c r="AF215">
        <v>1</v>
      </c>
      <c r="AG215" t="b">
        <v>1</v>
      </c>
      <c r="AH215">
        <v>0</v>
      </c>
      <c r="AI215" t="s">
        <v>56</v>
      </c>
      <c r="AJ215">
        <v>0</v>
      </c>
      <c r="AK215">
        <v>0</v>
      </c>
      <c r="AL215">
        <f t="shared" si="27"/>
        <v>2</v>
      </c>
      <c r="AM215">
        <f t="shared" si="28"/>
        <v>0</v>
      </c>
      <c r="AN215" t="s">
        <v>63</v>
      </c>
      <c r="AO215">
        <v>4</v>
      </c>
      <c r="AP215" t="s">
        <v>12</v>
      </c>
      <c r="AQ215">
        <v>4</v>
      </c>
      <c r="AR215" t="s">
        <v>61</v>
      </c>
      <c r="AS215" t="s">
        <v>63</v>
      </c>
      <c r="AT215" t="s">
        <v>61</v>
      </c>
      <c r="AU215" t="s">
        <v>62</v>
      </c>
      <c r="AV215">
        <v>5</v>
      </c>
      <c r="AW215">
        <v>4</v>
      </c>
      <c r="AX215">
        <v>5</v>
      </c>
      <c r="AY215">
        <v>4</v>
      </c>
      <c r="AZ215">
        <f t="shared" si="29"/>
        <v>18</v>
      </c>
      <c r="BA215">
        <f t="shared" si="30"/>
        <v>2</v>
      </c>
      <c r="BB215" t="s">
        <v>55</v>
      </c>
      <c r="BC215" t="s">
        <v>55</v>
      </c>
      <c r="BD215" t="s">
        <v>55</v>
      </c>
      <c r="BE215" t="s">
        <v>55</v>
      </c>
      <c r="BF215" t="s">
        <v>55</v>
      </c>
      <c r="BG215" t="s">
        <v>54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3</v>
      </c>
      <c r="BO215" t="s">
        <v>63</v>
      </c>
      <c r="BP215">
        <v>4</v>
      </c>
      <c r="BQ215" t="s">
        <v>55</v>
      </c>
      <c r="BR215">
        <v>0</v>
      </c>
      <c r="BX215" t="s">
        <v>78</v>
      </c>
      <c r="BY215">
        <v>1</v>
      </c>
      <c r="BZ215">
        <v>1</v>
      </c>
      <c r="CA215" t="s">
        <v>54</v>
      </c>
      <c r="CB215" t="s">
        <v>54</v>
      </c>
      <c r="CC215" t="s">
        <v>54</v>
      </c>
      <c r="CD215" t="s">
        <v>55</v>
      </c>
      <c r="CE215" t="s">
        <v>54</v>
      </c>
      <c r="CF215" t="s">
        <v>55</v>
      </c>
      <c r="CG215">
        <v>0</v>
      </c>
      <c r="CH215">
        <v>0</v>
      </c>
      <c r="CI215">
        <v>0</v>
      </c>
      <c r="CJ215">
        <v>1</v>
      </c>
      <c r="CK215">
        <v>0</v>
      </c>
      <c r="CL215">
        <v>1</v>
      </c>
      <c r="CM215">
        <f t="shared" si="31"/>
        <v>2</v>
      </c>
    </row>
    <row r="216" spans="1:91" x14ac:dyDescent="0.25">
      <c r="A216">
        <v>237</v>
      </c>
      <c r="B216">
        <v>28</v>
      </c>
      <c r="C216">
        <f t="shared" si="24"/>
        <v>1</v>
      </c>
      <c r="D216" t="s">
        <v>42</v>
      </c>
      <c r="E216">
        <v>2</v>
      </c>
      <c r="I216" t="s">
        <v>81</v>
      </c>
      <c r="J216">
        <v>1</v>
      </c>
      <c r="K216" t="s">
        <v>47</v>
      </c>
      <c r="L216">
        <v>2</v>
      </c>
      <c r="M216" t="s">
        <v>49</v>
      </c>
      <c r="N216">
        <v>1</v>
      </c>
      <c r="O216" t="s">
        <v>55</v>
      </c>
      <c r="P216">
        <v>0</v>
      </c>
      <c r="Q216" t="s">
        <v>54</v>
      </c>
      <c r="R216">
        <v>1</v>
      </c>
      <c r="S216" t="s">
        <v>55</v>
      </c>
      <c r="T216">
        <v>0</v>
      </c>
      <c r="U216" t="s">
        <v>55</v>
      </c>
      <c r="V216">
        <v>0</v>
      </c>
      <c r="W216" t="s">
        <v>55</v>
      </c>
      <c r="X216">
        <v>0</v>
      </c>
      <c r="Y216" t="s">
        <v>55</v>
      </c>
      <c r="Z216">
        <v>0</v>
      </c>
      <c r="AA216" t="s">
        <v>54</v>
      </c>
      <c r="AB216">
        <v>1</v>
      </c>
      <c r="AC216">
        <f t="shared" si="25"/>
        <v>2</v>
      </c>
      <c r="AD216">
        <f t="shared" si="26"/>
        <v>0</v>
      </c>
      <c r="AE216" t="s">
        <v>55</v>
      </c>
      <c r="AF216">
        <v>0</v>
      </c>
      <c r="AL216">
        <f t="shared" si="27"/>
        <v>2</v>
      </c>
      <c r="AM216">
        <f t="shared" si="28"/>
        <v>0</v>
      </c>
      <c r="AN216" t="s">
        <v>62</v>
      </c>
      <c r="AO216">
        <v>2</v>
      </c>
      <c r="AP216" t="s">
        <v>23</v>
      </c>
      <c r="AQ216">
        <v>2</v>
      </c>
      <c r="AR216" t="s">
        <v>63</v>
      </c>
      <c r="AS216" t="s">
        <v>63</v>
      </c>
      <c r="AT216" t="s">
        <v>61</v>
      </c>
      <c r="AU216" t="s">
        <v>63</v>
      </c>
      <c r="AV216">
        <v>4</v>
      </c>
      <c r="AW216">
        <v>4</v>
      </c>
      <c r="AX216">
        <v>5</v>
      </c>
      <c r="AY216">
        <v>2</v>
      </c>
      <c r="AZ216">
        <f t="shared" si="29"/>
        <v>15</v>
      </c>
      <c r="BA216">
        <f t="shared" si="30"/>
        <v>1</v>
      </c>
      <c r="BB216" t="s">
        <v>55</v>
      </c>
      <c r="BC216" t="s">
        <v>55</v>
      </c>
      <c r="BD216" t="s">
        <v>55</v>
      </c>
      <c r="BE216" t="s">
        <v>55</v>
      </c>
      <c r="BF216" t="s">
        <v>55</v>
      </c>
      <c r="BG216" t="s">
        <v>54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3</v>
      </c>
      <c r="BO216" t="s">
        <v>63</v>
      </c>
      <c r="BP216">
        <v>4</v>
      </c>
      <c r="BQ216" t="s">
        <v>55</v>
      </c>
      <c r="BR216">
        <v>0</v>
      </c>
      <c r="BX216" t="s">
        <v>78</v>
      </c>
      <c r="BY216">
        <v>1</v>
      </c>
      <c r="BZ216">
        <v>1</v>
      </c>
      <c r="CA216" t="s">
        <v>55</v>
      </c>
      <c r="CB216" t="s">
        <v>54</v>
      </c>
      <c r="CC216" t="s">
        <v>54</v>
      </c>
      <c r="CD216" t="s">
        <v>55</v>
      </c>
      <c r="CE216" t="s">
        <v>54</v>
      </c>
      <c r="CF216" t="s">
        <v>55</v>
      </c>
      <c r="CG216">
        <v>1</v>
      </c>
      <c r="CH216">
        <v>0</v>
      </c>
      <c r="CI216">
        <v>0</v>
      </c>
      <c r="CJ216">
        <v>1</v>
      </c>
      <c r="CK216">
        <v>0</v>
      </c>
      <c r="CL216">
        <v>1</v>
      </c>
      <c r="CM216">
        <f t="shared" si="31"/>
        <v>3</v>
      </c>
    </row>
    <row r="217" spans="1:91" x14ac:dyDescent="0.25">
      <c r="A217">
        <v>238</v>
      </c>
      <c r="B217">
        <v>31</v>
      </c>
      <c r="C217">
        <f t="shared" si="24"/>
        <v>1</v>
      </c>
      <c r="D217" t="s">
        <v>41</v>
      </c>
      <c r="E217">
        <v>1</v>
      </c>
      <c r="I217" t="s">
        <v>81</v>
      </c>
      <c r="J217">
        <v>1</v>
      </c>
      <c r="K217" t="s">
        <v>45</v>
      </c>
      <c r="L217">
        <v>0</v>
      </c>
      <c r="M217" t="s">
        <v>51</v>
      </c>
      <c r="N217">
        <v>3</v>
      </c>
      <c r="O217" t="s">
        <v>55</v>
      </c>
      <c r="P217">
        <v>0</v>
      </c>
      <c r="Q217" t="s">
        <v>54</v>
      </c>
      <c r="R217">
        <v>1</v>
      </c>
      <c r="S217" t="s">
        <v>54</v>
      </c>
      <c r="T217">
        <v>1</v>
      </c>
      <c r="U217" t="s">
        <v>55</v>
      </c>
      <c r="V217">
        <v>0</v>
      </c>
      <c r="W217" t="s">
        <v>55</v>
      </c>
      <c r="X217">
        <v>0</v>
      </c>
      <c r="Y217" t="s">
        <v>55</v>
      </c>
      <c r="Z217">
        <v>0</v>
      </c>
      <c r="AA217" t="s">
        <v>54</v>
      </c>
      <c r="AB217">
        <v>1</v>
      </c>
      <c r="AC217">
        <f t="shared" si="25"/>
        <v>3</v>
      </c>
      <c r="AD217">
        <f t="shared" si="26"/>
        <v>0</v>
      </c>
      <c r="AE217" t="s">
        <v>55</v>
      </c>
      <c r="AF217">
        <v>0</v>
      </c>
      <c r="AL217">
        <f t="shared" si="27"/>
        <v>3</v>
      </c>
      <c r="AM217">
        <f t="shared" si="28"/>
        <v>0</v>
      </c>
      <c r="AN217" t="s">
        <v>63</v>
      </c>
      <c r="AO217">
        <v>4</v>
      </c>
      <c r="AP217" t="s">
        <v>12</v>
      </c>
      <c r="AQ217">
        <v>4</v>
      </c>
      <c r="AR217" t="s">
        <v>63</v>
      </c>
      <c r="AS217" t="s">
        <v>63</v>
      </c>
      <c r="AT217" t="s">
        <v>63</v>
      </c>
      <c r="AU217" t="s">
        <v>62</v>
      </c>
      <c r="AV217">
        <v>4</v>
      </c>
      <c r="AW217">
        <v>4</v>
      </c>
      <c r="AX217">
        <v>4</v>
      </c>
      <c r="AY217">
        <v>4</v>
      </c>
      <c r="AZ217">
        <f t="shared" si="29"/>
        <v>16</v>
      </c>
      <c r="BA217">
        <f t="shared" si="30"/>
        <v>2</v>
      </c>
      <c r="BB217" t="s">
        <v>54</v>
      </c>
      <c r="BC217" t="s">
        <v>55</v>
      </c>
      <c r="BD217" t="s">
        <v>55</v>
      </c>
      <c r="BE217" t="s">
        <v>55</v>
      </c>
      <c r="BF217" t="s">
        <v>55</v>
      </c>
      <c r="BG217" t="s">
        <v>55</v>
      </c>
      <c r="BH217">
        <v>1</v>
      </c>
      <c r="BI217">
        <v>0</v>
      </c>
      <c r="BJ217">
        <v>0</v>
      </c>
      <c r="BK217">
        <v>0</v>
      </c>
      <c r="BL217">
        <v>2</v>
      </c>
      <c r="BM217">
        <v>0</v>
      </c>
      <c r="BO217" t="s">
        <v>64</v>
      </c>
      <c r="BP217">
        <v>3</v>
      </c>
      <c r="BQ217" t="s">
        <v>55</v>
      </c>
      <c r="BR217">
        <v>0</v>
      </c>
      <c r="BX217" t="s">
        <v>77</v>
      </c>
      <c r="BY217">
        <v>2</v>
      </c>
      <c r="BZ217">
        <v>2</v>
      </c>
      <c r="CA217" t="s">
        <v>55</v>
      </c>
      <c r="CB217" t="s">
        <v>54</v>
      </c>
      <c r="CC217" t="s">
        <v>54</v>
      </c>
      <c r="CD217" t="s">
        <v>54</v>
      </c>
      <c r="CE217" t="s">
        <v>54</v>
      </c>
      <c r="CF217" t="s">
        <v>55</v>
      </c>
      <c r="CG217">
        <v>1</v>
      </c>
      <c r="CH217">
        <v>0</v>
      </c>
      <c r="CI217">
        <v>0</v>
      </c>
      <c r="CJ217">
        <v>0</v>
      </c>
      <c r="CK217">
        <v>0</v>
      </c>
      <c r="CL217">
        <v>1</v>
      </c>
      <c r="CM217">
        <f t="shared" si="31"/>
        <v>2</v>
      </c>
    </row>
    <row r="218" spans="1:91" x14ac:dyDescent="0.25">
      <c r="A218">
        <v>239</v>
      </c>
      <c r="B218">
        <v>28</v>
      </c>
      <c r="C218">
        <f t="shared" si="24"/>
        <v>1</v>
      </c>
      <c r="D218" t="s">
        <v>41</v>
      </c>
      <c r="E218">
        <v>1</v>
      </c>
      <c r="I218" t="s">
        <v>81</v>
      </c>
      <c r="J218">
        <v>1</v>
      </c>
      <c r="K218" t="s">
        <v>47</v>
      </c>
      <c r="L218">
        <v>2</v>
      </c>
      <c r="M218" t="s">
        <v>50</v>
      </c>
      <c r="N218">
        <v>2</v>
      </c>
      <c r="O218" t="s">
        <v>55</v>
      </c>
      <c r="P218">
        <v>0</v>
      </c>
      <c r="Q218" t="s">
        <v>54</v>
      </c>
      <c r="R218">
        <v>1</v>
      </c>
      <c r="S218" t="s">
        <v>55</v>
      </c>
      <c r="T218">
        <v>0</v>
      </c>
      <c r="U218" t="s">
        <v>55</v>
      </c>
      <c r="V218">
        <v>0</v>
      </c>
      <c r="W218" t="s">
        <v>55</v>
      </c>
      <c r="X218">
        <v>0</v>
      </c>
      <c r="Y218" t="s">
        <v>55</v>
      </c>
      <c r="Z218">
        <v>0</v>
      </c>
      <c r="AA218" t="s">
        <v>55</v>
      </c>
      <c r="AB218">
        <v>0</v>
      </c>
      <c r="AC218">
        <f t="shared" si="25"/>
        <v>1</v>
      </c>
      <c r="AD218">
        <f t="shared" si="26"/>
        <v>0</v>
      </c>
      <c r="AE218" t="s">
        <v>55</v>
      </c>
      <c r="AF218">
        <v>0</v>
      </c>
      <c r="AL218">
        <f t="shared" si="27"/>
        <v>1</v>
      </c>
      <c r="AM218">
        <f t="shared" si="28"/>
        <v>0</v>
      </c>
      <c r="AN218" t="s">
        <v>63</v>
      </c>
      <c r="AO218">
        <v>4</v>
      </c>
      <c r="AP218" t="s">
        <v>23</v>
      </c>
      <c r="AQ218">
        <v>2</v>
      </c>
      <c r="AR218" t="s">
        <v>62</v>
      </c>
      <c r="AS218" t="s">
        <v>63</v>
      </c>
      <c r="AT218" t="s">
        <v>64</v>
      </c>
      <c r="AU218" t="s">
        <v>64</v>
      </c>
      <c r="AV218">
        <v>2</v>
      </c>
      <c r="AW218">
        <v>4</v>
      </c>
      <c r="AX218">
        <v>3</v>
      </c>
      <c r="AY218">
        <v>3</v>
      </c>
      <c r="AZ218">
        <f t="shared" si="29"/>
        <v>12</v>
      </c>
      <c r="BA218">
        <f t="shared" si="30"/>
        <v>1</v>
      </c>
      <c r="BB218" t="s">
        <v>55</v>
      </c>
      <c r="BC218" t="s">
        <v>55</v>
      </c>
      <c r="BD218" t="s">
        <v>55</v>
      </c>
      <c r="BE218" t="s">
        <v>55</v>
      </c>
      <c r="BF218" t="s">
        <v>55</v>
      </c>
      <c r="BG218" t="s">
        <v>54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3</v>
      </c>
      <c r="BO218" t="s">
        <v>64</v>
      </c>
      <c r="BP218">
        <v>3</v>
      </c>
      <c r="BQ218" t="s">
        <v>55</v>
      </c>
      <c r="BR218">
        <v>0</v>
      </c>
      <c r="BX218" t="s">
        <v>78</v>
      </c>
      <c r="BY218">
        <v>1</v>
      </c>
      <c r="BZ218">
        <v>1</v>
      </c>
      <c r="CA218" t="s">
        <v>55</v>
      </c>
      <c r="CB218" t="s">
        <v>55</v>
      </c>
      <c r="CC218" t="s">
        <v>55</v>
      </c>
      <c r="CD218" t="s">
        <v>55</v>
      </c>
      <c r="CE218" t="s">
        <v>54</v>
      </c>
      <c r="CF218" t="s">
        <v>55</v>
      </c>
      <c r="CG218">
        <v>1</v>
      </c>
      <c r="CH218">
        <v>1</v>
      </c>
      <c r="CI218">
        <v>1</v>
      </c>
      <c r="CJ218">
        <v>1</v>
      </c>
      <c r="CK218">
        <v>0</v>
      </c>
      <c r="CL218">
        <v>1</v>
      </c>
      <c r="CM218">
        <f t="shared" si="31"/>
        <v>5</v>
      </c>
    </row>
    <row r="219" spans="1:91" x14ac:dyDescent="0.25">
      <c r="A219">
        <v>240</v>
      </c>
      <c r="B219">
        <v>44</v>
      </c>
      <c r="C219">
        <f t="shared" si="24"/>
        <v>2</v>
      </c>
      <c r="D219" t="s">
        <v>41</v>
      </c>
      <c r="E219">
        <v>1</v>
      </c>
      <c r="I219" t="s">
        <v>81</v>
      </c>
      <c r="J219">
        <v>1</v>
      </c>
      <c r="K219" t="s">
        <v>47</v>
      </c>
      <c r="L219">
        <v>2</v>
      </c>
      <c r="M219" t="s">
        <v>49</v>
      </c>
      <c r="N219">
        <v>1</v>
      </c>
      <c r="O219" t="s">
        <v>55</v>
      </c>
      <c r="P219">
        <v>0</v>
      </c>
      <c r="Q219" t="s">
        <v>54</v>
      </c>
      <c r="R219">
        <v>1</v>
      </c>
      <c r="S219" t="s">
        <v>55</v>
      </c>
      <c r="T219">
        <v>0</v>
      </c>
      <c r="U219" t="s">
        <v>55</v>
      </c>
      <c r="V219">
        <v>0</v>
      </c>
      <c r="W219" t="s">
        <v>54</v>
      </c>
      <c r="X219">
        <v>1</v>
      </c>
      <c r="Y219" t="s">
        <v>55</v>
      </c>
      <c r="Z219">
        <v>0</v>
      </c>
      <c r="AA219" t="s">
        <v>54</v>
      </c>
      <c r="AB219">
        <v>1</v>
      </c>
      <c r="AC219">
        <f t="shared" si="25"/>
        <v>3</v>
      </c>
      <c r="AD219">
        <f t="shared" si="26"/>
        <v>0</v>
      </c>
      <c r="AE219" t="s">
        <v>55</v>
      </c>
      <c r="AF219">
        <v>0</v>
      </c>
      <c r="AL219">
        <f t="shared" si="27"/>
        <v>3</v>
      </c>
      <c r="AM219">
        <f t="shared" si="28"/>
        <v>0</v>
      </c>
      <c r="AN219" t="s">
        <v>63</v>
      </c>
      <c r="AO219">
        <v>4</v>
      </c>
      <c r="AP219" t="s">
        <v>12</v>
      </c>
      <c r="AQ219">
        <v>4</v>
      </c>
      <c r="AR219" t="s">
        <v>63</v>
      </c>
      <c r="AS219" t="s">
        <v>64</v>
      </c>
      <c r="AT219" t="s">
        <v>63</v>
      </c>
      <c r="AU219" t="s">
        <v>63</v>
      </c>
      <c r="AV219">
        <v>4</v>
      </c>
      <c r="AW219">
        <v>3</v>
      </c>
      <c r="AX219">
        <v>4</v>
      </c>
      <c r="AY219">
        <v>2</v>
      </c>
      <c r="AZ219">
        <f t="shared" si="29"/>
        <v>13</v>
      </c>
      <c r="BA219">
        <f t="shared" si="30"/>
        <v>1</v>
      </c>
      <c r="BB219" t="s">
        <v>55</v>
      </c>
      <c r="BC219" t="s">
        <v>55</v>
      </c>
      <c r="BD219" t="s">
        <v>55</v>
      </c>
      <c r="BE219" t="s">
        <v>55</v>
      </c>
      <c r="BF219" t="s">
        <v>55</v>
      </c>
      <c r="BG219" t="s">
        <v>54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3</v>
      </c>
      <c r="BO219" t="s">
        <v>60</v>
      </c>
      <c r="BP219">
        <v>1</v>
      </c>
      <c r="BQ219" t="s">
        <v>55</v>
      </c>
      <c r="BR219">
        <v>0</v>
      </c>
      <c r="BX219" t="s">
        <v>78</v>
      </c>
      <c r="BY219">
        <v>1</v>
      </c>
      <c r="BZ219">
        <v>1</v>
      </c>
      <c r="CA219" t="s">
        <v>55</v>
      </c>
      <c r="CB219" t="s">
        <v>55</v>
      </c>
      <c r="CC219" t="s">
        <v>54</v>
      </c>
      <c r="CD219" t="s">
        <v>54</v>
      </c>
      <c r="CE219" t="s">
        <v>54</v>
      </c>
      <c r="CF219" t="s">
        <v>55</v>
      </c>
      <c r="CG219">
        <v>1</v>
      </c>
      <c r="CH219">
        <v>1</v>
      </c>
      <c r="CI219">
        <v>0</v>
      </c>
      <c r="CJ219">
        <v>0</v>
      </c>
      <c r="CK219">
        <v>0</v>
      </c>
      <c r="CL219">
        <v>1</v>
      </c>
      <c r="CM219">
        <f t="shared" si="31"/>
        <v>3</v>
      </c>
    </row>
    <row r="220" spans="1:91" x14ac:dyDescent="0.25">
      <c r="A220">
        <v>241</v>
      </c>
      <c r="B220">
        <v>42</v>
      </c>
      <c r="C220">
        <f t="shared" si="24"/>
        <v>2</v>
      </c>
      <c r="D220" t="s">
        <v>42</v>
      </c>
      <c r="E220">
        <v>2</v>
      </c>
      <c r="I220" t="s">
        <v>81</v>
      </c>
      <c r="J220">
        <v>1</v>
      </c>
      <c r="K220" t="s">
        <v>47</v>
      </c>
      <c r="L220">
        <v>2</v>
      </c>
      <c r="M220" t="s">
        <v>50</v>
      </c>
      <c r="N220">
        <v>2</v>
      </c>
      <c r="O220" t="s">
        <v>55</v>
      </c>
      <c r="P220">
        <v>0</v>
      </c>
      <c r="Q220" t="s">
        <v>55</v>
      </c>
      <c r="R220">
        <v>0</v>
      </c>
      <c r="S220" t="s">
        <v>55</v>
      </c>
      <c r="T220">
        <v>0</v>
      </c>
      <c r="U220" t="s">
        <v>55</v>
      </c>
      <c r="V220">
        <v>0</v>
      </c>
      <c r="W220" t="s">
        <v>54</v>
      </c>
      <c r="X220">
        <v>1</v>
      </c>
      <c r="Y220" t="s">
        <v>55</v>
      </c>
      <c r="Z220">
        <v>0</v>
      </c>
      <c r="AA220" t="s">
        <v>54</v>
      </c>
      <c r="AB220">
        <v>1</v>
      </c>
      <c r="AC220">
        <f t="shared" si="25"/>
        <v>2</v>
      </c>
      <c r="AD220">
        <f t="shared" si="26"/>
        <v>0</v>
      </c>
      <c r="AE220" t="s">
        <v>55</v>
      </c>
      <c r="AF220">
        <v>0</v>
      </c>
      <c r="AL220">
        <f t="shared" si="27"/>
        <v>2</v>
      </c>
      <c r="AM220">
        <f t="shared" si="28"/>
        <v>0</v>
      </c>
      <c r="AN220" t="s">
        <v>63</v>
      </c>
      <c r="AO220">
        <v>4</v>
      </c>
      <c r="AP220" t="s">
        <v>23</v>
      </c>
      <c r="AQ220">
        <v>2</v>
      </c>
      <c r="AR220" t="s">
        <v>63</v>
      </c>
      <c r="AS220" t="s">
        <v>63</v>
      </c>
      <c r="AT220" t="s">
        <v>63</v>
      </c>
      <c r="AU220" t="s">
        <v>63</v>
      </c>
      <c r="AV220">
        <v>4</v>
      </c>
      <c r="AW220">
        <v>4</v>
      </c>
      <c r="AX220">
        <v>4</v>
      </c>
      <c r="AY220">
        <v>2</v>
      </c>
      <c r="AZ220">
        <f t="shared" si="29"/>
        <v>14</v>
      </c>
      <c r="BA220">
        <f t="shared" si="30"/>
        <v>1</v>
      </c>
      <c r="BB220" t="s">
        <v>55</v>
      </c>
      <c r="BC220" t="s">
        <v>55</v>
      </c>
      <c r="BD220" t="s">
        <v>54</v>
      </c>
      <c r="BE220" t="s">
        <v>55</v>
      </c>
      <c r="BF220" t="s">
        <v>55</v>
      </c>
      <c r="BG220" t="s">
        <v>55</v>
      </c>
      <c r="BH220">
        <v>0</v>
      </c>
      <c r="BI220">
        <v>0</v>
      </c>
      <c r="BJ220">
        <v>0</v>
      </c>
      <c r="BK220">
        <v>1</v>
      </c>
      <c r="BL220">
        <v>0</v>
      </c>
      <c r="BM220">
        <v>0</v>
      </c>
      <c r="BO220" t="s">
        <v>60</v>
      </c>
      <c r="BP220">
        <v>1</v>
      </c>
      <c r="BQ220" t="s">
        <v>55</v>
      </c>
      <c r="BR220">
        <v>0</v>
      </c>
      <c r="BX220" t="s">
        <v>77</v>
      </c>
      <c r="BY220">
        <v>2</v>
      </c>
      <c r="BZ220">
        <v>2</v>
      </c>
      <c r="CA220" t="s">
        <v>55</v>
      </c>
      <c r="CB220" t="s">
        <v>55</v>
      </c>
      <c r="CC220" t="s">
        <v>54</v>
      </c>
      <c r="CD220" t="s">
        <v>54</v>
      </c>
      <c r="CE220" t="s">
        <v>54</v>
      </c>
      <c r="CF220" t="s">
        <v>55</v>
      </c>
      <c r="CG220">
        <v>1</v>
      </c>
      <c r="CH220">
        <v>1</v>
      </c>
      <c r="CI220">
        <v>0</v>
      </c>
      <c r="CJ220">
        <v>0</v>
      </c>
      <c r="CK220">
        <v>0</v>
      </c>
      <c r="CL220">
        <v>1</v>
      </c>
      <c r="CM220">
        <f t="shared" si="31"/>
        <v>3</v>
      </c>
    </row>
    <row r="221" spans="1:91" x14ac:dyDescent="0.25">
      <c r="A221">
        <v>242</v>
      </c>
      <c r="B221">
        <v>20</v>
      </c>
      <c r="C221">
        <f t="shared" si="24"/>
        <v>1</v>
      </c>
      <c r="D221" t="s">
        <v>41</v>
      </c>
      <c r="E221">
        <v>1</v>
      </c>
      <c r="I221" t="s">
        <v>81</v>
      </c>
      <c r="J221">
        <v>1</v>
      </c>
      <c r="K221" t="s">
        <v>47</v>
      </c>
      <c r="L221">
        <v>2</v>
      </c>
      <c r="M221" t="s">
        <v>50</v>
      </c>
      <c r="N221">
        <v>2</v>
      </c>
      <c r="O221" t="s">
        <v>55</v>
      </c>
      <c r="P221">
        <v>0</v>
      </c>
      <c r="Q221" t="s">
        <v>54</v>
      </c>
      <c r="R221">
        <v>1</v>
      </c>
      <c r="S221" t="s">
        <v>55</v>
      </c>
      <c r="T221">
        <v>0</v>
      </c>
      <c r="U221" t="s">
        <v>55</v>
      </c>
      <c r="V221">
        <v>0</v>
      </c>
      <c r="W221" t="s">
        <v>55</v>
      </c>
      <c r="X221">
        <v>0</v>
      </c>
      <c r="Y221" t="s">
        <v>55</v>
      </c>
      <c r="Z221">
        <v>0</v>
      </c>
      <c r="AA221" t="s">
        <v>54</v>
      </c>
      <c r="AB221">
        <v>1</v>
      </c>
      <c r="AC221">
        <f t="shared" si="25"/>
        <v>2</v>
      </c>
      <c r="AD221">
        <f t="shared" si="26"/>
        <v>0</v>
      </c>
      <c r="AE221" t="s">
        <v>55</v>
      </c>
      <c r="AF221">
        <v>0</v>
      </c>
      <c r="AL221">
        <f t="shared" si="27"/>
        <v>2</v>
      </c>
      <c r="AM221">
        <f t="shared" si="28"/>
        <v>0</v>
      </c>
      <c r="AN221" t="s">
        <v>63</v>
      </c>
      <c r="AO221">
        <v>4</v>
      </c>
      <c r="AP221" t="s">
        <v>12</v>
      </c>
      <c r="AQ221">
        <v>4</v>
      </c>
      <c r="AR221" t="s">
        <v>63</v>
      </c>
      <c r="AS221" t="s">
        <v>63</v>
      </c>
      <c r="AT221" t="s">
        <v>63</v>
      </c>
      <c r="AU221" t="s">
        <v>63</v>
      </c>
      <c r="AV221">
        <v>4</v>
      </c>
      <c r="AW221">
        <v>4</v>
      </c>
      <c r="AX221">
        <v>4</v>
      </c>
      <c r="AY221">
        <v>2</v>
      </c>
      <c r="AZ221">
        <f t="shared" si="29"/>
        <v>14</v>
      </c>
      <c r="BA221">
        <f t="shared" si="30"/>
        <v>1</v>
      </c>
      <c r="BB221" t="s">
        <v>55</v>
      </c>
      <c r="BC221" t="s">
        <v>55</v>
      </c>
      <c r="BD221" t="s">
        <v>55</v>
      </c>
      <c r="BE221" t="s">
        <v>55</v>
      </c>
      <c r="BF221" t="s">
        <v>55</v>
      </c>
      <c r="BG221" t="s">
        <v>54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3</v>
      </c>
      <c r="BO221" t="s">
        <v>64</v>
      </c>
      <c r="BP221">
        <v>3</v>
      </c>
      <c r="BQ221" t="s">
        <v>55</v>
      </c>
      <c r="BR221">
        <v>0</v>
      </c>
      <c r="BX221" t="s">
        <v>78</v>
      </c>
      <c r="BY221">
        <v>1</v>
      </c>
      <c r="BZ221">
        <v>1</v>
      </c>
      <c r="CA221" t="s">
        <v>54</v>
      </c>
      <c r="CB221" t="s">
        <v>54</v>
      </c>
      <c r="CC221" t="s">
        <v>54</v>
      </c>
      <c r="CD221" t="s">
        <v>54</v>
      </c>
      <c r="CE221" t="s">
        <v>55</v>
      </c>
      <c r="CF221" t="s">
        <v>55</v>
      </c>
      <c r="CG221">
        <v>0</v>
      </c>
      <c r="CH221">
        <v>0</v>
      </c>
      <c r="CI221">
        <v>0</v>
      </c>
      <c r="CJ221">
        <v>0</v>
      </c>
      <c r="CK221">
        <v>1</v>
      </c>
      <c r="CL221">
        <v>1</v>
      </c>
      <c r="CM221">
        <f t="shared" si="31"/>
        <v>2</v>
      </c>
    </row>
    <row r="222" spans="1:91" x14ac:dyDescent="0.25">
      <c r="A222">
        <v>243</v>
      </c>
      <c r="B222">
        <v>35</v>
      </c>
      <c r="C222">
        <f t="shared" si="24"/>
        <v>1</v>
      </c>
      <c r="D222" t="s">
        <v>41</v>
      </c>
      <c r="E222">
        <v>1</v>
      </c>
      <c r="I222" t="s">
        <v>81</v>
      </c>
      <c r="J222">
        <v>1</v>
      </c>
      <c r="K222" t="s">
        <v>46</v>
      </c>
      <c r="L222">
        <v>1</v>
      </c>
      <c r="M222" t="s">
        <v>50</v>
      </c>
      <c r="N222">
        <v>2</v>
      </c>
      <c r="O222" t="s">
        <v>55</v>
      </c>
      <c r="P222">
        <v>0</v>
      </c>
      <c r="Q222" t="s">
        <v>54</v>
      </c>
      <c r="R222">
        <v>1</v>
      </c>
      <c r="S222" t="s">
        <v>55</v>
      </c>
      <c r="T222">
        <v>0</v>
      </c>
      <c r="U222" t="s">
        <v>55</v>
      </c>
      <c r="V222">
        <v>0</v>
      </c>
      <c r="W222" t="s">
        <v>55</v>
      </c>
      <c r="X222">
        <v>0</v>
      </c>
      <c r="Y222" t="s">
        <v>55</v>
      </c>
      <c r="Z222">
        <v>0</v>
      </c>
      <c r="AA222" t="s">
        <v>54</v>
      </c>
      <c r="AB222">
        <v>1</v>
      </c>
      <c r="AC222">
        <f t="shared" si="25"/>
        <v>2</v>
      </c>
      <c r="AD222">
        <f t="shared" si="26"/>
        <v>0</v>
      </c>
      <c r="AE222" t="s">
        <v>55</v>
      </c>
      <c r="AF222">
        <v>0</v>
      </c>
      <c r="AL222">
        <f t="shared" si="27"/>
        <v>2</v>
      </c>
      <c r="AM222">
        <f t="shared" si="28"/>
        <v>0</v>
      </c>
      <c r="AN222" t="s">
        <v>64</v>
      </c>
      <c r="AO222">
        <v>3</v>
      </c>
      <c r="AP222" t="s">
        <v>23</v>
      </c>
      <c r="AQ222">
        <v>2</v>
      </c>
      <c r="AR222" t="s">
        <v>63</v>
      </c>
      <c r="AS222" t="s">
        <v>63</v>
      </c>
      <c r="AT222" t="s">
        <v>63</v>
      </c>
      <c r="AU222" t="s">
        <v>63</v>
      </c>
      <c r="AV222">
        <v>4</v>
      </c>
      <c r="AW222">
        <v>4</v>
      </c>
      <c r="AX222">
        <v>4</v>
      </c>
      <c r="AY222">
        <v>2</v>
      </c>
      <c r="AZ222">
        <f t="shared" si="29"/>
        <v>14</v>
      </c>
      <c r="BA222">
        <f t="shared" si="30"/>
        <v>1</v>
      </c>
      <c r="BB222" t="s">
        <v>55</v>
      </c>
      <c r="BC222" t="s">
        <v>55</v>
      </c>
      <c r="BD222" t="s">
        <v>54</v>
      </c>
      <c r="BE222" t="s">
        <v>55</v>
      </c>
      <c r="BF222" t="s">
        <v>55</v>
      </c>
      <c r="BG222" t="s">
        <v>55</v>
      </c>
      <c r="BH222">
        <v>0</v>
      </c>
      <c r="BI222">
        <v>0</v>
      </c>
      <c r="BJ222">
        <v>0</v>
      </c>
      <c r="BK222">
        <v>1</v>
      </c>
      <c r="BL222">
        <v>0</v>
      </c>
      <c r="BM222">
        <v>0</v>
      </c>
      <c r="BO222" t="s">
        <v>68</v>
      </c>
      <c r="BP222">
        <v>2</v>
      </c>
      <c r="BQ222" t="s">
        <v>55</v>
      </c>
      <c r="BR222">
        <v>0</v>
      </c>
      <c r="BX222" t="s">
        <v>77</v>
      </c>
      <c r="BY222">
        <v>2</v>
      </c>
      <c r="BZ222">
        <v>2</v>
      </c>
      <c r="CA222" t="s">
        <v>55</v>
      </c>
      <c r="CB222" t="s">
        <v>55</v>
      </c>
      <c r="CC222" t="s">
        <v>54</v>
      </c>
      <c r="CD222" t="s">
        <v>54</v>
      </c>
      <c r="CE222" t="s">
        <v>55</v>
      </c>
      <c r="CF222" t="s">
        <v>55</v>
      </c>
      <c r="CG222">
        <v>1</v>
      </c>
      <c r="CH222">
        <v>1</v>
      </c>
      <c r="CI222">
        <v>0</v>
      </c>
      <c r="CJ222">
        <v>0</v>
      </c>
      <c r="CK222">
        <v>1</v>
      </c>
      <c r="CL222">
        <v>1</v>
      </c>
      <c r="CM222">
        <f t="shared" si="31"/>
        <v>4</v>
      </c>
    </row>
    <row r="223" spans="1:91" x14ac:dyDescent="0.25">
      <c r="A223">
        <v>244</v>
      </c>
      <c r="B223">
        <v>18</v>
      </c>
      <c r="C223">
        <f t="shared" si="24"/>
        <v>1</v>
      </c>
      <c r="D223" t="s">
        <v>41</v>
      </c>
      <c r="E223">
        <v>1</v>
      </c>
      <c r="I223" t="s">
        <v>81</v>
      </c>
      <c r="J223">
        <v>1</v>
      </c>
      <c r="K223" t="s">
        <v>47</v>
      </c>
      <c r="L223">
        <v>2</v>
      </c>
      <c r="M223" t="s">
        <v>8</v>
      </c>
      <c r="N223">
        <v>5</v>
      </c>
      <c r="O223" t="s">
        <v>55</v>
      </c>
      <c r="P223">
        <v>0</v>
      </c>
      <c r="Q223" t="s">
        <v>54</v>
      </c>
      <c r="R223">
        <v>1</v>
      </c>
      <c r="S223" t="s">
        <v>55</v>
      </c>
      <c r="T223">
        <v>0</v>
      </c>
      <c r="U223" t="s">
        <v>55</v>
      </c>
      <c r="V223">
        <v>0</v>
      </c>
      <c r="W223" t="s">
        <v>55</v>
      </c>
      <c r="X223">
        <v>0</v>
      </c>
      <c r="Y223" t="s">
        <v>55</v>
      </c>
      <c r="Z223">
        <v>0</v>
      </c>
      <c r="AA223" t="s">
        <v>54</v>
      </c>
      <c r="AB223">
        <v>1</v>
      </c>
      <c r="AC223">
        <f t="shared" si="25"/>
        <v>2</v>
      </c>
      <c r="AD223">
        <f t="shared" si="26"/>
        <v>0</v>
      </c>
      <c r="AE223" t="s">
        <v>54</v>
      </c>
      <c r="AF223">
        <v>1</v>
      </c>
      <c r="AG223" t="b">
        <v>1</v>
      </c>
      <c r="AH223">
        <v>0</v>
      </c>
      <c r="AI223" t="s">
        <v>57</v>
      </c>
      <c r="AJ223">
        <v>1</v>
      </c>
      <c r="AK223">
        <v>0</v>
      </c>
      <c r="AL223">
        <f t="shared" si="27"/>
        <v>2</v>
      </c>
      <c r="AM223">
        <f t="shared" si="28"/>
        <v>0</v>
      </c>
      <c r="AN223" t="s">
        <v>60</v>
      </c>
      <c r="AO223">
        <v>1</v>
      </c>
      <c r="AP223" t="s">
        <v>23</v>
      </c>
      <c r="AQ223">
        <v>2</v>
      </c>
      <c r="AR223" t="s">
        <v>64</v>
      </c>
      <c r="AS223" t="s">
        <v>63</v>
      </c>
      <c r="AT223" t="s">
        <v>64</v>
      </c>
      <c r="AU223" t="s">
        <v>62</v>
      </c>
      <c r="AV223">
        <v>3</v>
      </c>
      <c r="AW223">
        <v>4</v>
      </c>
      <c r="AX223">
        <v>3</v>
      </c>
      <c r="AY223">
        <v>4</v>
      </c>
      <c r="AZ223">
        <f t="shared" si="29"/>
        <v>14</v>
      </c>
      <c r="BA223">
        <f t="shared" si="30"/>
        <v>1</v>
      </c>
      <c r="BB223" t="s">
        <v>54</v>
      </c>
      <c r="BC223" t="s">
        <v>55</v>
      </c>
      <c r="BD223" t="s">
        <v>55</v>
      </c>
      <c r="BE223" t="s">
        <v>55</v>
      </c>
      <c r="BF223" t="s">
        <v>55</v>
      </c>
      <c r="BG223" t="s">
        <v>55</v>
      </c>
      <c r="BH223">
        <v>1</v>
      </c>
      <c r="BI223">
        <v>0</v>
      </c>
      <c r="BJ223">
        <v>0</v>
      </c>
      <c r="BK223">
        <v>0</v>
      </c>
      <c r="BL223">
        <v>2</v>
      </c>
      <c r="BM223">
        <v>0</v>
      </c>
      <c r="BO223" t="s">
        <v>60</v>
      </c>
      <c r="BP223">
        <v>1</v>
      </c>
      <c r="BQ223" t="s">
        <v>54</v>
      </c>
      <c r="BR223">
        <v>1</v>
      </c>
      <c r="BS223" t="s">
        <v>72</v>
      </c>
      <c r="BT223">
        <v>4</v>
      </c>
      <c r="BW223" t="s">
        <v>30</v>
      </c>
      <c r="BX223" t="s">
        <v>77</v>
      </c>
      <c r="BY223">
        <v>2</v>
      </c>
      <c r="BZ223">
        <v>2</v>
      </c>
      <c r="CA223" t="s">
        <v>55</v>
      </c>
      <c r="CB223" t="s">
        <v>55</v>
      </c>
      <c r="CC223" t="s">
        <v>54</v>
      </c>
      <c r="CD223" t="s">
        <v>54</v>
      </c>
      <c r="CE223" t="s">
        <v>55</v>
      </c>
      <c r="CF223" t="s">
        <v>55</v>
      </c>
      <c r="CG223">
        <v>1</v>
      </c>
      <c r="CH223">
        <v>1</v>
      </c>
      <c r="CI223">
        <v>0</v>
      </c>
      <c r="CJ223">
        <v>0</v>
      </c>
      <c r="CK223">
        <v>1</v>
      </c>
      <c r="CL223">
        <v>1</v>
      </c>
      <c r="CM223">
        <f t="shared" si="31"/>
        <v>4</v>
      </c>
    </row>
    <row r="224" spans="1:91" x14ac:dyDescent="0.25">
      <c r="A224">
        <v>245</v>
      </c>
      <c r="B224">
        <v>27</v>
      </c>
      <c r="C224">
        <f t="shared" si="24"/>
        <v>1</v>
      </c>
      <c r="D224" t="s">
        <v>42</v>
      </c>
      <c r="E224">
        <v>2</v>
      </c>
      <c r="I224" t="s">
        <v>81</v>
      </c>
      <c r="J224">
        <v>1</v>
      </c>
      <c r="K224" t="s">
        <v>47</v>
      </c>
      <c r="L224">
        <v>2</v>
      </c>
      <c r="M224" t="s">
        <v>51</v>
      </c>
      <c r="N224">
        <v>3</v>
      </c>
      <c r="O224" t="s">
        <v>55</v>
      </c>
      <c r="P224">
        <v>0</v>
      </c>
      <c r="Q224" t="s">
        <v>54</v>
      </c>
      <c r="R224">
        <v>1</v>
      </c>
      <c r="S224" t="s">
        <v>54</v>
      </c>
      <c r="T224">
        <v>1</v>
      </c>
      <c r="U224" t="s">
        <v>55</v>
      </c>
      <c r="V224">
        <v>0</v>
      </c>
      <c r="W224" t="s">
        <v>54</v>
      </c>
      <c r="X224">
        <v>1</v>
      </c>
      <c r="Y224" t="s">
        <v>55</v>
      </c>
      <c r="Z224">
        <v>0</v>
      </c>
      <c r="AA224" t="s">
        <v>54</v>
      </c>
      <c r="AB224">
        <v>1</v>
      </c>
      <c r="AC224">
        <f t="shared" si="25"/>
        <v>4</v>
      </c>
      <c r="AD224">
        <f t="shared" si="26"/>
        <v>1</v>
      </c>
      <c r="AE224" t="s">
        <v>55</v>
      </c>
      <c r="AF224">
        <v>0</v>
      </c>
      <c r="AL224">
        <f t="shared" si="27"/>
        <v>4</v>
      </c>
      <c r="AM224">
        <f t="shared" si="28"/>
        <v>0</v>
      </c>
      <c r="AN224" t="s">
        <v>63</v>
      </c>
      <c r="AO224">
        <v>4</v>
      </c>
      <c r="AP224" t="s">
        <v>23</v>
      </c>
      <c r="AQ224">
        <v>2</v>
      </c>
      <c r="AR224" t="s">
        <v>63</v>
      </c>
      <c r="AS224" t="s">
        <v>61</v>
      </c>
      <c r="AT224" t="s">
        <v>63</v>
      </c>
      <c r="AU224" t="s">
        <v>60</v>
      </c>
      <c r="AV224">
        <v>4</v>
      </c>
      <c r="AW224">
        <v>5</v>
      </c>
      <c r="AX224">
        <v>4</v>
      </c>
      <c r="AY224">
        <v>5</v>
      </c>
      <c r="AZ224">
        <f t="shared" si="29"/>
        <v>18</v>
      </c>
      <c r="BA224">
        <f t="shared" si="30"/>
        <v>2</v>
      </c>
      <c r="BB224" t="s">
        <v>55</v>
      </c>
      <c r="BC224" t="s">
        <v>55</v>
      </c>
      <c r="BD224" t="s">
        <v>54</v>
      </c>
      <c r="BE224" t="s">
        <v>55</v>
      </c>
      <c r="BF224" t="s">
        <v>55</v>
      </c>
      <c r="BG224" t="s">
        <v>55</v>
      </c>
      <c r="BH224">
        <v>0</v>
      </c>
      <c r="BI224">
        <v>0</v>
      </c>
      <c r="BJ224">
        <v>0</v>
      </c>
      <c r="BK224">
        <v>1</v>
      </c>
      <c r="BL224">
        <v>0</v>
      </c>
      <c r="BM224">
        <v>0</v>
      </c>
      <c r="BO224" t="s">
        <v>63</v>
      </c>
      <c r="BP224">
        <v>4</v>
      </c>
      <c r="BQ224" t="s">
        <v>55</v>
      </c>
      <c r="BR224">
        <v>0</v>
      </c>
      <c r="BX224" t="s">
        <v>78</v>
      </c>
      <c r="BY224">
        <v>1</v>
      </c>
      <c r="BZ224">
        <v>1</v>
      </c>
      <c r="CA224" t="s">
        <v>54</v>
      </c>
      <c r="CB224" t="s">
        <v>55</v>
      </c>
      <c r="CC224" t="s">
        <v>55</v>
      </c>
      <c r="CD224" t="s">
        <v>54</v>
      </c>
      <c r="CE224" t="s">
        <v>55</v>
      </c>
      <c r="CF224" t="s">
        <v>55</v>
      </c>
      <c r="CG224">
        <v>0</v>
      </c>
      <c r="CH224">
        <v>1</v>
      </c>
      <c r="CI224">
        <v>1</v>
      </c>
      <c r="CJ224">
        <v>0</v>
      </c>
      <c r="CK224">
        <v>1</v>
      </c>
      <c r="CL224">
        <v>1</v>
      </c>
      <c r="CM224">
        <f t="shared" si="31"/>
        <v>4</v>
      </c>
    </row>
    <row r="225" spans="1:91" x14ac:dyDescent="0.25">
      <c r="A225">
        <v>258</v>
      </c>
      <c r="B225">
        <v>20</v>
      </c>
      <c r="C225">
        <f t="shared" si="24"/>
        <v>1</v>
      </c>
      <c r="D225" t="s">
        <v>42</v>
      </c>
      <c r="E225">
        <v>2</v>
      </c>
      <c r="I225" t="s">
        <v>81</v>
      </c>
      <c r="J225">
        <v>1</v>
      </c>
      <c r="K225" t="s">
        <v>47</v>
      </c>
      <c r="L225">
        <v>2</v>
      </c>
      <c r="M225" t="s">
        <v>52</v>
      </c>
      <c r="N225">
        <v>4</v>
      </c>
      <c r="O225" t="s">
        <v>55</v>
      </c>
      <c r="P225">
        <v>0</v>
      </c>
      <c r="Q225" t="s">
        <v>54</v>
      </c>
      <c r="R225">
        <v>1</v>
      </c>
      <c r="S225" t="s">
        <v>55</v>
      </c>
      <c r="T225">
        <v>0</v>
      </c>
      <c r="U225" t="s">
        <v>55</v>
      </c>
      <c r="V225">
        <v>0</v>
      </c>
      <c r="W225" t="s">
        <v>54</v>
      </c>
      <c r="X225">
        <v>1</v>
      </c>
      <c r="Y225" t="s">
        <v>55</v>
      </c>
      <c r="Z225">
        <v>0</v>
      </c>
      <c r="AA225" t="s">
        <v>54</v>
      </c>
      <c r="AB225">
        <v>1</v>
      </c>
      <c r="AC225">
        <f t="shared" si="25"/>
        <v>3</v>
      </c>
      <c r="AD225">
        <f t="shared" si="26"/>
        <v>0</v>
      </c>
      <c r="AE225" t="s">
        <v>55</v>
      </c>
      <c r="AF225">
        <v>0</v>
      </c>
      <c r="AL225">
        <f t="shared" si="27"/>
        <v>3</v>
      </c>
      <c r="AM225">
        <f t="shared" si="28"/>
        <v>0</v>
      </c>
      <c r="AN225" t="s">
        <v>61</v>
      </c>
      <c r="AO225">
        <v>5</v>
      </c>
      <c r="AP225" t="s">
        <v>23</v>
      </c>
      <c r="AQ225">
        <v>2</v>
      </c>
      <c r="AR225" t="s">
        <v>64</v>
      </c>
      <c r="AS225" t="s">
        <v>61</v>
      </c>
      <c r="AT225" t="s">
        <v>61</v>
      </c>
      <c r="AU225" t="s">
        <v>60</v>
      </c>
      <c r="AV225">
        <v>3</v>
      </c>
      <c r="AW225">
        <v>5</v>
      </c>
      <c r="AX225">
        <v>5</v>
      </c>
      <c r="AY225">
        <v>5</v>
      </c>
      <c r="AZ225">
        <f t="shared" si="29"/>
        <v>18</v>
      </c>
      <c r="BA225">
        <f t="shared" si="30"/>
        <v>2</v>
      </c>
      <c r="BB225" t="s">
        <v>55</v>
      </c>
      <c r="BC225" t="s">
        <v>55</v>
      </c>
      <c r="BD225" t="s">
        <v>55</v>
      </c>
      <c r="BE225" t="s">
        <v>55</v>
      </c>
      <c r="BF225" t="s">
        <v>55</v>
      </c>
      <c r="BG225" t="s">
        <v>54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3</v>
      </c>
      <c r="BO225" t="s">
        <v>60</v>
      </c>
      <c r="BP225">
        <v>1</v>
      </c>
      <c r="BQ225" t="s">
        <v>55</v>
      </c>
      <c r="BR225">
        <v>0</v>
      </c>
      <c r="BX225" t="s">
        <v>78</v>
      </c>
      <c r="BY225">
        <v>1</v>
      </c>
      <c r="BZ225">
        <v>1</v>
      </c>
      <c r="CA225" t="s">
        <v>55</v>
      </c>
      <c r="CB225" t="s">
        <v>54</v>
      </c>
      <c r="CC225" t="s">
        <v>55</v>
      </c>
      <c r="CD225" t="s">
        <v>55</v>
      </c>
      <c r="CE225" t="s">
        <v>55</v>
      </c>
      <c r="CF225" t="s">
        <v>55</v>
      </c>
      <c r="CG225">
        <v>1</v>
      </c>
      <c r="CH225">
        <v>0</v>
      </c>
      <c r="CI225">
        <v>1</v>
      </c>
      <c r="CJ225">
        <v>1</v>
      </c>
      <c r="CK225">
        <v>1</v>
      </c>
      <c r="CL225">
        <v>1</v>
      </c>
      <c r="CM225">
        <f t="shared" si="31"/>
        <v>5</v>
      </c>
    </row>
    <row r="226" spans="1:91" x14ac:dyDescent="0.25">
      <c r="A226">
        <v>259</v>
      </c>
      <c r="B226">
        <v>23</v>
      </c>
      <c r="C226">
        <f t="shared" si="24"/>
        <v>1</v>
      </c>
      <c r="D226" t="s">
        <v>41</v>
      </c>
      <c r="E226">
        <v>1</v>
      </c>
      <c r="I226" t="s">
        <v>81</v>
      </c>
      <c r="J226">
        <v>1</v>
      </c>
      <c r="K226" t="s">
        <v>47</v>
      </c>
      <c r="L226">
        <v>2</v>
      </c>
      <c r="M226" t="s">
        <v>49</v>
      </c>
      <c r="N226">
        <v>1</v>
      </c>
      <c r="O226" t="s">
        <v>55</v>
      </c>
      <c r="P226">
        <v>0</v>
      </c>
      <c r="Q226" t="s">
        <v>54</v>
      </c>
      <c r="R226">
        <v>1</v>
      </c>
      <c r="S226" t="s">
        <v>55</v>
      </c>
      <c r="T226">
        <v>0</v>
      </c>
      <c r="U226" t="s">
        <v>55</v>
      </c>
      <c r="V226">
        <v>0</v>
      </c>
      <c r="W226" t="s">
        <v>54</v>
      </c>
      <c r="X226">
        <v>1</v>
      </c>
      <c r="Y226" t="s">
        <v>55</v>
      </c>
      <c r="Z226">
        <v>0</v>
      </c>
      <c r="AA226" t="s">
        <v>54</v>
      </c>
      <c r="AB226">
        <v>1</v>
      </c>
      <c r="AC226">
        <f t="shared" si="25"/>
        <v>3</v>
      </c>
      <c r="AD226">
        <f t="shared" si="26"/>
        <v>0</v>
      </c>
      <c r="AE226" t="s">
        <v>54</v>
      </c>
      <c r="AF226">
        <v>1</v>
      </c>
      <c r="AG226" t="b">
        <v>1</v>
      </c>
      <c r="AH226">
        <v>0</v>
      </c>
      <c r="AI226" t="s">
        <v>59</v>
      </c>
      <c r="AJ226">
        <v>3</v>
      </c>
      <c r="AK226">
        <v>0</v>
      </c>
      <c r="AL226">
        <f t="shared" si="27"/>
        <v>3</v>
      </c>
      <c r="AM226">
        <f t="shared" si="28"/>
        <v>0</v>
      </c>
      <c r="AN226" t="s">
        <v>61</v>
      </c>
      <c r="AO226">
        <v>5</v>
      </c>
      <c r="AP226" t="s">
        <v>23</v>
      </c>
      <c r="AQ226">
        <v>2</v>
      </c>
      <c r="AR226" t="s">
        <v>63</v>
      </c>
      <c r="AS226" t="s">
        <v>61</v>
      </c>
      <c r="AT226" t="s">
        <v>61</v>
      </c>
      <c r="AU226" t="s">
        <v>63</v>
      </c>
      <c r="AV226">
        <v>4</v>
      </c>
      <c r="AW226">
        <v>5</v>
      </c>
      <c r="AX226">
        <v>5</v>
      </c>
      <c r="AY226">
        <v>2</v>
      </c>
      <c r="AZ226">
        <f t="shared" si="29"/>
        <v>16</v>
      </c>
      <c r="BA226">
        <f t="shared" si="30"/>
        <v>2</v>
      </c>
      <c r="BB226" t="s">
        <v>55</v>
      </c>
      <c r="BC226" t="s">
        <v>55</v>
      </c>
      <c r="BD226" t="s">
        <v>55</v>
      </c>
      <c r="BE226" t="s">
        <v>55</v>
      </c>
      <c r="BF226" t="s">
        <v>55</v>
      </c>
      <c r="BG226" t="s">
        <v>54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3</v>
      </c>
      <c r="BO226" t="s">
        <v>60</v>
      </c>
      <c r="BP226">
        <v>1</v>
      </c>
      <c r="BQ226" t="s">
        <v>55</v>
      </c>
      <c r="BR226">
        <v>0</v>
      </c>
      <c r="BX226" t="s">
        <v>78</v>
      </c>
      <c r="BY226">
        <v>1</v>
      </c>
      <c r="BZ226">
        <v>1</v>
      </c>
      <c r="CA226" t="s">
        <v>55</v>
      </c>
      <c r="CB226" t="s">
        <v>55</v>
      </c>
      <c r="CC226" t="s">
        <v>55</v>
      </c>
      <c r="CD226" t="s">
        <v>54</v>
      </c>
      <c r="CE226" t="s">
        <v>55</v>
      </c>
      <c r="CF226" t="s">
        <v>54</v>
      </c>
      <c r="CG226">
        <v>1</v>
      </c>
      <c r="CH226">
        <v>1</v>
      </c>
      <c r="CI226">
        <v>1</v>
      </c>
      <c r="CJ226">
        <v>0</v>
      </c>
      <c r="CK226">
        <v>1</v>
      </c>
      <c r="CL226">
        <v>0</v>
      </c>
      <c r="CM226">
        <f t="shared" si="31"/>
        <v>4</v>
      </c>
    </row>
    <row r="227" spans="1:91" x14ac:dyDescent="0.25">
      <c r="A227">
        <v>260</v>
      </c>
      <c r="B227">
        <v>29</v>
      </c>
      <c r="C227">
        <f t="shared" si="24"/>
        <v>1</v>
      </c>
      <c r="D227" t="s">
        <v>42</v>
      </c>
      <c r="E227">
        <v>2</v>
      </c>
      <c r="I227" t="s">
        <v>81</v>
      </c>
      <c r="J227">
        <v>1</v>
      </c>
      <c r="K227" t="s">
        <v>46</v>
      </c>
      <c r="L227">
        <v>1</v>
      </c>
      <c r="M227" t="s">
        <v>52</v>
      </c>
      <c r="N227">
        <v>4</v>
      </c>
      <c r="O227" t="s">
        <v>54</v>
      </c>
      <c r="P227">
        <v>1</v>
      </c>
      <c r="Q227" t="s">
        <v>54</v>
      </c>
      <c r="R227">
        <v>1</v>
      </c>
      <c r="S227" t="s">
        <v>55</v>
      </c>
      <c r="T227">
        <v>0</v>
      </c>
      <c r="U227" t="s">
        <v>55</v>
      </c>
      <c r="V227">
        <v>0</v>
      </c>
      <c r="W227" t="s">
        <v>55</v>
      </c>
      <c r="X227">
        <v>0</v>
      </c>
      <c r="Y227" t="s">
        <v>55</v>
      </c>
      <c r="Z227">
        <v>0</v>
      </c>
      <c r="AA227" t="s">
        <v>54</v>
      </c>
      <c r="AB227">
        <v>1</v>
      </c>
      <c r="AC227">
        <f t="shared" si="25"/>
        <v>3</v>
      </c>
      <c r="AD227">
        <f t="shared" si="26"/>
        <v>0</v>
      </c>
      <c r="AE227" t="s">
        <v>55</v>
      </c>
      <c r="AF227">
        <v>0</v>
      </c>
      <c r="AL227">
        <f t="shared" si="27"/>
        <v>3</v>
      </c>
      <c r="AM227">
        <f t="shared" si="28"/>
        <v>0</v>
      </c>
      <c r="AN227" t="s">
        <v>61</v>
      </c>
      <c r="AO227">
        <v>5</v>
      </c>
      <c r="AP227" t="s">
        <v>67</v>
      </c>
      <c r="AQ227">
        <v>5</v>
      </c>
      <c r="AR227" t="s">
        <v>61</v>
      </c>
      <c r="AS227" t="s">
        <v>61</v>
      </c>
      <c r="AT227" t="s">
        <v>61</v>
      </c>
      <c r="AU227" t="s">
        <v>62</v>
      </c>
      <c r="AV227">
        <v>5</v>
      </c>
      <c r="AW227">
        <v>5</v>
      </c>
      <c r="AX227">
        <v>5</v>
      </c>
      <c r="AY227">
        <v>4</v>
      </c>
      <c r="AZ227">
        <f t="shared" si="29"/>
        <v>19</v>
      </c>
      <c r="BA227">
        <f t="shared" si="30"/>
        <v>2</v>
      </c>
      <c r="BB227" t="s">
        <v>55</v>
      </c>
      <c r="BC227" t="s">
        <v>55</v>
      </c>
      <c r="BD227" t="s">
        <v>54</v>
      </c>
      <c r="BE227" t="s">
        <v>55</v>
      </c>
      <c r="BF227" t="s">
        <v>55</v>
      </c>
      <c r="BG227" t="s">
        <v>55</v>
      </c>
      <c r="BH227">
        <v>0</v>
      </c>
      <c r="BI227">
        <v>0</v>
      </c>
      <c r="BJ227">
        <v>0</v>
      </c>
      <c r="BK227">
        <v>1</v>
      </c>
      <c r="BL227">
        <v>0</v>
      </c>
      <c r="BM227">
        <v>0</v>
      </c>
      <c r="BO227" t="s">
        <v>68</v>
      </c>
      <c r="BP227">
        <v>2</v>
      </c>
      <c r="BQ227" t="s">
        <v>55</v>
      </c>
      <c r="BR227">
        <v>0</v>
      </c>
      <c r="BX227" t="s">
        <v>78</v>
      </c>
      <c r="BY227">
        <v>1</v>
      </c>
      <c r="BZ227">
        <v>1</v>
      </c>
      <c r="CA227" t="s">
        <v>55</v>
      </c>
      <c r="CB227" t="s">
        <v>54</v>
      </c>
      <c r="CC227" t="s">
        <v>55</v>
      </c>
      <c r="CD227" t="s">
        <v>55</v>
      </c>
      <c r="CE227" t="s">
        <v>55</v>
      </c>
      <c r="CF227" t="s">
        <v>55</v>
      </c>
      <c r="CG227">
        <v>1</v>
      </c>
      <c r="CH227">
        <v>0</v>
      </c>
      <c r="CI227">
        <v>1</v>
      </c>
      <c r="CJ227">
        <v>1</v>
      </c>
      <c r="CK227">
        <v>1</v>
      </c>
      <c r="CL227">
        <v>1</v>
      </c>
      <c r="CM227">
        <f t="shared" si="31"/>
        <v>5</v>
      </c>
    </row>
    <row r="228" spans="1:91" x14ac:dyDescent="0.25">
      <c r="A228">
        <v>261</v>
      </c>
      <c r="B228">
        <v>22</v>
      </c>
      <c r="C228">
        <f t="shared" si="24"/>
        <v>1</v>
      </c>
      <c r="D228" t="s">
        <v>42</v>
      </c>
      <c r="E228">
        <v>2</v>
      </c>
      <c r="I228" t="s">
        <v>81</v>
      </c>
      <c r="J228">
        <v>1</v>
      </c>
      <c r="K228" t="s">
        <v>48</v>
      </c>
      <c r="L228">
        <v>3</v>
      </c>
      <c r="M228" t="s">
        <v>51</v>
      </c>
      <c r="N228">
        <v>3</v>
      </c>
      <c r="O228" t="s">
        <v>55</v>
      </c>
      <c r="P228">
        <v>0</v>
      </c>
      <c r="Q228" t="s">
        <v>54</v>
      </c>
      <c r="R228">
        <v>1</v>
      </c>
      <c r="S228" t="s">
        <v>55</v>
      </c>
      <c r="T228">
        <v>0</v>
      </c>
      <c r="U228" t="s">
        <v>55</v>
      </c>
      <c r="V228">
        <v>0</v>
      </c>
      <c r="W228" t="s">
        <v>55</v>
      </c>
      <c r="X228">
        <v>0</v>
      </c>
      <c r="Y228" t="s">
        <v>55</v>
      </c>
      <c r="Z228">
        <v>0</v>
      </c>
      <c r="AA228" t="s">
        <v>54</v>
      </c>
      <c r="AB228">
        <v>1</v>
      </c>
      <c r="AC228">
        <f t="shared" si="25"/>
        <v>2</v>
      </c>
      <c r="AD228">
        <f t="shared" si="26"/>
        <v>0</v>
      </c>
      <c r="AE228" t="s">
        <v>54</v>
      </c>
      <c r="AF228">
        <v>1</v>
      </c>
      <c r="AG228" t="b">
        <v>1</v>
      </c>
      <c r="AH228">
        <v>0</v>
      </c>
      <c r="AI228" t="s">
        <v>56</v>
      </c>
      <c r="AJ228">
        <v>0</v>
      </c>
      <c r="AK228">
        <v>0</v>
      </c>
      <c r="AL228">
        <f t="shared" si="27"/>
        <v>2</v>
      </c>
      <c r="AM228">
        <f t="shared" si="28"/>
        <v>0</v>
      </c>
      <c r="AN228" t="s">
        <v>62</v>
      </c>
      <c r="AO228">
        <v>2</v>
      </c>
      <c r="AP228" t="s">
        <v>66</v>
      </c>
      <c r="AQ228">
        <v>3</v>
      </c>
      <c r="AR228" t="s">
        <v>61</v>
      </c>
      <c r="AS228" t="s">
        <v>61</v>
      </c>
      <c r="AT228" t="s">
        <v>61</v>
      </c>
      <c r="AU228" t="s">
        <v>62</v>
      </c>
      <c r="AV228">
        <v>5</v>
      </c>
      <c r="AW228">
        <v>5</v>
      </c>
      <c r="AX228">
        <v>5</v>
      </c>
      <c r="AY228">
        <v>4</v>
      </c>
      <c r="AZ228">
        <f t="shared" si="29"/>
        <v>19</v>
      </c>
      <c r="BA228">
        <f t="shared" si="30"/>
        <v>2</v>
      </c>
      <c r="BB228" t="s">
        <v>55</v>
      </c>
      <c r="BC228" t="s">
        <v>55</v>
      </c>
      <c r="BD228" t="s">
        <v>55</v>
      </c>
      <c r="BE228" t="s">
        <v>54</v>
      </c>
      <c r="BF228" t="s">
        <v>55</v>
      </c>
      <c r="BG228" t="s">
        <v>55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3</v>
      </c>
      <c r="BO228" t="s">
        <v>63</v>
      </c>
      <c r="BP228">
        <v>4</v>
      </c>
      <c r="BQ228" t="s">
        <v>55</v>
      </c>
      <c r="BR228">
        <v>0</v>
      </c>
      <c r="BX228" t="s">
        <v>78</v>
      </c>
      <c r="BY228">
        <v>1</v>
      </c>
      <c r="BZ228">
        <v>1</v>
      </c>
      <c r="CA228" t="s">
        <v>54</v>
      </c>
      <c r="CB228" t="s">
        <v>54</v>
      </c>
      <c r="CC228" t="s">
        <v>54</v>
      </c>
      <c r="CD228" t="s">
        <v>55</v>
      </c>
      <c r="CE228" t="s">
        <v>55</v>
      </c>
      <c r="CF228" t="s">
        <v>55</v>
      </c>
      <c r="CG228">
        <v>0</v>
      </c>
      <c r="CH228">
        <v>0</v>
      </c>
      <c r="CI228">
        <v>0</v>
      </c>
      <c r="CJ228">
        <v>1</v>
      </c>
      <c r="CK228">
        <v>1</v>
      </c>
      <c r="CL228">
        <v>1</v>
      </c>
      <c r="CM228">
        <f t="shared" si="31"/>
        <v>3</v>
      </c>
    </row>
    <row r="229" spans="1:91" x14ac:dyDescent="0.25">
      <c r="A229">
        <v>262</v>
      </c>
      <c r="B229">
        <v>39</v>
      </c>
      <c r="C229">
        <f t="shared" si="24"/>
        <v>2</v>
      </c>
      <c r="D229" t="s">
        <v>41</v>
      </c>
      <c r="E229">
        <v>1</v>
      </c>
      <c r="I229" t="s">
        <v>81</v>
      </c>
      <c r="J229">
        <v>1</v>
      </c>
      <c r="K229" t="s">
        <v>47</v>
      </c>
      <c r="L229">
        <v>2</v>
      </c>
      <c r="M229" t="s">
        <v>50</v>
      </c>
      <c r="N229">
        <v>2</v>
      </c>
      <c r="O229" t="s">
        <v>55</v>
      </c>
      <c r="P229">
        <v>0</v>
      </c>
      <c r="Q229" t="s">
        <v>54</v>
      </c>
      <c r="R229">
        <v>1</v>
      </c>
      <c r="S229" t="s">
        <v>55</v>
      </c>
      <c r="T229">
        <v>0</v>
      </c>
      <c r="U229" t="s">
        <v>55</v>
      </c>
      <c r="V229">
        <v>0</v>
      </c>
      <c r="W229" t="s">
        <v>54</v>
      </c>
      <c r="X229">
        <v>1</v>
      </c>
      <c r="Y229" t="s">
        <v>55</v>
      </c>
      <c r="Z229">
        <v>0</v>
      </c>
      <c r="AA229" t="s">
        <v>54</v>
      </c>
      <c r="AB229">
        <v>1</v>
      </c>
      <c r="AC229">
        <f t="shared" si="25"/>
        <v>3</v>
      </c>
      <c r="AD229">
        <f t="shared" si="26"/>
        <v>0</v>
      </c>
      <c r="AE229" t="s">
        <v>54</v>
      </c>
      <c r="AF229">
        <v>1</v>
      </c>
      <c r="AG229" t="b">
        <v>1</v>
      </c>
      <c r="AH229">
        <v>0</v>
      </c>
      <c r="AI229" t="s">
        <v>56</v>
      </c>
      <c r="AJ229">
        <v>0</v>
      </c>
      <c r="AK229">
        <v>0</v>
      </c>
      <c r="AL229">
        <f t="shared" si="27"/>
        <v>3</v>
      </c>
      <c r="AM229">
        <f t="shared" si="28"/>
        <v>0</v>
      </c>
      <c r="AN229" t="s">
        <v>63</v>
      </c>
      <c r="AO229">
        <v>4</v>
      </c>
      <c r="AP229" t="s">
        <v>23</v>
      </c>
      <c r="AQ229">
        <v>2</v>
      </c>
      <c r="AR229" t="s">
        <v>60</v>
      </c>
      <c r="AS229" t="s">
        <v>63</v>
      </c>
      <c r="AT229" t="s">
        <v>62</v>
      </c>
      <c r="AU229" t="s">
        <v>60</v>
      </c>
      <c r="AV229">
        <v>1</v>
      </c>
      <c r="AW229">
        <v>4</v>
      </c>
      <c r="AX229">
        <v>2</v>
      </c>
      <c r="AY229">
        <v>5</v>
      </c>
      <c r="AZ229">
        <f t="shared" si="29"/>
        <v>12</v>
      </c>
      <c r="BA229">
        <f t="shared" si="30"/>
        <v>1</v>
      </c>
      <c r="BB229" t="s">
        <v>54</v>
      </c>
      <c r="BC229" t="s">
        <v>55</v>
      </c>
      <c r="BD229" t="s">
        <v>55</v>
      </c>
      <c r="BE229" t="s">
        <v>55</v>
      </c>
      <c r="BF229" t="s">
        <v>55</v>
      </c>
      <c r="BG229" t="s">
        <v>55</v>
      </c>
      <c r="BH229">
        <v>1</v>
      </c>
      <c r="BI229">
        <v>0</v>
      </c>
      <c r="BJ229">
        <v>0</v>
      </c>
      <c r="BK229">
        <v>0</v>
      </c>
      <c r="BL229">
        <v>2</v>
      </c>
      <c r="BM229">
        <v>0</v>
      </c>
      <c r="BO229" t="s">
        <v>63</v>
      </c>
      <c r="BP229">
        <v>4</v>
      </c>
      <c r="BQ229" t="s">
        <v>54</v>
      </c>
      <c r="BR229">
        <v>1</v>
      </c>
      <c r="BS229" t="s">
        <v>72</v>
      </c>
      <c r="BT229">
        <v>4</v>
      </c>
      <c r="BU229" t="s">
        <v>75</v>
      </c>
      <c r="BV229">
        <v>1</v>
      </c>
      <c r="BX229" t="s">
        <v>78</v>
      </c>
      <c r="BY229">
        <v>1</v>
      </c>
      <c r="BZ229">
        <v>1</v>
      </c>
      <c r="CA229" t="s">
        <v>54</v>
      </c>
      <c r="CB229" t="s">
        <v>55</v>
      </c>
      <c r="CC229" t="s">
        <v>55</v>
      </c>
      <c r="CD229" t="s">
        <v>55</v>
      </c>
      <c r="CE229" t="s">
        <v>55</v>
      </c>
      <c r="CF229" t="s">
        <v>55</v>
      </c>
      <c r="CG229">
        <v>0</v>
      </c>
      <c r="CH229">
        <v>1</v>
      </c>
      <c r="CI229">
        <v>1</v>
      </c>
      <c r="CJ229">
        <v>1</v>
      </c>
      <c r="CK229">
        <v>1</v>
      </c>
      <c r="CL229">
        <v>1</v>
      </c>
      <c r="CM229">
        <f t="shared" si="31"/>
        <v>5</v>
      </c>
    </row>
    <row r="230" spans="1:91" x14ac:dyDescent="0.25">
      <c r="A230">
        <v>263</v>
      </c>
      <c r="B230">
        <v>29</v>
      </c>
      <c r="C230">
        <f t="shared" si="24"/>
        <v>1</v>
      </c>
      <c r="D230" t="s">
        <v>41</v>
      </c>
      <c r="E230">
        <v>1</v>
      </c>
      <c r="I230" t="s">
        <v>81</v>
      </c>
      <c r="J230">
        <v>1</v>
      </c>
      <c r="K230" t="s">
        <v>48</v>
      </c>
      <c r="L230">
        <v>3</v>
      </c>
      <c r="M230" t="s">
        <v>51</v>
      </c>
      <c r="N230">
        <v>3</v>
      </c>
      <c r="O230" t="s">
        <v>55</v>
      </c>
      <c r="P230">
        <v>0</v>
      </c>
      <c r="Q230" t="s">
        <v>54</v>
      </c>
      <c r="R230">
        <v>1</v>
      </c>
      <c r="S230" t="s">
        <v>55</v>
      </c>
      <c r="T230">
        <v>0</v>
      </c>
      <c r="U230" t="s">
        <v>55</v>
      </c>
      <c r="V230">
        <v>0</v>
      </c>
      <c r="W230" t="s">
        <v>55</v>
      </c>
      <c r="X230">
        <v>0</v>
      </c>
      <c r="Y230" t="s">
        <v>55</v>
      </c>
      <c r="Z230">
        <v>0</v>
      </c>
      <c r="AA230" t="s">
        <v>54</v>
      </c>
      <c r="AB230">
        <v>1</v>
      </c>
      <c r="AC230">
        <f t="shared" si="25"/>
        <v>2</v>
      </c>
      <c r="AD230">
        <f t="shared" si="26"/>
        <v>0</v>
      </c>
      <c r="AE230" t="s">
        <v>54</v>
      </c>
      <c r="AF230">
        <v>1</v>
      </c>
      <c r="AG230" t="b">
        <v>1</v>
      </c>
      <c r="AH230">
        <v>0</v>
      </c>
      <c r="AI230" t="s">
        <v>56</v>
      </c>
      <c r="AJ230">
        <v>0</v>
      </c>
      <c r="AK230">
        <v>0</v>
      </c>
      <c r="AL230">
        <f t="shared" si="27"/>
        <v>2</v>
      </c>
      <c r="AM230">
        <f t="shared" si="28"/>
        <v>0</v>
      </c>
      <c r="AN230" t="s">
        <v>61</v>
      </c>
      <c r="AO230">
        <v>5</v>
      </c>
      <c r="AP230" t="s">
        <v>8</v>
      </c>
      <c r="AQ230">
        <v>6</v>
      </c>
      <c r="AR230" t="s">
        <v>61</v>
      </c>
      <c r="AS230" t="s">
        <v>61</v>
      </c>
      <c r="AT230" t="s">
        <v>61</v>
      </c>
      <c r="AU230" t="s">
        <v>60</v>
      </c>
      <c r="AV230">
        <v>5</v>
      </c>
      <c r="AW230">
        <v>5</v>
      </c>
      <c r="AX230">
        <v>5</v>
      </c>
      <c r="AY230">
        <v>5</v>
      </c>
      <c r="AZ230">
        <f t="shared" si="29"/>
        <v>20</v>
      </c>
      <c r="BA230">
        <f t="shared" si="30"/>
        <v>2</v>
      </c>
      <c r="BB230" t="s">
        <v>54</v>
      </c>
      <c r="BC230" t="s">
        <v>54</v>
      </c>
      <c r="BD230" t="s">
        <v>55</v>
      </c>
      <c r="BE230" t="s">
        <v>55</v>
      </c>
      <c r="BF230" t="s">
        <v>55</v>
      </c>
      <c r="BG230" t="s">
        <v>54</v>
      </c>
      <c r="BH230">
        <v>1</v>
      </c>
      <c r="BI230">
        <v>1</v>
      </c>
      <c r="BJ230">
        <v>0</v>
      </c>
      <c r="BK230">
        <v>0</v>
      </c>
      <c r="BL230">
        <v>2</v>
      </c>
      <c r="BM230">
        <v>0</v>
      </c>
      <c r="BO230" t="s">
        <v>60</v>
      </c>
      <c r="BP230">
        <v>1</v>
      </c>
      <c r="BQ230" t="s">
        <v>54</v>
      </c>
      <c r="BR230">
        <v>1</v>
      </c>
      <c r="BS230" t="s">
        <v>71</v>
      </c>
      <c r="BT230">
        <v>3</v>
      </c>
      <c r="BU230" t="s">
        <v>8</v>
      </c>
      <c r="BV230">
        <v>1</v>
      </c>
      <c r="BW230" t="s">
        <v>31</v>
      </c>
      <c r="BX230" t="s">
        <v>77</v>
      </c>
      <c r="BY230">
        <v>2</v>
      </c>
      <c r="BZ230">
        <v>2</v>
      </c>
      <c r="CA230" t="s">
        <v>55</v>
      </c>
      <c r="CB230" t="s">
        <v>55</v>
      </c>
      <c r="CC230" t="s">
        <v>55</v>
      </c>
      <c r="CD230" t="s">
        <v>54</v>
      </c>
      <c r="CE230" t="s">
        <v>55</v>
      </c>
      <c r="CF230" t="s">
        <v>54</v>
      </c>
      <c r="CG230">
        <v>1</v>
      </c>
      <c r="CH230">
        <v>1</v>
      </c>
      <c r="CI230">
        <v>1</v>
      </c>
      <c r="CJ230">
        <v>0</v>
      </c>
      <c r="CK230">
        <v>1</v>
      </c>
      <c r="CL230">
        <v>0</v>
      </c>
      <c r="CM230">
        <f t="shared" si="31"/>
        <v>4</v>
      </c>
    </row>
    <row r="231" spans="1:91" x14ac:dyDescent="0.25">
      <c r="A231">
        <v>264</v>
      </c>
      <c r="B231">
        <v>40</v>
      </c>
      <c r="C231">
        <f t="shared" si="24"/>
        <v>2</v>
      </c>
      <c r="D231" t="s">
        <v>42</v>
      </c>
      <c r="E231">
        <v>2</v>
      </c>
      <c r="I231" t="s">
        <v>81</v>
      </c>
      <c r="J231">
        <v>1</v>
      </c>
      <c r="K231" t="s">
        <v>46</v>
      </c>
      <c r="L231">
        <v>1</v>
      </c>
      <c r="M231" t="s">
        <v>51</v>
      </c>
      <c r="N231">
        <v>3</v>
      </c>
      <c r="O231" t="s">
        <v>55</v>
      </c>
      <c r="P231">
        <v>0</v>
      </c>
      <c r="Q231" t="s">
        <v>54</v>
      </c>
      <c r="R231">
        <v>1</v>
      </c>
      <c r="S231" t="s">
        <v>55</v>
      </c>
      <c r="T231">
        <v>0</v>
      </c>
      <c r="U231" t="s">
        <v>55</v>
      </c>
      <c r="V231">
        <v>0</v>
      </c>
      <c r="W231" t="s">
        <v>54</v>
      </c>
      <c r="X231">
        <v>1</v>
      </c>
      <c r="Y231" t="s">
        <v>55</v>
      </c>
      <c r="Z231">
        <v>0</v>
      </c>
      <c r="AA231" t="s">
        <v>54</v>
      </c>
      <c r="AB231">
        <v>1</v>
      </c>
      <c r="AC231">
        <f t="shared" si="25"/>
        <v>3</v>
      </c>
      <c r="AD231">
        <f t="shared" si="26"/>
        <v>0</v>
      </c>
      <c r="AE231" t="s">
        <v>55</v>
      </c>
      <c r="AF231">
        <v>0</v>
      </c>
      <c r="AL231">
        <f t="shared" si="27"/>
        <v>3</v>
      </c>
      <c r="AM231">
        <f t="shared" si="28"/>
        <v>0</v>
      </c>
      <c r="AN231" t="s">
        <v>61</v>
      </c>
      <c r="AO231">
        <v>5</v>
      </c>
      <c r="AP231" t="s">
        <v>23</v>
      </c>
      <c r="AQ231">
        <v>2</v>
      </c>
      <c r="AR231" t="s">
        <v>61</v>
      </c>
      <c r="AS231" t="s">
        <v>61</v>
      </c>
      <c r="AT231" t="s">
        <v>61</v>
      </c>
      <c r="AU231" t="s">
        <v>60</v>
      </c>
      <c r="AV231">
        <v>5</v>
      </c>
      <c r="AW231">
        <v>5</v>
      </c>
      <c r="AX231">
        <v>5</v>
      </c>
      <c r="AY231">
        <v>5</v>
      </c>
      <c r="AZ231">
        <f t="shared" si="29"/>
        <v>20</v>
      </c>
      <c r="BA231">
        <f t="shared" si="30"/>
        <v>2</v>
      </c>
      <c r="BB231" t="s">
        <v>55</v>
      </c>
      <c r="BC231" t="s">
        <v>55</v>
      </c>
      <c r="BD231" t="s">
        <v>55</v>
      </c>
      <c r="BE231" t="s">
        <v>55</v>
      </c>
      <c r="BF231" t="s">
        <v>55</v>
      </c>
      <c r="BG231" t="s">
        <v>54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3</v>
      </c>
      <c r="BO231" t="s">
        <v>60</v>
      </c>
      <c r="BP231">
        <v>1</v>
      </c>
      <c r="BQ231" t="s">
        <v>55</v>
      </c>
      <c r="BR231">
        <v>0</v>
      </c>
      <c r="BX231" t="s">
        <v>78</v>
      </c>
      <c r="BY231">
        <v>1</v>
      </c>
      <c r="BZ231">
        <v>1</v>
      </c>
      <c r="CA231" t="s">
        <v>55</v>
      </c>
      <c r="CB231" t="s">
        <v>55</v>
      </c>
      <c r="CC231" t="s">
        <v>55</v>
      </c>
      <c r="CD231" t="s">
        <v>54</v>
      </c>
      <c r="CE231" t="s">
        <v>55</v>
      </c>
      <c r="CF231" t="s">
        <v>55</v>
      </c>
      <c r="CG231">
        <v>1</v>
      </c>
      <c r="CH231">
        <v>1</v>
      </c>
      <c r="CI231">
        <v>1</v>
      </c>
      <c r="CJ231">
        <v>0</v>
      </c>
      <c r="CK231">
        <v>1</v>
      </c>
      <c r="CL231">
        <v>1</v>
      </c>
      <c r="CM231">
        <f t="shared" si="31"/>
        <v>5</v>
      </c>
    </row>
    <row r="232" spans="1:91" x14ac:dyDescent="0.25">
      <c r="A232">
        <v>265</v>
      </c>
      <c r="B232">
        <v>21</v>
      </c>
      <c r="C232">
        <f t="shared" si="24"/>
        <v>1</v>
      </c>
      <c r="D232" t="s">
        <v>41</v>
      </c>
      <c r="E232">
        <v>1</v>
      </c>
      <c r="I232" t="s">
        <v>81</v>
      </c>
      <c r="J232">
        <v>1</v>
      </c>
      <c r="K232" t="s">
        <v>47</v>
      </c>
      <c r="L232">
        <v>2</v>
      </c>
      <c r="M232" t="s">
        <v>49</v>
      </c>
      <c r="N232">
        <v>1</v>
      </c>
      <c r="O232" t="s">
        <v>55</v>
      </c>
      <c r="P232">
        <v>0</v>
      </c>
      <c r="Q232" t="s">
        <v>54</v>
      </c>
      <c r="R232">
        <v>1</v>
      </c>
      <c r="S232" t="s">
        <v>55</v>
      </c>
      <c r="T232">
        <v>0</v>
      </c>
      <c r="U232" t="s">
        <v>55</v>
      </c>
      <c r="V232">
        <v>0</v>
      </c>
      <c r="W232" t="s">
        <v>54</v>
      </c>
      <c r="X232">
        <v>1</v>
      </c>
      <c r="Y232" t="s">
        <v>55</v>
      </c>
      <c r="Z232">
        <v>0</v>
      </c>
      <c r="AA232" t="s">
        <v>54</v>
      </c>
      <c r="AB232">
        <v>1</v>
      </c>
      <c r="AC232">
        <f t="shared" si="25"/>
        <v>3</v>
      </c>
      <c r="AD232">
        <f t="shared" si="26"/>
        <v>0</v>
      </c>
      <c r="AE232" t="s">
        <v>54</v>
      </c>
      <c r="AF232">
        <v>1</v>
      </c>
      <c r="AG232" t="b">
        <v>0</v>
      </c>
      <c r="AH232">
        <v>1</v>
      </c>
      <c r="AI232" t="s">
        <v>57</v>
      </c>
      <c r="AJ232">
        <v>1</v>
      </c>
      <c r="AK232">
        <v>0</v>
      </c>
      <c r="AL232">
        <f t="shared" si="27"/>
        <v>4</v>
      </c>
      <c r="AM232">
        <f t="shared" si="28"/>
        <v>0</v>
      </c>
      <c r="AN232" t="s">
        <v>63</v>
      </c>
      <c r="AO232">
        <v>4</v>
      </c>
      <c r="AP232" t="s">
        <v>66</v>
      </c>
      <c r="AQ232">
        <v>3</v>
      </c>
      <c r="AR232" t="s">
        <v>61</v>
      </c>
      <c r="AS232" t="s">
        <v>60</v>
      </c>
      <c r="AT232" t="s">
        <v>61</v>
      </c>
      <c r="AU232" t="s">
        <v>63</v>
      </c>
      <c r="AV232">
        <v>5</v>
      </c>
      <c r="AW232">
        <v>1</v>
      </c>
      <c r="AX232">
        <v>5</v>
      </c>
      <c r="AY232">
        <v>2</v>
      </c>
      <c r="AZ232">
        <f t="shared" si="29"/>
        <v>13</v>
      </c>
      <c r="BA232">
        <f t="shared" si="30"/>
        <v>1</v>
      </c>
      <c r="BB232" t="s">
        <v>55</v>
      </c>
      <c r="BD232" t="s">
        <v>55</v>
      </c>
      <c r="BE232" t="s">
        <v>55</v>
      </c>
      <c r="BF232" t="s">
        <v>55</v>
      </c>
      <c r="BG232" t="s">
        <v>54</v>
      </c>
      <c r="BH232">
        <v>0</v>
      </c>
      <c r="BJ232">
        <v>0</v>
      </c>
      <c r="BK232">
        <v>0</v>
      </c>
      <c r="BL232">
        <v>0</v>
      </c>
      <c r="BM232">
        <v>3</v>
      </c>
      <c r="BO232" t="s">
        <v>61</v>
      </c>
      <c r="BP232">
        <v>5</v>
      </c>
      <c r="BQ232" t="s">
        <v>54</v>
      </c>
      <c r="BR232">
        <v>1</v>
      </c>
      <c r="BS232" t="s">
        <v>72</v>
      </c>
      <c r="BT232">
        <v>4</v>
      </c>
      <c r="BU232" t="s">
        <v>8</v>
      </c>
      <c r="BV232">
        <v>1</v>
      </c>
      <c r="BW232" t="s">
        <v>20</v>
      </c>
      <c r="BX232" t="s">
        <v>78</v>
      </c>
      <c r="BY232">
        <v>1</v>
      </c>
      <c r="BZ232">
        <v>1</v>
      </c>
      <c r="CA232" t="s">
        <v>55</v>
      </c>
      <c r="CB232" t="s">
        <v>54</v>
      </c>
      <c r="CC232" t="s">
        <v>54</v>
      </c>
      <c r="CD232" t="s">
        <v>54</v>
      </c>
      <c r="CE232" t="s">
        <v>54</v>
      </c>
      <c r="CF232" t="s">
        <v>55</v>
      </c>
      <c r="CG232">
        <v>1</v>
      </c>
      <c r="CH232">
        <v>0</v>
      </c>
      <c r="CI232">
        <v>0</v>
      </c>
      <c r="CJ232">
        <v>0</v>
      </c>
      <c r="CK232">
        <v>0</v>
      </c>
      <c r="CL232">
        <v>1</v>
      </c>
      <c r="CM232">
        <f t="shared" si="31"/>
        <v>2</v>
      </c>
    </row>
    <row r="233" spans="1:91" x14ac:dyDescent="0.25">
      <c r="A233">
        <v>266</v>
      </c>
      <c r="B233">
        <v>26</v>
      </c>
      <c r="C233">
        <f t="shared" si="24"/>
        <v>1</v>
      </c>
      <c r="D233" t="s">
        <v>41</v>
      </c>
      <c r="E233">
        <v>1</v>
      </c>
      <c r="I233" t="s">
        <v>81</v>
      </c>
      <c r="J233">
        <v>1</v>
      </c>
      <c r="K233" t="s">
        <v>47</v>
      </c>
      <c r="L233">
        <v>2</v>
      </c>
      <c r="M233" t="s">
        <v>51</v>
      </c>
      <c r="N233">
        <v>3</v>
      </c>
      <c r="O233" t="s">
        <v>55</v>
      </c>
      <c r="P233">
        <v>0</v>
      </c>
      <c r="Q233" t="s">
        <v>54</v>
      </c>
      <c r="R233">
        <v>1</v>
      </c>
      <c r="S233" t="s">
        <v>55</v>
      </c>
      <c r="T233">
        <v>0</v>
      </c>
      <c r="U233" t="s">
        <v>55</v>
      </c>
      <c r="V233">
        <v>0</v>
      </c>
      <c r="W233" t="s">
        <v>54</v>
      </c>
      <c r="X233">
        <v>1</v>
      </c>
      <c r="Y233" t="s">
        <v>55</v>
      </c>
      <c r="Z233">
        <v>0</v>
      </c>
      <c r="AA233" t="s">
        <v>54</v>
      </c>
      <c r="AB233">
        <v>1</v>
      </c>
      <c r="AC233">
        <f t="shared" si="25"/>
        <v>3</v>
      </c>
      <c r="AD233">
        <f t="shared" si="26"/>
        <v>0</v>
      </c>
      <c r="AE233" t="s">
        <v>54</v>
      </c>
      <c r="AF233">
        <v>1</v>
      </c>
      <c r="AG233" t="b">
        <v>0</v>
      </c>
      <c r="AH233">
        <v>1</v>
      </c>
      <c r="AI233" t="s">
        <v>59</v>
      </c>
      <c r="AJ233">
        <v>3</v>
      </c>
      <c r="AK233">
        <v>0</v>
      </c>
      <c r="AL233">
        <f t="shared" si="27"/>
        <v>4</v>
      </c>
      <c r="AM233">
        <f t="shared" si="28"/>
        <v>0</v>
      </c>
      <c r="AN233" t="s">
        <v>64</v>
      </c>
      <c r="AO233">
        <v>3</v>
      </c>
      <c r="AP233" t="s">
        <v>23</v>
      </c>
      <c r="AQ233">
        <v>2</v>
      </c>
      <c r="AR233" t="s">
        <v>62</v>
      </c>
      <c r="AS233" t="s">
        <v>61</v>
      </c>
      <c r="AT233" t="s">
        <v>62</v>
      </c>
      <c r="AU233" t="s">
        <v>60</v>
      </c>
      <c r="AV233">
        <v>2</v>
      </c>
      <c r="AW233">
        <v>5</v>
      </c>
      <c r="AX233">
        <v>2</v>
      </c>
      <c r="AY233">
        <v>5</v>
      </c>
      <c r="AZ233">
        <f t="shared" si="29"/>
        <v>14</v>
      </c>
      <c r="BA233">
        <f t="shared" si="30"/>
        <v>1</v>
      </c>
      <c r="BB233" t="s">
        <v>55</v>
      </c>
      <c r="BC233" t="s">
        <v>55</v>
      </c>
      <c r="BD233" t="s">
        <v>55</v>
      </c>
      <c r="BE233" t="s">
        <v>55</v>
      </c>
      <c r="BF233" t="s">
        <v>55</v>
      </c>
      <c r="BG233" t="s">
        <v>54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3</v>
      </c>
      <c r="BO233" t="s">
        <v>60</v>
      </c>
      <c r="BP233">
        <v>1</v>
      </c>
      <c r="BQ233" t="s">
        <v>54</v>
      </c>
      <c r="BR233">
        <v>1</v>
      </c>
      <c r="BS233" t="s">
        <v>71</v>
      </c>
      <c r="BT233">
        <v>3</v>
      </c>
      <c r="BU233" t="s">
        <v>73</v>
      </c>
      <c r="BV233">
        <v>2</v>
      </c>
      <c r="BX233" t="s">
        <v>78</v>
      </c>
      <c r="BY233">
        <v>1</v>
      </c>
      <c r="BZ233">
        <v>1</v>
      </c>
      <c r="CA233" t="s">
        <v>55</v>
      </c>
      <c r="CB233" t="s">
        <v>55</v>
      </c>
      <c r="CC233" t="s">
        <v>55</v>
      </c>
      <c r="CD233" t="s">
        <v>54</v>
      </c>
      <c r="CE233" t="s">
        <v>54</v>
      </c>
      <c r="CF233" t="s">
        <v>54</v>
      </c>
      <c r="CG233">
        <v>1</v>
      </c>
      <c r="CH233">
        <v>1</v>
      </c>
      <c r="CI233">
        <v>1</v>
      </c>
      <c r="CJ233">
        <v>0</v>
      </c>
      <c r="CK233">
        <v>0</v>
      </c>
      <c r="CL233">
        <v>0</v>
      </c>
      <c r="CM233">
        <f t="shared" si="31"/>
        <v>3</v>
      </c>
    </row>
    <row r="234" spans="1:91" x14ac:dyDescent="0.25">
      <c r="A234">
        <v>267</v>
      </c>
      <c r="B234">
        <v>19</v>
      </c>
      <c r="C234">
        <f t="shared" si="24"/>
        <v>1</v>
      </c>
      <c r="D234" t="s">
        <v>41</v>
      </c>
      <c r="E234">
        <v>1</v>
      </c>
      <c r="I234" t="s">
        <v>81</v>
      </c>
      <c r="J234">
        <v>1</v>
      </c>
      <c r="K234" t="s">
        <v>47</v>
      </c>
      <c r="L234">
        <v>2</v>
      </c>
      <c r="M234" t="s">
        <v>49</v>
      </c>
      <c r="N234">
        <v>1</v>
      </c>
      <c r="O234" t="s">
        <v>55</v>
      </c>
      <c r="P234">
        <v>0</v>
      </c>
      <c r="Q234" t="s">
        <v>54</v>
      </c>
      <c r="R234">
        <v>1</v>
      </c>
      <c r="S234" t="s">
        <v>55</v>
      </c>
      <c r="T234">
        <v>0</v>
      </c>
      <c r="U234" t="s">
        <v>55</v>
      </c>
      <c r="V234">
        <v>0</v>
      </c>
      <c r="W234" t="s">
        <v>55</v>
      </c>
      <c r="X234">
        <v>0</v>
      </c>
      <c r="Y234" t="s">
        <v>55</v>
      </c>
      <c r="Z234">
        <v>0</v>
      </c>
      <c r="AA234" t="s">
        <v>54</v>
      </c>
      <c r="AB234">
        <v>1</v>
      </c>
      <c r="AC234">
        <f t="shared" si="25"/>
        <v>2</v>
      </c>
      <c r="AD234">
        <f t="shared" si="26"/>
        <v>0</v>
      </c>
      <c r="AE234" t="s">
        <v>55</v>
      </c>
      <c r="AF234">
        <v>0</v>
      </c>
      <c r="AL234">
        <f t="shared" si="27"/>
        <v>2</v>
      </c>
      <c r="AM234">
        <f t="shared" si="28"/>
        <v>0</v>
      </c>
      <c r="AN234" t="s">
        <v>61</v>
      </c>
      <c r="AO234">
        <v>5</v>
      </c>
      <c r="AP234" t="s">
        <v>23</v>
      </c>
      <c r="AQ234">
        <v>2</v>
      </c>
      <c r="AR234" t="s">
        <v>61</v>
      </c>
      <c r="AS234" t="s">
        <v>62</v>
      </c>
      <c r="AT234" t="s">
        <v>61</v>
      </c>
      <c r="AU234" t="s">
        <v>62</v>
      </c>
      <c r="AV234">
        <v>5</v>
      </c>
      <c r="AW234">
        <v>2</v>
      </c>
      <c r="AX234">
        <v>5</v>
      </c>
      <c r="AY234">
        <v>4</v>
      </c>
      <c r="AZ234">
        <f t="shared" si="29"/>
        <v>16</v>
      </c>
      <c r="BA234">
        <f t="shared" si="30"/>
        <v>2</v>
      </c>
      <c r="BB234" t="s">
        <v>55</v>
      </c>
      <c r="BC234" t="s">
        <v>55</v>
      </c>
      <c r="BD234" t="s">
        <v>55</v>
      </c>
      <c r="BE234" t="s">
        <v>55</v>
      </c>
      <c r="BF234" t="s">
        <v>55</v>
      </c>
      <c r="BG234" t="s">
        <v>54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3</v>
      </c>
      <c r="BO234" t="s">
        <v>60</v>
      </c>
      <c r="BP234">
        <v>1</v>
      </c>
      <c r="BQ234" t="s">
        <v>55</v>
      </c>
      <c r="BR234">
        <v>0</v>
      </c>
      <c r="BX234" t="s">
        <v>78</v>
      </c>
      <c r="BY234">
        <v>1</v>
      </c>
      <c r="BZ234">
        <v>1</v>
      </c>
      <c r="CA234" t="s">
        <v>55</v>
      </c>
      <c r="CB234" t="s">
        <v>55</v>
      </c>
      <c r="CC234" t="s">
        <v>55</v>
      </c>
      <c r="CD234" t="s">
        <v>54</v>
      </c>
      <c r="CE234" t="s">
        <v>55</v>
      </c>
      <c r="CF234" t="s">
        <v>54</v>
      </c>
      <c r="CG234">
        <v>1</v>
      </c>
      <c r="CH234">
        <v>1</v>
      </c>
      <c r="CI234">
        <v>1</v>
      </c>
      <c r="CJ234">
        <v>0</v>
      </c>
      <c r="CK234">
        <v>1</v>
      </c>
      <c r="CL234">
        <v>0</v>
      </c>
      <c r="CM234">
        <f t="shared" si="31"/>
        <v>4</v>
      </c>
    </row>
    <row r="235" spans="1:91" x14ac:dyDescent="0.25">
      <c r="A235">
        <v>268</v>
      </c>
      <c r="B235">
        <v>43</v>
      </c>
      <c r="C235">
        <f t="shared" si="24"/>
        <v>2</v>
      </c>
      <c r="D235" t="s">
        <v>41</v>
      </c>
      <c r="E235">
        <v>1</v>
      </c>
      <c r="I235" t="s">
        <v>81</v>
      </c>
      <c r="J235">
        <v>1</v>
      </c>
      <c r="K235" t="s">
        <v>48</v>
      </c>
      <c r="L235">
        <v>3</v>
      </c>
      <c r="M235" t="s">
        <v>51</v>
      </c>
      <c r="N235">
        <v>3</v>
      </c>
      <c r="O235" t="s">
        <v>55</v>
      </c>
      <c r="P235">
        <v>0</v>
      </c>
      <c r="Q235" t="s">
        <v>54</v>
      </c>
      <c r="R235">
        <v>1</v>
      </c>
      <c r="S235" t="s">
        <v>54</v>
      </c>
      <c r="T235">
        <v>1</v>
      </c>
      <c r="U235" t="s">
        <v>55</v>
      </c>
      <c r="V235">
        <v>0</v>
      </c>
      <c r="W235" t="s">
        <v>55</v>
      </c>
      <c r="X235">
        <v>0</v>
      </c>
      <c r="Y235" t="s">
        <v>55</v>
      </c>
      <c r="Z235">
        <v>0</v>
      </c>
      <c r="AA235" t="s">
        <v>54</v>
      </c>
      <c r="AB235">
        <v>1</v>
      </c>
      <c r="AC235">
        <f t="shared" si="25"/>
        <v>3</v>
      </c>
      <c r="AD235">
        <f t="shared" si="26"/>
        <v>0</v>
      </c>
      <c r="AE235" t="s">
        <v>54</v>
      </c>
      <c r="AF235">
        <v>1</v>
      </c>
      <c r="AG235" t="b">
        <v>1</v>
      </c>
      <c r="AH235">
        <v>0</v>
      </c>
      <c r="AI235" t="s">
        <v>56</v>
      </c>
      <c r="AJ235">
        <v>0</v>
      </c>
      <c r="AK235">
        <v>0</v>
      </c>
      <c r="AL235">
        <f t="shared" si="27"/>
        <v>3</v>
      </c>
      <c r="AM235">
        <f t="shared" si="28"/>
        <v>0</v>
      </c>
      <c r="AN235" t="s">
        <v>61</v>
      </c>
      <c r="AO235">
        <v>5</v>
      </c>
      <c r="AP235" t="s">
        <v>23</v>
      </c>
      <c r="AQ235">
        <v>2</v>
      </c>
      <c r="AR235" t="s">
        <v>61</v>
      </c>
      <c r="AS235" t="s">
        <v>61</v>
      </c>
      <c r="AT235" t="s">
        <v>61</v>
      </c>
      <c r="AU235" t="s">
        <v>61</v>
      </c>
      <c r="AV235">
        <v>5</v>
      </c>
      <c r="AW235">
        <v>5</v>
      </c>
      <c r="AX235">
        <v>5</v>
      </c>
      <c r="AY235">
        <v>1</v>
      </c>
      <c r="AZ235">
        <f t="shared" si="29"/>
        <v>16</v>
      </c>
      <c r="BA235">
        <f t="shared" si="30"/>
        <v>2</v>
      </c>
      <c r="BB235" t="s">
        <v>55</v>
      </c>
      <c r="BC235" t="s">
        <v>55</v>
      </c>
      <c r="BD235" t="s">
        <v>54</v>
      </c>
      <c r="BE235" t="s">
        <v>55</v>
      </c>
      <c r="BF235" t="s">
        <v>55</v>
      </c>
      <c r="BG235" t="s">
        <v>55</v>
      </c>
      <c r="BH235">
        <v>0</v>
      </c>
      <c r="BI235">
        <v>0</v>
      </c>
      <c r="BJ235">
        <v>0</v>
      </c>
      <c r="BK235">
        <v>1</v>
      </c>
      <c r="BL235">
        <v>0</v>
      </c>
      <c r="BM235">
        <v>0</v>
      </c>
      <c r="BO235" t="s">
        <v>68</v>
      </c>
      <c r="BP235">
        <v>2</v>
      </c>
      <c r="BQ235" t="s">
        <v>54</v>
      </c>
      <c r="BR235">
        <v>1</v>
      </c>
      <c r="BS235" t="s">
        <v>69</v>
      </c>
      <c r="BT235">
        <v>1</v>
      </c>
      <c r="BU235" t="s">
        <v>73</v>
      </c>
      <c r="BV235">
        <v>2</v>
      </c>
      <c r="BX235" t="s">
        <v>76</v>
      </c>
      <c r="BY235">
        <v>4</v>
      </c>
      <c r="BZ235">
        <v>3</v>
      </c>
      <c r="CA235" t="s">
        <v>55</v>
      </c>
      <c r="CB235" t="s">
        <v>55</v>
      </c>
      <c r="CC235" t="s">
        <v>54</v>
      </c>
      <c r="CD235" t="s">
        <v>54</v>
      </c>
      <c r="CE235" t="s">
        <v>55</v>
      </c>
      <c r="CF235" t="s">
        <v>55</v>
      </c>
      <c r="CG235">
        <v>1</v>
      </c>
      <c r="CH235">
        <v>1</v>
      </c>
      <c r="CI235">
        <v>0</v>
      </c>
      <c r="CJ235">
        <v>0</v>
      </c>
      <c r="CK235">
        <v>1</v>
      </c>
      <c r="CL235">
        <v>1</v>
      </c>
      <c r="CM235">
        <f t="shared" si="31"/>
        <v>4</v>
      </c>
    </row>
    <row r="236" spans="1:91" x14ac:dyDescent="0.25">
      <c r="A236">
        <v>269</v>
      </c>
      <c r="B236">
        <v>56</v>
      </c>
      <c r="C236">
        <f t="shared" si="24"/>
        <v>3</v>
      </c>
      <c r="D236" t="s">
        <v>41</v>
      </c>
      <c r="E236">
        <v>1</v>
      </c>
      <c r="I236" t="s">
        <v>81</v>
      </c>
      <c r="J236">
        <v>1</v>
      </c>
      <c r="K236" t="s">
        <v>47</v>
      </c>
      <c r="L236">
        <v>2</v>
      </c>
      <c r="M236" t="s">
        <v>50</v>
      </c>
      <c r="N236">
        <v>2</v>
      </c>
      <c r="O236" t="s">
        <v>55</v>
      </c>
      <c r="P236">
        <v>0</v>
      </c>
      <c r="Q236" t="s">
        <v>54</v>
      </c>
      <c r="R236">
        <v>1</v>
      </c>
      <c r="S236" t="s">
        <v>55</v>
      </c>
      <c r="T236">
        <v>0</v>
      </c>
      <c r="U236" t="s">
        <v>55</v>
      </c>
      <c r="V236">
        <v>0</v>
      </c>
      <c r="W236" t="s">
        <v>55</v>
      </c>
      <c r="X236">
        <v>0</v>
      </c>
      <c r="Y236" t="s">
        <v>55</v>
      </c>
      <c r="Z236">
        <v>0</v>
      </c>
      <c r="AA236" t="s">
        <v>54</v>
      </c>
      <c r="AB236">
        <v>1</v>
      </c>
      <c r="AC236">
        <f t="shared" si="25"/>
        <v>2</v>
      </c>
      <c r="AD236">
        <f t="shared" si="26"/>
        <v>0</v>
      </c>
      <c r="AE236" t="s">
        <v>55</v>
      </c>
      <c r="AF236">
        <v>0</v>
      </c>
      <c r="AL236">
        <f t="shared" si="27"/>
        <v>2</v>
      </c>
      <c r="AM236">
        <f t="shared" si="28"/>
        <v>0</v>
      </c>
      <c r="AN236" t="s">
        <v>61</v>
      </c>
      <c r="AO236">
        <v>5</v>
      </c>
      <c r="AP236" t="s">
        <v>12</v>
      </c>
      <c r="AQ236">
        <v>4</v>
      </c>
      <c r="AR236" t="s">
        <v>62</v>
      </c>
      <c r="AS236" t="s">
        <v>61</v>
      </c>
      <c r="AT236" t="s">
        <v>61</v>
      </c>
      <c r="AU236" t="s">
        <v>61</v>
      </c>
      <c r="AV236">
        <v>2</v>
      </c>
      <c r="AW236">
        <v>5</v>
      </c>
      <c r="AX236">
        <v>5</v>
      </c>
      <c r="AY236">
        <v>1</v>
      </c>
      <c r="AZ236">
        <f t="shared" si="29"/>
        <v>13</v>
      </c>
      <c r="BA236">
        <f t="shared" si="30"/>
        <v>1</v>
      </c>
      <c r="BB236" t="s">
        <v>55</v>
      </c>
      <c r="BC236" t="s">
        <v>55</v>
      </c>
      <c r="BD236" t="s">
        <v>54</v>
      </c>
      <c r="BE236" t="s">
        <v>55</v>
      </c>
      <c r="BF236" t="s">
        <v>55</v>
      </c>
      <c r="BG236" t="s">
        <v>55</v>
      </c>
      <c r="BH236">
        <v>0</v>
      </c>
      <c r="BI236">
        <v>0</v>
      </c>
      <c r="BJ236">
        <v>0</v>
      </c>
      <c r="BK236">
        <v>1</v>
      </c>
      <c r="BL236">
        <v>0</v>
      </c>
      <c r="BM236">
        <v>0</v>
      </c>
      <c r="BO236" t="s">
        <v>63</v>
      </c>
      <c r="BP236">
        <v>4</v>
      </c>
      <c r="BQ236" t="s">
        <v>55</v>
      </c>
      <c r="BR236">
        <v>0</v>
      </c>
      <c r="BX236" t="s">
        <v>78</v>
      </c>
      <c r="BY236">
        <v>1</v>
      </c>
      <c r="BZ236">
        <v>1</v>
      </c>
      <c r="CA236" t="s">
        <v>55</v>
      </c>
      <c r="CB236" t="s">
        <v>54</v>
      </c>
      <c r="CC236" t="s">
        <v>55</v>
      </c>
      <c r="CD236" t="s">
        <v>54</v>
      </c>
      <c r="CE236" t="s">
        <v>54</v>
      </c>
      <c r="CF236" t="s">
        <v>55</v>
      </c>
      <c r="CG236">
        <v>1</v>
      </c>
      <c r="CH236">
        <v>0</v>
      </c>
      <c r="CI236">
        <v>1</v>
      </c>
      <c r="CJ236">
        <v>0</v>
      </c>
      <c r="CK236">
        <v>0</v>
      </c>
      <c r="CL236">
        <v>1</v>
      </c>
      <c r="CM236">
        <f t="shared" si="31"/>
        <v>3</v>
      </c>
    </row>
    <row r="237" spans="1:91" x14ac:dyDescent="0.25">
      <c r="A237">
        <v>270</v>
      </c>
      <c r="B237">
        <v>40</v>
      </c>
      <c r="C237">
        <f t="shared" si="24"/>
        <v>2</v>
      </c>
      <c r="D237" t="s">
        <v>42</v>
      </c>
      <c r="E237">
        <v>2</v>
      </c>
      <c r="I237" t="s">
        <v>81</v>
      </c>
      <c r="J237">
        <v>1</v>
      </c>
      <c r="K237" t="s">
        <v>46</v>
      </c>
      <c r="L237">
        <v>1</v>
      </c>
      <c r="M237" t="s">
        <v>52</v>
      </c>
      <c r="N237">
        <v>4</v>
      </c>
      <c r="O237" t="s">
        <v>55</v>
      </c>
      <c r="P237">
        <v>0</v>
      </c>
      <c r="Q237" t="s">
        <v>54</v>
      </c>
      <c r="R237">
        <v>1</v>
      </c>
      <c r="S237" t="s">
        <v>55</v>
      </c>
      <c r="T237">
        <v>0</v>
      </c>
      <c r="U237" t="s">
        <v>55</v>
      </c>
      <c r="V237">
        <v>0</v>
      </c>
      <c r="W237" t="s">
        <v>55</v>
      </c>
      <c r="X237">
        <v>0</v>
      </c>
      <c r="Y237" t="s">
        <v>55</v>
      </c>
      <c r="Z237">
        <v>0</v>
      </c>
      <c r="AA237" t="s">
        <v>54</v>
      </c>
      <c r="AB237">
        <v>1</v>
      </c>
      <c r="AC237">
        <f t="shared" si="25"/>
        <v>2</v>
      </c>
      <c r="AD237">
        <f t="shared" si="26"/>
        <v>0</v>
      </c>
      <c r="AE237" t="s">
        <v>55</v>
      </c>
      <c r="AF237">
        <v>0</v>
      </c>
      <c r="AL237">
        <f t="shared" si="27"/>
        <v>2</v>
      </c>
      <c r="AM237">
        <f t="shared" si="28"/>
        <v>0</v>
      </c>
      <c r="AN237" t="s">
        <v>62</v>
      </c>
      <c r="AO237">
        <v>2</v>
      </c>
      <c r="AP237" t="s">
        <v>23</v>
      </c>
      <c r="AQ237">
        <v>2</v>
      </c>
      <c r="AR237" t="s">
        <v>63</v>
      </c>
      <c r="AS237" t="s">
        <v>62</v>
      </c>
      <c r="AT237" t="s">
        <v>63</v>
      </c>
      <c r="AU237" t="s">
        <v>61</v>
      </c>
      <c r="AV237">
        <v>4</v>
      </c>
      <c r="AW237">
        <v>2</v>
      </c>
      <c r="AX237">
        <v>4</v>
      </c>
      <c r="AY237">
        <v>1</v>
      </c>
      <c r="AZ237">
        <f t="shared" si="29"/>
        <v>11</v>
      </c>
      <c r="BA237">
        <f t="shared" si="30"/>
        <v>0</v>
      </c>
      <c r="BB237" t="s">
        <v>55</v>
      </c>
      <c r="BC237" t="s">
        <v>55</v>
      </c>
      <c r="BD237" t="s">
        <v>55</v>
      </c>
      <c r="BE237" t="s">
        <v>55</v>
      </c>
      <c r="BF237" t="s">
        <v>55</v>
      </c>
      <c r="BG237" t="s">
        <v>54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3</v>
      </c>
      <c r="BO237" t="s">
        <v>64</v>
      </c>
      <c r="BP237">
        <v>3</v>
      </c>
      <c r="BQ237" t="s">
        <v>55</v>
      </c>
      <c r="BR237">
        <v>0</v>
      </c>
      <c r="BX237" t="s">
        <v>78</v>
      </c>
      <c r="BY237">
        <v>1</v>
      </c>
      <c r="BZ237">
        <v>1</v>
      </c>
      <c r="CA237" t="s">
        <v>55</v>
      </c>
      <c r="CB237" t="s">
        <v>55</v>
      </c>
      <c r="CC237" t="s">
        <v>55</v>
      </c>
      <c r="CD237" t="s">
        <v>54</v>
      </c>
      <c r="CE237" t="s">
        <v>54</v>
      </c>
      <c r="CF237" t="s">
        <v>55</v>
      </c>
      <c r="CG237">
        <v>1</v>
      </c>
      <c r="CH237">
        <v>1</v>
      </c>
      <c r="CI237">
        <v>1</v>
      </c>
      <c r="CJ237">
        <v>0</v>
      </c>
      <c r="CK237">
        <v>0</v>
      </c>
      <c r="CL237">
        <v>1</v>
      </c>
      <c r="CM237">
        <f t="shared" si="31"/>
        <v>4</v>
      </c>
    </row>
    <row r="238" spans="1:91" x14ac:dyDescent="0.25">
      <c r="A238">
        <v>271</v>
      </c>
      <c r="B238">
        <v>19</v>
      </c>
      <c r="C238">
        <f t="shared" si="24"/>
        <v>1</v>
      </c>
      <c r="D238" t="s">
        <v>41</v>
      </c>
      <c r="E238">
        <v>1</v>
      </c>
      <c r="I238" t="s">
        <v>81</v>
      </c>
      <c r="J238">
        <v>1</v>
      </c>
      <c r="K238" t="s">
        <v>46</v>
      </c>
      <c r="L238">
        <v>1</v>
      </c>
      <c r="M238" t="s">
        <v>50</v>
      </c>
      <c r="N238">
        <v>2</v>
      </c>
      <c r="O238" t="s">
        <v>55</v>
      </c>
      <c r="P238">
        <v>0</v>
      </c>
      <c r="Q238" t="s">
        <v>55</v>
      </c>
      <c r="R238">
        <v>0</v>
      </c>
      <c r="S238" t="s">
        <v>55</v>
      </c>
      <c r="T238">
        <v>0</v>
      </c>
      <c r="U238" t="s">
        <v>55</v>
      </c>
      <c r="V238">
        <v>0</v>
      </c>
      <c r="W238" t="s">
        <v>54</v>
      </c>
      <c r="X238">
        <v>1</v>
      </c>
      <c r="Y238" t="s">
        <v>55</v>
      </c>
      <c r="Z238">
        <v>0</v>
      </c>
      <c r="AA238" t="s">
        <v>54</v>
      </c>
      <c r="AB238">
        <v>1</v>
      </c>
      <c r="AC238">
        <f t="shared" si="25"/>
        <v>2</v>
      </c>
      <c r="AD238">
        <f t="shared" si="26"/>
        <v>0</v>
      </c>
      <c r="AE238" t="s">
        <v>54</v>
      </c>
      <c r="AF238">
        <v>1</v>
      </c>
      <c r="AG238" t="b">
        <v>1</v>
      </c>
      <c r="AH238">
        <v>0</v>
      </c>
      <c r="AI238" t="s">
        <v>58</v>
      </c>
      <c r="AJ238">
        <v>2</v>
      </c>
      <c r="AK238">
        <v>1</v>
      </c>
      <c r="AL238">
        <f t="shared" si="27"/>
        <v>3</v>
      </c>
      <c r="AM238">
        <f t="shared" si="28"/>
        <v>0</v>
      </c>
      <c r="AN238" t="s">
        <v>62</v>
      </c>
      <c r="AO238">
        <v>2</v>
      </c>
      <c r="AP238" t="s">
        <v>23</v>
      </c>
      <c r="AQ238">
        <v>2</v>
      </c>
      <c r="AR238" t="s">
        <v>62</v>
      </c>
      <c r="AS238" t="s">
        <v>63</v>
      </c>
      <c r="AT238" t="s">
        <v>64</v>
      </c>
      <c r="AU238" t="s">
        <v>63</v>
      </c>
      <c r="AV238">
        <v>2</v>
      </c>
      <c r="AW238">
        <v>4</v>
      </c>
      <c r="AX238">
        <v>3</v>
      </c>
      <c r="AY238">
        <v>2</v>
      </c>
      <c r="AZ238">
        <f t="shared" si="29"/>
        <v>11</v>
      </c>
      <c r="BA238">
        <f t="shared" si="30"/>
        <v>0</v>
      </c>
      <c r="BB238" t="s">
        <v>55</v>
      </c>
      <c r="BC238" t="s">
        <v>55</v>
      </c>
      <c r="BD238" t="s">
        <v>54</v>
      </c>
      <c r="BE238" t="s">
        <v>55</v>
      </c>
      <c r="BF238" t="s">
        <v>55</v>
      </c>
      <c r="BG238" t="s">
        <v>55</v>
      </c>
      <c r="BH238">
        <v>0</v>
      </c>
      <c r="BI238">
        <v>0</v>
      </c>
      <c r="BJ238">
        <v>0</v>
      </c>
      <c r="BK238">
        <v>1</v>
      </c>
      <c r="BL238">
        <v>0</v>
      </c>
      <c r="BM238">
        <v>0</v>
      </c>
      <c r="BO238" t="s">
        <v>60</v>
      </c>
      <c r="BP238">
        <v>1</v>
      </c>
      <c r="BQ238" t="s">
        <v>55</v>
      </c>
      <c r="BR238">
        <v>0</v>
      </c>
      <c r="BX238" t="s">
        <v>78</v>
      </c>
      <c r="BY238">
        <v>1</v>
      </c>
      <c r="BZ238">
        <v>1</v>
      </c>
      <c r="CA238" t="s">
        <v>55</v>
      </c>
      <c r="CB238" t="s">
        <v>55</v>
      </c>
      <c r="CC238" t="s">
        <v>54</v>
      </c>
      <c r="CD238" t="s">
        <v>54</v>
      </c>
      <c r="CE238" t="s">
        <v>54</v>
      </c>
      <c r="CF238" t="s">
        <v>55</v>
      </c>
      <c r="CG238">
        <v>1</v>
      </c>
      <c r="CH238">
        <v>1</v>
      </c>
      <c r="CI238">
        <v>0</v>
      </c>
      <c r="CJ238">
        <v>0</v>
      </c>
      <c r="CK238">
        <v>0</v>
      </c>
      <c r="CL238">
        <v>1</v>
      </c>
      <c r="CM238">
        <f t="shared" si="31"/>
        <v>3</v>
      </c>
    </row>
    <row r="239" spans="1:91" x14ac:dyDescent="0.25">
      <c r="A239">
        <v>272</v>
      </c>
      <c r="B239">
        <v>54</v>
      </c>
      <c r="C239">
        <f t="shared" si="24"/>
        <v>2</v>
      </c>
      <c r="D239" t="s">
        <v>41</v>
      </c>
      <c r="E239">
        <v>1</v>
      </c>
      <c r="I239" t="s">
        <v>81</v>
      </c>
      <c r="J239">
        <v>1</v>
      </c>
      <c r="K239" t="s">
        <v>46</v>
      </c>
      <c r="L239">
        <v>1</v>
      </c>
      <c r="M239" t="s">
        <v>49</v>
      </c>
      <c r="N239">
        <v>1</v>
      </c>
      <c r="O239" t="s">
        <v>55</v>
      </c>
      <c r="P239">
        <v>0</v>
      </c>
      <c r="Q239" t="s">
        <v>54</v>
      </c>
      <c r="R239">
        <v>1</v>
      </c>
      <c r="S239" t="s">
        <v>55</v>
      </c>
      <c r="T239">
        <v>0</v>
      </c>
      <c r="U239" t="s">
        <v>55</v>
      </c>
      <c r="V239">
        <v>0</v>
      </c>
      <c r="W239" t="s">
        <v>55</v>
      </c>
      <c r="X239">
        <v>0</v>
      </c>
      <c r="Y239" t="s">
        <v>55</v>
      </c>
      <c r="Z239">
        <v>0</v>
      </c>
      <c r="AA239" t="s">
        <v>54</v>
      </c>
      <c r="AB239">
        <v>1</v>
      </c>
      <c r="AC239">
        <f t="shared" si="25"/>
        <v>2</v>
      </c>
      <c r="AD239">
        <f t="shared" si="26"/>
        <v>0</v>
      </c>
      <c r="AE239" t="s">
        <v>55</v>
      </c>
      <c r="AF239">
        <v>0</v>
      </c>
      <c r="AL239">
        <f t="shared" si="27"/>
        <v>2</v>
      </c>
      <c r="AM239">
        <f t="shared" si="28"/>
        <v>0</v>
      </c>
      <c r="AN239" t="s">
        <v>61</v>
      </c>
      <c r="AO239">
        <v>5</v>
      </c>
      <c r="AP239" t="s">
        <v>23</v>
      </c>
      <c r="AQ239">
        <v>2</v>
      </c>
      <c r="AR239" t="s">
        <v>64</v>
      </c>
      <c r="AS239" t="s">
        <v>61</v>
      </c>
      <c r="AT239" t="s">
        <v>63</v>
      </c>
      <c r="AU239" t="s">
        <v>60</v>
      </c>
      <c r="AV239">
        <v>3</v>
      </c>
      <c r="AW239">
        <v>5</v>
      </c>
      <c r="AX239">
        <v>4</v>
      </c>
      <c r="AY239">
        <v>5</v>
      </c>
      <c r="AZ239">
        <f t="shared" si="29"/>
        <v>17</v>
      </c>
      <c r="BA239">
        <f t="shared" si="30"/>
        <v>2</v>
      </c>
      <c r="BB239" t="s">
        <v>55</v>
      </c>
      <c r="BC239" t="s">
        <v>55</v>
      </c>
      <c r="BD239" t="s">
        <v>54</v>
      </c>
      <c r="BE239" t="s">
        <v>55</v>
      </c>
      <c r="BF239" t="s">
        <v>55</v>
      </c>
      <c r="BG239" t="s">
        <v>55</v>
      </c>
      <c r="BH239">
        <v>0</v>
      </c>
      <c r="BI239">
        <v>0</v>
      </c>
      <c r="BJ239">
        <v>0</v>
      </c>
      <c r="BK239">
        <v>1</v>
      </c>
      <c r="BL239">
        <v>0</v>
      </c>
      <c r="BM239">
        <v>0</v>
      </c>
      <c r="BO239" t="s">
        <v>60</v>
      </c>
      <c r="BP239">
        <v>1</v>
      </c>
      <c r="BQ239" t="s">
        <v>55</v>
      </c>
      <c r="BR239">
        <v>0</v>
      </c>
      <c r="BX239" t="s">
        <v>78</v>
      </c>
      <c r="BY239">
        <v>1</v>
      </c>
      <c r="BZ239">
        <v>1</v>
      </c>
      <c r="CA239" t="s">
        <v>55</v>
      </c>
      <c r="CB239" t="s">
        <v>55</v>
      </c>
      <c r="CC239" t="s">
        <v>55</v>
      </c>
      <c r="CD239" t="s">
        <v>54</v>
      </c>
      <c r="CE239" t="s">
        <v>55</v>
      </c>
      <c r="CF239" t="s">
        <v>55</v>
      </c>
      <c r="CG239">
        <v>1</v>
      </c>
      <c r="CH239">
        <v>1</v>
      </c>
      <c r="CI239">
        <v>1</v>
      </c>
      <c r="CJ239">
        <v>0</v>
      </c>
      <c r="CK239">
        <v>1</v>
      </c>
      <c r="CL239">
        <v>1</v>
      </c>
      <c r="CM239">
        <f t="shared" si="31"/>
        <v>5</v>
      </c>
    </row>
    <row r="240" spans="1:91" x14ac:dyDescent="0.25">
      <c r="A240">
        <v>301</v>
      </c>
      <c r="B240">
        <v>21</v>
      </c>
      <c r="C240">
        <f t="shared" si="24"/>
        <v>1</v>
      </c>
      <c r="D240" t="s">
        <v>41</v>
      </c>
      <c r="E240">
        <v>1</v>
      </c>
      <c r="F240" t="s">
        <v>43</v>
      </c>
      <c r="G240">
        <v>2</v>
      </c>
      <c r="H240">
        <v>3</v>
      </c>
      <c r="I240" t="s">
        <v>80</v>
      </c>
      <c r="J240">
        <v>2</v>
      </c>
      <c r="M240" t="s">
        <v>52</v>
      </c>
      <c r="N240">
        <v>4</v>
      </c>
      <c r="O240" t="s">
        <v>54</v>
      </c>
      <c r="P240">
        <v>1</v>
      </c>
      <c r="Q240" t="s">
        <v>54</v>
      </c>
      <c r="R240">
        <v>1</v>
      </c>
      <c r="S240" t="s">
        <v>54</v>
      </c>
      <c r="T240">
        <v>1</v>
      </c>
      <c r="U240" t="s">
        <v>54</v>
      </c>
      <c r="V240">
        <v>1</v>
      </c>
      <c r="W240" t="s">
        <v>54</v>
      </c>
      <c r="X240">
        <v>1</v>
      </c>
      <c r="Y240" t="s">
        <v>54</v>
      </c>
      <c r="Z240">
        <v>1</v>
      </c>
      <c r="AA240" t="s">
        <v>54</v>
      </c>
      <c r="AB240">
        <v>1</v>
      </c>
      <c r="AC240">
        <f t="shared" si="25"/>
        <v>7</v>
      </c>
      <c r="AD240">
        <f t="shared" si="26"/>
        <v>2</v>
      </c>
      <c r="AE240" t="s">
        <v>54</v>
      </c>
      <c r="AF240">
        <v>1</v>
      </c>
      <c r="AG240" t="b">
        <v>0</v>
      </c>
      <c r="AH240">
        <v>1</v>
      </c>
      <c r="AI240" t="s">
        <v>56</v>
      </c>
      <c r="AJ240">
        <v>0</v>
      </c>
      <c r="AK240">
        <v>0</v>
      </c>
      <c r="AL240">
        <f t="shared" si="27"/>
        <v>8</v>
      </c>
      <c r="AM240">
        <f t="shared" si="28"/>
        <v>2</v>
      </c>
      <c r="AN240" t="s">
        <v>63</v>
      </c>
      <c r="AO240">
        <v>4</v>
      </c>
      <c r="AP240" t="s">
        <v>8</v>
      </c>
      <c r="AQ240">
        <v>6</v>
      </c>
      <c r="AR240" t="s">
        <v>63</v>
      </c>
      <c r="AS240" t="s">
        <v>64</v>
      </c>
      <c r="AT240" t="s">
        <v>62</v>
      </c>
      <c r="AU240" t="s">
        <v>63</v>
      </c>
      <c r="AV240">
        <v>4</v>
      </c>
      <c r="AW240">
        <v>3</v>
      </c>
      <c r="AX240">
        <v>2</v>
      </c>
      <c r="AY240">
        <v>2</v>
      </c>
      <c r="AZ240">
        <f t="shared" si="29"/>
        <v>11</v>
      </c>
      <c r="BA240">
        <f t="shared" si="30"/>
        <v>0</v>
      </c>
      <c r="BB240" t="s">
        <v>54</v>
      </c>
      <c r="BC240" t="s">
        <v>55</v>
      </c>
      <c r="BD240" t="s">
        <v>55</v>
      </c>
      <c r="BE240" t="s">
        <v>55</v>
      </c>
      <c r="BF240" t="s">
        <v>55</v>
      </c>
      <c r="BG240" t="s">
        <v>55</v>
      </c>
      <c r="BH240">
        <v>1</v>
      </c>
      <c r="BI240">
        <v>0</v>
      </c>
      <c r="BJ240">
        <v>0</v>
      </c>
      <c r="BK240">
        <v>0</v>
      </c>
      <c r="BL240">
        <v>2</v>
      </c>
      <c r="BM240">
        <v>0</v>
      </c>
      <c r="BO240" t="s">
        <v>60</v>
      </c>
      <c r="BP240">
        <v>1</v>
      </c>
      <c r="BQ240" t="s">
        <v>54</v>
      </c>
      <c r="BR240">
        <v>1</v>
      </c>
      <c r="BS240" t="s">
        <v>72</v>
      </c>
      <c r="BT240">
        <v>4</v>
      </c>
      <c r="BU240" t="s">
        <v>73</v>
      </c>
      <c r="BV240">
        <v>2</v>
      </c>
      <c r="BX240" t="s">
        <v>77</v>
      </c>
      <c r="BY240">
        <v>2</v>
      </c>
      <c r="BZ240">
        <v>2</v>
      </c>
      <c r="CA240" t="s">
        <v>55</v>
      </c>
      <c r="CB240" t="s">
        <v>54</v>
      </c>
      <c r="CC240" t="s">
        <v>54</v>
      </c>
      <c r="CD240" t="s">
        <v>55</v>
      </c>
      <c r="CE240" t="s">
        <v>55</v>
      </c>
      <c r="CF240" t="s">
        <v>54</v>
      </c>
      <c r="CG240">
        <v>1</v>
      </c>
      <c r="CH240">
        <v>0</v>
      </c>
      <c r="CI240">
        <v>0</v>
      </c>
      <c r="CJ240">
        <v>1</v>
      </c>
      <c r="CK240">
        <v>1</v>
      </c>
      <c r="CL240">
        <v>0</v>
      </c>
      <c r="CM240">
        <f t="shared" si="31"/>
        <v>3</v>
      </c>
    </row>
    <row r="241" spans="1:91" x14ac:dyDescent="0.25">
      <c r="A241">
        <v>302</v>
      </c>
      <c r="B241">
        <v>21</v>
      </c>
      <c r="C241">
        <f t="shared" si="24"/>
        <v>1</v>
      </c>
      <c r="D241" t="s">
        <v>41</v>
      </c>
      <c r="E241">
        <v>1</v>
      </c>
      <c r="F241" t="s">
        <v>44</v>
      </c>
      <c r="G241">
        <v>1</v>
      </c>
      <c r="H241">
        <v>3</v>
      </c>
      <c r="I241" t="s">
        <v>80</v>
      </c>
      <c r="J241">
        <v>2</v>
      </c>
      <c r="M241" t="s">
        <v>50</v>
      </c>
      <c r="N241">
        <v>2</v>
      </c>
      <c r="O241" t="s">
        <v>54</v>
      </c>
      <c r="P241">
        <v>1</v>
      </c>
      <c r="Q241" t="s">
        <v>55</v>
      </c>
      <c r="R241">
        <v>0</v>
      </c>
      <c r="S241" t="s">
        <v>54</v>
      </c>
      <c r="T241">
        <v>1</v>
      </c>
      <c r="U241" t="s">
        <v>54</v>
      </c>
      <c r="V241">
        <v>1</v>
      </c>
      <c r="W241" t="s">
        <v>54</v>
      </c>
      <c r="X241">
        <v>1</v>
      </c>
      <c r="Y241" t="s">
        <v>54</v>
      </c>
      <c r="Z241">
        <v>1</v>
      </c>
      <c r="AA241" t="s">
        <v>54</v>
      </c>
      <c r="AB241">
        <v>1</v>
      </c>
      <c r="AC241">
        <f t="shared" si="25"/>
        <v>6</v>
      </c>
      <c r="AD241">
        <f t="shared" si="26"/>
        <v>2</v>
      </c>
      <c r="AE241" t="s">
        <v>54</v>
      </c>
      <c r="AF241">
        <v>1</v>
      </c>
      <c r="AG241" t="b">
        <v>0</v>
      </c>
      <c r="AH241">
        <v>1</v>
      </c>
      <c r="AI241" t="s">
        <v>58</v>
      </c>
      <c r="AJ241">
        <v>2</v>
      </c>
      <c r="AK241">
        <v>1</v>
      </c>
      <c r="AL241">
        <f t="shared" si="27"/>
        <v>8</v>
      </c>
      <c r="AM241">
        <f t="shared" si="28"/>
        <v>2</v>
      </c>
      <c r="AN241" t="s">
        <v>61</v>
      </c>
      <c r="AO241">
        <v>5</v>
      </c>
      <c r="AP241" t="s">
        <v>8</v>
      </c>
      <c r="AQ241">
        <v>6</v>
      </c>
      <c r="AR241" t="s">
        <v>63</v>
      </c>
      <c r="AS241" t="s">
        <v>63</v>
      </c>
      <c r="AT241" t="s">
        <v>63</v>
      </c>
      <c r="AU241" t="s">
        <v>62</v>
      </c>
      <c r="AV241">
        <v>4</v>
      </c>
      <c r="AW241">
        <v>4</v>
      </c>
      <c r="AX241">
        <v>4</v>
      </c>
      <c r="AY241">
        <v>4</v>
      </c>
      <c r="AZ241">
        <f t="shared" si="29"/>
        <v>16</v>
      </c>
      <c r="BA241">
        <f t="shared" si="30"/>
        <v>2</v>
      </c>
      <c r="BB241" t="s">
        <v>54</v>
      </c>
      <c r="BC241" t="s">
        <v>55</v>
      </c>
      <c r="BD241" t="s">
        <v>55</v>
      </c>
      <c r="BE241" t="s">
        <v>55</v>
      </c>
      <c r="BF241" t="s">
        <v>55</v>
      </c>
      <c r="BG241" t="s">
        <v>55</v>
      </c>
      <c r="BH241">
        <v>1</v>
      </c>
      <c r="BI241">
        <v>0</v>
      </c>
      <c r="BJ241">
        <v>0</v>
      </c>
      <c r="BK241">
        <v>0</v>
      </c>
      <c r="BL241">
        <v>2</v>
      </c>
      <c r="BM241">
        <v>0</v>
      </c>
      <c r="BO241" t="s">
        <v>64</v>
      </c>
      <c r="BP241">
        <v>3</v>
      </c>
      <c r="BQ241" t="s">
        <v>54</v>
      </c>
      <c r="BR241">
        <v>1</v>
      </c>
      <c r="BS241" t="s">
        <v>70</v>
      </c>
      <c r="BT241">
        <v>2</v>
      </c>
      <c r="BU241" t="s">
        <v>73</v>
      </c>
      <c r="BV241">
        <v>2</v>
      </c>
      <c r="BX241">
        <v>3</v>
      </c>
      <c r="BY241">
        <v>3</v>
      </c>
      <c r="BZ241">
        <v>3</v>
      </c>
      <c r="CA241" t="s">
        <v>55</v>
      </c>
      <c r="CB241" t="s">
        <v>54</v>
      </c>
      <c r="CC241" t="s">
        <v>55</v>
      </c>
      <c r="CD241" t="s">
        <v>55</v>
      </c>
      <c r="CE241" t="s">
        <v>55</v>
      </c>
      <c r="CF241" t="s">
        <v>55</v>
      </c>
      <c r="CG241">
        <v>1</v>
      </c>
      <c r="CH241">
        <v>0</v>
      </c>
      <c r="CI241">
        <v>1</v>
      </c>
      <c r="CJ241">
        <v>1</v>
      </c>
      <c r="CK241">
        <v>1</v>
      </c>
      <c r="CL241">
        <v>1</v>
      </c>
      <c r="CM241">
        <f t="shared" si="31"/>
        <v>5</v>
      </c>
    </row>
    <row r="242" spans="1:91" x14ac:dyDescent="0.25">
      <c r="A242">
        <v>303</v>
      </c>
      <c r="B242">
        <v>21</v>
      </c>
      <c r="C242">
        <f t="shared" si="24"/>
        <v>1</v>
      </c>
      <c r="D242" t="s">
        <v>41</v>
      </c>
      <c r="E242">
        <v>1</v>
      </c>
      <c r="F242" t="s">
        <v>43</v>
      </c>
      <c r="G242">
        <v>2</v>
      </c>
      <c r="H242">
        <v>2</v>
      </c>
      <c r="I242" t="s">
        <v>80</v>
      </c>
      <c r="J242">
        <v>2</v>
      </c>
      <c r="M242" t="s">
        <v>49</v>
      </c>
      <c r="N242">
        <v>1</v>
      </c>
      <c r="O242" t="s">
        <v>54</v>
      </c>
      <c r="P242">
        <v>1</v>
      </c>
      <c r="Q242" t="s">
        <v>54</v>
      </c>
      <c r="R242">
        <v>1</v>
      </c>
      <c r="S242" t="s">
        <v>54</v>
      </c>
      <c r="T242">
        <v>1</v>
      </c>
      <c r="U242" t="s">
        <v>54</v>
      </c>
      <c r="V242">
        <v>1</v>
      </c>
      <c r="W242" t="s">
        <v>54</v>
      </c>
      <c r="X242">
        <v>1</v>
      </c>
      <c r="Y242" t="s">
        <v>54</v>
      </c>
      <c r="Z242">
        <v>1</v>
      </c>
      <c r="AA242" t="s">
        <v>54</v>
      </c>
      <c r="AB242">
        <v>1</v>
      </c>
      <c r="AC242">
        <f t="shared" si="25"/>
        <v>7</v>
      </c>
      <c r="AD242">
        <f t="shared" si="26"/>
        <v>2</v>
      </c>
      <c r="AE242" t="s">
        <v>54</v>
      </c>
      <c r="AF242">
        <v>1</v>
      </c>
      <c r="AG242" t="b">
        <v>1</v>
      </c>
      <c r="AH242">
        <v>0</v>
      </c>
      <c r="AI242" t="s">
        <v>56</v>
      </c>
      <c r="AJ242">
        <v>0</v>
      </c>
      <c r="AK242">
        <v>0</v>
      </c>
      <c r="AL242">
        <f t="shared" si="27"/>
        <v>7</v>
      </c>
      <c r="AM242">
        <f t="shared" si="28"/>
        <v>1</v>
      </c>
      <c r="AN242" t="s">
        <v>61</v>
      </c>
      <c r="AO242">
        <v>5</v>
      </c>
      <c r="AP242" t="s">
        <v>66</v>
      </c>
      <c r="AQ242">
        <v>3</v>
      </c>
      <c r="AR242" t="s">
        <v>61</v>
      </c>
      <c r="AS242" t="s">
        <v>61</v>
      </c>
      <c r="AT242" t="s">
        <v>63</v>
      </c>
      <c r="AU242" t="s">
        <v>62</v>
      </c>
      <c r="AV242">
        <v>5</v>
      </c>
      <c r="AW242">
        <v>5</v>
      </c>
      <c r="AX242">
        <v>4</v>
      </c>
      <c r="AY242">
        <v>4</v>
      </c>
      <c r="AZ242">
        <f t="shared" si="29"/>
        <v>18</v>
      </c>
      <c r="BA242">
        <f t="shared" si="30"/>
        <v>2</v>
      </c>
      <c r="BB242" t="s">
        <v>55</v>
      </c>
      <c r="BC242" t="s">
        <v>55</v>
      </c>
      <c r="BD242" t="s">
        <v>54</v>
      </c>
      <c r="BE242" t="s">
        <v>55</v>
      </c>
      <c r="BF242" t="s">
        <v>55</v>
      </c>
      <c r="BG242" t="s">
        <v>55</v>
      </c>
      <c r="BH242">
        <v>0</v>
      </c>
      <c r="BI242">
        <v>0</v>
      </c>
      <c r="BJ242">
        <v>0</v>
      </c>
      <c r="BK242">
        <v>1</v>
      </c>
      <c r="BL242">
        <v>0</v>
      </c>
      <c r="BM242">
        <v>0</v>
      </c>
      <c r="BO242" t="s">
        <v>64</v>
      </c>
      <c r="BP242">
        <v>3</v>
      </c>
      <c r="BQ242" t="s">
        <v>54</v>
      </c>
      <c r="BR242">
        <v>1</v>
      </c>
      <c r="BS242" t="s">
        <v>70</v>
      </c>
      <c r="BT242">
        <v>2</v>
      </c>
      <c r="BU242" t="s">
        <v>74</v>
      </c>
      <c r="BV242">
        <v>1</v>
      </c>
      <c r="BX242" t="s">
        <v>78</v>
      </c>
      <c r="BY242">
        <v>1</v>
      </c>
      <c r="BZ242">
        <v>1</v>
      </c>
      <c r="CA242" t="s">
        <v>54</v>
      </c>
      <c r="CB242" t="s">
        <v>54</v>
      </c>
      <c r="CC242" t="s">
        <v>55</v>
      </c>
      <c r="CD242" t="s">
        <v>54</v>
      </c>
      <c r="CE242" t="s">
        <v>55</v>
      </c>
      <c r="CF242" t="s">
        <v>54</v>
      </c>
      <c r="CG242">
        <v>0</v>
      </c>
      <c r="CH242">
        <v>0</v>
      </c>
      <c r="CI242">
        <v>1</v>
      </c>
      <c r="CJ242">
        <v>0</v>
      </c>
      <c r="CK242">
        <v>1</v>
      </c>
      <c r="CL242">
        <v>0</v>
      </c>
      <c r="CM242">
        <f t="shared" si="31"/>
        <v>2</v>
      </c>
    </row>
    <row r="243" spans="1:91" x14ac:dyDescent="0.25">
      <c r="A243">
        <v>304</v>
      </c>
      <c r="B243">
        <v>21</v>
      </c>
      <c r="C243">
        <f t="shared" si="24"/>
        <v>1</v>
      </c>
      <c r="D243" t="s">
        <v>41</v>
      </c>
      <c r="E243">
        <v>1</v>
      </c>
      <c r="F243" t="s">
        <v>43</v>
      </c>
      <c r="G243">
        <v>2</v>
      </c>
      <c r="H243">
        <v>2</v>
      </c>
      <c r="I243" t="s">
        <v>80</v>
      </c>
      <c r="J243">
        <v>2</v>
      </c>
      <c r="M243" t="s">
        <v>50</v>
      </c>
      <c r="N243">
        <v>2</v>
      </c>
      <c r="O243" t="s">
        <v>54</v>
      </c>
      <c r="P243">
        <v>1</v>
      </c>
      <c r="Q243" t="s">
        <v>55</v>
      </c>
      <c r="R243">
        <v>0</v>
      </c>
      <c r="S243" t="s">
        <v>55</v>
      </c>
      <c r="T243">
        <v>0</v>
      </c>
      <c r="U243" t="s">
        <v>54</v>
      </c>
      <c r="V243">
        <v>1</v>
      </c>
      <c r="W243" t="s">
        <v>54</v>
      </c>
      <c r="X243">
        <v>1</v>
      </c>
      <c r="Y243" t="s">
        <v>54</v>
      </c>
      <c r="Z243">
        <v>1</v>
      </c>
      <c r="AA243" t="s">
        <v>55</v>
      </c>
      <c r="AB243">
        <v>0</v>
      </c>
      <c r="AC243">
        <f t="shared" si="25"/>
        <v>4</v>
      </c>
      <c r="AD243">
        <f t="shared" si="26"/>
        <v>1</v>
      </c>
      <c r="AE243" t="s">
        <v>54</v>
      </c>
      <c r="AF243">
        <v>1</v>
      </c>
      <c r="AG243" t="b">
        <v>0</v>
      </c>
      <c r="AH243">
        <v>1</v>
      </c>
      <c r="AI243" t="s">
        <v>59</v>
      </c>
      <c r="AJ243">
        <v>3</v>
      </c>
      <c r="AK243">
        <v>0</v>
      </c>
      <c r="AL243">
        <f t="shared" si="27"/>
        <v>5</v>
      </c>
      <c r="AM243">
        <f t="shared" si="28"/>
        <v>0</v>
      </c>
      <c r="AN243" t="s">
        <v>61</v>
      </c>
      <c r="AO243">
        <v>5</v>
      </c>
      <c r="AP243" t="s">
        <v>23</v>
      </c>
      <c r="AQ243">
        <v>2</v>
      </c>
      <c r="AR243" t="s">
        <v>64</v>
      </c>
      <c r="AS243" t="s">
        <v>62</v>
      </c>
      <c r="AT243" t="s">
        <v>63</v>
      </c>
      <c r="AU243" t="s">
        <v>61</v>
      </c>
      <c r="AV243">
        <v>3</v>
      </c>
      <c r="AW243">
        <v>2</v>
      </c>
      <c r="AX243">
        <v>4</v>
      </c>
      <c r="AY243">
        <v>1</v>
      </c>
      <c r="AZ243">
        <f t="shared" si="29"/>
        <v>10</v>
      </c>
      <c r="BA243">
        <f t="shared" si="30"/>
        <v>0</v>
      </c>
      <c r="BB243" t="s">
        <v>55</v>
      </c>
      <c r="BC243" t="s">
        <v>55</v>
      </c>
      <c r="BD243" t="s">
        <v>54</v>
      </c>
      <c r="BE243" t="s">
        <v>55</v>
      </c>
      <c r="BF243" t="s">
        <v>55</v>
      </c>
      <c r="BG243" t="s">
        <v>55</v>
      </c>
      <c r="BH243">
        <v>0</v>
      </c>
      <c r="BI243">
        <v>0</v>
      </c>
      <c r="BJ243">
        <v>0</v>
      </c>
      <c r="BK243">
        <v>1</v>
      </c>
      <c r="BL243">
        <v>0</v>
      </c>
      <c r="BM243">
        <v>0</v>
      </c>
      <c r="BO243" t="s">
        <v>64</v>
      </c>
      <c r="BP243">
        <v>3</v>
      </c>
      <c r="BQ243" t="s">
        <v>54</v>
      </c>
      <c r="BR243">
        <v>1</v>
      </c>
      <c r="BS243" t="s">
        <v>70</v>
      </c>
      <c r="BT243">
        <v>2</v>
      </c>
      <c r="BU243" t="s">
        <v>74</v>
      </c>
      <c r="BV243">
        <v>1</v>
      </c>
      <c r="BX243" t="s">
        <v>77</v>
      </c>
      <c r="BY243">
        <v>2</v>
      </c>
      <c r="BZ243">
        <v>2</v>
      </c>
      <c r="CA243" t="s">
        <v>55</v>
      </c>
      <c r="CB243" t="s">
        <v>54</v>
      </c>
      <c r="CC243" t="s">
        <v>55</v>
      </c>
      <c r="CD243" t="s">
        <v>54</v>
      </c>
      <c r="CE243" t="s">
        <v>54</v>
      </c>
      <c r="CF243" t="s">
        <v>54</v>
      </c>
      <c r="CG243">
        <v>1</v>
      </c>
      <c r="CH243">
        <v>0</v>
      </c>
      <c r="CI243">
        <v>1</v>
      </c>
      <c r="CJ243">
        <v>0</v>
      </c>
      <c r="CK243">
        <v>0</v>
      </c>
      <c r="CL243">
        <v>0</v>
      </c>
      <c r="CM243">
        <f t="shared" si="31"/>
        <v>2</v>
      </c>
    </row>
    <row r="244" spans="1:91" x14ac:dyDescent="0.25">
      <c r="A244">
        <v>305</v>
      </c>
      <c r="B244">
        <v>21</v>
      </c>
      <c r="C244">
        <f t="shared" si="24"/>
        <v>1</v>
      </c>
      <c r="D244" t="s">
        <v>41</v>
      </c>
      <c r="E244">
        <v>1</v>
      </c>
      <c r="F244" t="s">
        <v>43</v>
      </c>
      <c r="G244">
        <v>2</v>
      </c>
      <c r="H244">
        <v>2</v>
      </c>
      <c r="I244" t="s">
        <v>80</v>
      </c>
      <c r="J244">
        <v>2</v>
      </c>
      <c r="M244" t="s">
        <v>51</v>
      </c>
      <c r="N244">
        <v>3</v>
      </c>
      <c r="O244" t="s">
        <v>54</v>
      </c>
      <c r="P244">
        <v>1</v>
      </c>
      <c r="Q244" t="s">
        <v>54</v>
      </c>
      <c r="R244">
        <v>1</v>
      </c>
      <c r="S244" t="s">
        <v>54</v>
      </c>
      <c r="T244">
        <v>1</v>
      </c>
      <c r="U244" t="s">
        <v>54</v>
      </c>
      <c r="V244">
        <v>1</v>
      </c>
      <c r="W244" t="s">
        <v>54</v>
      </c>
      <c r="X244">
        <v>1</v>
      </c>
      <c r="Y244" t="s">
        <v>54</v>
      </c>
      <c r="Z244">
        <v>1</v>
      </c>
      <c r="AA244" t="s">
        <v>54</v>
      </c>
      <c r="AB244">
        <v>1</v>
      </c>
      <c r="AC244">
        <f t="shared" si="25"/>
        <v>7</v>
      </c>
      <c r="AD244">
        <f t="shared" si="26"/>
        <v>2</v>
      </c>
      <c r="AE244" t="s">
        <v>54</v>
      </c>
      <c r="AF244">
        <v>1</v>
      </c>
      <c r="AG244" t="b">
        <v>0</v>
      </c>
      <c r="AH244">
        <v>1</v>
      </c>
      <c r="AI244" t="s">
        <v>56</v>
      </c>
      <c r="AJ244">
        <v>0</v>
      </c>
      <c r="AK244">
        <v>0</v>
      </c>
      <c r="AL244">
        <f t="shared" si="27"/>
        <v>8</v>
      </c>
      <c r="AM244">
        <f t="shared" si="28"/>
        <v>2</v>
      </c>
      <c r="AN244" t="s">
        <v>63</v>
      </c>
      <c r="AO244">
        <v>4</v>
      </c>
      <c r="AP244" t="s">
        <v>23</v>
      </c>
      <c r="AQ244">
        <v>2</v>
      </c>
      <c r="AR244" t="s">
        <v>63</v>
      </c>
      <c r="AS244" t="s">
        <v>61</v>
      </c>
      <c r="AT244" t="s">
        <v>63</v>
      </c>
      <c r="AU244" t="s">
        <v>61</v>
      </c>
      <c r="AV244">
        <v>4</v>
      </c>
      <c r="AW244">
        <v>5</v>
      </c>
      <c r="AX244">
        <v>4</v>
      </c>
      <c r="AY244">
        <v>1</v>
      </c>
      <c r="AZ244">
        <f t="shared" si="29"/>
        <v>14</v>
      </c>
      <c r="BA244">
        <f t="shared" si="30"/>
        <v>1</v>
      </c>
      <c r="BB244" t="s">
        <v>54</v>
      </c>
      <c r="BC244" t="s">
        <v>55</v>
      </c>
      <c r="BD244" t="s">
        <v>55</v>
      </c>
      <c r="BE244" t="s">
        <v>55</v>
      </c>
      <c r="BF244" t="s">
        <v>55</v>
      </c>
      <c r="BG244" t="s">
        <v>55</v>
      </c>
      <c r="BH244">
        <v>1</v>
      </c>
      <c r="BI244">
        <v>0</v>
      </c>
      <c r="BJ244">
        <v>0</v>
      </c>
      <c r="BK244">
        <v>0</v>
      </c>
      <c r="BL244">
        <v>2</v>
      </c>
      <c r="BM244">
        <v>0</v>
      </c>
      <c r="BO244" t="s">
        <v>61</v>
      </c>
      <c r="BP244">
        <v>5</v>
      </c>
      <c r="BQ244" t="s">
        <v>54</v>
      </c>
      <c r="BR244">
        <v>1</v>
      </c>
      <c r="BS244" t="s">
        <v>71</v>
      </c>
      <c r="BT244">
        <v>3</v>
      </c>
      <c r="BU244" t="s">
        <v>73</v>
      </c>
      <c r="BV244">
        <v>2</v>
      </c>
      <c r="BX244" t="s">
        <v>78</v>
      </c>
      <c r="BY244">
        <v>1</v>
      </c>
      <c r="BZ244">
        <v>1</v>
      </c>
      <c r="CA244" t="s">
        <v>54</v>
      </c>
      <c r="CB244" t="s">
        <v>54</v>
      </c>
      <c r="CC244" t="s">
        <v>55</v>
      </c>
      <c r="CD244" t="s">
        <v>54</v>
      </c>
      <c r="CE244" t="s">
        <v>54</v>
      </c>
      <c r="CF244" t="s">
        <v>54</v>
      </c>
      <c r="CG244">
        <v>0</v>
      </c>
      <c r="CH244">
        <v>0</v>
      </c>
      <c r="CI244">
        <v>1</v>
      </c>
      <c r="CJ244">
        <v>0</v>
      </c>
      <c r="CK244">
        <v>0</v>
      </c>
      <c r="CL244">
        <v>0</v>
      </c>
      <c r="CM244">
        <f t="shared" si="31"/>
        <v>1</v>
      </c>
    </row>
    <row r="245" spans="1:91" x14ac:dyDescent="0.25">
      <c r="A245">
        <v>306</v>
      </c>
      <c r="B245">
        <v>20</v>
      </c>
      <c r="C245">
        <f t="shared" si="24"/>
        <v>1</v>
      </c>
      <c r="D245" t="s">
        <v>41</v>
      </c>
      <c r="E245">
        <v>1</v>
      </c>
      <c r="F245" t="s">
        <v>43</v>
      </c>
      <c r="G245">
        <v>2</v>
      </c>
      <c r="H245">
        <v>1</v>
      </c>
      <c r="I245" t="s">
        <v>80</v>
      </c>
      <c r="J245">
        <v>2</v>
      </c>
      <c r="M245" t="s">
        <v>8</v>
      </c>
      <c r="N245">
        <v>5</v>
      </c>
      <c r="O245" t="s">
        <v>54</v>
      </c>
      <c r="P245">
        <v>1</v>
      </c>
      <c r="Q245" t="s">
        <v>54</v>
      </c>
      <c r="R245">
        <v>1</v>
      </c>
      <c r="S245" t="s">
        <v>54</v>
      </c>
      <c r="T245">
        <v>1</v>
      </c>
      <c r="U245" t="s">
        <v>54</v>
      </c>
      <c r="V245">
        <v>1</v>
      </c>
      <c r="W245" t="s">
        <v>55</v>
      </c>
      <c r="X245">
        <v>0</v>
      </c>
      <c r="Y245" t="s">
        <v>55</v>
      </c>
      <c r="Z245">
        <v>0</v>
      </c>
      <c r="AA245" t="s">
        <v>54</v>
      </c>
      <c r="AB245">
        <v>1</v>
      </c>
      <c r="AC245">
        <f t="shared" si="25"/>
        <v>5</v>
      </c>
      <c r="AD245">
        <f t="shared" si="26"/>
        <v>1</v>
      </c>
      <c r="AE245" t="s">
        <v>54</v>
      </c>
      <c r="AF245">
        <v>1</v>
      </c>
      <c r="AG245" t="b">
        <v>0</v>
      </c>
      <c r="AH245">
        <v>1</v>
      </c>
      <c r="AI245" t="s">
        <v>56</v>
      </c>
      <c r="AJ245">
        <v>0</v>
      </c>
      <c r="AK245">
        <v>0</v>
      </c>
      <c r="AL245">
        <f t="shared" si="27"/>
        <v>6</v>
      </c>
      <c r="AM245">
        <f t="shared" si="28"/>
        <v>1</v>
      </c>
      <c r="AN245" t="s">
        <v>63</v>
      </c>
      <c r="AO245">
        <v>4</v>
      </c>
      <c r="AP245" t="s">
        <v>23</v>
      </c>
      <c r="AQ245">
        <v>2</v>
      </c>
      <c r="AR245" t="s">
        <v>64</v>
      </c>
      <c r="AS245" t="s">
        <v>64</v>
      </c>
      <c r="AT245" t="s">
        <v>64</v>
      </c>
      <c r="AU245" t="s">
        <v>64</v>
      </c>
      <c r="AV245">
        <v>3</v>
      </c>
      <c r="AW245">
        <v>3</v>
      </c>
      <c r="AX245">
        <v>3</v>
      </c>
      <c r="AY245">
        <v>3</v>
      </c>
      <c r="AZ245">
        <f t="shared" si="29"/>
        <v>12</v>
      </c>
      <c r="BA245">
        <f t="shared" si="30"/>
        <v>1</v>
      </c>
      <c r="BB245" t="s">
        <v>55</v>
      </c>
      <c r="BC245" t="s">
        <v>55</v>
      </c>
      <c r="BD245" t="s">
        <v>55</v>
      </c>
      <c r="BE245" t="s">
        <v>55</v>
      </c>
      <c r="BF245" t="s">
        <v>55</v>
      </c>
      <c r="BG245" t="s">
        <v>54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3</v>
      </c>
      <c r="BO245" t="s">
        <v>64</v>
      </c>
      <c r="BP245">
        <v>3</v>
      </c>
      <c r="BQ245" t="s">
        <v>54</v>
      </c>
      <c r="BR245">
        <v>1</v>
      </c>
      <c r="BS245" t="s">
        <v>69</v>
      </c>
      <c r="BT245">
        <v>1</v>
      </c>
      <c r="BU245" t="s">
        <v>75</v>
      </c>
      <c r="BV245">
        <v>1</v>
      </c>
      <c r="BX245" t="s">
        <v>77</v>
      </c>
      <c r="BY245">
        <v>2</v>
      </c>
      <c r="BZ245">
        <v>2</v>
      </c>
      <c r="CA245" t="s">
        <v>54</v>
      </c>
      <c r="CB245" t="s">
        <v>54</v>
      </c>
      <c r="CC245" t="s">
        <v>54</v>
      </c>
      <c r="CD245" t="s">
        <v>54</v>
      </c>
      <c r="CE245" t="s">
        <v>54</v>
      </c>
      <c r="CF245" t="s">
        <v>54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f t="shared" si="31"/>
        <v>0</v>
      </c>
    </row>
    <row r="246" spans="1:91" x14ac:dyDescent="0.25">
      <c r="A246">
        <v>307</v>
      </c>
      <c r="B246">
        <v>19</v>
      </c>
      <c r="C246">
        <f t="shared" si="24"/>
        <v>1</v>
      </c>
      <c r="D246" t="s">
        <v>41</v>
      </c>
      <c r="E246">
        <v>1</v>
      </c>
      <c r="F246" t="s">
        <v>44</v>
      </c>
      <c r="G246">
        <v>1</v>
      </c>
      <c r="H246">
        <v>1</v>
      </c>
      <c r="I246" t="s">
        <v>80</v>
      </c>
      <c r="J246">
        <v>2</v>
      </c>
      <c r="K246" t="s">
        <v>45</v>
      </c>
      <c r="L246">
        <v>0</v>
      </c>
      <c r="M246" t="s">
        <v>50</v>
      </c>
      <c r="N246">
        <v>2</v>
      </c>
      <c r="O246" t="s">
        <v>54</v>
      </c>
      <c r="P246">
        <v>1</v>
      </c>
      <c r="Q246" t="s">
        <v>54</v>
      </c>
      <c r="R246">
        <v>1</v>
      </c>
      <c r="S246" t="s">
        <v>55</v>
      </c>
      <c r="T246">
        <v>0</v>
      </c>
      <c r="U246" t="s">
        <v>55</v>
      </c>
      <c r="V246">
        <v>0</v>
      </c>
      <c r="W246" t="s">
        <v>55</v>
      </c>
      <c r="X246">
        <v>0</v>
      </c>
      <c r="Y246" t="s">
        <v>54</v>
      </c>
      <c r="Z246">
        <v>1</v>
      </c>
      <c r="AA246" t="s">
        <v>54</v>
      </c>
      <c r="AB246">
        <v>1</v>
      </c>
      <c r="AC246">
        <f t="shared" si="25"/>
        <v>4</v>
      </c>
      <c r="AD246">
        <f t="shared" si="26"/>
        <v>1</v>
      </c>
      <c r="AE246" t="s">
        <v>54</v>
      </c>
      <c r="AF246">
        <v>1</v>
      </c>
      <c r="AG246" t="b">
        <v>1</v>
      </c>
      <c r="AH246">
        <v>0</v>
      </c>
      <c r="AI246" t="s">
        <v>59</v>
      </c>
      <c r="AJ246">
        <v>3</v>
      </c>
      <c r="AK246">
        <v>0</v>
      </c>
      <c r="AL246">
        <f t="shared" si="27"/>
        <v>4</v>
      </c>
      <c r="AM246">
        <f t="shared" si="28"/>
        <v>0</v>
      </c>
      <c r="AN246" t="s">
        <v>64</v>
      </c>
      <c r="AO246">
        <v>3</v>
      </c>
      <c r="AP246" t="s">
        <v>66</v>
      </c>
      <c r="AQ246">
        <v>3</v>
      </c>
      <c r="AR246" t="s">
        <v>63</v>
      </c>
      <c r="AS246" t="s">
        <v>64</v>
      </c>
      <c r="AT246" t="s">
        <v>63</v>
      </c>
      <c r="AU246" t="s">
        <v>61</v>
      </c>
      <c r="AV246">
        <v>4</v>
      </c>
      <c r="AW246">
        <v>3</v>
      </c>
      <c r="AX246">
        <v>4</v>
      </c>
      <c r="AY246">
        <v>1</v>
      </c>
      <c r="AZ246">
        <f t="shared" si="29"/>
        <v>12</v>
      </c>
      <c r="BA246">
        <f t="shared" si="30"/>
        <v>1</v>
      </c>
      <c r="BB246" t="s">
        <v>55</v>
      </c>
      <c r="BC246" t="s">
        <v>55</v>
      </c>
      <c r="BD246" t="s">
        <v>55</v>
      </c>
      <c r="BE246" t="s">
        <v>55</v>
      </c>
      <c r="BF246" t="s">
        <v>55</v>
      </c>
      <c r="BG246" t="s">
        <v>54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3</v>
      </c>
      <c r="BO246" t="s">
        <v>64</v>
      </c>
      <c r="BP246">
        <v>3</v>
      </c>
      <c r="BQ246" t="s">
        <v>55</v>
      </c>
      <c r="BR246">
        <v>0</v>
      </c>
      <c r="BX246" t="s">
        <v>78</v>
      </c>
      <c r="BY246">
        <v>1</v>
      </c>
      <c r="BZ246">
        <v>1</v>
      </c>
      <c r="CA246" t="s">
        <v>55</v>
      </c>
      <c r="CB246" t="s">
        <v>54</v>
      </c>
      <c r="CC246" t="s">
        <v>55</v>
      </c>
      <c r="CD246" t="s">
        <v>55</v>
      </c>
      <c r="CE246" t="s">
        <v>54</v>
      </c>
      <c r="CF246" t="s">
        <v>55</v>
      </c>
      <c r="CG246">
        <v>1</v>
      </c>
      <c r="CH246">
        <v>0</v>
      </c>
      <c r="CI246">
        <v>1</v>
      </c>
      <c r="CJ246">
        <v>1</v>
      </c>
      <c r="CK246">
        <v>0</v>
      </c>
      <c r="CL246">
        <v>1</v>
      </c>
      <c r="CM246">
        <f t="shared" si="31"/>
        <v>4</v>
      </c>
    </row>
    <row r="247" spans="1:91" x14ac:dyDescent="0.25">
      <c r="A247">
        <v>308</v>
      </c>
      <c r="B247">
        <v>20</v>
      </c>
      <c r="C247">
        <f t="shared" si="24"/>
        <v>1</v>
      </c>
      <c r="D247" t="s">
        <v>41</v>
      </c>
      <c r="E247">
        <v>1</v>
      </c>
      <c r="F247" t="s">
        <v>43</v>
      </c>
      <c r="G247">
        <v>2</v>
      </c>
      <c r="H247">
        <v>2</v>
      </c>
      <c r="I247" t="s">
        <v>80</v>
      </c>
      <c r="J247">
        <v>2</v>
      </c>
      <c r="M247" t="s">
        <v>52</v>
      </c>
      <c r="N247">
        <v>4</v>
      </c>
      <c r="O247" t="s">
        <v>54</v>
      </c>
      <c r="P247">
        <v>1</v>
      </c>
      <c r="Q247" t="s">
        <v>55</v>
      </c>
      <c r="R247">
        <v>0</v>
      </c>
      <c r="S247" t="s">
        <v>55</v>
      </c>
      <c r="T247">
        <v>0</v>
      </c>
      <c r="U247" t="s">
        <v>55</v>
      </c>
      <c r="V247">
        <v>0</v>
      </c>
      <c r="W247" t="s">
        <v>55</v>
      </c>
      <c r="X247">
        <v>0</v>
      </c>
      <c r="Y247" t="s">
        <v>55</v>
      </c>
      <c r="Z247">
        <v>0</v>
      </c>
      <c r="AA247" t="s">
        <v>54</v>
      </c>
      <c r="AB247">
        <v>1</v>
      </c>
      <c r="AC247">
        <f t="shared" si="25"/>
        <v>2</v>
      </c>
      <c r="AD247">
        <f t="shared" si="26"/>
        <v>0</v>
      </c>
      <c r="AE247" t="s">
        <v>54</v>
      </c>
      <c r="AF247">
        <v>1</v>
      </c>
      <c r="AG247" t="b">
        <v>0</v>
      </c>
      <c r="AH247">
        <v>1</v>
      </c>
      <c r="AI247" t="s">
        <v>58</v>
      </c>
      <c r="AJ247">
        <v>2</v>
      </c>
      <c r="AK247">
        <v>1</v>
      </c>
      <c r="AL247">
        <f t="shared" si="27"/>
        <v>4</v>
      </c>
      <c r="AM247">
        <f t="shared" si="28"/>
        <v>0</v>
      </c>
      <c r="AN247" t="s">
        <v>61</v>
      </c>
      <c r="AO247">
        <v>5</v>
      </c>
      <c r="AP247" t="s">
        <v>66</v>
      </c>
      <c r="AQ247">
        <v>3</v>
      </c>
      <c r="AR247" t="s">
        <v>61</v>
      </c>
      <c r="AS247" t="s">
        <v>63</v>
      </c>
      <c r="AT247" t="s">
        <v>61</v>
      </c>
      <c r="AU247" t="s">
        <v>62</v>
      </c>
      <c r="AV247">
        <v>5</v>
      </c>
      <c r="AW247">
        <v>4</v>
      </c>
      <c r="AX247">
        <v>5</v>
      </c>
      <c r="AY247">
        <v>4</v>
      </c>
      <c r="AZ247">
        <f t="shared" si="29"/>
        <v>18</v>
      </c>
      <c r="BA247">
        <f t="shared" si="30"/>
        <v>2</v>
      </c>
      <c r="BB247" t="s">
        <v>55</v>
      </c>
      <c r="BC247" t="s">
        <v>55</v>
      </c>
      <c r="BD247" t="s">
        <v>54</v>
      </c>
      <c r="BE247" t="s">
        <v>55</v>
      </c>
      <c r="BF247" t="s">
        <v>55</v>
      </c>
      <c r="BG247" t="s">
        <v>55</v>
      </c>
      <c r="BH247">
        <v>0</v>
      </c>
      <c r="BI247">
        <v>0</v>
      </c>
      <c r="BJ247">
        <v>0</v>
      </c>
      <c r="BK247">
        <v>1</v>
      </c>
      <c r="BL247">
        <v>0</v>
      </c>
      <c r="BM247">
        <v>0</v>
      </c>
      <c r="BO247" t="s">
        <v>63</v>
      </c>
      <c r="BP247">
        <v>4</v>
      </c>
      <c r="BQ247" t="s">
        <v>54</v>
      </c>
      <c r="BR247">
        <v>1</v>
      </c>
      <c r="BS247" t="s">
        <v>69</v>
      </c>
      <c r="BT247">
        <v>1</v>
      </c>
      <c r="BU247" t="s">
        <v>8</v>
      </c>
      <c r="BV247">
        <v>1</v>
      </c>
      <c r="BW247" t="s">
        <v>16</v>
      </c>
      <c r="BX247" t="s">
        <v>77</v>
      </c>
      <c r="BY247">
        <v>2</v>
      </c>
      <c r="BZ247">
        <v>2</v>
      </c>
      <c r="CA247" t="s">
        <v>54</v>
      </c>
      <c r="CB247" t="s">
        <v>55</v>
      </c>
      <c r="CC247" t="s">
        <v>55</v>
      </c>
      <c r="CD247" t="s">
        <v>55</v>
      </c>
      <c r="CE247" t="s">
        <v>55</v>
      </c>
      <c r="CF247" t="s">
        <v>55</v>
      </c>
      <c r="CG247">
        <v>0</v>
      </c>
      <c r="CH247">
        <v>1</v>
      </c>
      <c r="CI247">
        <v>1</v>
      </c>
      <c r="CJ247">
        <v>1</v>
      </c>
      <c r="CK247">
        <v>1</v>
      </c>
      <c r="CL247">
        <v>1</v>
      </c>
      <c r="CM247">
        <f t="shared" si="31"/>
        <v>5</v>
      </c>
    </row>
    <row r="248" spans="1:91" x14ac:dyDescent="0.25">
      <c r="A248">
        <v>309</v>
      </c>
      <c r="B248">
        <v>20</v>
      </c>
      <c r="C248">
        <f t="shared" si="24"/>
        <v>1</v>
      </c>
      <c r="D248" t="s">
        <v>42</v>
      </c>
      <c r="E248">
        <v>2</v>
      </c>
      <c r="F248" t="s">
        <v>44</v>
      </c>
      <c r="G248">
        <v>1</v>
      </c>
      <c r="H248">
        <v>1</v>
      </c>
      <c r="I248" t="s">
        <v>80</v>
      </c>
      <c r="J248">
        <v>2</v>
      </c>
      <c r="M248" t="s">
        <v>49</v>
      </c>
      <c r="N248">
        <v>1</v>
      </c>
      <c r="O248" t="s">
        <v>55</v>
      </c>
      <c r="P248">
        <v>0</v>
      </c>
      <c r="Q248" t="s">
        <v>55</v>
      </c>
      <c r="R248">
        <v>0</v>
      </c>
      <c r="S248" t="s">
        <v>55</v>
      </c>
      <c r="T248">
        <v>0</v>
      </c>
      <c r="U248" t="s">
        <v>55</v>
      </c>
      <c r="V248">
        <v>0</v>
      </c>
      <c r="W248" t="s">
        <v>55</v>
      </c>
      <c r="X248">
        <v>0</v>
      </c>
      <c r="Y248" t="s">
        <v>55</v>
      </c>
      <c r="Z248">
        <v>0</v>
      </c>
      <c r="AA248" t="s">
        <v>54</v>
      </c>
      <c r="AB248">
        <v>1</v>
      </c>
      <c r="AC248">
        <f t="shared" si="25"/>
        <v>1</v>
      </c>
      <c r="AD248">
        <f t="shared" si="26"/>
        <v>0</v>
      </c>
      <c r="AE248" t="s">
        <v>54</v>
      </c>
      <c r="AF248">
        <v>1</v>
      </c>
      <c r="AG248" t="b">
        <v>1</v>
      </c>
      <c r="AH248">
        <v>0</v>
      </c>
      <c r="AI248" t="s">
        <v>58</v>
      </c>
      <c r="AJ248">
        <v>2</v>
      </c>
      <c r="AK248">
        <v>1</v>
      </c>
      <c r="AL248">
        <f t="shared" si="27"/>
        <v>2</v>
      </c>
      <c r="AM248">
        <f t="shared" si="28"/>
        <v>0</v>
      </c>
      <c r="AN248" t="s">
        <v>63</v>
      </c>
      <c r="AO248">
        <v>4</v>
      </c>
      <c r="AP248" t="s">
        <v>23</v>
      </c>
      <c r="AQ248">
        <v>2</v>
      </c>
      <c r="AR248" t="s">
        <v>63</v>
      </c>
      <c r="AS248" t="s">
        <v>63</v>
      </c>
      <c r="AT248" t="s">
        <v>63</v>
      </c>
      <c r="AU248" t="s">
        <v>63</v>
      </c>
      <c r="AV248">
        <v>4</v>
      </c>
      <c r="AW248">
        <v>4</v>
      </c>
      <c r="AX248">
        <v>4</v>
      </c>
      <c r="AY248">
        <v>2</v>
      </c>
      <c r="AZ248">
        <f t="shared" si="29"/>
        <v>14</v>
      </c>
      <c r="BA248">
        <f t="shared" si="30"/>
        <v>1</v>
      </c>
      <c r="BB248" t="s">
        <v>55</v>
      </c>
      <c r="BC248" t="s">
        <v>55</v>
      </c>
      <c r="BD248" t="s">
        <v>55</v>
      </c>
      <c r="BE248" t="s">
        <v>55</v>
      </c>
      <c r="BF248" t="s">
        <v>55</v>
      </c>
      <c r="BG248" t="s">
        <v>54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3</v>
      </c>
      <c r="BO248" t="s">
        <v>63</v>
      </c>
      <c r="BP248">
        <v>4</v>
      </c>
      <c r="BQ248" t="s">
        <v>54</v>
      </c>
      <c r="BR248">
        <v>1</v>
      </c>
      <c r="BS248" t="s">
        <v>69</v>
      </c>
      <c r="BT248">
        <v>1</v>
      </c>
      <c r="BU248" t="s">
        <v>75</v>
      </c>
      <c r="BV248">
        <v>1</v>
      </c>
      <c r="BX248" t="s">
        <v>78</v>
      </c>
      <c r="BY248">
        <v>1</v>
      </c>
      <c r="BZ248">
        <v>1</v>
      </c>
      <c r="CA248" t="s">
        <v>54</v>
      </c>
      <c r="CB248" t="s">
        <v>55</v>
      </c>
      <c r="CC248" t="s">
        <v>55</v>
      </c>
      <c r="CD248" t="s">
        <v>55</v>
      </c>
      <c r="CE248" t="s">
        <v>55</v>
      </c>
      <c r="CF248" t="s">
        <v>55</v>
      </c>
      <c r="CG248">
        <v>0</v>
      </c>
      <c r="CH248">
        <v>1</v>
      </c>
      <c r="CI248">
        <v>1</v>
      </c>
      <c r="CJ248">
        <v>1</v>
      </c>
      <c r="CK248">
        <v>1</v>
      </c>
      <c r="CL248">
        <v>1</v>
      </c>
      <c r="CM248">
        <f t="shared" si="31"/>
        <v>5</v>
      </c>
    </row>
    <row r="249" spans="1:91" x14ac:dyDescent="0.25">
      <c r="A249">
        <v>310</v>
      </c>
      <c r="B249">
        <v>21</v>
      </c>
      <c r="C249">
        <f t="shared" ref="C249:C312" si="32">IF(B249&lt;36,1,IF(AND(B249&gt;35,B249&lt;56),2,IF(B249&gt;55,3)))</f>
        <v>1</v>
      </c>
      <c r="D249" t="s">
        <v>41</v>
      </c>
      <c r="E249">
        <v>1</v>
      </c>
      <c r="F249" t="s">
        <v>43</v>
      </c>
      <c r="G249">
        <v>2</v>
      </c>
      <c r="H249">
        <v>1</v>
      </c>
      <c r="I249" t="s">
        <v>80</v>
      </c>
      <c r="J249">
        <v>2</v>
      </c>
      <c r="M249" t="s">
        <v>49</v>
      </c>
      <c r="N249">
        <v>1</v>
      </c>
      <c r="O249" t="s">
        <v>55</v>
      </c>
      <c r="P249">
        <v>0</v>
      </c>
      <c r="Q249" t="s">
        <v>54</v>
      </c>
      <c r="R249">
        <v>1</v>
      </c>
      <c r="S249" t="s">
        <v>55</v>
      </c>
      <c r="T249">
        <v>0</v>
      </c>
      <c r="U249" t="s">
        <v>55</v>
      </c>
      <c r="V249">
        <v>0</v>
      </c>
      <c r="W249" t="s">
        <v>55</v>
      </c>
      <c r="X249">
        <v>0</v>
      </c>
      <c r="Y249" t="s">
        <v>55</v>
      </c>
      <c r="Z249">
        <v>0</v>
      </c>
      <c r="AA249" t="s">
        <v>54</v>
      </c>
      <c r="AB249">
        <v>1</v>
      </c>
      <c r="AC249">
        <f t="shared" si="25"/>
        <v>2</v>
      </c>
      <c r="AD249">
        <f t="shared" si="26"/>
        <v>0</v>
      </c>
      <c r="AE249" t="s">
        <v>54</v>
      </c>
      <c r="AF249">
        <v>1</v>
      </c>
      <c r="AG249" t="b">
        <v>0</v>
      </c>
      <c r="AH249">
        <v>1</v>
      </c>
      <c r="AI249" t="s">
        <v>56</v>
      </c>
      <c r="AJ249">
        <v>0</v>
      </c>
      <c r="AK249">
        <v>0</v>
      </c>
      <c r="AL249">
        <f t="shared" si="27"/>
        <v>3</v>
      </c>
      <c r="AM249">
        <f t="shared" si="28"/>
        <v>0</v>
      </c>
      <c r="AN249" t="s">
        <v>61</v>
      </c>
      <c r="AO249">
        <v>5</v>
      </c>
      <c r="AP249" t="s">
        <v>66</v>
      </c>
      <c r="AQ249">
        <v>3</v>
      </c>
      <c r="AR249" t="s">
        <v>63</v>
      </c>
      <c r="AS249" t="s">
        <v>63</v>
      </c>
      <c r="AT249" t="s">
        <v>61</v>
      </c>
      <c r="AU249" t="s">
        <v>62</v>
      </c>
      <c r="AV249">
        <v>4</v>
      </c>
      <c r="AW249">
        <v>4</v>
      </c>
      <c r="AX249">
        <v>5</v>
      </c>
      <c r="AY249">
        <v>4</v>
      </c>
      <c r="AZ249">
        <f t="shared" si="29"/>
        <v>17</v>
      </c>
      <c r="BA249">
        <f t="shared" si="30"/>
        <v>2</v>
      </c>
      <c r="BB249" t="s">
        <v>55</v>
      </c>
      <c r="BC249" t="s">
        <v>55</v>
      </c>
      <c r="BD249" t="s">
        <v>55</v>
      </c>
      <c r="BE249" t="s">
        <v>55</v>
      </c>
      <c r="BF249" t="s">
        <v>55</v>
      </c>
      <c r="BG249" t="s">
        <v>54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3</v>
      </c>
      <c r="BO249" t="s">
        <v>63</v>
      </c>
      <c r="BP249">
        <v>4</v>
      </c>
      <c r="BQ249" t="s">
        <v>54</v>
      </c>
      <c r="BR249">
        <v>1</v>
      </c>
      <c r="BS249" t="s">
        <v>72</v>
      </c>
      <c r="BT249">
        <v>4</v>
      </c>
      <c r="BU249" t="s">
        <v>73</v>
      </c>
      <c r="BV249">
        <v>2</v>
      </c>
      <c r="BX249" t="s">
        <v>77</v>
      </c>
      <c r="BY249">
        <v>2</v>
      </c>
      <c r="BZ249">
        <v>2</v>
      </c>
      <c r="CA249" t="s">
        <v>54</v>
      </c>
      <c r="CB249" t="s">
        <v>54</v>
      </c>
      <c r="CC249" t="s">
        <v>55</v>
      </c>
      <c r="CD249" t="s">
        <v>55</v>
      </c>
      <c r="CE249" t="s">
        <v>55</v>
      </c>
      <c r="CF249" t="s">
        <v>55</v>
      </c>
      <c r="CG249">
        <v>0</v>
      </c>
      <c r="CH249">
        <v>0</v>
      </c>
      <c r="CI249">
        <v>1</v>
      </c>
      <c r="CJ249">
        <v>1</v>
      </c>
      <c r="CK249">
        <v>1</v>
      </c>
      <c r="CL249">
        <v>1</v>
      </c>
      <c r="CM249">
        <f t="shared" si="31"/>
        <v>4</v>
      </c>
    </row>
    <row r="250" spans="1:91" x14ac:dyDescent="0.25">
      <c r="A250">
        <v>311</v>
      </c>
      <c r="B250">
        <v>20</v>
      </c>
      <c r="C250">
        <f t="shared" si="32"/>
        <v>1</v>
      </c>
      <c r="D250" t="s">
        <v>41</v>
      </c>
      <c r="E250">
        <v>1</v>
      </c>
      <c r="F250" t="s">
        <v>44</v>
      </c>
      <c r="G250">
        <v>1</v>
      </c>
      <c r="H250">
        <v>1</v>
      </c>
      <c r="I250" t="s">
        <v>80</v>
      </c>
      <c r="J250">
        <v>2</v>
      </c>
      <c r="M250" t="s">
        <v>49</v>
      </c>
      <c r="N250">
        <v>1</v>
      </c>
      <c r="O250" t="s">
        <v>55</v>
      </c>
      <c r="P250">
        <v>0</v>
      </c>
      <c r="Q250" t="s">
        <v>55</v>
      </c>
      <c r="R250">
        <v>0</v>
      </c>
      <c r="S250" t="s">
        <v>55</v>
      </c>
      <c r="T250">
        <v>0</v>
      </c>
      <c r="U250" t="s">
        <v>55</v>
      </c>
      <c r="V250">
        <v>0</v>
      </c>
      <c r="W250" t="s">
        <v>55</v>
      </c>
      <c r="X250">
        <v>0</v>
      </c>
      <c r="Y250" t="s">
        <v>55</v>
      </c>
      <c r="Z250">
        <v>0</v>
      </c>
      <c r="AA250" t="s">
        <v>54</v>
      </c>
      <c r="AB250">
        <v>1</v>
      </c>
      <c r="AC250">
        <f t="shared" si="25"/>
        <v>1</v>
      </c>
      <c r="AD250">
        <f t="shared" si="26"/>
        <v>0</v>
      </c>
      <c r="AE250" t="s">
        <v>54</v>
      </c>
      <c r="AF250">
        <v>1</v>
      </c>
      <c r="AG250" t="b">
        <v>1</v>
      </c>
      <c r="AH250">
        <v>0</v>
      </c>
      <c r="AI250" t="s">
        <v>56</v>
      </c>
      <c r="AJ250">
        <v>0</v>
      </c>
      <c r="AK250">
        <v>0</v>
      </c>
      <c r="AL250">
        <f t="shared" si="27"/>
        <v>1</v>
      </c>
      <c r="AM250">
        <f t="shared" si="28"/>
        <v>0</v>
      </c>
      <c r="AN250" t="s">
        <v>62</v>
      </c>
      <c r="AO250">
        <v>2</v>
      </c>
      <c r="AP250" t="s">
        <v>66</v>
      </c>
      <c r="AQ250">
        <v>3</v>
      </c>
      <c r="AR250" t="s">
        <v>62</v>
      </c>
      <c r="AT250" t="s">
        <v>61</v>
      </c>
      <c r="AU250" t="s">
        <v>62</v>
      </c>
      <c r="AV250">
        <v>2</v>
      </c>
      <c r="AX250">
        <v>5</v>
      </c>
      <c r="AY250">
        <v>4</v>
      </c>
      <c r="AZ250">
        <f t="shared" si="29"/>
        <v>11</v>
      </c>
      <c r="BA250">
        <f t="shared" si="30"/>
        <v>0</v>
      </c>
      <c r="BB250" t="s">
        <v>55</v>
      </c>
      <c r="BC250" t="s">
        <v>55</v>
      </c>
      <c r="BD250" t="s">
        <v>55</v>
      </c>
      <c r="BE250" t="s">
        <v>55</v>
      </c>
      <c r="BF250" t="s">
        <v>55</v>
      </c>
      <c r="BG250" t="s">
        <v>54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3</v>
      </c>
      <c r="BO250" t="s">
        <v>64</v>
      </c>
      <c r="BP250">
        <v>3</v>
      </c>
      <c r="BQ250" t="s">
        <v>54</v>
      </c>
      <c r="BR250">
        <v>1</v>
      </c>
      <c r="BS250" t="s">
        <v>69</v>
      </c>
      <c r="BT250">
        <v>1</v>
      </c>
      <c r="BU250" t="s">
        <v>73</v>
      </c>
      <c r="BV250">
        <v>2</v>
      </c>
      <c r="BX250" t="s">
        <v>78</v>
      </c>
      <c r="BY250">
        <v>1</v>
      </c>
      <c r="BZ250">
        <v>1</v>
      </c>
      <c r="CA250" t="s">
        <v>55</v>
      </c>
      <c r="CB250" t="s">
        <v>55</v>
      </c>
      <c r="CC250" t="s">
        <v>55</v>
      </c>
      <c r="CD250" t="s">
        <v>55</v>
      </c>
      <c r="CE250" t="s">
        <v>54</v>
      </c>
      <c r="CF250" t="s">
        <v>55</v>
      </c>
      <c r="CG250">
        <v>1</v>
      </c>
      <c r="CH250">
        <v>1</v>
      </c>
      <c r="CI250">
        <v>1</v>
      </c>
      <c r="CJ250">
        <v>1</v>
      </c>
      <c r="CK250">
        <v>0</v>
      </c>
      <c r="CL250">
        <v>1</v>
      </c>
      <c r="CM250">
        <f t="shared" si="31"/>
        <v>5</v>
      </c>
    </row>
    <row r="251" spans="1:91" x14ac:dyDescent="0.25">
      <c r="A251">
        <v>312</v>
      </c>
      <c r="B251">
        <v>20</v>
      </c>
      <c r="C251">
        <f t="shared" si="32"/>
        <v>1</v>
      </c>
      <c r="D251" t="s">
        <v>41</v>
      </c>
      <c r="E251">
        <v>1</v>
      </c>
      <c r="F251" t="s">
        <v>44</v>
      </c>
      <c r="G251">
        <v>1</v>
      </c>
      <c r="H251">
        <v>1</v>
      </c>
      <c r="I251" t="s">
        <v>80</v>
      </c>
      <c r="J251">
        <v>2</v>
      </c>
      <c r="M251" t="s">
        <v>50</v>
      </c>
      <c r="N251">
        <v>2</v>
      </c>
      <c r="O251" t="s">
        <v>55</v>
      </c>
      <c r="P251">
        <v>0</v>
      </c>
      <c r="Q251" t="s">
        <v>54</v>
      </c>
      <c r="R251">
        <v>1</v>
      </c>
      <c r="S251" t="s">
        <v>55</v>
      </c>
      <c r="T251">
        <v>0</v>
      </c>
      <c r="U251" t="s">
        <v>55</v>
      </c>
      <c r="V251">
        <v>0</v>
      </c>
      <c r="W251" t="s">
        <v>55</v>
      </c>
      <c r="X251">
        <v>0</v>
      </c>
      <c r="Y251" t="s">
        <v>54</v>
      </c>
      <c r="Z251">
        <v>1</v>
      </c>
      <c r="AA251" t="s">
        <v>54</v>
      </c>
      <c r="AB251">
        <v>1</v>
      </c>
      <c r="AC251">
        <f t="shared" si="25"/>
        <v>3</v>
      </c>
      <c r="AD251">
        <f t="shared" si="26"/>
        <v>0</v>
      </c>
      <c r="AE251" t="s">
        <v>54</v>
      </c>
      <c r="AF251">
        <v>1</v>
      </c>
      <c r="AG251" t="b">
        <v>1</v>
      </c>
      <c r="AH251">
        <v>0</v>
      </c>
      <c r="AI251" t="s">
        <v>57</v>
      </c>
      <c r="AJ251">
        <v>1</v>
      </c>
      <c r="AK251">
        <v>0</v>
      </c>
      <c r="AL251">
        <f t="shared" si="27"/>
        <v>3</v>
      </c>
      <c r="AM251">
        <f t="shared" si="28"/>
        <v>0</v>
      </c>
      <c r="AN251" t="s">
        <v>62</v>
      </c>
      <c r="AO251">
        <v>2</v>
      </c>
      <c r="AP251" t="s">
        <v>66</v>
      </c>
      <c r="AQ251">
        <v>3</v>
      </c>
      <c r="AR251" t="s">
        <v>64</v>
      </c>
      <c r="AS251" t="s">
        <v>63</v>
      </c>
      <c r="AT251" t="s">
        <v>62</v>
      </c>
      <c r="AU251" t="s">
        <v>63</v>
      </c>
      <c r="AV251">
        <v>3</v>
      </c>
      <c r="AW251">
        <v>4</v>
      </c>
      <c r="AX251">
        <v>2</v>
      </c>
      <c r="AY251">
        <v>2</v>
      </c>
      <c r="AZ251">
        <f t="shared" si="29"/>
        <v>11</v>
      </c>
      <c r="BA251">
        <f t="shared" si="30"/>
        <v>0</v>
      </c>
      <c r="BB251" t="s">
        <v>54</v>
      </c>
      <c r="BC251" t="s">
        <v>55</v>
      </c>
      <c r="BD251" t="s">
        <v>55</v>
      </c>
      <c r="BE251" t="s">
        <v>55</v>
      </c>
      <c r="BF251" t="s">
        <v>55</v>
      </c>
      <c r="BG251" t="s">
        <v>55</v>
      </c>
      <c r="BH251">
        <v>1</v>
      </c>
      <c r="BI251">
        <v>0</v>
      </c>
      <c r="BJ251">
        <v>0</v>
      </c>
      <c r="BK251">
        <v>0</v>
      </c>
      <c r="BL251">
        <v>2</v>
      </c>
      <c r="BM251">
        <v>0</v>
      </c>
      <c r="BO251" t="s">
        <v>63</v>
      </c>
      <c r="BP251">
        <v>4</v>
      </c>
      <c r="BQ251" t="s">
        <v>55</v>
      </c>
      <c r="BR251">
        <v>0</v>
      </c>
      <c r="BX251" t="s">
        <v>78</v>
      </c>
      <c r="BY251">
        <v>1</v>
      </c>
      <c r="BZ251">
        <v>1</v>
      </c>
      <c r="CA251" t="s">
        <v>55</v>
      </c>
      <c r="CB251" t="s">
        <v>54</v>
      </c>
      <c r="CC251" t="s">
        <v>55</v>
      </c>
      <c r="CD251" t="s">
        <v>55</v>
      </c>
      <c r="CE251" t="s">
        <v>55</v>
      </c>
      <c r="CF251" t="s">
        <v>55</v>
      </c>
      <c r="CG251">
        <v>1</v>
      </c>
      <c r="CH251">
        <v>0</v>
      </c>
      <c r="CI251">
        <v>1</v>
      </c>
      <c r="CJ251">
        <v>1</v>
      </c>
      <c r="CK251">
        <v>1</v>
      </c>
      <c r="CL251">
        <v>1</v>
      </c>
      <c r="CM251">
        <f t="shared" si="31"/>
        <v>5</v>
      </c>
    </row>
    <row r="252" spans="1:91" x14ac:dyDescent="0.25">
      <c r="A252">
        <v>313</v>
      </c>
      <c r="B252">
        <v>20</v>
      </c>
      <c r="C252">
        <f t="shared" si="32"/>
        <v>1</v>
      </c>
      <c r="D252" t="s">
        <v>41</v>
      </c>
      <c r="E252">
        <v>1</v>
      </c>
      <c r="F252" t="s">
        <v>44</v>
      </c>
      <c r="G252">
        <v>1</v>
      </c>
      <c r="H252">
        <v>1</v>
      </c>
      <c r="I252" t="s">
        <v>80</v>
      </c>
      <c r="J252">
        <v>2</v>
      </c>
      <c r="M252" t="s">
        <v>50</v>
      </c>
      <c r="N252">
        <v>2</v>
      </c>
      <c r="O252" t="s">
        <v>55</v>
      </c>
      <c r="P252">
        <v>0</v>
      </c>
      <c r="Q252" t="s">
        <v>55</v>
      </c>
      <c r="R252">
        <v>0</v>
      </c>
      <c r="S252" t="s">
        <v>55</v>
      </c>
      <c r="T252">
        <v>0</v>
      </c>
      <c r="U252" t="s">
        <v>55</v>
      </c>
      <c r="V252">
        <v>0</v>
      </c>
      <c r="W252" t="s">
        <v>54</v>
      </c>
      <c r="X252">
        <v>1</v>
      </c>
      <c r="Y252" t="s">
        <v>54</v>
      </c>
      <c r="Z252">
        <v>1</v>
      </c>
      <c r="AA252" t="s">
        <v>54</v>
      </c>
      <c r="AB252">
        <v>1</v>
      </c>
      <c r="AC252">
        <f t="shared" si="25"/>
        <v>3</v>
      </c>
      <c r="AD252">
        <f t="shared" si="26"/>
        <v>0</v>
      </c>
      <c r="AE252" t="s">
        <v>54</v>
      </c>
      <c r="AF252">
        <v>1</v>
      </c>
      <c r="AG252" t="b">
        <v>0</v>
      </c>
      <c r="AH252">
        <v>1</v>
      </c>
      <c r="AI252" t="s">
        <v>56</v>
      </c>
      <c r="AJ252">
        <v>0</v>
      </c>
      <c r="AK252">
        <v>0</v>
      </c>
      <c r="AL252">
        <f t="shared" si="27"/>
        <v>4</v>
      </c>
      <c r="AM252">
        <f t="shared" si="28"/>
        <v>0</v>
      </c>
      <c r="AN252" t="s">
        <v>63</v>
      </c>
      <c r="AO252">
        <v>4</v>
      </c>
      <c r="AP252" t="s">
        <v>66</v>
      </c>
      <c r="AQ252">
        <v>3</v>
      </c>
      <c r="AR252" t="s">
        <v>64</v>
      </c>
      <c r="AS252" t="s">
        <v>63</v>
      </c>
      <c r="AT252" t="s">
        <v>63</v>
      </c>
      <c r="AU252" t="s">
        <v>63</v>
      </c>
      <c r="AV252">
        <v>3</v>
      </c>
      <c r="AW252">
        <v>4</v>
      </c>
      <c r="AX252">
        <v>4</v>
      </c>
      <c r="AY252">
        <v>2</v>
      </c>
      <c r="AZ252">
        <f t="shared" si="29"/>
        <v>13</v>
      </c>
      <c r="BA252">
        <f t="shared" si="30"/>
        <v>1</v>
      </c>
      <c r="BB252" t="s">
        <v>55</v>
      </c>
      <c r="BC252" t="s">
        <v>55</v>
      </c>
      <c r="BD252" t="s">
        <v>55</v>
      </c>
      <c r="BE252" t="s">
        <v>55</v>
      </c>
      <c r="BF252" t="s">
        <v>54</v>
      </c>
      <c r="BG252" t="s">
        <v>55</v>
      </c>
      <c r="BH252">
        <v>0</v>
      </c>
      <c r="BI252">
        <v>0</v>
      </c>
      <c r="BJ252">
        <v>1</v>
      </c>
      <c r="BK252">
        <v>1</v>
      </c>
      <c r="BL252">
        <v>0</v>
      </c>
      <c r="BM252">
        <v>0</v>
      </c>
      <c r="BO252" t="s">
        <v>68</v>
      </c>
      <c r="BP252">
        <v>2</v>
      </c>
      <c r="BQ252" t="s">
        <v>54</v>
      </c>
      <c r="BR252">
        <v>1</v>
      </c>
      <c r="BS252" t="s">
        <v>69</v>
      </c>
      <c r="BT252">
        <v>1</v>
      </c>
      <c r="BU252" t="s">
        <v>8</v>
      </c>
      <c r="BV252">
        <v>1</v>
      </c>
      <c r="BW252" t="s">
        <v>34</v>
      </c>
      <c r="BX252" t="s">
        <v>77</v>
      </c>
      <c r="BY252">
        <v>2</v>
      </c>
      <c r="BZ252">
        <v>2</v>
      </c>
      <c r="CA252" t="s">
        <v>54</v>
      </c>
      <c r="CB252" t="s">
        <v>54</v>
      </c>
      <c r="CC252" t="s">
        <v>55</v>
      </c>
      <c r="CD252" t="s">
        <v>55</v>
      </c>
      <c r="CE252" t="s">
        <v>55</v>
      </c>
      <c r="CF252" t="s">
        <v>55</v>
      </c>
      <c r="CG252">
        <v>0</v>
      </c>
      <c r="CH252">
        <v>0</v>
      </c>
      <c r="CI252">
        <v>1</v>
      </c>
      <c r="CJ252">
        <v>1</v>
      </c>
      <c r="CK252">
        <v>1</v>
      </c>
      <c r="CL252">
        <v>1</v>
      </c>
      <c r="CM252">
        <f t="shared" si="31"/>
        <v>4</v>
      </c>
    </row>
    <row r="253" spans="1:91" x14ac:dyDescent="0.25">
      <c r="A253">
        <v>314</v>
      </c>
      <c r="B253">
        <v>21</v>
      </c>
      <c r="C253">
        <f t="shared" si="32"/>
        <v>1</v>
      </c>
      <c r="D253" t="s">
        <v>41</v>
      </c>
      <c r="E253">
        <v>1</v>
      </c>
      <c r="F253" t="s">
        <v>44</v>
      </c>
      <c r="G253">
        <v>1</v>
      </c>
      <c r="H253">
        <v>1</v>
      </c>
      <c r="I253" t="s">
        <v>80</v>
      </c>
      <c r="J253">
        <v>2</v>
      </c>
      <c r="M253" t="s">
        <v>50</v>
      </c>
      <c r="N253">
        <v>2</v>
      </c>
      <c r="O253" t="s">
        <v>55</v>
      </c>
      <c r="P253">
        <v>0</v>
      </c>
      <c r="Q253" t="s">
        <v>54</v>
      </c>
      <c r="R253">
        <v>1</v>
      </c>
      <c r="S253" t="s">
        <v>55</v>
      </c>
      <c r="T253">
        <v>0</v>
      </c>
      <c r="U253" t="s">
        <v>55</v>
      </c>
      <c r="V253">
        <v>0</v>
      </c>
      <c r="W253" t="s">
        <v>55</v>
      </c>
      <c r="X253">
        <v>0</v>
      </c>
      <c r="Y253" t="s">
        <v>55</v>
      </c>
      <c r="Z253">
        <v>0</v>
      </c>
      <c r="AA253" t="s">
        <v>54</v>
      </c>
      <c r="AB253">
        <v>1</v>
      </c>
      <c r="AC253">
        <f t="shared" si="25"/>
        <v>2</v>
      </c>
      <c r="AD253">
        <f t="shared" si="26"/>
        <v>0</v>
      </c>
      <c r="AE253" t="s">
        <v>54</v>
      </c>
      <c r="AF253">
        <v>1</v>
      </c>
      <c r="AG253" t="b">
        <v>1</v>
      </c>
      <c r="AH253">
        <v>0</v>
      </c>
      <c r="AI253" t="s">
        <v>56</v>
      </c>
      <c r="AJ253">
        <v>0</v>
      </c>
      <c r="AK253">
        <v>0</v>
      </c>
      <c r="AL253">
        <f t="shared" si="27"/>
        <v>2</v>
      </c>
      <c r="AM253">
        <f t="shared" si="28"/>
        <v>0</v>
      </c>
      <c r="AN253" t="s">
        <v>63</v>
      </c>
      <c r="AO253">
        <v>4</v>
      </c>
      <c r="AP253" t="s">
        <v>8</v>
      </c>
      <c r="AQ253">
        <v>6</v>
      </c>
      <c r="AR253" t="s">
        <v>63</v>
      </c>
      <c r="AS253" t="s">
        <v>63</v>
      </c>
      <c r="AT253" t="s">
        <v>63</v>
      </c>
      <c r="AU253" t="s">
        <v>63</v>
      </c>
      <c r="AV253">
        <v>4</v>
      </c>
      <c r="AW253">
        <v>4</v>
      </c>
      <c r="AX253">
        <v>4</v>
      </c>
      <c r="AY253">
        <v>2</v>
      </c>
      <c r="AZ253">
        <f t="shared" si="29"/>
        <v>14</v>
      </c>
      <c r="BA253">
        <f t="shared" si="30"/>
        <v>1</v>
      </c>
      <c r="BB253" t="s">
        <v>54</v>
      </c>
      <c r="BC253" t="s">
        <v>55</v>
      </c>
      <c r="BD253" t="s">
        <v>55</v>
      </c>
      <c r="BE253" t="s">
        <v>55</v>
      </c>
      <c r="BF253" t="s">
        <v>55</v>
      </c>
      <c r="BG253" t="s">
        <v>55</v>
      </c>
      <c r="BH253">
        <v>1</v>
      </c>
      <c r="BI253">
        <v>0</v>
      </c>
      <c r="BJ253">
        <v>0</v>
      </c>
      <c r="BK253">
        <v>0</v>
      </c>
      <c r="BL253">
        <v>2</v>
      </c>
      <c r="BM253">
        <v>0</v>
      </c>
      <c r="BO253" t="s">
        <v>68</v>
      </c>
      <c r="BP253">
        <v>2</v>
      </c>
      <c r="BQ253" t="s">
        <v>55</v>
      </c>
      <c r="BR253">
        <v>0</v>
      </c>
      <c r="BX253" t="s">
        <v>78</v>
      </c>
      <c r="BY253">
        <v>1</v>
      </c>
      <c r="BZ253">
        <v>1</v>
      </c>
      <c r="CA253" t="s">
        <v>54</v>
      </c>
      <c r="CB253" t="s">
        <v>54</v>
      </c>
      <c r="CC253" t="s">
        <v>55</v>
      </c>
      <c r="CD253" t="s">
        <v>55</v>
      </c>
      <c r="CE253" t="s">
        <v>55</v>
      </c>
      <c r="CF253" t="s">
        <v>55</v>
      </c>
      <c r="CG253">
        <v>0</v>
      </c>
      <c r="CH253">
        <v>0</v>
      </c>
      <c r="CI253">
        <v>1</v>
      </c>
      <c r="CJ253">
        <v>1</v>
      </c>
      <c r="CK253">
        <v>1</v>
      </c>
      <c r="CL253">
        <v>1</v>
      </c>
      <c r="CM253">
        <f t="shared" si="31"/>
        <v>4</v>
      </c>
    </row>
    <row r="254" spans="1:91" x14ac:dyDescent="0.25">
      <c r="A254">
        <v>315</v>
      </c>
      <c r="B254">
        <v>20</v>
      </c>
      <c r="C254">
        <f t="shared" si="32"/>
        <v>1</v>
      </c>
      <c r="D254" t="s">
        <v>41</v>
      </c>
      <c r="E254">
        <v>1</v>
      </c>
      <c r="F254" t="s">
        <v>44</v>
      </c>
      <c r="G254">
        <v>1</v>
      </c>
      <c r="H254">
        <v>1</v>
      </c>
      <c r="I254" t="s">
        <v>80</v>
      </c>
      <c r="J254">
        <v>2</v>
      </c>
      <c r="M254" t="s">
        <v>50</v>
      </c>
      <c r="N254">
        <v>2</v>
      </c>
      <c r="O254" t="s">
        <v>55</v>
      </c>
      <c r="P254">
        <v>0</v>
      </c>
      <c r="Q254" t="s">
        <v>55</v>
      </c>
      <c r="R254">
        <v>0</v>
      </c>
      <c r="S254" t="s">
        <v>55</v>
      </c>
      <c r="T254">
        <v>0</v>
      </c>
      <c r="U254" t="s">
        <v>55</v>
      </c>
      <c r="V254">
        <v>0</v>
      </c>
      <c r="W254" t="s">
        <v>55</v>
      </c>
      <c r="X254">
        <v>0</v>
      </c>
      <c r="Y254" t="s">
        <v>54</v>
      </c>
      <c r="Z254">
        <v>1</v>
      </c>
      <c r="AA254" t="s">
        <v>54</v>
      </c>
      <c r="AB254">
        <v>1</v>
      </c>
      <c r="AC254">
        <f t="shared" si="25"/>
        <v>2</v>
      </c>
      <c r="AD254">
        <f t="shared" si="26"/>
        <v>0</v>
      </c>
      <c r="AE254" t="s">
        <v>54</v>
      </c>
      <c r="AF254">
        <v>1</v>
      </c>
      <c r="AG254" t="b">
        <v>1</v>
      </c>
      <c r="AH254">
        <v>0</v>
      </c>
      <c r="AI254" t="s">
        <v>56</v>
      </c>
      <c r="AJ254">
        <v>0</v>
      </c>
      <c r="AK254">
        <v>0</v>
      </c>
      <c r="AL254">
        <f t="shared" si="27"/>
        <v>2</v>
      </c>
      <c r="AM254">
        <f t="shared" si="28"/>
        <v>0</v>
      </c>
      <c r="AN254" t="s">
        <v>63</v>
      </c>
      <c r="AO254">
        <v>4</v>
      </c>
      <c r="AP254" t="s">
        <v>66</v>
      </c>
      <c r="AQ254">
        <v>3</v>
      </c>
      <c r="AR254" t="s">
        <v>63</v>
      </c>
      <c r="AS254" t="s">
        <v>62</v>
      </c>
      <c r="AT254" t="s">
        <v>63</v>
      </c>
      <c r="AU254" t="s">
        <v>63</v>
      </c>
      <c r="AV254">
        <v>4</v>
      </c>
      <c r="AW254">
        <v>2</v>
      </c>
      <c r="AX254">
        <v>4</v>
      </c>
      <c r="AY254">
        <v>2</v>
      </c>
      <c r="AZ254">
        <f t="shared" si="29"/>
        <v>12</v>
      </c>
      <c r="BA254">
        <f t="shared" si="30"/>
        <v>1</v>
      </c>
      <c r="BB254" t="s">
        <v>54</v>
      </c>
      <c r="BC254" t="s">
        <v>55</v>
      </c>
      <c r="BD254" t="s">
        <v>55</v>
      </c>
      <c r="BE254" t="s">
        <v>55</v>
      </c>
      <c r="BF254" t="s">
        <v>55</v>
      </c>
      <c r="BG254" t="s">
        <v>55</v>
      </c>
      <c r="BH254">
        <v>1</v>
      </c>
      <c r="BI254">
        <v>0</v>
      </c>
      <c r="BJ254">
        <v>0</v>
      </c>
      <c r="BK254">
        <v>0</v>
      </c>
      <c r="BL254">
        <v>2</v>
      </c>
      <c r="BM254">
        <v>0</v>
      </c>
      <c r="BO254" t="s">
        <v>63</v>
      </c>
      <c r="BP254">
        <v>4</v>
      </c>
      <c r="BQ254" t="s">
        <v>54</v>
      </c>
      <c r="BR254">
        <v>1</v>
      </c>
      <c r="BS254" t="s">
        <v>70</v>
      </c>
      <c r="BT254">
        <v>2</v>
      </c>
      <c r="BW254" t="s">
        <v>34</v>
      </c>
      <c r="BX254" t="s">
        <v>77</v>
      </c>
      <c r="BY254">
        <v>2</v>
      </c>
      <c r="BZ254">
        <v>2</v>
      </c>
      <c r="CA254" t="s">
        <v>55</v>
      </c>
      <c r="CB254" t="s">
        <v>54</v>
      </c>
      <c r="CC254" t="s">
        <v>55</v>
      </c>
      <c r="CD254" t="s">
        <v>55</v>
      </c>
      <c r="CE254" t="s">
        <v>55</v>
      </c>
      <c r="CF254" t="s">
        <v>55</v>
      </c>
      <c r="CG254">
        <v>1</v>
      </c>
      <c r="CH254">
        <v>0</v>
      </c>
      <c r="CI254">
        <v>1</v>
      </c>
      <c r="CJ254">
        <v>1</v>
      </c>
      <c r="CK254">
        <v>1</v>
      </c>
      <c r="CL254">
        <v>1</v>
      </c>
      <c r="CM254">
        <f t="shared" si="31"/>
        <v>5</v>
      </c>
    </row>
    <row r="255" spans="1:91" x14ac:dyDescent="0.25">
      <c r="A255">
        <v>316</v>
      </c>
      <c r="B255">
        <v>22</v>
      </c>
      <c r="C255">
        <f t="shared" si="32"/>
        <v>1</v>
      </c>
      <c r="D255" t="s">
        <v>41</v>
      </c>
      <c r="E255">
        <v>1</v>
      </c>
      <c r="F255" t="s">
        <v>44</v>
      </c>
      <c r="G255">
        <v>1</v>
      </c>
      <c r="H255">
        <v>2</v>
      </c>
      <c r="I255" t="s">
        <v>80</v>
      </c>
      <c r="J255">
        <v>2</v>
      </c>
      <c r="M255" t="s">
        <v>50</v>
      </c>
      <c r="N255">
        <v>2</v>
      </c>
      <c r="O255" t="s">
        <v>55</v>
      </c>
      <c r="P255">
        <v>0</v>
      </c>
      <c r="Q255" t="s">
        <v>54</v>
      </c>
      <c r="R255">
        <v>1</v>
      </c>
      <c r="S255" t="s">
        <v>55</v>
      </c>
      <c r="T255">
        <v>0</v>
      </c>
      <c r="U255" t="s">
        <v>55</v>
      </c>
      <c r="V255">
        <v>0</v>
      </c>
      <c r="W255" t="s">
        <v>55</v>
      </c>
      <c r="X255">
        <v>0</v>
      </c>
      <c r="Y255" t="s">
        <v>54</v>
      </c>
      <c r="Z255">
        <v>1</v>
      </c>
      <c r="AA255" t="s">
        <v>54</v>
      </c>
      <c r="AB255">
        <v>1</v>
      </c>
      <c r="AC255">
        <f t="shared" si="25"/>
        <v>3</v>
      </c>
      <c r="AD255">
        <f t="shared" si="26"/>
        <v>0</v>
      </c>
      <c r="AE255" t="s">
        <v>54</v>
      </c>
      <c r="AF255">
        <v>1</v>
      </c>
      <c r="AG255" t="b">
        <v>0</v>
      </c>
      <c r="AH255">
        <v>1</v>
      </c>
      <c r="AI255" t="s">
        <v>56</v>
      </c>
      <c r="AJ255">
        <v>0</v>
      </c>
      <c r="AK255">
        <v>0</v>
      </c>
      <c r="AL255">
        <f t="shared" si="27"/>
        <v>4</v>
      </c>
      <c r="AM255">
        <f t="shared" si="28"/>
        <v>0</v>
      </c>
      <c r="AN255" t="s">
        <v>63</v>
      </c>
      <c r="AO255">
        <v>4</v>
      </c>
      <c r="AP255" t="s">
        <v>66</v>
      </c>
      <c r="AQ255">
        <v>3</v>
      </c>
      <c r="AR255" t="s">
        <v>63</v>
      </c>
      <c r="AS255" t="s">
        <v>63</v>
      </c>
      <c r="AT255" t="s">
        <v>63</v>
      </c>
      <c r="AU255" t="s">
        <v>63</v>
      </c>
      <c r="AV255">
        <v>4</v>
      </c>
      <c r="AW255">
        <v>4</v>
      </c>
      <c r="AX255">
        <v>4</v>
      </c>
      <c r="AY255">
        <v>2</v>
      </c>
      <c r="AZ255">
        <f t="shared" si="29"/>
        <v>14</v>
      </c>
      <c r="BA255">
        <f t="shared" si="30"/>
        <v>1</v>
      </c>
      <c r="BB255" t="s">
        <v>54</v>
      </c>
      <c r="BC255" t="s">
        <v>55</v>
      </c>
      <c r="BD255" t="s">
        <v>55</v>
      </c>
      <c r="BE255" t="s">
        <v>55</v>
      </c>
      <c r="BF255" t="s">
        <v>55</v>
      </c>
      <c r="BG255" t="s">
        <v>55</v>
      </c>
      <c r="BH255">
        <v>1</v>
      </c>
      <c r="BI255">
        <v>0</v>
      </c>
      <c r="BJ255">
        <v>0</v>
      </c>
      <c r="BK255">
        <v>0</v>
      </c>
      <c r="BL255">
        <v>2</v>
      </c>
      <c r="BM255">
        <v>0</v>
      </c>
      <c r="BO255" t="s">
        <v>63</v>
      </c>
      <c r="BP255">
        <v>4</v>
      </c>
      <c r="BQ255" t="s">
        <v>54</v>
      </c>
      <c r="BR255">
        <v>1</v>
      </c>
      <c r="BS255" t="s">
        <v>69</v>
      </c>
      <c r="BT255">
        <v>1</v>
      </c>
      <c r="BU255" t="s">
        <v>73</v>
      </c>
      <c r="BV255">
        <v>2</v>
      </c>
      <c r="BX255" t="s">
        <v>77</v>
      </c>
      <c r="BY255">
        <v>2</v>
      </c>
      <c r="BZ255">
        <v>2</v>
      </c>
      <c r="CA255" t="s">
        <v>55</v>
      </c>
      <c r="CB255" t="s">
        <v>54</v>
      </c>
      <c r="CC255" t="s">
        <v>55</v>
      </c>
      <c r="CD255" t="s">
        <v>55</v>
      </c>
      <c r="CE255" t="s">
        <v>55</v>
      </c>
      <c r="CF255" t="s">
        <v>55</v>
      </c>
      <c r="CG255">
        <v>1</v>
      </c>
      <c r="CH255">
        <v>0</v>
      </c>
      <c r="CI255">
        <v>1</v>
      </c>
      <c r="CJ255">
        <v>1</v>
      </c>
      <c r="CK255">
        <v>1</v>
      </c>
      <c r="CL255">
        <v>1</v>
      </c>
      <c r="CM255">
        <f t="shared" si="31"/>
        <v>5</v>
      </c>
    </row>
    <row r="256" spans="1:91" x14ac:dyDescent="0.25">
      <c r="A256">
        <v>317</v>
      </c>
      <c r="B256">
        <v>22</v>
      </c>
      <c r="C256">
        <f t="shared" si="32"/>
        <v>1</v>
      </c>
      <c r="D256" t="s">
        <v>41</v>
      </c>
      <c r="E256">
        <v>1</v>
      </c>
      <c r="F256" t="s">
        <v>44</v>
      </c>
      <c r="G256">
        <v>1</v>
      </c>
      <c r="H256">
        <v>2</v>
      </c>
      <c r="I256" t="s">
        <v>80</v>
      </c>
      <c r="J256">
        <v>2</v>
      </c>
      <c r="M256" t="s">
        <v>49</v>
      </c>
      <c r="N256">
        <v>1</v>
      </c>
      <c r="O256" t="s">
        <v>55</v>
      </c>
      <c r="P256">
        <v>0</v>
      </c>
      <c r="Q256" t="s">
        <v>54</v>
      </c>
      <c r="R256">
        <v>1</v>
      </c>
      <c r="S256" t="s">
        <v>55</v>
      </c>
      <c r="T256">
        <v>0</v>
      </c>
      <c r="U256" t="s">
        <v>55</v>
      </c>
      <c r="V256">
        <v>0</v>
      </c>
      <c r="W256" t="s">
        <v>55</v>
      </c>
      <c r="X256">
        <v>0</v>
      </c>
      <c r="Y256" t="s">
        <v>55</v>
      </c>
      <c r="Z256">
        <v>0</v>
      </c>
      <c r="AA256" t="s">
        <v>54</v>
      </c>
      <c r="AB256">
        <v>1</v>
      </c>
      <c r="AC256">
        <f t="shared" si="25"/>
        <v>2</v>
      </c>
      <c r="AD256">
        <f t="shared" si="26"/>
        <v>0</v>
      </c>
      <c r="AE256" t="s">
        <v>54</v>
      </c>
      <c r="AF256">
        <v>1</v>
      </c>
      <c r="AG256" t="b">
        <v>0</v>
      </c>
      <c r="AH256">
        <v>1</v>
      </c>
      <c r="AI256" t="s">
        <v>56</v>
      </c>
      <c r="AJ256">
        <v>0</v>
      </c>
      <c r="AK256">
        <v>0</v>
      </c>
      <c r="AL256">
        <f t="shared" si="27"/>
        <v>3</v>
      </c>
      <c r="AM256">
        <f t="shared" si="28"/>
        <v>0</v>
      </c>
      <c r="AN256" t="s">
        <v>63</v>
      </c>
      <c r="AO256">
        <v>4</v>
      </c>
      <c r="AP256" t="s">
        <v>66</v>
      </c>
      <c r="AQ256">
        <v>3</v>
      </c>
      <c r="AR256" t="s">
        <v>62</v>
      </c>
      <c r="AS256" t="s">
        <v>63</v>
      </c>
      <c r="AT256" t="s">
        <v>62</v>
      </c>
      <c r="AU256" t="s">
        <v>63</v>
      </c>
      <c r="AV256">
        <v>2</v>
      </c>
      <c r="AW256">
        <v>4</v>
      </c>
      <c r="AX256">
        <v>2</v>
      </c>
      <c r="AY256">
        <v>2</v>
      </c>
      <c r="AZ256">
        <f t="shared" si="29"/>
        <v>10</v>
      </c>
      <c r="BA256">
        <f t="shared" si="30"/>
        <v>0</v>
      </c>
      <c r="BB256" t="s">
        <v>55</v>
      </c>
      <c r="BC256" t="s">
        <v>55</v>
      </c>
      <c r="BD256" t="s">
        <v>55</v>
      </c>
      <c r="BE256" t="s">
        <v>55</v>
      </c>
      <c r="BF256" t="s">
        <v>55</v>
      </c>
      <c r="BG256" t="s">
        <v>54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3</v>
      </c>
      <c r="BO256" t="s">
        <v>68</v>
      </c>
      <c r="BP256">
        <v>2</v>
      </c>
      <c r="BQ256" t="s">
        <v>54</v>
      </c>
      <c r="BR256">
        <v>1</v>
      </c>
      <c r="BS256" t="s">
        <v>72</v>
      </c>
      <c r="BT256">
        <v>4</v>
      </c>
      <c r="BU256" t="s">
        <v>8</v>
      </c>
      <c r="BV256">
        <v>1</v>
      </c>
      <c r="BW256" t="s">
        <v>14</v>
      </c>
      <c r="BX256" t="s">
        <v>77</v>
      </c>
      <c r="BY256">
        <v>2</v>
      </c>
      <c r="BZ256">
        <v>2</v>
      </c>
      <c r="CA256" t="s">
        <v>54</v>
      </c>
      <c r="CB256" t="s">
        <v>55</v>
      </c>
      <c r="CC256" t="s">
        <v>55</v>
      </c>
      <c r="CD256" t="s">
        <v>55</v>
      </c>
      <c r="CE256" t="s">
        <v>55</v>
      </c>
      <c r="CF256" t="s">
        <v>55</v>
      </c>
      <c r="CG256">
        <v>0</v>
      </c>
      <c r="CH256">
        <v>1</v>
      </c>
      <c r="CI256">
        <v>1</v>
      </c>
      <c r="CJ256">
        <v>1</v>
      </c>
      <c r="CK256">
        <v>1</v>
      </c>
      <c r="CL256">
        <v>1</v>
      </c>
      <c r="CM256">
        <f t="shared" si="31"/>
        <v>5</v>
      </c>
    </row>
    <row r="257" spans="1:91" x14ac:dyDescent="0.25">
      <c r="A257">
        <v>318</v>
      </c>
      <c r="B257">
        <v>22</v>
      </c>
      <c r="C257">
        <f t="shared" si="32"/>
        <v>1</v>
      </c>
      <c r="D257" t="s">
        <v>41</v>
      </c>
      <c r="E257">
        <v>1</v>
      </c>
      <c r="F257" t="s">
        <v>44</v>
      </c>
      <c r="G257">
        <v>1</v>
      </c>
      <c r="H257">
        <v>3</v>
      </c>
      <c r="I257" t="s">
        <v>80</v>
      </c>
      <c r="J257">
        <v>2</v>
      </c>
      <c r="M257" t="s">
        <v>49</v>
      </c>
      <c r="N257">
        <v>1</v>
      </c>
      <c r="O257" t="s">
        <v>54</v>
      </c>
      <c r="P257">
        <v>1</v>
      </c>
      <c r="Q257" t="s">
        <v>54</v>
      </c>
      <c r="R257">
        <v>1</v>
      </c>
      <c r="S257" t="s">
        <v>54</v>
      </c>
      <c r="T257">
        <v>1</v>
      </c>
      <c r="U257" t="s">
        <v>54</v>
      </c>
      <c r="V257">
        <v>1</v>
      </c>
      <c r="W257" t="s">
        <v>54</v>
      </c>
      <c r="X257">
        <v>1</v>
      </c>
      <c r="Y257" t="s">
        <v>54</v>
      </c>
      <c r="Z257">
        <v>1</v>
      </c>
      <c r="AA257" t="s">
        <v>54</v>
      </c>
      <c r="AB257">
        <v>1</v>
      </c>
      <c r="AC257">
        <f t="shared" ref="AC257:AC320" si="33">SUM(P257,R257,T257,V257,X257,Z257,AB257)</f>
        <v>7</v>
      </c>
      <c r="AD257">
        <f t="shared" si="26"/>
        <v>2</v>
      </c>
      <c r="AE257" t="s">
        <v>54</v>
      </c>
      <c r="AF257">
        <v>1</v>
      </c>
      <c r="AG257" t="b">
        <v>0</v>
      </c>
      <c r="AH257">
        <v>1</v>
      </c>
      <c r="AI257" t="s">
        <v>58</v>
      </c>
      <c r="AJ257">
        <v>2</v>
      </c>
      <c r="AK257">
        <v>1</v>
      </c>
      <c r="AL257">
        <f t="shared" si="27"/>
        <v>9</v>
      </c>
      <c r="AM257">
        <f t="shared" si="28"/>
        <v>2</v>
      </c>
      <c r="AN257" t="s">
        <v>61</v>
      </c>
      <c r="AO257">
        <v>5</v>
      </c>
      <c r="AP257" t="s">
        <v>23</v>
      </c>
      <c r="AQ257">
        <v>2</v>
      </c>
      <c r="AR257" t="s">
        <v>61</v>
      </c>
      <c r="AS257" t="s">
        <v>60</v>
      </c>
      <c r="AT257" t="s">
        <v>63</v>
      </c>
      <c r="AU257" t="s">
        <v>61</v>
      </c>
      <c r="AV257">
        <v>5</v>
      </c>
      <c r="AW257">
        <v>1</v>
      </c>
      <c r="AX257">
        <v>4</v>
      </c>
      <c r="AY257">
        <v>1</v>
      </c>
      <c r="AZ257">
        <f t="shared" si="29"/>
        <v>11</v>
      </c>
      <c r="BA257">
        <f t="shared" si="30"/>
        <v>0</v>
      </c>
      <c r="BB257" t="s">
        <v>54</v>
      </c>
      <c r="BC257" t="s">
        <v>55</v>
      </c>
      <c r="BD257" t="s">
        <v>55</v>
      </c>
      <c r="BE257" t="s">
        <v>55</v>
      </c>
      <c r="BF257" t="s">
        <v>55</v>
      </c>
      <c r="BG257" t="s">
        <v>55</v>
      </c>
      <c r="BH257">
        <v>1</v>
      </c>
      <c r="BI257">
        <v>0</v>
      </c>
      <c r="BJ257">
        <v>0</v>
      </c>
      <c r="BK257">
        <v>0</v>
      </c>
      <c r="BL257">
        <v>2</v>
      </c>
      <c r="BM257">
        <v>0</v>
      </c>
      <c r="BO257" t="s">
        <v>61</v>
      </c>
      <c r="BP257">
        <v>5</v>
      </c>
      <c r="BQ257" t="s">
        <v>54</v>
      </c>
      <c r="BR257">
        <v>1</v>
      </c>
      <c r="BS257" t="s">
        <v>69</v>
      </c>
      <c r="BT257">
        <v>1</v>
      </c>
      <c r="BU257" t="s">
        <v>8</v>
      </c>
      <c r="BV257">
        <v>1</v>
      </c>
      <c r="BW257" t="s">
        <v>17</v>
      </c>
      <c r="CA257" t="s">
        <v>55</v>
      </c>
      <c r="CB257" t="s">
        <v>55</v>
      </c>
      <c r="CC257" t="s">
        <v>55</v>
      </c>
      <c r="CD257" t="s">
        <v>54</v>
      </c>
      <c r="CE257" t="s">
        <v>55</v>
      </c>
      <c r="CF257" t="s">
        <v>55</v>
      </c>
      <c r="CG257">
        <v>1</v>
      </c>
      <c r="CH257">
        <v>1</v>
      </c>
      <c r="CI257">
        <v>1</v>
      </c>
      <c r="CJ257">
        <v>0</v>
      </c>
      <c r="CK257">
        <v>1</v>
      </c>
      <c r="CL257">
        <v>1</v>
      </c>
      <c r="CM257">
        <f t="shared" si="31"/>
        <v>5</v>
      </c>
    </row>
    <row r="258" spans="1:91" x14ac:dyDescent="0.25">
      <c r="A258">
        <v>319</v>
      </c>
      <c r="B258">
        <v>21</v>
      </c>
      <c r="C258">
        <f t="shared" si="32"/>
        <v>1</v>
      </c>
      <c r="D258" t="s">
        <v>41</v>
      </c>
      <c r="E258">
        <v>1</v>
      </c>
      <c r="F258" t="s">
        <v>44</v>
      </c>
      <c r="G258">
        <v>1</v>
      </c>
      <c r="H258">
        <v>3</v>
      </c>
      <c r="I258" t="s">
        <v>80</v>
      </c>
      <c r="J258">
        <v>2</v>
      </c>
      <c r="M258" t="s">
        <v>52</v>
      </c>
      <c r="N258">
        <v>4</v>
      </c>
      <c r="O258" t="s">
        <v>55</v>
      </c>
      <c r="P258">
        <v>0</v>
      </c>
      <c r="Q258" t="s">
        <v>54</v>
      </c>
      <c r="R258">
        <v>1</v>
      </c>
      <c r="S258" t="s">
        <v>55</v>
      </c>
      <c r="T258">
        <v>0</v>
      </c>
      <c r="U258" t="s">
        <v>55</v>
      </c>
      <c r="V258">
        <v>0</v>
      </c>
      <c r="W258" t="s">
        <v>55</v>
      </c>
      <c r="X258">
        <v>0</v>
      </c>
      <c r="Y258" t="s">
        <v>55</v>
      </c>
      <c r="Z258">
        <v>0</v>
      </c>
      <c r="AA258" t="s">
        <v>54</v>
      </c>
      <c r="AB258">
        <v>1</v>
      </c>
      <c r="AC258">
        <f t="shared" si="33"/>
        <v>2</v>
      </c>
      <c r="AD258">
        <f t="shared" si="26"/>
        <v>0</v>
      </c>
      <c r="AE258" t="s">
        <v>54</v>
      </c>
      <c r="AF258">
        <v>1</v>
      </c>
      <c r="AG258" t="b">
        <v>1</v>
      </c>
      <c r="AH258">
        <v>0</v>
      </c>
      <c r="AI258" t="s">
        <v>56</v>
      </c>
      <c r="AJ258">
        <v>0</v>
      </c>
      <c r="AK258">
        <v>0</v>
      </c>
      <c r="AL258">
        <f t="shared" si="27"/>
        <v>2</v>
      </c>
      <c r="AM258">
        <f t="shared" si="28"/>
        <v>0</v>
      </c>
      <c r="AN258" t="s">
        <v>63</v>
      </c>
      <c r="AO258">
        <v>4</v>
      </c>
      <c r="AP258" t="s">
        <v>66</v>
      </c>
      <c r="AQ258">
        <v>3</v>
      </c>
      <c r="AR258" t="s">
        <v>63</v>
      </c>
      <c r="AS258" t="s">
        <v>63</v>
      </c>
      <c r="AT258" t="s">
        <v>63</v>
      </c>
      <c r="AU258" t="s">
        <v>62</v>
      </c>
      <c r="AV258">
        <v>4</v>
      </c>
      <c r="AW258">
        <v>4</v>
      </c>
      <c r="AX258">
        <v>4</v>
      </c>
      <c r="AY258">
        <v>4</v>
      </c>
      <c r="AZ258">
        <f t="shared" si="29"/>
        <v>16</v>
      </c>
      <c r="BA258">
        <f t="shared" si="30"/>
        <v>2</v>
      </c>
      <c r="BB258" t="s">
        <v>55</v>
      </c>
      <c r="BC258" t="s">
        <v>55</v>
      </c>
      <c r="BD258" t="s">
        <v>55</v>
      </c>
      <c r="BE258" t="s">
        <v>55</v>
      </c>
      <c r="BF258" t="s">
        <v>55</v>
      </c>
      <c r="BG258" t="s">
        <v>54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3</v>
      </c>
      <c r="BO258" t="s">
        <v>68</v>
      </c>
      <c r="BP258">
        <v>2</v>
      </c>
      <c r="BQ258" t="s">
        <v>54</v>
      </c>
      <c r="BR258">
        <v>1</v>
      </c>
      <c r="BS258" t="s">
        <v>71</v>
      </c>
      <c r="BT258">
        <v>3</v>
      </c>
      <c r="BU258" t="s">
        <v>8</v>
      </c>
      <c r="BV258">
        <v>1</v>
      </c>
      <c r="BW258" t="s">
        <v>17</v>
      </c>
      <c r="BX258" t="s">
        <v>77</v>
      </c>
      <c r="BY258">
        <v>2</v>
      </c>
      <c r="BZ258">
        <v>2</v>
      </c>
      <c r="CA258" t="s">
        <v>54</v>
      </c>
      <c r="CB258" t="s">
        <v>55</v>
      </c>
      <c r="CC258" t="s">
        <v>55</v>
      </c>
      <c r="CD258" t="s">
        <v>55</v>
      </c>
      <c r="CE258" t="s">
        <v>54</v>
      </c>
      <c r="CF258" t="s">
        <v>55</v>
      </c>
      <c r="CG258">
        <v>0</v>
      </c>
      <c r="CH258">
        <v>1</v>
      </c>
      <c r="CI258">
        <v>1</v>
      </c>
      <c r="CJ258">
        <v>1</v>
      </c>
      <c r="CK258">
        <v>0</v>
      </c>
      <c r="CL258">
        <v>1</v>
      </c>
      <c r="CM258">
        <f t="shared" si="31"/>
        <v>4</v>
      </c>
    </row>
    <row r="259" spans="1:91" x14ac:dyDescent="0.25">
      <c r="A259">
        <v>320</v>
      </c>
      <c r="B259">
        <v>19</v>
      </c>
      <c r="C259">
        <f t="shared" si="32"/>
        <v>1</v>
      </c>
      <c r="D259" t="s">
        <v>41</v>
      </c>
      <c r="E259">
        <v>1</v>
      </c>
      <c r="F259" t="s">
        <v>44</v>
      </c>
      <c r="G259">
        <v>1</v>
      </c>
      <c r="H259">
        <v>1</v>
      </c>
      <c r="I259" t="s">
        <v>80</v>
      </c>
      <c r="J259">
        <v>2</v>
      </c>
      <c r="M259" t="s">
        <v>52</v>
      </c>
      <c r="N259">
        <v>4</v>
      </c>
      <c r="O259" t="s">
        <v>55</v>
      </c>
      <c r="P259">
        <v>0</v>
      </c>
      <c r="Q259" t="s">
        <v>55</v>
      </c>
      <c r="R259">
        <v>0</v>
      </c>
      <c r="S259" t="s">
        <v>55</v>
      </c>
      <c r="T259">
        <v>0</v>
      </c>
      <c r="U259" t="s">
        <v>55</v>
      </c>
      <c r="V259">
        <v>0</v>
      </c>
      <c r="W259" t="s">
        <v>54</v>
      </c>
      <c r="X259">
        <v>1</v>
      </c>
      <c r="Y259" t="s">
        <v>54</v>
      </c>
      <c r="Z259">
        <v>1</v>
      </c>
      <c r="AA259" t="s">
        <v>54</v>
      </c>
      <c r="AB259">
        <v>1</v>
      </c>
      <c r="AC259">
        <f t="shared" si="33"/>
        <v>3</v>
      </c>
      <c r="AD259">
        <f t="shared" ref="AD259:AD322" si="34">IF(AC259&gt;5,2,IF(AC259&lt;4,0,1))</f>
        <v>0</v>
      </c>
      <c r="AE259" t="s">
        <v>54</v>
      </c>
      <c r="AF259">
        <v>1</v>
      </c>
      <c r="AG259" t="b">
        <v>0</v>
      </c>
      <c r="AH259">
        <v>1</v>
      </c>
      <c r="AI259" t="s">
        <v>56</v>
      </c>
      <c r="AJ259">
        <v>0</v>
      </c>
      <c r="AK259">
        <v>0</v>
      </c>
      <c r="AL259">
        <f t="shared" ref="AL259:AL322" si="35">SUM(AC259,AH259,AK259)</f>
        <v>4</v>
      </c>
      <c r="AM259">
        <f t="shared" ref="AM259:AM322" si="36">IF(AL259&gt;7,2,IF(AL259&lt;6,0,1))</f>
        <v>0</v>
      </c>
      <c r="AN259" t="s">
        <v>63</v>
      </c>
      <c r="AO259">
        <v>4</v>
      </c>
      <c r="AP259" t="s">
        <v>12</v>
      </c>
      <c r="AQ259">
        <v>4</v>
      </c>
      <c r="AR259" t="s">
        <v>62</v>
      </c>
      <c r="AS259" t="s">
        <v>62</v>
      </c>
      <c r="AT259" t="s">
        <v>62</v>
      </c>
      <c r="AU259" t="s">
        <v>62</v>
      </c>
      <c r="AV259">
        <v>2</v>
      </c>
      <c r="AW259">
        <v>2</v>
      </c>
      <c r="AX259">
        <v>2</v>
      </c>
      <c r="AY259">
        <v>4</v>
      </c>
      <c r="AZ259">
        <f t="shared" ref="AZ259:AZ322" si="37">SUM(AV259:AY259)</f>
        <v>10</v>
      </c>
      <c r="BA259">
        <f t="shared" ref="BA259:BA322" si="38">IF(AZ259&gt;15,2,IF(AZ259&lt;12,0,1))</f>
        <v>0</v>
      </c>
      <c r="BB259" t="s">
        <v>54</v>
      </c>
      <c r="BC259" t="s">
        <v>55</v>
      </c>
      <c r="BD259" t="s">
        <v>55</v>
      </c>
      <c r="BE259" t="s">
        <v>55</v>
      </c>
      <c r="BF259" t="s">
        <v>55</v>
      </c>
      <c r="BG259" t="s">
        <v>55</v>
      </c>
      <c r="BH259">
        <v>1</v>
      </c>
      <c r="BI259">
        <v>0</v>
      </c>
      <c r="BJ259">
        <v>0</v>
      </c>
      <c r="BK259">
        <v>0</v>
      </c>
      <c r="BL259">
        <v>2</v>
      </c>
      <c r="BM259">
        <v>0</v>
      </c>
      <c r="BO259" t="s">
        <v>68</v>
      </c>
      <c r="BP259">
        <v>2</v>
      </c>
      <c r="BQ259" t="s">
        <v>55</v>
      </c>
      <c r="BR259">
        <v>0</v>
      </c>
      <c r="BX259" t="s">
        <v>77</v>
      </c>
      <c r="BY259">
        <v>2</v>
      </c>
      <c r="BZ259">
        <v>2</v>
      </c>
      <c r="CA259" t="s">
        <v>55</v>
      </c>
      <c r="CB259" t="s">
        <v>55</v>
      </c>
      <c r="CC259" t="s">
        <v>55</v>
      </c>
      <c r="CD259" t="s">
        <v>55</v>
      </c>
      <c r="CE259" t="s">
        <v>55</v>
      </c>
      <c r="CF259" t="s">
        <v>54</v>
      </c>
      <c r="CG259">
        <v>1</v>
      </c>
      <c r="CH259">
        <v>1</v>
      </c>
      <c r="CI259">
        <v>1</v>
      </c>
      <c r="CJ259">
        <v>1</v>
      </c>
      <c r="CK259">
        <v>1</v>
      </c>
      <c r="CL259">
        <v>0</v>
      </c>
      <c r="CM259">
        <f t="shared" ref="CM259:CM311" si="39">SUM(CG259:CL259)</f>
        <v>5</v>
      </c>
    </row>
    <row r="260" spans="1:91" x14ac:dyDescent="0.25">
      <c r="A260">
        <v>321</v>
      </c>
      <c r="B260">
        <v>21</v>
      </c>
      <c r="C260">
        <f t="shared" si="32"/>
        <v>1</v>
      </c>
      <c r="D260" t="s">
        <v>41</v>
      </c>
      <c r="E260">
        <v>1</v>
      </c>
      <c r="F260" t="s">
        <v>44</v>
      </c>
      <c r="G260">
        <v>1</v>
      </c>
      <c r="H260">
        <v>2</v>
      </c>
      <c r="I260" t="s">
        <v>80</v>
      </c>
      <c r="J260">
        <v>2</v>
      </c>
      <c r="M260" t="s">
        <v>49</v>
      </c>
      <c r="N260">
        <v>1</v>
      </c>
      <c r="O260" t="s">
        <v>55</v>
      </c>
      <c r="P260">
        <v>0</v>
      </c>
      <c r="Q260" t="s">
        <v>54</v>
      </c>
      <c r="R260">
        <v>1</v>
      </c>
      <c r="S260" t="s">
        <v>55</v>
      </c>
      <c r="T260">
        <v>0</v>
      </c>
      <c r="U260" t="s">
        <v>55</v>
      </c>
      <c r="V260">
        <v>0</v>
      </c>
      <c r="W260" t="s">
        <v>55</v>
      </c>
      <c r="X260">
        <v>0</v>
      </c>
      <c r="Y260" t="s">
        <v>55</v>
      </c>
      <c r="Z260">
        <v>0</v>
      </c>
      <c r="AA260" t="s">
        <v>54</v>
      </c>
      <c r="AB260">
        <v>1</v>
      </c>
      <c r="AC260">
        <f t="shared" si="33"/>
        <v>2</v>
      </c>
      <c r="AD260">
        <f t="shared" si="34"/>
        <v>0</v>
      </c>
      <c r="AE260" t="s">
        <v>54</v>
      </c>
      <c r="AF260">
        <v>1</v>
      </c>
      <c r="AG260" t="b">
        <v>1</v>
      </c>
      <c r="AH260">
        <v>0</v>
      </c>
      <c r="AI260" t="s">
        <v>56</v>
      </c>
      <c r="AJ260">
        <v>0</v>
      </c>
      <c r="AK260">
        <v>0</v>
      </c>
      <c r="AL260">
        <f t="shared" si="35"/>
        <v>2</v>
      </c>
      <c r="AM260">
        <f t="shared" si="36"/>
        <v>0</v>
      </c>
      <c r="AN260" t="s">
        <v>63</v>
      </c>
      <c r="AO260">
        <v>4</v>
      </c>
      <c r="AP260" t="s">
        <v>66</v>
      </c>
      <c r="AQ260">
        <v>3</v>
      </c>
      <c r="AR260" t="s">
        <v>62</v>
      </c>
      <c r="AS260" t="s">
        <v>62</v>
      </c>
      <c r="AT260" t="s">
        <v>62</v>
      </c>
      <c r="AU260" t="s">
        <v>63</v>
      </c>
      <c r="AV260">
        <v>2</v>
      </c>
      <c r="AW260">
        <v>2</v>
      </c>
      <c r="AX260">
        <v>2</v>
      </c>
      <c r="AY260">
        <v>2</v>
      </c>
      <c r="AZ260">
        <f t="shared" si="37"/>
        <v>8</v>
      </c>
      <c r="BA260">
        <f t="shared" si="38"/>
        <v>0</v>
      </c>
      <c r="BB260" t="s">
        <v>55</v>
      </c>
      <c r="BC260" t="s">
        <v>55</v>
      </c>
      <c r="BD260" t="s">
        <v>54</v>
      </c>
      <c r="BE260" t="s">
        <v>55</v>
      </c>
      <c r="BF260" t="s">
        <v>55</v>
      </c>
      <c r="BG260" t="s">
        <v>55</v>
      </c>
      <c r="BH260">
        <v>0</v>
      </c>
      <c r="BI260">
        <v>0</v>
      </c>
      <c r="BJ260">
        <v>0</v>
      </c>
      <c r="BK260">
        <v>1</v>
      </c>
      <c r="BL260">
        <v>0</v>
      </c>
      <c r="BM260">
        <v>0</v>
      </c>
      <c r="BO260" t="s">
        <v>68</v>
      </c>
      <c r="BP260">
        <v>2</v>
      </c>
      <c r="BQ260" t="s">
        <v>54</v>
      </c>
      <c r="BR260">
        <v>1</v>
      </c>
      <c r="BS260" t="s">
        <v>72</v>
      </c>
      <c r="BT260">
        <v>4</v>
      </c>
      <c r="BU260" t="s">
        <v>73</v>
      </c>
      <c r="BV260">
        <v>2</v>
      </c>
      <c r="BX260" t="s">
        <v>78</v>
      </c>
      <c r="BY260">
        <v>1</v>
      </c>
      <c r="BZ260">
        <v>1</v>
      </c>
      <c r="CA260" t="s">
        <v>55</v>
      </c>
      <c r="CB260" t="s">
        <v>55</v>
      </c>
      <c r="CC260" t="s">
        <v>55</v>
      </c>
      <c r="CD260" t="s">
        <v>55</v>
      </c>
      <c r="CE260" t="s">
        <v>55</v>
      </c>
      <c r="CF260" t="s">
        <v>54</v>
      </c>
      <c r="CG260">
        <v>1</v>
      </c>
      <c r="CH260">
        <v>1</v>
      </c>
      <c r="CI260">
        <v>1</v>
      </c>
      <c r="CJ260">
        <v>1</v>
      </c>
      <c r="CK260">
        <v>1</v>
      </c>
      <c r="CL260">
        <v>0</v>
      </c>
      <c r="CM260">
        <f t="shared" si="39"/>
        <v>5</v>
      </c>
    </row>
    <row r="261" spans="1:91" x14ac:dyDescent="0.25">
      <c r="A261">
        <v>322</v>
      </c>
      <c r="B261">
        <v>23</v>
      </c>
      <c r="C261">
        <f t="shared" si="32"/>
        <v>1</v>
      </c>
      <c r="D261" t="s">
        <v>41</v>
      </c>
      <c r="E261">
        <v>1</v>
      </c>
      <c r="F261" t="s">
        <v>44</v>
      </c>
      <c r="G261">
        <v>1</v>
      </c>
      <c r="H261">
        <v>3</v>
      </c>
      <c r="I261" t="s">
        <v>80</v>
      </c>
      <c r="J261">
        <v>2</v>
      </c>
      <c r="M261" t="s">
        <v>52</v>
      </c>
      <c r="N261">
        <v>4</v>
      </c>
      <c r="O261" t="s">
        <v>55</v>
      </c>
      <c r="P261">
        <v>0</v>
      </c>
      <c r="Q261" t="s">
        <v>54</v>
      </c>
      <c r="R261">
        <v>1</v>
      </c>
      <c r="S261" t="s">
        <v>55</v>
      </c>
      <c r="T261">
        <v>0</v>
      </c>
      <c r="U261" t="s">
        <v>55</v>
      </c>
      <c r="V261">
        <v>0</v>
      </c>
      <c r="W261" t="s">
        <v>55</v>
      </c>
      <c r="X261">
        <v>0</v>
      </c>
      <c r="Y261" t="s">
        <v>55</v>
      </c>
      <c r="Z261">
        <v>0</v>
      </c>
      <c r="AA261" t="s">
        <v>54</v>
      </c>
      <c r="AB261">
        <v>1</v>
      </c>
      <c r="AC261">
        <f t="shared" si="33"/>
        <v>2</v>
      </c>
      <c r="AD261">
        <f t="shared" si="34"/>
        <v>0</v>
      </c>
      <c r="AE261" t="s">
        <v>54</v>
      </c>
      <c r="AF261">
        <v>1</v>
      </c>
      <c r="AG261" t="b">
        <v>0</v>
      </c>
      <c r="AH261">
        <v>1</v>
      </c>
      <c r="AI261" t="s">
        <v>56</v>
      </c>
      <c r="AJ261">
        <v>0</v>
      </c>
      <c r="AK261">
        <v>0</v>
      </c>
      <c r="AL261">
        <f t="shared" si="35"/>
        <v>3</v>
      </c>
      <c r="AM261">
        <f t="shared" si="36"/>
        <v>0</v>
      </c>
      <c r="AN261" t="s">
        <v>62</v>
      </c>
      <c r="AO261">
        <v>2</v>
      </c>
      <c r="AP261" t="s">
        <v>8</v>
      </c>
      <c r="AQ261">
        <v>6</v>
      </c>
      <c r="AR261" t="s">
        <v>63</v>
      </c>
      <c r="AS261" t="s">
        <v>63</v>
      </c>
      <c r="AT261" t="s">
        <v>63</v>
      </c>
      <c r="AU261" t="s">
        <v>62</v>
      </c>
      <c r="AV261">
        <v>4</v>
      </c>
      <c r="AW261">
        <v>4</v>
      </c>
      <c r="AX261">
        <v>4</v>
      </c>
      <c r="AY261">
        <v>4</v>
      </c>
      <c r="AZ261">
        <f t="shared" si="37"/>
        <v>16</v>
      </c>
      <c r="BA261">
        <f t="shared" si="38"/>
        <v>2</v>
      </c>
      <c r="BB261" t="s">
        <v>55</v>
      </c>
      <c r="BC261" t="s">
        <v>55</v>
      </c>
      <c r="BD261" t="s">
        <v>55</v>
      </c>
      <c r="BE261" t="s">
        <v>55</v>
      </c>
      <c r="BF261" t="s">
        <v>55</v>
      </c>
      <c r="BG261" t="s">
        <v>54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3</v>
      </c>
      <c r="BO261" t="s">
        <v>68</v>
      </c>
      <c r="BP261">
        <v>2</v>
      </c>
      <c r="BQ261" t="s">
        <v>54</v>
      </c>
      <c r="BR261">
        <v>1</v>
      </c>
      <c r="BS261" t="s">
        <v>70</v>
      </c>
      <c r="BT261">
        <v>2</v>
      </c>
      <c r="BU261" t="s">
        <v>8</v>
      </c>
      <c r="BV261">
        <v>1</v>
      </c>
      <c r="BW261" t="s">
        <v>33</v>
      </c>
      <c r="BX261" t="s">
        <v>77</v>
      </c>
      <c r="BY261">
        <v>2</v>
      </c>
      <c r="BZ261">
        <v>2</v>
      </c>
      <c r="CA261" t="s">
        <v>54</v>
      </c>
      <c r="CB261" t="s">
        <v>54</v>
      </c>
      <c r="CC261" t="s">
        <v>55</v>
      </c>
      <c r="CD261" t="s">
        <v>55</v>
      </c>
      <c r="CE261" t="s">
        <v>55</v>
      </c>
      <c r="CF261" t="s">
        <v>55</v>
      </c>
      <c r="CG261">
        <v>0</v>
      </c>
      <c r="CH261">
        <v>0</v>
      </c>
      <c r="CI261">
        <v>1</v>
      </c>
      <c r="CJ261">
        <v>1</v>
      </c>
      <c r="CK261">
        <v>1</v>
      </c>
      <c r="CL261">
        <v>1</v>
      </c>
      <c r="CM261">
        <f t="shared" si="39"/>
        <v>4</v>
      </c>
    </row>
    <row r="262" spans="1:91" x14ac:dyDescent="0.25">
      <c r="A262">
        <v>323</v>
      </c>
      <c r="B262">
        <v>21</v>
      </c>
      <c r="C262">
        <f t="shared" si="32"/>
        <v>1</v>
      </c>
      <c r="D262" t="s">
        <v>41</v>
      </c>
      <c r="E262">
        <v>1</v>
      </c>
      <c r="F262" t="s">
        <v>44</v>
      </c>
      <c r="G262">
        <v>1</v>
      </c>
      <c r="H262">
        <v>1</v>
      </c>
      <c r="I262" t="s">
        <v>80</v>
      </c>
      <c r="J262">
        <v>2</v>
      </c>
      <c r="M262" t="s">
        <v>49</v>
      </c>
      <c r="N262">
        <v>1</v>
      </c>
      <c r="O262" t="s">
        <v>55</v>
      </c>
      <c r="P262">
        <v>0</v>
      </c>
      <c r="Q262" t="s">
        <v>55</v>
      </c>
      <c r="R262">
        <v>0</v>
      </c>
      <c r="S262" t="s">
        <v>55</v>
      </c>
      <c r="T262">
        <v>0</v>
      </c>
      <c r="U262" t="s">
        <v>55</v>
      </c>
      <c r="V262">
        <v>0</v>
      </c>
      <c r="W262" t="s">
        <v>55</v>
      </c>
      <c r="X262">
        <v>0</v>
      </c>
      <c r="Y262" t="s">
        <v>54</v>
      </c>
      <c r="Z262">
        <v>1</v>
      </c>
      <c r="AA262" t="s">
        <v>54</v>
      </c>
      <c r="AB262">
        <v>1</v>
      </c>
      <c r="AC262">
        <f t="shared" si="33"/>
        <v>2</v>
      </c>
      <c r="AD262">
        <f t="shared" si="34"/>
        <v>0</v>
      </c>
      <c r="AE262" t="s">
        <v>54</v>
      </c>
      <c r="AF262">
        <v>1</v>
      </c>
      <c r="AG262" t="b">
        <v>1</v>
      </c>
      <c r="AH262">
        <v>0</v>
      </c>
      <c r="AI262" t="s">
        <v>59</v>
      </c>
      <c r="AJ262">
        <v>3</v>
      </c>
      <c r="AK262">
        <v>0</v>
      </c>
      <c r="AL262">
        <f t="shared" si="35"/>
        <v>2</v>
      </c>
      <c r="AM262">
        <f t="shared" si="36"/>
        <v>0</v>
      </c>
      <c r="AN262" t="s">
        <v>63</v>
      </c>
      <c r="AO262">
        <v>4</v>
      </c>
      <c r="AP262" t="s">
        <v>66</v>
      </c>
      <c r="AQ262">
        <v>3</v>
      </c>
      <c r="AR262" t="s">
        <v>62</v>
      </c>
      <c r="AS262" t="s">
        <v>62</v>
      </c>
      <c r="AT262" t="s">
        <v>62</v>
      </c>
      <c r="AU262" t="s">
        <v>63</v>
      </c>
      <c r="AV262">
        <v>2</v>
      </c>
      <c r="AW262">
        <v>2</v>
      </c>
      <c r="AX262">
        <v>2</v>
      </c>
      <c r="AY262">
        <v>2</v>
      </c>
      <c r="AZ262">
        <f t="shared" si="37"/>
        <v>8</v>
      </c>
      <c r="BA262">
        <f t="shared" si="38"/>
        <v>0</v>
      </c>
      <c r="BB262" t="s">
        <v>54</v>
      </c>
      <c r="BC262" t="s">
        <v>55</v>
      </c>
      <c r="BD262" t="s">
        <v>55</v>
      </c>
      <c r="BE262" t="s">
        <v>55</v>
      </c>
      <c r="BF262" t="s">
        <v>55</v>
      </c>
      <c r="BG262" t="s">
        <v>55</v>
      </c>
      <c r="BH262">
        <v>1</v>
      </c>
      <c r="BI262">
        <v>0</v>
      </c>
      <c r="BJ262">
        <v>0</v>
      </c>
      <c r="BK262">
        <v>0</v>
      </c>
      <c r="BL262">
        <v>2</v>
      </c>
      <c r="BM262">
        <v>0</v>
      </c>
      <c r="BO262" t="s">
        <v>68</v>
      </c>
      <c r="BP262">
        <v>2</v>
      </c>
      <c r="BQ262" t="s">
        <v>55</v>
      </c>
      <c r="BR262">
        <v>0</v>
      </c>
      <c r="BX262" t="s">
        <v>78</v>
      </c>
      <c r="BY262">
        <v>1</v>
      </c>
      <c r="BZ262">
        <v>1</v>
      </c>
      <c r="CA262" t="s">
        <v>55</v>
      </c>
      <c r="CB262" t="s">
        <v>55</v>
      </c>
      <c r="CC262" t="s">
        <v>55</v>
      </c>
      <c r="CD262" t="s">
        <v>55</v>
      </c>
      <c r="CE262" t="s">
        <v>55</v>
      </c>
      <c r="CF262" t="s">
        <v>54</v>
      </c>
      <c r="CG262">
        <v>1</v>
      </c>
      <c r="CH262">
        <v>1</v>
      </c>
      <c r="CI262">
        <v>1</v>
      </c>
      <c r="CJ262">
        <v>1</v>
      </c>
      <c r="CK262">
        <v>1</v>
      </c>
      <c r="CL262">
        <v>0</v>
      </c>
      <c r="CM262">
        <f t="shared" si="39"/>
        <v>5</v>
      </c>
    </row>
    <row r="263" spans="1:91" x14ac:dyDescent="0.25">
      <c r="A263">
        <v>324</v>
      </c>
      <c r="B263">
        <v>22</v>
      </c>
      <c r="C263">
        <f t="shared" si="32"/>
        <v>1</v>
      </c>
      <c r="D263" t="s">
        <v>41</v>
      </c>
      <c r="E263">
        <v>1</v>
      </c>
      <c r="F263" t="s">
        <v>44</v>
      </c>
      <c r="G263">
        <v>1</v>
      </c>
      <c r="H263">
        <v>2</v>
      </c>
      <c r="I263" t="s">
        <v>80</v>
      </c>
      <c r="J263">
        <v>2</v>
      </c>
      <c r="K263" t="s">
        <v>45</v>
      </c>
      <c r="L263">
        <v>0</v>
      </c>
      <c r="M263" t="s">
        <v>8</v>
      </c>
      <c r="N263">
        <v>5</v>
      </c>
      <c r="O263" t="s">
        <v>55</v>
      </c>
      <c r="P263">
        <v>0</v>
      </c>
      <c r="Q263" t="s">
        <v>54</v>
      </c>
      <c r="R263">
        <v>1</v>
      </c>
      <c r="S263" t="s">
        <v>55</v>
      </c>
      <c r="T263">
        <v>0</v>
      </c>
      <c r="U263" t="s">
        <v>55</v>
      </c>
      <c r="V263">
        <v>0</v>
      </c>
      <c r="W263" t="s">
        <v>55</v>
      </c>
      <c r="X263">
        <v>0</v>
      </c>
      <c r="Y263" t="s">
        <v>55</v>
      </c>
      <c r="Z263">
        <v>0</v>
      </c>
      <c r="AA263" t="s">
        <v>54</v>
      </c>
      <c r="AB263">
        <v>1</v>
      </c>
      <c r="AC263">
        <f t="shared" si="33"/>
        <v>2</v>
      </c>
      <c r="AD263">
        <f t="shared" si="34"/>
        <v>0</v>
      </c>
      <c r="AE263" t="s">
        <v>54</v>
      </c>
      <c r="AF263">
        <v>1</v>
      </c>
      <c r="AG263" t="b">
        <v>1</v>
      </c>
      <c r="AH263">
        <v>0</v>
      </c>
      <c r="AI263" t="s">
        <v>56</v>
      </c>
      <c r="AJ263">
        <v>0</v>
      </c>
      <c r="AK263">
        <v>0</v>
      </c>
      <c r="AL263">
        <f t="shared" si="35"/>
        <v>2</v>
      </c>
      <c r="AM263">
        <f t="shared" si="36"/>
        <v>0</v>
      </c>
      <c r="AN263" t="s">
        <v>62</v>
      </c>
      <c r="AO263">
        <v>2</v>
      </c>
      <c r="AP263" t="s">
        <v>23</v>
      </c>
      <c r="AQ263">
        <v>2</v>
      </c>
      <c r="AR263" t="s">
        <v>63</v>
      </c>
      <c r="AS263" t="s">
        <v>61</v>
      </c>
      <c r="AT263" t="s">
        <v>61</v>
      </c>
      <c r="AU263" t="s">
        <v>63</v>
      </c>
      <c r="AV263">
        <v>4</v>
      </c>
      <c r="AW263">
        <v>5</v>
      </c>
      <c r="AX263">
        <v>5</v>
      </c>
      <c r="AY263">
        <v>2</v>
      </c>
      <c r="AZ263">
        <f t="shared" si="37"/>
        <v>16</v>
      </c>
      <c r="BA263">
        <f t="shared" si="38"/>
        <v>2</v>
      </c>
      <c r="BB263" t="s">
        <v>55</v>
      </c>
      <c r="BC263" t="s">
        <v>55</v>
      </c>
      <c r="BD263" t="s">
        <v>54</v>
      </c>
      <c r="BE263" t="s">
        <v>55</v>
      </c>
      <c r="BF263" t="s">
        <v>55</v>
      </c>
      <c r="BG263" t="s">
        <v>55</v>
      </c>
      <c r="BH263">
        <v>0</v>
      </c>
      <c r="BI263">
        <v>0</v>
      </c>
      <c r="BJ263">
        <v>0</v>
      </c>
      <c r="BK263">
        <v>1</v>
      </c>
      <c r="BL263">
        <v>0</v>
      </c>
      <c r="BM263">
        <v>0</v>
      </c>
      <c r="BO263" t="s">
        <v>63</v>
      </c>
      <c r="BP263">
        <v>4</v>
      </c>
      <c r="BQ263" t="s">
        <v>55</v>
      </c>
      <c r="BR263">
        <v>0</v>
      </c>
      <c r="BX263" t="s">
        <v>77</v>
      </c>
      <c r="BY263">
        <v>2</v>
      </c>
      <c r="BZ263">
        <v>2</v>
      </c>
      <c r="CA263" t="s">
        <v>54</v>
      </c>
      <c r="CB263" t="s">
        <v>54</v>
      </c>
      <c r="CC263" t="s">
        <v>55</v>
      </c>
      <c r="CD263" t="s">
        <v>55</v>
      </c>
      <c r="CE263" t="s">
        <v>55</v>
      </c>
      <c r="CF263" t="s">
        <v>55</v>
      </c>
      <c r="CG263">
        <v>0</v>
      </c>
      <c r="CH263">
        <v>0</v>
      </c>
      <c r="CI263">
        <v>1</v>
      </c>
      <c r="CJ263">
        <v>1</v>
      </c>
      <c r="CK263">
        <v>1</v>
      </c>
      <c r="CL263">
        <v>1</v>
      </c>
      <c r="CM263">
        <f t="shared" si="39"/>
        <v>4</v>
      </c>
    </row>
    <row r="264" spans="1:91" x14ac:dyDescent="0.25">
      <c r="A264">
        <v>325</v>
      </c>
      <c r="B264">
        <v>22</v>
      </c>
      <c r="C264">
        <f t="shared" si="32"/>
        <v>1</v>
      </c>
      <c r="D264" t="s">
        <v>41</v>
      </c>
      <c r="E264">
        <v>1</v>
      </c>
      <c r="F264" t="s">
        <v>44</v>
      </c>
      <c r="G264">
        <v>1</v>
      </c>
      <c r="H264">
        <v>3</v>
      </c>
      <c r="I264" t="s">
        <v>80</v>
      </c>
      <c r="J264">
        <v>2</v>
      </c>
      <c r="M264" t="s">
        <v>52</v>
      </c>
      <c r="N264">
        <v>4</v>
      </c>
      <c r="O264" t="s">
        <v>55</v>
      </c>
      <c r="P264">
        <v>0</v>
      </c>
      <c r="Q264" t="s">
        <v>54</v>
      </c>
      <c r="R264">
        <v>1</v>
      </c>
      <c r="S264" t="s">
        <v>55</v>
      </c>
      <c r="T264">
        <v>0</v>
      </c>
      <c r="U264" t="s">
        <v>55</v>
      </c>
      <c r="V264">
        <v>0</v>
      </c>
      <c r="W264" t="s">
        <v>55</v>
      </c>
      <c r="X264">
        <v>0</v>
      </c>
      <c r="Y264" t="s">
        <v>55</v>
      </c>
      <c r="Z264">
        <v>0</v>
      </c>
      <c r="AA264" t="s">
        <v>54</v>
      </c>
      <c r="AB264">
        <v>1</v>
      </c>
      <c r="AC264">
        <f t="shared" si="33"/>
        <v>2</v>
      </c>
      <c r="AD264">
        <f t="shared" si="34"/>
        <v>0</v>
      </c>
      <c r="AE264" t="s">
        <v>54</v>
      </c>
      <c r="AF264">
        <v>1</v>
      </c>
      <c r="AG264" t="b">
        <v>1</v>
      </c>
      <c r="AH264">
        <v>0</v>
      </c>
      <c r="AI264" t="s">
        <v>56</v>
      </c>
      <c r="AJ264">
        <v>0</v>
      </c>
      <c r="AK264">
        <v>0</v>
      </c>
      <c r="AL264">
        <f t="shared" si="35"/>
        <v>2</v>
      </c>
      <c r="AM264">
        <f t="shared" si="36"/>
        <v>0</v>
      </c>
      <c r="AN264" t="s">
        <v>63</v>
      </c>
      <c r="AO264">
        <v>4</v>
      </c>
      <c r="AP264" t="s">
        <v>66</v>
      </c>
      <c r="AQ264">
        <v>3</v>
      </c>
      <c r="AR264" t="s">
        <v>62</v>
      </c>
      <c r="AT264" t="s">
        <v>62</v>
      </c>
      <c r="AU264" t="s">
        <v>63</v>
      </c>
      <c r="AV264">
        <v>2</v>
      </c>
      <c r="AX264">
        <v>2</v>
      </c>
      <c r="AY264">
        <v>2</v>
      </c>
      <c r="AZ264">
        <f t="shared" si="37"/>
        <v>6</v>
      </c>
      <c r="BA264">
        <f t="shared" si="38"/>
        <v>0</v>
      </c>
      <c r="BB264" t="s">
        <v>55</v>
      </c>
      <c r="BC264" t="s">
        <v>55</v>
      </c>
      <c r="BD264" t="s">
        <v>54</v>
      </c>
      <c r="BE264" t="s">
        <v>55</v>
      </c>
      <c r="BF264" t="s">
        <v>55</v>
      </c>
      <c r="BG264" t="s">
        <v>55</v>
      </c>
      <c r="BH264">
        <v>0</v>
      </c>
      <c r="BI264">
        <v>0</v>
      </c>
      <c r="BJ264">
        <v>0</v>
      </c>
      <c r="BK264">
        <v>1</v>
      </c>
      <c r="BL264">
        <v>0</v>
      </c>
      <c r="BM264">
        <v>0</v>
      </c>
      <c r="BO264" t="s">
        <v>68</v>
      </c>
      <c r="BP264">
        <v>2</v>
      </c>
      <c r="BQ264" t="s">
        <v>54</v>
      </c>
      <c r="BR264">
        <v>1</v>
      </c>
      <c r="BS264" t="s">
        <v>70</v>
      </c>
      <c r="BT264">
        <v>2</v>
      </c>
      <c r="BU264" t="s">
        <v>8</v>
      </c>
      <c r="BV264">
        <v>1</v>
      </c>
      <c r="BW264" t="s">
        <v>35</v>
      </c>
      <c r="BX264" t="s">
        <v>77</v>
      </c>
      <c r="BY264">
        <v>2</v>
      </c>
      <c r="BZ264">
        <v>2</v>
      </c>
      <c r="CA264" t="s">
        <v>54</v>
      </c>
      <c r="CB264" t="s">
        <v>55</v>
      </c>
      <c r="CC264" t="s">
        <v>55</v>
      </c>
      <c r="CD264" t="s">
        <v>55</v>
      </c>
      <c r="CE264" t="s">
        <v>55</v>
      </c>
      <c r="CF264" t="s">
        <v>55</v>
      </c>
      <c r="CG264">
        <v>0</v>
      </c>
      <c r="CH264">
        <v>1</v>
      </c>
      <c r="CI264">
        <v>1</v>
      </c>
      <c r="CJ264">
        <v>1</v>
      </c>
      <c r="CK264">
        <v>1</v>
      </c>
      <c r="CL264">
        <v>1</v>
      </c>
      <c r="CM264">
        <f t="shared" si="39"/>
        <v>5</v>
      </c>
    </row>
    <row r="265" spans="1:91" x14ac:dyDescent="0.25">
      <c r="A265">
        <v>326</v>
      </c>
      <c r="B265">
        <v>23</v>
      </c>
      <c r="C265">
        <f t="shared" si="32"/>
        <v>1</v>
      </c>
      <c r="D265" t="s">
        <v>42</v>
      </c>
      <c r="E265">
        <v>2</v>
      </c>
      <c r="F265" t="s">
        <v>43</v>
      </c>
      <c r="G265">
        <v>2</v>
      </c>
      <c r="H265">
        <v>5</v>
      </c>
      <c r="I265" t="s">
        <v>80</v>
      </c>
      <c r="J265">
        <v>2</v>
      </c>
      <c r="M265" t="s">
        <v>52</v>
      </c>
      <c r="N265">
        <v>4</v>
      </c>
      <c r="O265" t="s">
        <v>55</v>
      </c>
      <c r="P265">
        <v>0</v>
      </c>
      <c r="Q265" t="s">
        <v>55</v>
      </c>
      <c r="R265">
        <v>0</v>
      </c>
      <c r="S265" t="s">
        <v>55</v>
      </c>
      <c r="T265">
        <v>0</v>
      </c>
      <c r="U265" t="s">
        <v>55</v>
      </c>
      <c r="V265">
        <v>0</v>
      </c>
      <c r="W265" t="s">
        <v>55</v>
      </c>
      <c r="X265">
        <v>0</v>
      </c>
      <c r="Y265" t="s">
        <v>55</v>
      </c>
      <c r="Z265">
        <v>0</v>
      </c>
      <c r="AA265" t="s">
        <v>54</v>
      </c>
      <c r="AB265">
        <v>1</v>
      </c>
      <c r="AC265">
        <f t="shared" si="33"/>
        <v>1</v>
      </c>
      <c r="AD265">
        <f t="shared" si="34"/>
        <v>0</v>
      </c>
      <c r="AE265" t="s">
        <v>54</v>
      </c>
      <c r="AF265">
        <v>1</v>
      </c>
      <c r="AG265" t="b">
        <v>1</v>
      </c>
      <c r="AH265">
        <v>0</v>
      </c>
      <c r="AI265" t="s">
        <v>59</v>
      </c>
      <c r="AJ265">
        <v>3</v>
      </c>
      <c r="AK265">
        <v>0</v>
      </c>
      <c r="AL265">
        <f t="shared" si="35"/>
        <v>1</v>
      </c>
      <c r="AM265">
        <f t="shared" si="36"/>
        <v>0</v>
      </c>
      <c r="AN265" t="s">
        <v>63</v>
      </c>
      <c r="AO265">
        <v>4</v>
      </c>
      <c r="AP265" t="s">
        <v>66</v>
      </c>
      <c r="AQ265">
        <v>3</v>
      </c>
      <c r="AR265" t="s">
        <v>63</v>
      </c>
      <c r="AS265" t="s">
        <v>61</v>
      </c>
      <c r="AT265" t="s">
        <v>63</v>
      </c>
      <c r="AU265" t="s">
        <v>63</v>
      </c>
      <c r="AV265">
        <v>4</v>
      </c>
      <c r="AW265">
        <v>5</v>
      </c>
      <c r="AX265">
        <v>4</v>
      </c>
      <c r="AY265">
        <v>2</v>
      </c>
      <c r="AZ265">
        <f t="shared" si="37"/>
        <v>15</v>
      </c>
      <c r="BA265">
        <f t="shared" si="38"/>
        <v>1</v>
      </c>
      <c r="BB265" t="s">
        <v>55</v>
      </c>
      <c r="BC265" t="s">
        <v>54</v>
      </c>
      <c r="BD265" t="s">
        <v>55</v>
      </c>
      <c r="BE265" t="s">
        <v>55</v>
      </c>
      <c r="BF265" t="s">
        <v>55</v>
      </c>
      <c r="BG265" t="s">
        <v>55</v>
      </c>
      <c r="BH265">
        <v>0</v>
      </c>
      <c r="BI265">
        <v>1</v>
      </c>
      <c r="BJ265">
        <v>0</v>
      </c>
      <c r="BK265">
        <v>0</v>
      </c>
      <c r="BL265">
        <v>2</v>
      </c>
      <c r="BM265">
        <v>0</v>
      </c>
      <c r="BO265" t="s">
        <v>63</v>
      </c>
      <c r="BP265">
        <v>4</v>
      </c>
      <c r="BQ265" t="s">
        <v>54</v>
      </c>
      <c r="BR265">
        <v>1</v>
      </c>
      <c r="BS265" t="s">
        <v>72</v>
      </c>
      <c r="BT265">
        <v>4</v>
      </c>
      <c r="BU265" t="s">
        <v>73</v>
      </c>
      <c r="BV265">
        <v>2</v>
      </c>
      <c r="BX265" t="s">
        <v>77</v>
      </c>
      <c r="BY265">
        <v>2</v>
      </c>
      <c r="BZ265">
        <v>2</v>
      </c>
      <c r="CA265" t="s">
        <v>55</v>
      </c>
      <c r="CB265" t="s">
        <v>54</v>
      </c>
      <c r="CC265" t="s">
        <v>55</v>
      </c>
      <c r="CD265" t="s">
        <v>54</v>
      </c>
      <c r="CE265" t="s">
        <v>54</v>
      </c>
      <c r="CF265" t="s">
        <v>54</v>
      </c>
      <c r="CG265">
        <v>1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f t="shared" si="39"/>
        <v>2</v>
      </c>
    </row>
    <row r="266" spans="1:91" x14ac:dyDescent="0.25">
      <c r="A266">
        <v>327</v>
      </c>
      <c r="B266">
        <v>26</v>
      </c>
      <c r="C266">
        <f t="shared" si="32"/>
        <v>1</v>
      </c>
      <c r="D266" t="s">
        <v>41</v>
      </c>
      <c r="E266">
        <v>1</v>
      </c>
      <c r="F266" t="s">
        <v>43</v>
      </c>
      <c r="G266">
        <v>2</v>
      </c>
      <c r="H266">
        <v>5</v>
      </c>
      <c r="I266" t="s">
        <v>80</v>
      </c>
      <c r="J266">
        <v>2</v>
      </c>
      <c r="M266" t="s">
        <v>50</v>
      </c>
      <c r="N266">
        <v>2</v>
      </c>
      <c r="O266" t="s">
        <v>55</v>
      </c>
      <c r="P266">
        <v>0</v>
      </c>
      <c r="Q266" t="s">
        <v>54</v>
      </c>
      <c r="R266">
        <v>1</v>
      </c>
      <c r="S266" t="s">
        <v>55</v>
      </c>
      <c r="T266">
        <v>0</v>
      </c>
      <c r="U266" t="s">
        <v>54</v>
      </c>
      <c r="V266">
        <v>1</v>
      </c>
      <c r="W266" t="s">
        <v>55</v>
      </c>
      <c r="X266">
        <v>0</v>
      </c>
      <c r="Y266" t="s">
        <v>55</v>
      </c>
      <c r="Z266">
        <v>0</v>
      </c>
      <c r="AA266" t="s">
        <v>55</v>
      </c>
      <c r="AB266">
        <v>0</v>
      </c>
      <c r="AC266">
        <f t="shared" si="33"/>
        <v>2</v>
      </c>
      <c r="AD266">
        <f t="shared" si="34"/>
        <v>0</v>
      </c>
      <c r="AE266" t="s">
        <v>54</v>
      </c>
      <c r="AF266">
        <v>1</v>
      </c>
      <c r="AG266" t="b">
        <v>0</v>
      </c>
      <c r="AH266">
        <v>1</v>
      </c>
      <c r="AI266" t="s">
        <v>59</v>
      </c>
      <c r="AJ266">
        <v>3</v>
      </c>
      <c r="AK266">
        <v>0</v>
      </c>
      <c r="AL266">
        <f t="shared" si="35"/>
        <v>3</v>
      </c>
      <c r="AM266">
        <f t="shared" si="36"/>
        <v>0</v>
      </c>
      <c r="AN266" t="s">
        <v>63</v>
      </c>
      <c r="AO266">
        <v>4</v>
      </c>
      <c r="AP266" t="s">
        <v>66</v>
      </c>
      <c r="AQ266">
        <v>3</v>
      </c>
      <c r="AR266" t="s">
        <v>60</v>
      </c>
      <c r="AS266" t="s">
        <v>62</v>
      </c>
      <c r="AT266" t="s">
        <v>62</v>
      </c>
      <c r="AU266" t="s">
        <v>61</v>
      </c>
      <c r="AV266">
        <v>1</v>
      </c>
      <c r="AW266">
        <v>2</v>
      </c>
      <c r="AX266">
        <v>2</v>
      </c>
      <c r="AY266">
        <v>1</v>
      </c>
      <c r="AZ266">
        <f t="shared" si="37"/>
        <v>6</v>
      </c>
      <c r="BA266">
        <f t="shared" si="38"/>
        <v>0</v>
      </c>
      <c r="BB266" t="s">
        <v>54</v>
      </c>
      <c r="BC266" t="s">
        <v>55</v>
      </c>
      <c r="BD266" t="s">
        <v>55</v>
      </c>
      <c r="BE266" t="s">
        <v>55</v>
      </c>
      <c r="BF266" t="s">
        <v>55</v>
      </c>
      <c r="BG266" t="s">
        <v>55</v>
      </c>
      <c r="BH266">
        <v>1</v>
      </c>
      <c r="BI266">
        <v>0</v>
      </c>
      <c r="BJ266">
        <v>0</v>
      </c>
      <c r="BK266">
        <v>0</v>
      </c>
      <c r="BL266">
        <v>2</v>
      </c>
      <c r="BM266">
        <v>0</v>
      </c>
      <c r="BO266" t="s">
        <v>68</v>
      </c>
      <c r="BP266">
        <v>2</v>
      </c>
      <c r="BQ266" t="s">
        <v>55</v>
      </c>
      <c r="BR266">
        <v>0</v>
      </c>
      <c r="BX266" t="s">
        <v>77</v>
      </c>
      <c r="BY266">
        <v>2</v>
      </c>
      <c r="BZ266">
        <v>2</v>
      </c>
      <c r="CA266" t="s">
        <v>55</v>
      </c>
      <c r="CB266" t="s">
        <v>55</v>
      </c>
      <c r="CC266" t="s">
        <v>55</v>
      </c>
      <c r="CD266" t="s">
        <v>55</v>
      </c>
      <c r="CE266" t="s">
        <v>55</v>
      </c>
      <c r="CF266" t="s">
        <v>54</v>
      </c>
      <c r="CG266">
        <v>1</v>
      </c>
      <c r="CH266">
        <v>1</v>
      </c>
      <c r="CI266">
        <v>1</v>
      </c>
      <c r="CJ266">
        <v>1</v>
      </c>
      <c r="CK266">
        <v>1</v>
      </c>
      <c r="CL266">
        <v>0</v>
      </c>
      <c r="CM266">
        <f t="shared" si="39"/>
        <v>5</v>
      </c>
    </row>
    <row r="267" spans="1:91" x14ac:dyDescent="0.25">
      <c r="A267">
        <v>333</v>
      </c>
      <c r="B267">
        <v>19</v>
      </c>
      <c r="C267">
        <f t="shared" si="32"/>
        <v>1</v>
      </c>
      <c r="D267" t="s">
        <v>41</v>
      </c>
      <c r="E267">
        <v>1</v>
      </c>
      <c r="I267" t="s">
        <v>81</v>
      </c>
      <c r="J267">
        <v>1</v>
      </c>
      <c r="K267" t="s">
        <v>46</v>
      </c>
      <c r="L267">
        <v>1</v>
      </c>
      <c r="M267" t="s">
        <v>50</v>
      </c>
      <c r="N267">
        <v>2</v>
      </c>
      <c r="O267" t="s">
        <v>55</v>
      </c>
      <c r="P267">
        <v>0</v>
      </c>
      <c r="Q267" t="s">
        <v>54</v>
      </c>
      <c r="R267">
        <v>1</v>
      </c>
      <c r="S267" t="s">
        <v>55</v>
      </c>
      <c r="T267">
        <v>0</v>
      </c>
      <c r="U267" t="s">
        <v>54</v>
      </c>
      <c r="V267">
        <v>1</v>
      </c>
      <c r="W267" t="s">
        <v>55</v>
      </c>
      <c r="X267">
        <v>0</v>
      </c>
      <c r="Y267" t="s">
        <v>55</v>
      </c>
      <c r="Z267">
        <v>0</v>
      </c>
      <c r="AA267" t="s">
        <v>54</v>
      </c>
      <c r="AB267">
        <v>1</v>
      </c>
      <c r="AC267">
        <f t="shared" si="33"/>
        <v>3</v>
      </c>
      <c r="AD267">
        <f t="shared" si="34"/>
        <v>0</v>
      </c>
      <c r="AE267" t="s">
        <v>54</v>
      </c>
      <c r="AF267">
        <v>1</v>
      </c>
      <c r="AG267" t="b">
        <v>1</v>
      </c>
      <c r="AH267">
        <v>0</v>
      </c>
      <c r="AI267" t="s">
        <v>56</v>
      </c>
      <c r="AJ267">
        <v>0</v>
      </c>
      <c r="AK267">
        <v>0</v>
      </c>
      <c r="AL267">
        <f t="shared" si="35"/>
        <v>3</v>
      </c>
      <c r="AM267">
        <f t="shared" si="36"/>
        <v>0</v>
      </c>
      <c r="AN267" t="s">
        <v>61</v>
      </c>
      <c r="AO267">
        <v>5</v>
      </c>
      <c r="AP267" t="s">
        <v>12</v>
      </c>
      <c r="AQ267">
        <v>4</v>
      </c>
      <c r="AR267" t="s">
        <v>61</v>
      </c>
      <c r="AS267" t="s">
        <v>63</v>
      </c>
      <c r="AT267" t="s">
        <v>63</v>
      </c>
      <c r="AU267" t="s">
        <v>63</v>
      </c>
      <c r="AV267">
        <v>5</v>
      </c>
      <c r="AW267">
        <v>4</v>
      </c>
      <c r="AX267">
        <v>4</v>
      </c>
      <c r="AY267">
        <v>2</v>
      </c>
      <c r="AZ267">
        <f t="shared" si="37"/>
        <v>15</v>
      </c>
      <c r="BA267">
        <f t="shared" si="38"/>
        <v>1</v>
      </c>
      <c r="BB267" t="s">
        <v>54</v>
      </c>
      <c r="BC267" t="s">
        <v>55</v>
      </c>
      <c r="BD267" t="s">
        <v>55</v>
      </c>
      <c r="BE267" t="s">
        <v>55</v>
      </c>
      <c r="BF267" t="s">
        <v>55</v>
      </c>
      <c r="BG267" t="s">
        <v>55</v>
      </c>
      <c r="BH267">
        <v>1</v>
      </c>
      <c r="BI267">
        <v>0</v>
      </c>
      <c r="BJ267">
        <v>0</v>
      </c>
      <c r="BK267">
        <v>0</v>
      </c>
      <c r="BL267">
        <v>2</v>
      </c>
      <c r="BM267">
        <v>0</v>
      </c>
      <c r="BO267" t="s">
        <v>63</v>
      </c>
      <c r="BP267">
        <v>4</v>
      </c>
      <c r="BQ267" t="s">
        <v>54</v>
      </c>
      <c r="BR267">
        <v>1</v>
      </c>
      <c r="BS267" t="s">
        <v>72</v>
      </c>
      <c r="BT267">
        <v>4</v>
      </c>
      <c r="BU267" t="s">
        <v>75</v>
      </c>
      <c r="BV267">
        <v>1</v>
      </c>
      <c r="BX267" t="s">
        <v>78</v>
      </c>
      <c r="BY267">
        <v>1</v>
      </c>
      <c r="BZ267">
        <v>1</v>
      </c>
      <c r="CA267" t="s">
        <v>55</v>
      </c>
      <c r="CB267" t="s">
        <v>54</v>
      </c>
      <c r="CC267" t="s">
        <v>55</v>
      </c>
      <c r="CD267" t="s">
        <v>54</v>
      </c>
      <c r="CE267" t="s">
        <v>54</v>
      </c>
      <c r="CF267" t="s">
        <v>55</v>
      </c>
      <c r="CG267">
        <v>1</v>
      </c>
      <c r="CH267">
        <v>0</v>
      </c>
      <c r="CI267">
        <v>1</v>
      </c>
      <c r="CJ267">
        <v>0</v>
      </c>
      <c r="CK267">
        <v>0</v>
      </c>
      <c r="CL267">
        <v>1</v>
      </c>
      <c r="CM267">
        <f t="shared" si="39"/>
        <v>3</v>
      </c>
    </row>
    <row r="268" spans="1:91" x14ac:dyDescent="0.25">
      <c r="A268">
        <v>334</v>
      </c>
      <c r="B268">
        <v>65</v>
      </c>
      <c r="C268">
        <f t="shared" si="32"/>
        <v>3</v>
      </c>
      <c r="D268" t="s">
        <v>41</v>
      </c>
      <c r="E268">
        <v>1</v>
      </c>
      <c r="I268" t="s">
        <v>81</v>
      </c>
      <c r="J268">
        <v>1</v>
      </c>
      <c r="K268" t="s">
        <v>47</v>
      </c>
      <c r="L268">
        <v>2</v>
      </c>
      <c r="M268" t="s">
        <v>51</v>
      </c>
      <c r="N268">
        <v>3</v>
      </c>
      <c r="O268" t="s">
        <v>55</v>
      </c>
      <c r="P268">
        <v>0</v>
      </c>
      <c r="Q268" t="s">
        <v>54</v>
      </c>
      <c r="R268">
        <v>1</v>
      </c>
      <c r="S268" t="s">
        <v>55</v>
      </c>
      <c r="T268">
        <v>0</v>
      </c>
      <c r="U268" t="s">
        <v>55</v>
      </c>
      <c r="V268">
        <v>0</v>
      </c>
      <c r="W268" t="s">
        <v>55</v>
      </c>
      <c r="X268">
        <v>0</v>
      </c>
      <c r="Y268" t="s">
        <v>55</v>
      </c>
      <c r="Z268">
        <v>0</v>
      </c>
      <c r="AA268" t="s">
        <v>54</v>
      </c>
      <c r="AB268">
        <v>1</v>
      </c>
      <c r="AC268">
        <f t="shared" si="33"/>
        <v>2</v>
      </c>
      <c r="AD268">
        <f t="shared" si="34"/>
        <v>0</v>
      </c>
      <c r="AE268" t="s">
        <v>54</v>
      </c>
      <c r="AF268">
        <v>1</v>
      </c>
      <c r="AG268" t="b">
        <v>1</v>
      </c>
      <c r="AH268">
        <v>0</v>
      </c>
      <c r="AI268" t="s">
        <v>56</v>
      </c>
      <c r="AJ268">
        <v>0</v>
      </c>
      <c r="AK268">
        <v>0</v>
      </c>
      <c r="AL268">
        <f t="shared" si="35"/>
        <v>2</v>
      </c>
      <c r="AM268">
        <f t="shared" si="36"/>
        <v>0</v>
      </c>
      <c r="AN268" t="s">
        <v>61</v>
      </c>
      <c r="AO268">
        <v>5</v>
      </c>
      <c r="AP268" t="s">
        <v>12</v>
      </c>
      <c r="AQ268">
        <v>4</v>
      </c>
      <c r="AR268" t="s">
        <v>61</v>
      </c>
      <c r="AS268" t="s">
        <v>61</v>
      </c>
      <c r="AT268" t="s">
        <v>63</v>
      </c>
      <c r="AU268" t="s">
        <v>61</v>
      </c>
      <c r="AV268">
        <v>5</v>
      </c>
      <c r="AW268">
        <v>5</v>
      </c>
      <c r="AX268">
        <v>4</v>
      </c>
      <c r="AY268">
        <v>1</v>
      </c>
      <c r="AZ268">
        <f t="shared" si="37"/>
        <v>15</v>
      </c>
      <c r="BA268">
        <f t="shared" si="38"/>
        <v>1</v>
      </c>
      <c r="BB268" t="s">
        <v>55</v>
      </c>
      <c r="BC268" t="s">
        <v>55</v>
      </c>
      <c r="BD268" t="s">
        <v>54</v>
      </c>
      <c r="BE268" t="s">
        <v>55</v>
      </c>
      <c r="BF268" t="s">
        <v>55</v>
      </c>
      <c r="BG268" t="s">
        <v>55</v>
      </c>
      <c r="BH268">
        <v>0</v>
      </c>
      <c r="BI268">
        <v>0</v>
      </c>
      <c r="BJ268">
        <v>0</v>
      </c>
      <c r="BK268">
        <v>1</v>
      </c>
      <c r="BL268">
        <v>0</v>
      </c>
      <c r="BM268">
        <v>0</v>
      </c>
      <c r="BO268" t="s">
        <v>63</v>
      </c>
      <c r="BP268">
        <v>4</v>
      </c>
      <c r="BQ268" t="s">
        <v>54</v>
      </c>
      <c r="BR268">
        <v>1</v>
      </c>
      <c r="BS268" t="s">
        <v>72</v>
      </c>
      <c r="BT268">
        <v>4</v>
      </c>
      <c r="BU268" t="s">
        <v>8</v>
      </c>
      <c r="BV268">
        <v>1</v>
      </c>
      <c r="BW268" t="s">
        <v>31</v>
      </c>
      <c r="BX268" t="s">
        <v>78</v>
      </c>
      <c r="BY268">
        <v>1</v>
      </c>
      <c r="BZ268">
        <v>1</v>
      </c>
      <c r="CA268" t="s">
        <v>55</v>
      </c>
      <c r="CB268" t="s">
        <v>55</v>
      </c>
      <c r="CC268" t="s">
        <v>55</v>
      </c>
      <c r="CD268" t="s">
        <v>54</v>
      </c>
      <c r="CE268" t="s">
        <v>54</v>
      </c>
      <c r="CF268" t="s">
        <v>55</v>
      </c>
      <c r="CG268">
        <v>1</v>
      </c>
      <c r="CH268">
        <v>1</v>
      </c>
      <c r="CI268">
        <v>1</v>
      </c>
      <c r="CJ268">
        <v>0</v>
      </c>
      <c r="CK268">
        <v>0</v>
      </c>
      <c r="CL268">
        <v>1</v>
      </c>
      <c r="CM268">
        <f t="shared" si="39"/>
        <v>4</v>
      </c>
    </row>
    <row r="269" spans="1:91" x14ac:dyDescent="0.25">
      <c r="A269">
        <v>335</v>
      </c>
      <c r="B269">
        <v>23</v>
      </c>
      <c r="C269">
        <f t="shared" si="32"/>
        <v>1</v>
      </c>
      <c r="D269" t="s">
        <v>42</v>
      </c>
      <c r="E269">
        <v>2</v>
      </c>
      <c r="I269" t="s">
        <v>81</v>
      </c>
      <c r="J269">
        <v>1</v>
      </c>
      <c r="K269" t="s">
        <v>47</v>
      </c>
      <c r="L269">
        <v>2</v>
      </c>
      <c r="M269" t="s">
        <v>49</v>
      </c>
      <c r="N269">
        <v>1</v>
      </c>
      <c r="O269" t="s">
        <v>55</v>
      </c>
      <c r="P269">
        <v>0</v>
      </c>
      <c r="Q269" t="s">
        <v>54</v>
      </c>
      <c r="R269">
        <v>1</v>
      </c>
      <c r="S269" t="s">
        <v>55</v>
      </c>
      <c r="T269">
        <v>0</v>
      </c>
      <c r="U269" t="s">
        <v>54</v>
      </c>
      <c r="V269">
        <v>1</v>
      </c>
      <c r="W269" t="s">
        <v>55</v>
      </c>
      <c r="X269">
        <v>0</v>
      </c>
      <c r="Y269" t="s">
        <v>55</v>
      </c>
      <c r="Z269">
        <v>0</v>
      </c>
      <c r="AA269" t="s">
        <v>54</v>
      </c>
      <c r="AB269">
        <v>1</v>
      </c>
      <c r="AC269">
        <f t="shared" si="33"/>
        <v>3</v>
      </c>
      <c r="AD269">
        <f t="shared" si="34"/>
        <v>0</v>
      </c>
      <c r="AE269" t="s">
        <v>54</v>
      </c>
      <c r="AF269">
        <v>1</v>
      </c>
      <c r="AG269" t="b">
        <v>0</v>
      </c>
      <c r="AH269">
        <v>1</v>
      </c>
      <c r="AI269" t="s">
        <v>56</v>
      </c>
      <c r="AJ269">
        <v>0</v>
      </c>
      <c r="AK269">
        <v>0</v>
      </c>
      <c r="AL269">
        <f t="shared" si="35"/>
        <v>4</v>
      </c>
      <c r="AM269">
        <f t="shared" si="36"/>
        <v>0</v>
      </c>
      <c r="AN269" t="s">
        <v>61</v>
      </c>
      <c r="AO269">
        <v>5</v>
      </c>
      <c r="AP269" t="s">
        <v>12</v>
      </c>
      <c r="AQ269">
        <v>4</v>
      </c>
      <c r="AR269" t="s">
        <v>61</v>
      </c>
      <c r="AS269" t="s">
        <v>61</v>
      </c>
      <c r="AT269" t="s">
        <v>63</v>
      </c>
      <c r="AU269" t="s">
        <v>62</v>
      </c>
      <c r="AV269">
        <v>5</v>
      </c>
      <c r="AW269">
        <v>5</v>
      </c>
      <c r="AX269">
        <v>4</v>
      </c>
      <c r="AY269">
        <v>4</v>
      </c>
      <c r="AZ269">
        <f t="shared" si="37"/>
        <v>18</v>
      </c>
      <c r="BA269">
        <f t="shared" si="38"/>
        <v>2</v>
      </c>
      <c r="BB269" t="s">
        <v>55</v>
      </c>
      <c r="BC269" t="s">
        <v>55</v>
      </c>
      <c r="BD269" t="s">
        <v>55</v>
      </c>
      <c r="BE269" t="s">
        <v>55</v>
      </c>
      <c r="BF269" t="s">
        <v>55</v>
      </c>
      <c r="BG269" t="s">
        <v>54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3</v>
      </c>
      <c r="BO269" t="s">
        <v>63</v>
      </c>
      <c r="BP269">
        <v>4</v>
      </c>
      <c r="BQ269" t="s">
        <v>54</v>
      </c>
      <c r="BR269">
        <v>1</v>
      </c>
      <c r="BS269" t="s">
        <v>72</v>
      </c>
      <c r="BT269">
        <v>4</v>
      </c>
      <c r="BU269" t="s">
        <v>75</v>
      </c>
      <c r="BV269">
        <v>1</v>
      </c>
      <c r="BX269" t="s">
        <v>78</v>
      </c>
      <c r="BY269">
        <v>1</v>
      </c>
      <c r="BZ269">
        <v>1</v>
      </c>
      <c r="CA269" t="s">
        <v>55</v>
      </c>
      <c r="CB269" t="s">
        <v>54</v>
      </c>
      <c r="CC269" t="s">
        <v>55</v>
      </c>
      <c r="CD269" t="s">
        <v>54</v>
      </c>
      <c r="CE269" t="s">
        <v>54</v>
      </c>
      <c r="CF269" t="s">
        <v>55</v>
      </c>
      <c r="CG269">
        <v>1</v>
      </c>
      <c r="CH269">
        <v>0</v>
      </c>
      <c r="CI269">
        <v>1</v>
      </c>
      <c r="CJ269">
        <v>0</v>
      </c>
      <c r="CK269">
        <v>0</v>
      </c>
      <c r="CL269">
        <v>1</v>
      </c>
      <c r="CM269">
        <f t="shared" si="39"/>
        <v>3</v>
      </c>
    </row>
    <row r="270" spans="1:91" x14ac:dyDescent="0.25">
      <c r="A270">
        <v>336</v>
      </c>
      <c r="B270">
        <v>27</v>
      </c>
      <c r="C270">
        <f t="shared" si="32"/>
        <v>1</v>
      </c>
      <c r="D270" t="s">
        <v>42</v>
      </c>
      <c r="E270">
        <v>2</v>
      </c>
      <c r="I270" t="s">
        <v>81</v>
      </c>
      <c r="J270">
        <v>1</v>
      </c>
      <c r="K270" t="s">
        <v>47</v>
      </c>
      <c r="L270">
        <v>2</v>
      </c>
      <c r="M270" t="s">
        <v>49</v>
      </c>
      <c r="N270">
        <v>1</v>
      </c>
      <c r="O270" t="s">
        <v>55</v>
      </c>
      <c r="P270">
        <v>0</v>
      </c>
      <c r="Q270" t="s">
        <v>54</v>
      </c>
      <c r="R270">
        <v>1</v>
      </c>
      <c r="S270" t="s">
        <v>55</v>
      </c>
      <c r="T270">
        <v>0</v>
      </c>
      <c r="U270" t="s">
        <v>55</v>
      </c>
      <c r="V270">
        <v>0</v>
      </c>
      <c r="W270" t="s">
        <v>55</v>
      </c>
      <c r="X270">
        <v>0</v>
      </c>
      <c r="Y270" t="s">
        <v>55</v>
      </c>
      <c r="Z270">
        <v>0</v>
      </c>
      <c r="AA270" t="s">
        <v>54</v>
      </c>
      <c r="AB270">
        <v>1</v>
      </c>
      <c r="AC270">
        <f t="shared" si="33"/>
        <v>2</v>
      </c>
      <c r="AD270">
        <f t="shared" si="34"/>
        <v>0</v>
      </c>
      <c r="AE270" t="s">
        <v>54</v>
      </c>
      <c r="AF270">
        <v>1</v>
      </c>
      <c r="AG270" t="b">
        <v>0</v>
      </c>
      <c r="AH270">
        <v>1</v>
      </c>
      <c r="AI270" t="s">
        <v>56</v>
      </c>
      <c r="AJ270">
        <v>0</v>
      </c>
      <c r="AK270">
        <v>0</v>
      </c>
      <c r="AL270">
        <f t="shared" si="35"/>
        <v>3</v>
      </c>
      <c r="AM270">
        <f t="shared" si="36"/>
        <v>0</v>
      </c>
      <c r="AN270" t="s">
        <v>62</v>
      </c>
      <c r="AO270">
        <v>2</v>
      </c>
      <c r="AP270" t="s">
        <v>12</v>
      </c>
      <c r="AQ270">
        <v>4</v>
      </c>
      <c r="AR270" t="s">
        <v>63</v>
      </c>
      <c r="AS270" t="s">
        <v>61</v>
      </c>
      <c r="AT270" t="s">
        <v>63</v>
      </c>
      <c r="AU270" t="s">
        <v>60</v>
      </c>
      <c r="AV270">
        <v>4</v>
      </c>
      <c r="AW270">
        <v>5</v>
      </c>
      <c r="AX270">
        <v>4</v>
      </c>
      <c r="AY270">
        <v>5</v>
      </c>
      <c r="AZ270">
        <f t="shared" si="37"/>
        <v>18</v>
      </c>
      <c r="BA270">
        <f t="shared" si="38"/>
        <v>2</v>
      </c>
      <c r="BB270" t="s">
        <v>55</v>
      </c>
      <c r="BC270" t="s">
        <v>55</v>
      </c>
      <c r="BD270" t="s">
        <v>55</v>
      </c>
      <c r="BE270" t="s">
        <v>55</v>
      </c>
      <c r="BF270" t="s">
        <v>55</v>
      </c>
      <c r="BG270" t="s">
        <v>54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3</v>
      </c>
      <c r="BO270" t="s">
        <v>63</v>
      </c>
      <c r="BP270">
        <v>4</v>
      </c>
      <c r="BQ270" t="s">
        <v>54</v>
      </c>
      <c r="BR270">
        <v>1</v>
      </c>
      <c r="BS270" t="s">
        <v>72</v>
      </c>
      <c r="BT270">
        <v>4</v>
      </c>
      <c r="BU270" t="s">
        <v>75</v>
      </c>
      <c r="BV270">
        <v>1</v>
      </c>
      <c r="BX270" t="s">
        <v>78</v>
      </c>
      <c r="BY270">
        <v>1</v>
      </c>
      <c r="BZ270">
        <v>1</v>
      </c>
      <c r="CA270" t="s">
        <v>55</v>
      </c>
      <c r="CB270" t="s">
        <v>55</v>
      </c>
      <c r="CC270" t="s">
        <v>55</v>
      </c>
      <c r="CD270" t="s">
        <v>54</v>
      </c>
      <c r="CE270" t="s">
        <v>55</v>
      </c>
      <c r="CF270" t="s">
        <v>54</v>
      </c>
      <c r="CG270">
        <v>1</v>
      </c>
      <c r="CH270">
        <v>1</v>
      </c>
      <c r="CI270">
        <v>1</v>
      </c>
      <c r="CJ270">
        <v>0</v>
      </c>
      <c r="CK270">
        <v>1</v>
      </c>
      <c r="CL270">
        <v>0</v>
      </c>
      <c r="CM270">
        <f t="shared" si="39"/>
        <v>4</v>
      </c>
    </row>
    <row r="271" spans="1:91" x14ac:dyDescent="0.25">
      <c r="A271">
        <v>337</v>
      </c>
      <c r="B271">
        <v>40</v>
      </c>
      <c r="C271">
        <f t="shared" si="32"/>
        <v>2</v>
      </c>
      <c r="D271" t="s">
        <v>41</v>
      </c>
      <c r="E271">
        <v>1</v>
      </c>
      <c r="I271" t="s">
        <v>81</v>
      </c>
      <c r="J271">
        <v>1</v>
      </c>
      <c r="K271" t="s">
        <v>47</v>
      </c>
      <c r="L271">
        <v>2</v>
      </c>
      <c r="M271" t="s">
        <v>50</v>
      </c>
      <c r="N271">
        <v>2</v>
      </c>
      <c r="O271" t="s">
        <v>55</v>
      </c>
      <c r="P271">
        <v>0</v>
      </c>
      <c r="Q271" t="s">
        <v>54</v>
      </c>
      <c r="R271">
        <v>1</v>
      </c>
      <c r="S271" t="s">
        <v>55</v>
      </c>
      <c r="T271">
        <v>0</v>
      </c>
      <c r="U271" t="s">
        <v>55</v>
      </c>
      <c r="V271">
        <v>0</v>
      </c>
      <c r="W271" t="s">
        <v>55</v>
      </c>
      <c r="X271">
        <v>0</v>
      </c>
      <c r="Y271" t="s">
        <v>55</v>
      </c>
      <c r="Z271">
        <v>0</v>
      </c>
      <c r="AA271" t="s">
        <v>54</v>
      </c>
      <c r="AB271">
        <v>1</v>
      </c>
      <c r="AC271">
        <f t="shared" si="33"/>
        <v>2</v>
      </c>
      <c r="AD271">
        <f t="shared" si="34"/>
        <v>0</v>
      </c>
      <c r="AE271" t="s">
        <v>54</v>
      </c>
      <c r="AF271">
        <v>1</v>
      </c>
      <c r="AG271" t="b">
        <v>1</v>
      </c>
      <c r="AH271">
        <v>0</v>
      </c>
      <c r="AI271" t="s">
        <v>56</v>
      </c>
      <c r="AJ271">
        <v>0</v>
      </c>
      <c r="AK271">
        <v>0</v>
      </c>
      <c r="AL271">
        <f t="shared" si="35"/>
        <v>2</v>
      </c>
      <c r="AM271">
        <f t="shared" si="36"/>
        <v>0</v>
      </c>
      <c r="AN271" t="s">
        <v>61</v>
      </c>
      <c r="AO271">
        <v>5</v>
      </c>
      <c r="AP271" t="s">
        <v>23</v>
      </c>
      <c r="AQ271">
        <v>2</v>
      </c>
      <c r="AR271" t="s">
        <v>63</v>
      </c>
      <c r="AS271" t="s">
        <v>63</v>
      </c>
      <c r="AT271" t="s">
        <v>63</v>
      </c>
      <c r="AU271" t="s">
        <v>63</v>
      </c>
      <c r="AV271">
        <v>4</v>
      </c>
      <c r="AW271">
        <v>4</v>
      </c>
      <c r="AX271">
        <v>4</v>
      </c>
      <c r="AY271">
        <v>2</v>
      </c>
      <c r="AZ271">
        <f t="shared" si="37"/>
        <v>14</v>
      </c>
      <c r="BA271">
        <f t="shared" si="38"/>
        <v>1</v>
      </c>
      <c r="BB271" t="s">
        <v>55</v>
      </c>
      <c r="BC271" t="s">
        <v>55</v>
      </c>
      <c r="BD271" t="s">
        <v>54</v>
      </c>
      <c r="BE271" t="s">
        <v>55</v>
      </c>
      <c r="BF271" t="s">
        <v>55</v>
      </c>
      <c r="BG271" t="s">
        <v>55</v>
      </c>
      <c r="BH271">
        <v>0</v>
      </c>
      <c r="BI271">
        <v>0</v>
      </c>
      <c r="BJ271">
        <v>0</v>
      </c>
      <c r="BK271">
        <v>1</v>
      </c>
      <c r="BL271">
        <v>0</v>
      </c>
      <c r="BM271">
        <v>0</v>
      </c>
      <c r="BO271" t="s">
        <v>63</v>
      </c>
      <c r="BP271">
        <v>4</v>
      </c>
      <c r="BQ271" t="s">
        <v>54</v>
      </c>
      <c r="BR271">
        <v>1</v>
      </c>
      <c r="BS271" t="s">
        <v>69</v>
      </c>
      <c r="BT271">
        <v>1</v>
      </c>
      <c r="BU271" t="s">
        <v>8</v>
      </c>
      <c r="BV271">
        <v>1</v>
      </c>
      <c r="BW271" t="s">
        <v>23</v>
      </c>
      <c r="BX271" t="s">
        <v>78</v>
      </c>
      <c r="BY271">
        <v>1</v>
      </c>
      <c r="BZ271">
        <v>1</v>
      </c>
      <c r="CA271" t="s">
        <v>54</v>
      </c>
      <c r="CB271" t="s">
        <v>54</v>
      </c>
      <c r="CC271" t="s">
        <v>55</v>
      </c>
      <c r="CD271" t="s">
        <v>55</v>
      </c>
      <c r="CE271" t="s">
        <v>54</v>
      </c>
      <c r="CF271" t="s">
        <v>55</v>
      </c>
      <c r="CG271">
        <v>0</v>
      </c>
      <c r="CH271">
        <v>0</v>
      </c>
      <c r="CI271">
        <v>1</v>
      </c>
      <c r="CJ271">
        <v>1</v>
      </c>
      <c r="CK271">
        <v>0</v>
      </c>
      <c r="CL271">
        <v>1</v>
      </c>
      <c r="CM271">
        <f t="shared" si="39"/>
        <v>3</v>
      </c>
    </row>
    <row r="272" spans="1:91" x14ac:dyDescent="0.25">
      <c r="A272">
        <v>338</v>
      </c>
      <c r="B272">
        <v>25</v>
      </c>
      <c r="C272">
        <f t="shared" si="32"/>
        <v>1</v>
      </c>
      <c r="D272" t="s">
        <v>41</v>
      </c>
      <c r="E272">
        <v>1</v>
      </c>
      <c r="I272" t="s">
        <v>81</v>
      </c>
      <c r="J272">
        <v>1</v>
      </c>
      <c r="K272" t="s">
        <v>46</v>
      </c>
      <c r="L272">
        <v>1</v>
      </c>
      <c r="M272" t="s">
        <v>49</v>
      </c>
      <c r="N272">
        <v>1</v>
      </c>
      <c r="O272" t="s">
        <v>55</v>
      </c>
      <c r="P272">
        <v>0</v>
      </c>
      <c r="Q272" t="s">
        <v>54</v>
      </c>
      <c r="R272">
        <v>1</v>
      </c>
      <c r="S272" t="s">
        <v>54</v>
      </c>
      <c r="T272">
        <v>1</v>
      </c>
      <c r="U272" t="s">
        <v>55</v>
      </c>
      <c r="V272">
        <v>0</v>
      </c>
      <c r="W272" t="s">
        <v>55</v>
      </c>
      <c r="X272">
        <v>0</v>
      </c>
      <c r="Y272" t="s">
        <v>55</v>
      </c>
      <c r="Z272">
        <v>0</v>
      </c>
      <c r="AA272" t="s">
        <v>54</v>
      </c>
      <c r="AB272">
        <v>1</v>
      </c>
      <c r="AC272">
        <f t="shared" si="33"/>
        <v>3</v>
      </c>
      <c r="AD272">
        <f t="shared" si="34"/>
        <v>0</v>
      </c>
      <c r="AE272" t="s">
        <v>54</v>
      </c>
      <c r="AF272">
        <v>1</v>
      </c>
      <c r="AG272" t="b">
        <v>1</v>
      </c>
      <c r="AH272">
        <v>0</v>
      </c>
      <c r="AI272" t="s">
        <v>56</v>
      </c>
      <c r="AJ272">
        <v>0</v>
      </c>
      <c r="AK272">
        <v>0</v>
      </c>
      <c r="AL272">
        <f t="shared" si="35"/>
        <v>3</v>
      </c>
      <c r="AM272">
        <f t="shared" si="36"/>
        <v>0</v>
      </c>
      <c r="AN272" t="s">
        <v>64</v>
      </c>
      <c r="AO272">
        <v>3</v>
      </c>
      <c r="AP272" t="s">
        <v>23</v>
      </c>
      <c r="AQ272">
        <v>2</v>
      </c>
      <c r="AR272" t="s">
        <v>63</v>
      </c>
      <c r="AS272" t="s">
        <v>63</v>
      </c>
      <c r="AT272" t="s">
        <v>63</v>
      </c>
      <c r="AU272" t="s">
        <v>63</v>
      </c>
      <c r="AV272">
        <v>4</v>
      </c>
      <c r="AW272">
        <v>4</v>
      </c>
      <c r="AX272">
        <v>4</v>
      </c>
      <c r="AY272">
        <v>2</v>
      </c>
      <c r="AZ272">
        <f t="shared" si="37"/>
        <v>14</v>
      </c>
      <c r="BA272">
        <f t="shared" si="38"/>
        <v>1</v>
      </c>
      <c r="BB272" t="s">
        <v>55</v>
      </c>
      <c r="BC272" t="s">
        <v>55</v>
      </c>
      <c r="BD272" t="s">
        <v>55</v>
      </c>
      <c r="BE272" t="s">
        <v>55</v>
      </c>
      <c r="BF272" t="s">
        <v>55</v>
      </c>
      <c r="BG272" t="s">
        <v>54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3</v>
      </c>
      <c r="BO272" t="s">
        <v>68</v>
      </c>
      <c r="BP272">
        <v>2</v>
      </c>
      <c r="BQ272" t="s">
        <v>55</v>
      </c>
      <c r="BR272">
        <v>0</v>
      </c>
      <c r="BX272" t="s">
        <v>78</v>
      </c>
      <c r="BY272">
        <v>1</v>
      </c>
      <c r="BZ272">
        <v>1</v>
      </c>
      <c r="CA272" t="s">
        <v>55</v>
      </c>
      <c r="CB272" t="s">
        <v>55</v>
      </c>
      <c r="CC272" t="s">
        <v>55</v>
      </c>
      <c r="CD272" t="s">
        <v>54</v>
      </c>
      <c r="CE272" t="s">
        <v>55</v>
      </c>
      <c r="CF272" t="s">
        <v>55</v>
      </c>
      <c r="CG272">
        <v>1</v>
      </c>
      <c r="CH272">
        <v>1</v>
      </c>
      <c r="CI272">
        <v>1</v>
      </c>
      <c r="CJ272">
        <v>0</v>
      </c>
      <c r="CK272">
        <v>1</v>
      </c>
      <c r="CL272">
        <v>1</v>
      </c>
      <c r="CM272">
        <f t="shared" si="39"/>
        <v>5</v>
      </c>
    </row>
    <row r="273" spans="1:91" x14ac:dyDescent="0.25">
      <c r="A273">
        <v>339</v>
      </c>
      <c r="B273">
        <v>60</v>
      </c>
      <c r="C273">
        <f t="shared" si="32"/>
        <v>3</v>
      </c>
      <c r="D273" t="s">
        <v>42</v>
      </c>
      <c r="E273">
        <v>2</v>
      </c>
      <c r="I273" t="s">
        <v>81</v>
      </c>
      <c r="J273">
        <v>1</v>
      </c>
      <c r="M273" t="s">
        <v>49</v>
      </c>
      <c r="N273">
        <v>1</v>
      </c>
      <c r="O273" t="s">
        <v>55</v>
      </c>
      <c r="P273">
        <v>0</v>
      </c>
      <c r="Q273" t="s">
        <v>54</v>
      </c>
      <c r="R273">
        <v>1</v>
      </c>
      <c r="S273" t="s">
        <v>55</v>
      </c>
      <c r="T273">
        <v>0</v>
      </c>
      <c r="U273" t="s">
        <v>55</v>
      </c>
      <c r="V273">
        <v>0</v>
      </c>
      <c r="W273" t="s">
        <v>55</v>
      </c>
      <c r="X273">
        <v>0</v>
      </c>
      <c r="Y273" t="s">
        <v>55</v>
      </c>
      <c r="Z273">
        <v>0</v>
      </c>
      <c r="AA273" t="s">
        <v>54</v>
      </c>
      <c r="AB273">
        <v>1</v>
      </c>
      <c r="AC273">
        <f t="shared" si="33"/>
        <v>2</v>
      </c>
      <c r="AD273">
        <f t="shared" si="34"/>
        <v>0</v>
      </c>
      <c r="AE273" t="s">
        <v>55</v>
      </c>
      <c r="AF273">
        <v>0</v>
      </c>
      <c r="AL273">
        <f t="shared" si="35"/>
        <v>2</v>
      </c>
      <c r="AM273">
        <f t="shared" si="36"/>
        <v>0</v>
      </c>
      <c r="AN273" t="s">
        <v>63</v>
      </c>
      <c r="AO273">
        <v>4</v>
      </c>
      <c r="AP273" t="s">
        <v>12</v>
      </c>
      <c r="AQ273">
        <v>4</v>
      </c>
      <c r="AR273" t="s">
        <v>62</v>
      </c>
      <c r="AS273" t="s">
        <v>61</v>
      </c>
      <c r="AT273" t="s">
        <v>63</v>
      </c>
      <c r="AU273" t="s">
        <v>63</v>
      </c>
      <c r="AV273">
        <v>2</v>
      </c>
      <c r="AW273">
        <v>5</v>
      </c>
      <c r="AX273">
        <v>4</v>
      </c>
      <c r="AY273">
        <v>2</v>
      </c>
      <c r="AZ273">
        <f t="shared" si="37"/>
        <v>13</v>
      </c>
      <c r="BA273">
        <f t="shared" si="38"/>
        <v>1</v>
      </c>
      <c r="BB273" t="s">
        <v>55</v>
      </c>
      <c r="BC273" t="s">
        <v>55</v>
      </c>
      <c r="BD273" t="s">
        <v>54</v>
      </c>
      <c r="BE273" t="s">
        <v>55</v>
      </c>
      <c r="BF273" t="s">
        <v>55</v>
      </c>
      <c r="BG273" t="s">
        <v>55</v>
      </c>
      <c r="BH273">
        <v>0</v>
      </c>
      <c r="BI273">
        <v>0</v>
      </c>
      <c r="BJ273">
        <v>0</v>
      </c>
      <c r="BK273">
        <v>1</v>
      </c>
      <c r="BL273">
        <v>0</v>
      </c>
      <c r="BM273">
        <v>0</v>
      </c>
      <c r="BO273" t="s">
        <v>63</v>
      </c>
      <c r="BP273">
        <v>4</v>
      </c>
      <c r="BQ273" t="s">
        <v>55</v>
      </c>
      <c r="BR273">
        <v>0</v>
      </c>
      <c r="BX273" t="s">
        <v>78</v>
      </c>
      <c r="BY273">
        <v>1</v>
      </c>
      <c r="BZ273">
        <v>1</v>
      </c>
      <c r="CA273" t="s">
        <v>55</v>
      </c>
      <c r="CB273" t="s">
        <v>55</v>
      </c>
      <c r="CC273" t="s">
        <v>55</v>
      </c>
      <c r="CD273" t="s">
        <v>54</v>
      </c>
      <c r="CE273" t="s">
        <v>55</v>
      </c>
      <c r="CF273" t="s">
        <v>55</v>
      </c>
      <c r="CG273">
        <v>1</v>
      </c>
      <c r="CH273">
        <v>1</v>
      </c>
      <c r="CI273">
        <v>1</v>
      </c>
      <c r="CJ273">
        <v>0</v>
      </c>
      <c r="CK273">
        <v>1</v>
      </c>
      <c r="CL273">
        <v>1</v>
      </c>
      <c r="CM273">
        <f t="shared" si="39"/>
        <v>5</v>
      </c>
    </row>
    <row r="274" spans="1:91" x14ac:dyDescent="0.25">
      <c r="A274">
        <v>340</v>
      </c>
      <c r="B274">
        <v>20</v>
      </c>
      <c r="C274">
        <f t="shared" si="32"/>
        <v>1</v>
      </c>
      <c r="D274" t="s">
        <v>41</v>
      </c>
      <c r="E274">
        <v>1</v>
      </c>
      <c r="I274" t="s">
        <v>81</v>
      </c>
      <c r="J274">
        <v>1</v>
      </c>
      <c r="K274" t="s">
        <v>46</v>
      </c>
      <c r="L274">
        <v>1</v>
      </c>
      <c r="M274" t="s">
        <v>51</v>
      </c>
      <c r="N274">
        <v>3</v>
      </c>
      <c r="O274" t="s">
        <v>55</v>
      </c>
      <c r="P274">
        <v>0</v>
      </c>
      <c r="Q274" t="s">
        <v>55</v>
      </c>
      <c r="R274">
        <v>0</v>
      </c>
      <c r="S274" t="s">
        <v>55</v>
      </c>
      <c r="T274">
        <v>0</v>
      </c>
      <c r="U274" t="s">
        <v>54</v>
      </c>
      <c r="V274">
        <v>1</v>
      </c>
      <c r="W274" t="s">
        <v>55</v>
      </c>
      <c r="X274">
        <v>0</v>
      </c>
      <c r="Y274" t="s">
        <v>55</v>
      </c>
      <c r="Z274">
        <v>0</v>
      </c>
      <c r="AA274" t="s">
        <v>54</v>
      </c>
      <c r="AB274">
        <v>1</v>
      </c>
      <c r="AC274">
        <f t="shared" si="33"/>
        <v>2</v>
      </c>
      <c r="AD274">
        <f t="shared" si="34"/>
        <v>0</v>
      </c>
      <c r="AE274" t="s">
        <v>55</v>
      </c>
      <c r="AF274">
        <v>0</v>
      </c>
      <c r="AL274">
        <f t="shared" si="35"/>
        <v>2</v>
      </c>
      <c r="AM274">
        <f t="shared" si="36"/>
        <v>0</v>
      </c>
      <c r="AN274" t="s">
        <v>63</v>
      </c>
      <c r="AO274">
        <v>4</v>
      </c>
      <c r="AP274" t="s">
        <v>12</v>
      </c>
      <c r="AQ274">
        <v>4</v>
      </c>
      <c r="AR274" t="s">
        <v>63</v>
      </c>
      <c r="AS274" t="s">
        <v>61</v>
      </c>
      <c r="AT274" t="s">
        <v>63</v>
      </c>
      <c r="AU274" t="s">
        <v>63</v>
      </c>
      <c r="AV274">
        <v>4</v>
      </c>
      <c r="AW274">
        <v>5</v>
      </c>
      <c r="AX274">
        <v>4</v>
      </c>
      <c r="AY274">
        <v>2</v>
      </c>
      <c r="AZ274">
        <f t="shared" si="37"/>
        <v>15</v>
      </c>
      <c r="BA274">
        <f t="shared" si="38"/>
        <v>1</v>
      </c>
      <c r="BB274" t="s">
        <v>55</v>
      </c>
      <c r="BC274" t="s">
        <v>55</v>
      </c>
      <c r="BD274" t="s">
        <v>55</v>
      </c>
      <c r="BE274" t="s">
        <v>55</v>
      </c>
      <c r="BF274" t="s">
        <v>55</v>
      </c>
      <c r="BG274" t="s">
        <v>54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3</v>
      </c>
      <c r="BO274" t="s">
        <v>64</v>
      </c>
      <c r="BP274">
        <v>3</v>
      </c>
      <c r="BQ274" t="s">
        <v>54</v>
      </c>
      <c r="BR274">
        <v>1</v>
      </c>
      <c r="BS274" t="s">
        <v>69</v>
      </c>
      <c r="BT274">
        <v>1</v>
      </c>
      <c r="BU274" t="s">
        <v>75</v>
      </c>
      <c r="BV274">
        <v>1</v>
      </c>
      <c r="BX274" t="s">
        <v>78</v>
      </c>
      <c r="BY274">
        <v>1</v>
      </c>
      <c r="BZ274">
        <v>1</v>
      </c>
      <c r="CA274" t="s">
        <v>55</v>
      </c>
      <c r="CB274" t="s">
        <v>55</v>
      </c>
      <c r="CC274" t="s">
        <v>55</v>
      </c>
      <c r="CD274" t="s">
        <v>54</v>
      </c>
      <c r="CE274" t="s">
        <v>55</v>
      </c>
      <c r="CF274" t="s">
        <v>55</v>
      </c>
      <c r="CG274">
        <v>1</v>
      </c>
      <c r="CH274">
        <v>1</v>
      </c>
      <c r="CI274">
        <v>1</v>
      </c>
      <c r="CJ274">
        <v>0</v>
      </c>
      <c r="CK274">
        <v>1</v>
      </c>
      <c r="CL274">
        <v>1</v>
      </c>
      <c r="CM274">
        <f t="shared" si="39"/>
        <v>5</v>
      </c>
    </row>
    <row r="275" spans="1:91" x14ac:dyDescent="0.25">
      <c r="A275">
        <v>341</v>
      </c>
      <c r="B275">
        <v>20</v>
      </c>
      <c r="C275">
        <f t="shared" si="32"/>
        <v>1</v>
      </c>
      <c r="D275" t="s">
        <v>42</v>
      </c>
      <c r="E275">
        <v>2</v>
      </c>
      <c r="I275" t="s">
        <v>81</v>
      </c>
      <c r="J275">
        <v>1</v>
      </c>
      <c r="K275" t="s">
        <v>48</v>
      </c>
      <c r="L275">
        <v>3</v>
      </c>
      <c r="M275" t="s">
        <v>51</v>
      </c>
      <c r="N275">
        <v>3</v>
      </c>
      <c r="O275" t="s">
        <v>55</v>
      </c>
      <c r="P275">
        <v>0</v>
      </c>
      <c r="Q275" t="s">
        <v>54</v>
      </c>
      <c r="R275">
        <v>1</v>
      </c>
      <c r="S275" t="s">
        <v>55</v>
      </c>
      <c r="T275">
        <v>0</v>
      </c>
      <c r="U275" t="s">
        <v>55</v>
      </c>
      <c r="V275">
        <v>0</v>
      </c>
      <c r="W275" t="s">
        <v>55</v>
      </c>
      <c r="X275">
        <v>0</v>
      </c>
      <c r="Y275" t="s">
        <v>55</v>
      </c>
      <c r="Z275">
        <v>0</v>
      </c>
      <c r="AA275" t="s">
        <v>54</v>
      </c>
      <c r="AB275">
        <v>1</v>
      </c>
      <c r="AC275">
        <f t="shared" si="33"/>
        <v>2</v>
      </c>
      <c r="AD275">
        <f t="shared" si="34"/>
        <v>0</v>
      </c>
      <c r="AE275" t="s">
        <v>54</v>
      </c>
      <c r="AF275">
        <v>1</v>
      </c>
      <c r="AG275" t="b">
        <v>0</v>
      </c>
      <c r="AH275">
        <v>1</v>
      </c>
      <c r="AI275" t="s">
        <v>56</v>
      </c>
      <c r="AJ275">
        <v>0</v>
      </c>
      <c r="AK275">
        <v>0</v>
      </c>
      <c r="AL275">
        <f t="shared" si="35"/>
        <v>3</v>
      </c>
      <c r="AM275">
        <f t="shared" si="36"/>
        <v>0</v>
      </c>
      <c r="AN275" t="s">
        <v>61</v>
      </c>
      <c r="AO275">
        <v>5</v>
      </c>
      <c r="AP275" t="s">
        <v>66</v>
      </c>
      <c r="AQ275">
        <v>3</v>
      </c>
      <c r="AR275" t="s">
        <v>63</v>
      </c>
      <c r="AS275" t="s">
        <v>63</v>
      </c>
      <c r="AT275" t="s">
        <v>63</v>
      </c>
      <c r="AU275" t="s">
        <v>61</v>
      </c>
      <c r="AV275">
        <v>4</v>
      </c>
      <c r="AW275">
        <v>4</v>
      </c>
      <c r="AX275">
        <v>4</v>
      </c>
      <c r="AY275">
        <v>1</v>
      </c>
      <c r="AZ275">
        <f t="shared" si="37"/>
        <v>13</v>
      </c>
      <c r="BA275">
        <f t="shared" si="38"/>
        <v>1</v>
      </c>
      <c r="BB275" t="s">
        <v>55</v>
      </c>
      <c r="BC275" t="s">
        <v>55</v>
      </c>
      <c r="BD275" t="s">
        <v>55</v>
      </c>
      <c r="BE275" t="s">
        <v>55</v>
      </c>
      <c r="BF275" t="s">
        <v>55</v>
      </c>
      <c r="BG275" t="s">
        <v>54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3</v>
      </c>
      <c r="BO275" t="s">
        <v>60</v>
      </c>
      <c r="BP275">
        <v>1</v>
      </c>
      <c r="BQ275" t="s">
        <v>54</v>
      </c>
      <c r="BR275">
        <v>1</v>
      </c>
      <c r="BS275" t="s">
        <v>69</v>
      </c>
      <c r="BT275">
        <v>1</v>
      </c>
      <c r="BU275" t="s">
        <v>75</v>
      </c>
      <c r="BV275">
        <v>1</v>
      </c>
      <c r="BX275" t="s">
        <v>78</v>
      </c>
      <c r="BY275">
        <v>1</v>
      </c>
      <c r="BZ275">
        <v>1</v>
      </c>
      <c r="CA275" t="s">
        <v>55</v>
      </c>
      <c r="CB275" t="s">
        <v>55</v>
      </c>
      <c r="CC275" t="s">
        <v>55</v>
      </c>
      <c r="CD275" t="s">
        <v>54</v>
      </c>
      <c r="CE275" t="s">
        <v>54</v>
      </c>
      <c r="CF275" t="s">
        <v>55</v>
      </c>
      <c r="CG275">
        <v>1</v>
      </c>
      <c r="CH275">
        <v>1</v>
      </c>
      <c r="CI275">
        <v>1</v>
      </c>
      <c r="CJ275">
        <v>0</v>
      </c>
      <c r="CK275">
        <v>0</v>
      </c>
      <c r="CL275">
        <v>1</v>
      </c>
      <c r="CM275">
        <f t="shared" si="39"/>
        <v>4</v>
      </c>
    </row>
    <row r="276" spans="1:91" x14ac:dyDescent="0.25">
      <c r="A276">
        <v>342</v>
      </c>
      <c r="B276">
        <v>25</v>
      </c>
      <c r="C276">
        <f t="shared" si="32"/>
        <v>1</v>
      </c>
      <c r="D276" t="s">
        <v>41</v>
      </c>
      <c r="E276">
        <v>1</v>
      </c>
      <c r="I276" t="s">
        <v>81</v>
      </c>
      <c r="J276">
        <v>1</v>
      </c>
      <c r="K276" t="s">
        <v>47</v>
      </c>
      <c r="L276">
        <v>2</v>
      </c>
      <c r="M276" t="s">
        <v>49</v>
      </c>
      <c r="N276">
        <v>1</v>
      </c>
      <c r="O276" t="s">
        <v>55</v>
      </c>
      <c r="P276">
        <v>0</v>
      </c>
      <c r="Q276" t="s">
        <v>55</v>
      </c>
      <c r="R276">
        <v>0</v>
      </c>
      <c r="S276" t="s">
        <v>55</v>
      </c>
      <c r="T276">
        <v>0</v>
      </c>
      <c r="U276" t="s">
        <v>54</v>
      </c>
      <c r="V276">
        <v>1</v>
      </c>
      <c r="W276" t="s">
        <v>55</v>
      </c>
      <c r="X276">
        <v>0</v>
      </c>
      <c r="Y276" t="s">
        <v>55</v>
      </c>
      <c r="Z276">
        <v>0</v>
      </c>
      <c r="AA276" t="s">
        <v>54</v>
      </c>
      <c r="AB276">
        <v>1</v>
      </c>
      <c r="AC276">
        <f t="shared" si="33"/>
        <v>2</v>
      </c>
      <c r="AD276">
        <f t="shared" si="34"/>
        <v>0</v>
      </c>
      <c r="AE276" t="s">
        <v>54</v>
      </c>
      <c r="AF276">
        <v>1</v>
      </c>
      <c r="AG276" t="b">
        <v>0</v>
      </c>
      <c r="AH276">
        <v>1</v>
      </c>
      <c r="AI276" t="s">
        <v>59</v>
      </c>
      <c r="AJ276">
        <v>3</v>
      </c>
      <c r="AK276">
        <v>0</v>
      </c>
      <c r="AL276">
        <f t="shared" si="35"/>
        <v>3</v>
      </c>
      <c r="AM276">
        <f t="shared" si="36"/>
        <v>0</v>
      </c>
      <c r="AN276" t="s">
        <v>62</v>
      </c>
      <c r="AO276">
        <v>2</v>
      </c>
      <c r="AP276" t="s">
        <v>23</v>
      </c>
      <c r="AQ276">
        <v>2</v>
      </c>
      <c r="AR276" t="s">
        <v>63</v>
      </c>
      <c r="AS276" t="s">
        <v>61</v>
      </c>
      <c r="AT276" t="s">
        <v>63</v>
      </c>
      <c r="AU276" t="s">
        <v>60</v>
      </c>
      <c r="AV276">
        <v>4</v>
      </c>
      <c r="AW276">
        <v>5</v>
      </c>
      <c r="AX276">
        <v>4</v>
      </c>
      <c r="AY276">
        <v>5</v>
      </c>
      <c r="AZ276">
        <f t="shared" si="37"/>
        <v>18</v>
      </c>
      <c r="BA276">
        <f t="shared" si="38"/>
        <v>2</v>
      </c>
      <c r="BB276" t="s">
        <v>55</v>
      </c>
      <c r="BC276" t="s">
        <v>55</v>
      </c>
      <c r="BD276" t="s">
        <v>55</v>
      </c>
      <c r="BE276" t="s">
        <v>55</v>
      </c>
      <c r="BF276" t="s">
        <v>55</v>
      </c>
      <c r="BG276" t="s">
        <v>54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3</v>
      </c>
      <c r="BO276" t="s">
        <v>61</v>
      </c>
      <c r="BP276">
        <v>5</v>
      </c>
      <c r="BQ276" t="s">
        <v>55</v>
      </c>
      <c r="BR276">
        <v>0</v>
      </c>
      <c r="BX276" t="s">
        <v>78</v>
      </c>
      <c r="BY276">
        <v>1</v>
      </c>
      <c r="BZ276">
        <v>1</v>
      </c>
      <c r="CA276" t="s">
        <v>55</v>
      </c>
      <c r="CB276" t="s">
        <v>55</v>
      </c>
      <c r="CC276" t="s">
        <v>55</v>
      </c>
      <c r="CD276" t="s">
        <v>54</v>
      </c>
      <c r="CE276" t="s">
        <v>55</v>
      </c>
      <c r="CF276" t="s">
        <v>55</v>
      </c>
      <c r="CG276">
        <v>1</v>
      </c>
      <c r="CH276">
        <v>1</v>
      </c>
      <c r="CI276">
        <v>1</v>
      </c>
      <c r="CJ276">
        <v>0</v>
      </c>
      <c r="CK276">
        <v>1</v>
      </c>
      <c r="CL276">
        <v>1</v>
      </c>
      <c r="CM276">
        <f t="shared" si="39"/>
        <v>5</v>
      </c>
    </row>
    <row r="277" spans="1:91" x14ac:dyDescent="0.25">
      <c r="A277">
        <v>343</v>
      </c>
      <c r="B277">
        <v>40</v>
      </c>
      <c r="C277">
        <f t="shared" si="32"/>
        <v>2</v>
      </c>
      <c r="D277" t="s">
        <v>41</v>
      </c>
      <c r="E277">
        <v>1</v>
      </c>
      <c r="I277" t="s">
        <v>81</v>
      </c>
      <c r="J277">
        <v>1</v>
      </c>
      <c r="K277" t="s">
        <v>46</v>
      </c>
      <c r="L277">
        <v>1</v>
      </c>
      <c r="M277" t="s">
        <v>49</v>
      </c>
      <c r="N277">
        <v>1</v>
      </c>
      <c r="O277" t="s">
        <v>55</v>
      </c>
      <c r="P277">
        <v>0</v>
      </c>
      <c r="Q277" t="s">
        <v>54</v>
      </c>
      <c r="R277">
        <v>1</v>
      </c>
      <c r="S277" t="s">
        <v>55</v>
      </c>
      <c r="T277">
        <v>0</v>
      </c>
      <c r="U277" t="s">
        <v>54</v>
      </c>
      <c r="V277">
        <v>1</v>
      </c>
      <c r="W277" t="s">
        <v>55</v>
      </c>
      <c r="X277">
        <v>0</v>
      </c>
      <c r="Y277" t="s">
        <v>55</v>
      </c>
      <c r="Z277">
        <v>0</v>
      </c>
      <c r="AA277" t="s">
        <v>54</v>
      </c>
      <c r="AB277">
        <v>1</v>
      </c>
      <c r="AC277">
        <f t="shared" si="33"/>
        <v>3</v>
      </c>
      <c r="AD277">
        <f t="shared" si="34"/>
        <v>0</v>
      </c>
      <c r="AE277" t="s">
        <v>54</v>
      </c>
      <c r="AF277">
        <v>1</v>
      </c>
      <c r="AG277" t="b">
        <v>0</v>
      </c>
      <c r="AH277">
        <v>1</v>
      </c>
      <c r="AI277" t="s">
        <v>56</v>
      </c>
      <c r="AJ277">
        <v>0</v>
      </c>
      <c r="AK277">
        <v>0</v>
      </c>
      <c r="AL277">
        <f t="shared" si="35"/>
        <v>4</v>
      </c>
      <c r="AM277">
        <f t="shared" si="36"/>
        <v>0</v>
      </c>
      <c r="AN277" t="s">
        <v>63</v>
      </c>
      <c r="AO277">
        <v>4</v>
      </c>
      <c r="AP277" t="s">
        <v>12</v>
      </c>
      <c r="AQ277">
        <v>4</v>
      </c>
      <c r="AR277" t="s">
        <v>63</v>
      </c>
      <c r="AS277" t="s">
        <v>61</v>
      </c>
      <c r="AT277" t="s">
        <v>63</v>
      </c>
      <c r="AU277" t="s">
        <v>62</v>
      </c>
      <c r="AV277">
        <v>4</v>
      </c>
      <c r="AW277">
        <v>5</v>
      </c>
      <c r="AX277">
        <v>4</v>
      </c>
      <c r="AY277">
        <v>4</v>
      </c>
      <c r="AZ277">
        <f t="shared" si="37"/>
        <v>17</v>
      </c>
      <c r="BA277">
        <f t="shared" si="38"/>
        <v>2</v>
      </c>
      <c r="BB277" t="s">
        <v>54</v>
      </c>
      <c r="BC277" t="s">
        <v>55</v>
      </c>
      <c r="BD277" t="s">
        <v>55</v>
      </c>
      <c r="BE277" t="s">
        <v>55</v>
      </c>
      <c r="BF277" t="s">
        <v>55</v>
      </c>
      <c r="BG277" t="s">
        <v>55</v>
      </c>
      <c r="BH277">
        <v>1</v>
      </c>
      <c r="BI277">
        <v>0</v>
      </c>
      <c r="BJ277">
        <v>0</v>
      </c>
      <c r="BK277">
        <v>0</v>
      </c>
      <c r="BL277">
        <v>2</v>
      </c>
      <c r="BM277">
        <v>0</v>
      </c>
      <c r="BO277" t="s">
        <v>68</v>
      </c>
      <c r="BP277">
        <v>2</v>
      </c>
      <c r="BQ277" t="s">
        <v>55</v>
      </c>
      <c r="BR277">
        <v>0</v>
      </c>
      <c r="BX277" t="s">
        <v>78</v>
      </c>
      <c r="BY277">
        <v>1</v>
      </c>
      <c r="BZ277">
        <v>1</v>
      </c>
      <c r="CA277" t="s">
        <v>55</v>
      </c>
      <c r="CB277" t="s">
        <v>55</v>
      </c>
      <c r="CC277" t="s">
        <v>54</v>
      </c>
      <c r="CD277" t="s">
        <v>54</v>
      </c>
      <c r="CE277" t="s">
        <v>55</v>
      </c>
      <c r="CF277" t="s">
        <v>55</v>
      </c>
      <c r="CG277">
        <v>1</v>
      </c>
      <c r="CH277">
        <v>1</v>
      </c>
      <c r="CI277">
        <v>0</v>
      </c>
      <c r="CJ277">
        <v>0</v>
      </c>
      <c r="CK277">
        <v>1</v>
      </c>
      <c r="CL277">
        <v>1</v>
      </c>
      <c r="CM277">
        <f t="shared" si="39"/>
        <v>4</v>
      </c>
    </row>
    <row r="278" spans="1:91" x14ac:dyDescent="0.25">
      <c r="A278">
        <v>344</v>
      </c>
      <c r="B278">
        <v>23</v>
      </c>
      <c r="C278">
        <f t="shared" si="32"/>
        <v>1</v>
      </c>
      <c r="D278" t="s">
        <v>41</v>
      </c>
      <c r="E278">
        <v>1</v>
      </c>
      <c r="I278" t="s">
        <v>81</v>
      </c>
      <c r="J278">
        <v>1</v>
      </c>
      <c r="K278" t="s">
        <v>47</v>
      </c>
      <c r="L278">
        <v>2</v>
      </c>
      <c r="M278" t="s">
        <v>49</v>
      </c>
      <c r="N278">
        <v>1</v>
      </c>
      <c r="O278" t="s">
        <v>54</v>
      </c>
      <c r="P278">
        <v>1</v>
      </c>
      <c r="Q278" t="s">
        <v>54</v>
      </c>
      <c r="R278">
        <v>1</v>
      </c>
      <c r="S278" t="s">
        <v>55</v>
      </c>
      <c r="T278">
        <v>0</v>
      </c>
      <c r="U278" t="s">
        <v>54</v>
      </c>
      <c r="V278">
        <v>1</v>
      </c>
      <c r="W278" t="s">
        <v>54</v>
      </c>
      <c r="X278">
        <v>1</v>
      </c>
      <c r="Y278" t="s">
        <v>54</v>
      </c>
      <c r="Z278">
        <v>1</v>
      </c>
      <c r="AA278" t="s">
        <v>54</v>
      </c>
      <c r="AB278">
        <v>1</v>
      </c>
      <c r="AC278">
        <f t="shared" si="33"/>
        <v>6</v>
      </c>
      <c r="AD278">
        <f t="shared" si="34"/>
        <v>2</v>
      </c>
      <c r="AE278" t="s">
        <v>54</v>
      </c>
      <c r="AF278">
        <v>1</v>
      </c>
      <c r="AG278" t="b">
        <v>1</v>
      </c>
      <c r="AH278">
        <v>0</v>
      </c>
      <c r="AI278" t="s">
        <v>56</v>
      </c>
      <c r="AJ278">
        <v>0</v>
      </c>
      <c r="AK278">
        <v>0</v>
      </c>
      <c r="AL278">
        <f t="shared" si="35"/>
        <v>6</v>
      </c>
      <c r="AM278">
        <f t="shared" si="36"/>
        <v>1</v>
      </c>
      <c r="AN278" t="s">
        <v>63</v>
      </c>
      <c r="AO278">
        <v>4</v>
      </c>
      <c r="AP278" t="s">
        <v>12</v>
      </c>
      <c r="AQ278">
        <v>4</v>
      </c>
      <c r="AR278" t="s">
        <v>61</v>
      </c>
      <c r="AS278" t="s">
        <v>61</v>
      </c>
      <c r="AT278" t="s">
        <v>61</v>
      </c>
      <c r="AU278" t="s">
        <v>62</v>
      </c>
      <c r="AV278">
        <v>5</v>
      </c>
      <c r="AW278">
        <v>5</v>
      </c>
      <c r="AX278">
        <v>5</v>
      </c>
      <c r="AY278">
        <v>4</v>
      </c>
      <c r="AZ278">
        <f t="shared" si="37"/>
        <v>19</v>
      </c>
      <c r="BA278">
        <f t="shared" si="38"/>
        <v>2</v>
      </c>
      <c r="BB278" t="s">
        <v>55</v>
      </c>
      <c r="BC278" t="s">
        <v>55</v>
      </c>
      <c r="BD278" t="s">
        <v>55</v>
      </c>
      <c r="BE278" t="s">
        <v>55</v>
      </c>
      <c r="BF278" t="s">
        <v>55</v>
      </c>
      <c r="BG278" t="s">
        <v>54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3</v>
      </c>
      <c r="BO278" t="s">
        <v>63</v>
      </c>
      <c r="BP278">
        <v>4</v>
      </c>
      <c r="BQ278" t="s">
        <v>54</v>
      </c>
      <c r="BR278">
        <v>1</v>
      </c>
      <c r="BS278" t="s">
        <v>71</v>
      </c>
      <c r="BT278">
        <v>3</v>
      </c>
      <c r="BU278" t="s">
        <v>75</v>
      </c>
      <c r="BV278">
        <v>1</v>
      </c>
      <c r="BX278" t="s">
        <v>77</v>
      </c>
      <c r="BY278">
        <v>2</v>
      </c>
      <c r="BZ278">
        <v>2</v>
      </c>
      <c r="CA278" t="s">
        <v>55</v>
      </c>
      <c r="CB278" t="s">
        <v>55</v>
      </c>
      <c r="CC278" t="s">
        <v>55</v>
      </c>
      <c r="CD278" t="s">
        <v>54</v>
      </c>
      <c r="CE278" t="s">
        <v>54</v>
      </c>
      <c r="CF278" t="s">
        <v>55</v>
      </c>
      <c r="CG278">
        <v>1</v>
      </c>
      <c r="CH278">
        <v>1</v>
      </c>
      <c r="CI278">
        <v>1</v>
      </c>
      <c r="CJ278">
        <v>0</v>
      </c>
      <c r="CK278">
        <v>0</v>
      </c>
      <c r="CL278">
        <v>1</v>
      </c>
      <c r="CM278">
        <f t="shared" si="39"/>
        <v>4</v>
      </c>
    </row>
    <row r="279" spans="1:91" x14ac:dyDescent="0.25">
      <c r="A279">
        <v>345</v>
      </c>
      <c r="B279">
        <v>25</v>
      </c>
      <c r="C279">
        <f t="shared" si="32"/>
        <v>1</v>
      </c>
      <c r="D279" t="s">
        <v>41</v>
      </c>
      <c r="E279">
        <v>1</v>
      </c>
      <c r="I279" t="s">
        <v>81</v>
      </c>
      <c r="J279">
        <v>1</v>
      </c>
      <c r="K279" t="s">
        <v>47</v>
      </c>
      <c r="L279">
        <v>2</v>
      </c>
      <c r="M279" t="s">
        <v>49</v>
      </c>
      <c r="N279">
        <v>1</v>
      </c>
      <c r="O279" t="s">
        <v>55</v>
      </c>
      <c r="P279">
        <v>0</v>
      </c>
      <c r="Q279" t="s">
        <v>54</v>
      </c>
      <c r="R279">
        <v>1</v>
      </c>
      <c r="S279" t="s">
        <v>55</v>
      </c>
      <c r="T279">
        <v>0</v>
      </c>
      <c r="U279" t="s">
        <v>55</v>
      </c>
      <c r="V279">
        <v>0</v>
      </c>
      <c r="W279" t="s">
        <v>55</v>
      </c>
      <c r="X279">
        <v>0</v>
      </c>
      <c r="Y279" t="s">
        <v>55</v>
      </c>
      <c r="Z279">
        <v>0</v>
      </c>
      <c r="AA279" t="s">
        <v>54</v>
      </c>
      <c r="AB279">
        <v>1</v>
      </c>
      <c r="AC279">
        <f t="shared" si="33"/>
        <v>2</v>
      </c>
      <c r="AD279">
        <f t="shared" si="34"/>
        <v>0</v>
      </c>
      <c r="AE279" t="s">
        <v>54</v>
      </c>
      <c r="AF279">
        <v>1</v>
      </c>
      <c r="AG279" t="b">
        <v>1</v>
      </c>
      <c r="AH279">
        <v>0</v>
      </c>
      <c r="AI279" t="s">
        <v>58</v>
      </c>
      <c r="AJ279">
        <v>2</v>
      </c>
      <c r="AK279">
        <v>1</v>
      </c>
      <c r="AL279">
        <f t="shared" si="35"/>
        <v>3</v>
      </c>
      <c r="AM279">
        <f t="shared" si="36"/>
        <v>0</v>
      </c>
      <c r="AN279" t="s">
        <v>61</v>
      </c>
      <c r="AO279">
        <v>5</v>
      </c>
      <c r="AP279" t="s">
        <v>12</v>
      </c>
      <c r="AQ279">
        <v>4</v>
      </c>
      <c r="AR279" t="s">
        <v>63</v>
      </c>
      <c r="AS279" t="s">
        <v>63</v>
      </c>
      <c r="AT279" t="s">
        <v>63</v>
      </c>
      <c r="AU279" t="s">
        <v>63</v>
      </c>
      <c r="AV279">
        <v>4</v>
      </c>
      <c r="AW279">
        <v>4</v>
      </c>
      <c r="AX279">
        <v>4</v>
      </c>
      <c r="AY279">
        <v>2</v>
      </c>
      <c r="AZ279">
        <f t="shared" si="37"/>
        <v>14</v>
      </c>
      <c r="BA279">
        <f t="shared" si="38"/>
        <v>1</v>
      </c>
      <c r="BB279" t="s">
        <v>54</v>
      </c>
      <c r="BC279" t="s">
        <v>55</v>
      </c>
      <c r="BD279" t="s">
        <v>55</v>
      </c>
      <c r="BE279" t="s">
        <v>55</v>
      </c>
      <c r="BF279" t="s">
        <v>55</v>
      </c>
      <c r="BG279" t="s">
        <v>55</v>
      </c>
      <c r="BH279">
        <v>1</v>
      </c>
      <c r="BI279">
        <v>0</v>
      </c>
      <c r="BJ279">
        <v>0</v>
      </c>
      <c r="BK279">
        <v>0</v>
      </c>
      <c r="BL279">
        <v>2</v>
      </c>
      <c r="BM279">
        <v>0</v>
      </c>
      <c r="BO279" t="s">
        <v>63</v>
      </c>
      <c r="BP279">
        <v>4</v>
      </c>
      <c r="BQ279" t="s">
        <v>55</v>
      </c>
      <c r="BR279">
        <v>0</v>
      </c>
      <c r="BX279" t="s">
        <v>78</v>
      </c>
      <c r="BY279">
        <v>1</v>
      </c>
      <c r="BZ279">
        <v>1</v>
      </c>
      <c r="CA279" t="s">
        <v>55</v>
      </c>
      <c r="CB279" t="s">
        <v>55</v>
      </c>
      <c r="CC279" t="s">
        <v>54</v>
      </c>
      <c r="CD279" t="s">
        <v>54</v>
      </c>
      <c r="CE279" t="s">
        <v>55</v>
      </c>
      <c r="CF279" t="s">
        <v>55</v>
      </c>
      <c r="CG279">
        <v>1</v>
      </c>
      <c r="CH279">
        <v>1</v>
      </c>
      <c r="CI279">
        <v>0</v>
      </c>
      <c r="CJ279">
        <v>0</v>
      </c>
      <c r="CK279">
        <v>1</v>
      </c>
      <c r="CL279">
        <v>1</v>
      </c>
      <c r="CM279">
        <f t="shared" si="39"/>
        <v>4</v>
      </c>
    </row>
    <row r="280" spans="1:91" x14ac:dyDescent="0.25">
      <c r="A280">
        <v>346</v>
      </c>
      <c r="B280">
        <v>40</v>
      </c>
      <c r="C280">
        <f t="shared" si="32"/>
        <v>2</v>
      </c>
      <c r="D280" t="s">
        <v>41</v>
      </c>
      <c r="E280">
        <v>1</v>
      </c>
      <c r="I280" t="s">
        <v>81</v>
      </c>
      <c r="J280">
        <v>1</v>
      </c>
      <c r="K280" t="s">
        <v>47</v>
      </c>
      <c r="L280">
        <v>2</v>
      </c>
      <c r="M280" t="s">
        <v>51</v>
      </c>
      <c r="N280">
        <v>3</v>
      </c>
      <c r="O280" t="s">
        <v>55</v>
      </c>
      <c r="P280">
        <v>0</v>
      </c>
      <c r="Q280" t="s">
        <v>55</v>
      </c>
      <c r="R280">
        <v>0</v>
      </c>
      <c r="S280" t="s">
        <v>55</v>
      </c>
      <c r="T280">
        <v>0</v>
      </c>
      <c r="U280" t="s">
        <v>54</v>
      </c>
      <c r="V280">
        <v>1</v>
      </c>
      <c r="W280" t="s">
        <v>54</v>
      </c>
      <c r="X280">
        <v>1</v>
      </c>
      <c r="Y280" t="s">
        <v>55</v>
      </c>
      <c r="Z280">
        <v>0</v>
      </c>
      <c r="AA280" t="s">
        <v>54</v>
      </c>
      <c r="AB280">
        <v>1</v>
      </c>
      <c r="AC280">
        <f t="shared" si="33"/>
        <v>3</v>
      </c>
      <c r="AD280">
        <f t="shared" si="34"/>
        <v>0</v>
      </c>
      <c r="AE280" t="s">
        <v>55</v>
      </c>
      <c r="AF280">
        <v>0</v>
      </c>
      <c r="AL280">
        <f t="shared" si="35"/>
        <v>3</v>
      </c>
      <c r="AM280">
        <f t="shared" si="36"/>
        <v>0</v>
      </c>
      <c r="AN280" t="s">
        <v>61</v>
      </c>
      <c r="AO280">
        <v>5</v>
      </c>
      <c r="AP280" t="s">
        <v>23</v>
      </c>
      <c r="AQ280">
        <v>2</v>
      </c>
      <c r="AR280" t="s">
        <v>63</v>
      </c>
      <c r="AS280" t="s">
        <v>63</v>
      </c>
      <c r="AT280" t="s">
        <v>63</v>
      </c>
      <c r="AU280" t="s">
        <v>62</v>
      </c>
      <c r="AV280">
        <v>4</v>
      </c>
      <c r="AW280">
        <v>4</v>
      </c>
      <c r="AX280">
        <v>4</v>
      </c>
      <c r="AY280">
        <v>4</v>
      </c>
      <c r="AZ280">
        <f t="shared" si="37"/>
        <v>16</v>
      </c>
      <c r="BA280">
        <f t="shared" si="38"/>
        <v>2</v>
      </c>
      <c r="BB280" t="s">
        <v>55</v>
      </c>
      <c r="BC280" t="s">
        <v>55</v>
      </c>
      <c r="BD280" t="s">
        <v>55</v>
      </c>
      <c r="BE280" t="s">
        <v>55</v>
      </c>
      <c r="BF280" t="s">
        <v>55</v>
      </c>
      <c r="BG280" t="s">
        <v>54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3</v>
      </c>
      <c r="BO280" t="s">
        <v>63</v>
      </c>
      <c r="BP280">
        <v>4</v>
      </c>
      <c r="BQ280" t="s">
        <v>54</v>
      </c>
      <c r="BR280">
        <v>1</v>
      </c>
      <c r="BS280" t="s">
        <v>72</v>
      </c>
      <c r="BT280">
        <v>4</v>
      </c>
      <c r="BW280" t="s">
        <v>31</v>
      </c>
      <c r="BX280" t="s">
        <v>77</v>
      </c>
      <c r="BY280">
        <v>2</v>
      </c>
      <c r="BZ280">
        <v>2</v>
      </c>
      <c r="CA280" t="s">
        <v>55</v>
      </c>
      <c r="CB280" t="s">
        <v>55</v>
      </c>
      <c r="CC280" t="s">
        <v>55</v>
      </c>
      <c r="CD280" t="s">
        <v>55</v>
      </c>
      <c r="CE280" t="s">
        <v>54</v>
      </c>
      <c r="CF280" t="s">
        <v>55</v>
      </c>
      <c r="CG280">
        <v>1</v>
      </c>
      <c r="CH280">
        <v>1</v>
      </c>
      <c r="CI280">
        <v>1</v>
      </c>
      <c r="CJ280">
        <v>1</v>
      </c>
      <c r="CK280">
        <v>0</v>
      </c>
      <c r="CL280">
        <v>1</v>
      </c>
      <c r="CM280">
        <f t="shared" si="39"/>
        <v>5</v>
      </c>
    </row>
    <row r="281" spans="1:91" x14ac:dyDescent="0.25">
      <c r="A281">
        <v>347</v>
      </c>
      <c r="B281">
        <v>25</v>
      </c>
      <c r="C281">
        <f t="shared" si="32"/>
        <v>1</v>
      </c>
      <c r="D281" t="s">
        <v>42</v>
      </c>
      <c r="E281">
        <v>2</v>
      </c>
      <c r="F281" t="s">
        <v>43</v>
      </c>
      <c r="G281">
        <v>2</v>
      </c>
      <c r="H281">
        <v>4</v>
      </c>
      <c r="I281" t="s">
        <v>80</v>
      </c>
      <c r="J281">
        <v>2</v>
      </c>
      <c r="M281" t="s">
        <v>8</v>
      </c>
      <c r="N281">
        <v>5</v>
      </c>
      <c r="O281" t="s">
        <v>55</v>
      </c>
      <c r="P281">
        <v>0</v>
      </c>
      <c r="Q281" t="s">
        <v>54</v>
      </c>
      <c r="R281">
        <v>1</v>
      </c>
      <c r="S281" t="s">
        <v>55</v>
      </c>
      <c r="T281">
        <v>0</v>
      </c>
      <c r="U281" t="s">
        <v>55</v>
      </c>
      <c r="V281">
        <v>0</v>
      </c>
      <c r="W281" t="s">
        <v>55</v>
      </c>
      <c r="X281">
        <v>0</v>
      </c>
      <c r="Y281" t="s">
        <v>55</v>
      </c>
      <c r="Z281">
        <v>0</v>
      </c>
      <c r="AA281" t="s">
        <v>54</v>
      </c>
      <c r="AB281">
        <v>1</v>
      </c>
      <c r="AC281">
        <f t="shared" si="33"/>
        <v>2</v>
      </c>
      <c r="AD281">
        <f t="shared" si="34"/>
        <v>0</v>
      </c>
      <c r="AE281" t="s">
        <v>54</v>
      </c>
      <c r="AF281">
        <v>1</v>
      </c>
      <c r="AG281" t="b">
        <v>0</v>
      </c>
      <c r="AH281">
        <v>1</v>
      </c>
      <c r="AI281" t="s">
        <v>58</v>
      </c>
      <c r="AJ281">
        <v>2</v>
      </c>
      <c r="AK281">
        <v>1</v>
      </c>
      <c r="AL281">
        <f t="shared" si="35"/>
        <v>4</v>
      </c>
      <c r="AM281">
        <f t="shared" si="36"/>
        <v>0</v>
      </c>
      <c r="AN281" t="s">
        <v>61</v>
      </c>
      <c r="AO281">
        <v>5</v>
      </c>
      <c r="AP281" t="s">
        <v>23</v>
      </c>
      <c r="AQ281">
        <v>2</v>
      </c>
      <c r="AR281" t="s">
        <v>61</v>
      </c>
      <c r="AS281" t="s">
        <v>61</v>
      </c>
      <c r="AT281" t="s">
        <v>61</v>
      </c>
      <c r="AU281" t="s">
        <v>60</v>
      </c>
      <c r="AV281">
        <v>5</v>
      </c>
      <c r="AW281">
        <v>5</v>
      </c>
      <c r="AX281">
        <v>5</v>
      </c>
      <c r="AY281">
        <v>5</v>
      </c>
      <c r="AZ281">
        <f t="shared" si="37"/>
        <v>20</v>
      </c>
      <c r="BA281">
        <f t="shared" si="38"/>
        <v>2</v>
      </c>
      <c r="BB281" t="s">
        <v>55</v>
      </c>
      <c r="BC281" t="s">
        <v>55</v>
      </c>
      <c r="BD281" t="s">
        <v>55</v>
      </c>
      <c r="BE281" t="s">
        <v>55</v>
      </c>
      <c r="BF281" t="s">
        <v>55</v>
      </c>
      <c r="BG281" t="s">
        <v>54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3</v>
      </c>
      <c r="BO281" t="s">
        <v>61</v>
      </c>
      <c r="BP281">
        <v>5</v>
      </c>
      <c r="BQ281" t="s">
        <v>54</v>
      </c>
      <c r="BR281">
        <v>1</v>
      </c>
      <c r="BS281" t="s">
        <v>72</v>
      </c>
      <c r="BT281">
        <v>4</v>
      </c>
      <c r="BU281" t="s">
        <v>73</v>
      </c>
      <c r="BV281">
        <v>2</v>
      </c>
      <c r="BX281" t="s">
        <v>77</v>
      </c>
      <c r="BY281">
        <v>2</v>
      </c>
      <c r="BZ281">
        <v>2</v>
      </c>
      <c r="CA281" t="s">
        <v>54</v>
      </c>
      <c r="CB281" t="s">
        <v>54</v>
      </c>
      <c r="CC281" t="s">
        <v>54</v>
      </c>
      <c r="CD281" t="s">
        <v>54</v>
      </c>
      <c r="CE281" t="s">
        <v>54</v>
      </c>
      <c r="CF281" t="s">
        <v>54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f t="shared" si="39"/>
        <v>0</v>
      </c>
    </row>
    <row r="282" spans="1:91" x14ac:dyDescent="0.25">
      <c r="A282">
        <v>348</v>
      </c>
      <c r="B282">
        <v>23</v>
      </c>
      <c r="C282">
        <f t="shared" si="32"/>
        <v>1</v>
      </c>
      <c r="D282" t="s">
        <v>41</v>
      </c>
      <c r="E282">
        <v>1</v>
      </c>
      <c r="F282" t="s">
        <v>43</v>
      </c>
      <c r="G282">
        <v>2</v>
      </c>
      <c r="H282">
        <v>4</v>
      </c>
      <c r="I282" t="s">
        <v>80</v>
      </c>
      <c r="J282">
        <v>2</v>
      </c>
      <c r="M282" t="s">
        <v>52</v>
      </c>
      <c r="N282">
        <v>4</v>
      </c>
      <c r="O282" t="s">
        <v>55</v>
      </c>
      <c r="P282">
        <v>0</v>
      </c>
      <c r="Q282" t="s">
        <v>54</v>
      </c>
      <c r="R282">
        <v>1</v>
      </c>
      <c r="S282" t="s">
        <v>55</v>
      </c>
      <c r="T282">
        <v>0</v>
      </c>
      <c r="U282" t="s">
        <v>55</v>
      </c>
      <c r="V282">
        <v>0</v>
      </c>
      <c r="W282" t="s">
        <v>55</v>
      </c>
      <c r="X282">
        <v>0</v>
      </c>
      <c r="Y282" t="s">
        <v>55</v>
      </c>
      <c r="Z282">
        <v>0</v>
      </c>
      <c r="AA282" t="s">
        <v>54</v>
      </c>
      <c r="AB282">
        <v>1</v>
      </c>
      <c r="AC282">
        <f t="shared" si="33"/>
        <v>2</v>
      </c>
      <c r="AD282">
        <f t="shared" si="34"/>
        <v>0</v>
      </c>
      <c r="AE282" t="s">
        <v>54</v>
      </c>
      <c r="AF282">
        <v>1</v>
      </c>
      <c r="AG282" t="b">
        <v>1</v>
      </c>
      <c r="AH282">
        <v>0</v>
      </c>
      <c r="AI282" t="s">
        <v>56</v>
      </c>
      <c r="AJ282">
        <v>0</v>
      </c>
      <c r="AK282">
        <v>0</v>
      </c>
      <c r="AL282">
        <f t="shared" si="35"/>
        <v>2</v>
      </c>
      <c r="AM282">
        <f t="shared" si="36"/>
        <v>0</v>
      </c>
      <c r="AN282" t="s">
        <v>61</v>
      </c>
      <c r="AO282">
        <v>5</v>
      </c>
      <c r="AP282" t="s">
        <v>8</v>
      </c>
      <c r="AQ282">
        <v>6</v>
      </c>
      <c r="AR282" t="s">
        <v>61</v>
      </c>
      <c r="AS282" t="s">
        <v>61</v>
      </c>
      <c r="AT282" t="s">
        <v>61</v>
      </c>
      <c r="AU282" t="s">
        <v>61</v>
      </c>
      <c r="AV282">
        <v>5</v>
      </c>
      <c r="AW282">
        <v>5</v>
      </c>
      <c r="AX282">
        <v>5</v>
      </c>
      <c r="AY282">
        <v>1</v>
      </c>
      <c r="AZ282">
        <f t="shared" si="37"/>
        <v>16</v>
      </c>
      <c r="BA282">
        <f t="shared" si="38"/>
        <v>2</v>
      </c>
      <c r="BB282" t="s">
        <v>55</v>
      </c>
      <c r="BC282" t="s">
        <v>55</v>
      </c>
      <c r="BD282" t="s">
        <v>54</v>
      </c>
      <c r="BE282" t="s">
        <v>55</v>
      </c>
      <c r="BF282" t="s">
        <v>55</v>
      </c>
      <c r="BG282" t="s">
        <v>55</v>
      </c>
      <c r="BH282">
        <v>0</v>
      </c>
      <c r="BI282">
        <v>0</v>
      </c>
      <c r="BJ282">
        <v>0</v>
      </c>
      <c r="BK282">
        <v>1</v>
      </c>
      <c r="BL282">
        <v>0</v>
      </c>
      <c r="BM282">
        <v>0</v>
      </c>
      <c r="BO282" t="s">
        <v>68</v>
      </c>
      <c r="BP282">
        <v>2</v>
      </c>
      <c r="BQ282" t="s">
        <v>54</v>
      </c>
      <c r="BR282">
        <v>1</v>
      </c>
      <c r="BS282" t="s">
        <v>72</v>
      </c>
      <c r="BT282">
        <v>4</v>
      </c>
      <c r="BU282" t="s">
        <v>73</v>
      </c>
      <c r="BV282">
        <v>2</v>
      </c>
      <c r="BX282">
        <v>3</v>
      </c>
      <c r="BY282">
        <v>3</v>
      </c>
      <c r="BZ282">
        <v>3</v>
      </c>
      <c r="CA282" t="s">
        <v>55</v>
      </c>
      <c r="CB282" t="s">
        <v>55</v>
      </c>
      <c r="CC282" t="s">
        <v>55</v>
      </c>
      <c r="CD282" t="s">
        <v>54</v>
      </c>
      <c r="CE282" t="s">
        <v>55</v>
      </c>
      <c r="CF282" t="s">
        <v>55</v>
      </c>
      <c r="CG282">
        <v>1</v>
      </c>
      <c r="CH282">
        <v>1</v>
      </c>
      <c r="CI282">
        <v>1</v>
      </c>
      <c r="CJ282">
        <v>0</v>
      </c>
      <c r="CK282">
        <v>1</v>
      </c>
      <c r="CL282">
        <v>1</v>
      </c>
      <c r="CM282">
        <f t="shared" si="39"/>
        <v>5</v>
      </c>
    </row>
    <row r="283" spans="1:91" x14ac:dyDescent="0.25">
      <c r="A283">
        <v>349</v>
      </c>
      <c r="B283">
        <v>19</v>
      </c>
      <c r="C283">
        <f t="shared" si="32"/>
        <v>1</v>
      </c>
      <c r="D283" t="s">
        <v>42</v>
      </c>
      <c r="E283">
        <v>2</v>
      </c>
      <c r="I283" t="s">
        <v>81</v>
      </c>
      <c r="J283">
        <v>1</v>
      </c>
      <c r="K283" t="s">
        <v>47</v>
      </c>
      <c r="L283">
        <v>2</v>
      </c>
      <c r="M283" t="s">
        <v>50</v>
      </c>
      <c r="N283">
        <v>2</v>
      </c>
      <c r="O283" t="s">
        <v>55</v>
      </c>
      <c r="P283">
        <v>0</v>
      </c>
      <c r="Q283" t="s">
        <v>54</v>
      </c>
      <c r="R283">
        <v>1</v>
      </c>
      <c r="S283" t="s">
        <v>55</v>
      </c>
      <c r="T283">
        <v>0</v>
      </c>
      <c r="U283" t="s">
        <v>55</v>
      </c>
      <c r="V283">
        <v>0</v>
      </c>
      <c r="W283" t="s">
        <v>55</v>
      </c>
      <c r="X283">
        <v>0</v>
      </c>
      <c r="Y283" t="s">
        <v>55</v>
      </c>
      <c r="Z283">
        <v>0</v>
      </c>
      <c r="AA283" t="s">
        <v>54</v>
      </c>
      <c r="AB283">
        <v>1</v>
      </c>
      <c r="AC283">
        <f t="shared" si="33"/>
        <v>2</v>
      </c>
      <c r="AD283">
        <f t="shared" si="34"/>
        <v>0</v>
      </c>
      <c r="AE283" t="s">
        <v>54</v>
      </c>
      <c r="AF283">
        <v>1</v>
      </c>
      <c r="AG283" t="b">
        <v>0</v>
      </c>
      <c r="AH283">
        <v>1</v>
      </c>
      <c r="AI283" t="s">
        <v>56</v>
      </c>
      <c r="AJ283">
        <v>0</v>
      </c>
      <c r="AK283">
        <v>0</v>
      </c>
      <c r="AL283">
        <f t="shared" si="35"/>
        <v>3</v>
      </c>
      <c r="AM283">
        <f t="shared" si="36"/>
        <v>0</v>
      </c>
      <c r="AN283" t="s">
        <v>63</v>
      </c>
      <c r="AO283">
        <v>4</v>
      </c>
      <c r="AP283" t="s">
        <v>66</v>
      </c>
      <c r="AQ283">
        <v>3</v>
      </c>
      <c r="AR283" t="s">
        <v>63</v>
      </c>
      <c r="AS283" t="s">
        <v>60</v>
      </c>
      <c r="AT283" t="s">
        <v>62</v>
      </c>
      <c r="AU283" t="s">
        <v>62</v>
      </c>
      <c r="AV283">
        <v>4</v>
      </c>
      <c r="AW283">
        <v>1</v>
      </c>
      <c r="AX283">
        <v>2</v>
      </c>
      <c r="AY283">
        <v>4</v>
      </c>
      <c r="AZ283">
        <f t="shared" si="37"/>
        <v>11</v>
      </c>
      <c r="BA283">
        <f t="shared" si="38"/>
        <v>0</v>
      </c>
      <c r="BB283" t="s">
        <v>55</v>
      </c>
      <c r="BC283" t="s">
        <v>54</v>
      </c>
      <c r="BD283" t="s">
        <v>55</v>
      </c>
      <c r="BE283" t="s">
        <v>55</v>
      </c>
      <c r="BF283" t="s">
        <v>55</v>
      </c>
      <c r="BG283" t="s">
        <v>55</v>
      </c>
      <c r="BH283">
        <v>0</v>
      </c>
      <c r="BI283">
        <v>1</v>
      </c>
      <c r="BJ283">
        <v>0</v>
      </c>
      <c r="BK283">
        <v>0</v>
      </c>
      <c r="BL283">
        <v>2</v>
      </c>
      <c r="BM283">
        <v>0</v>
      </c>
      <c r="BO283" t="s">
        <v>60</v>
      </c>
      <c r="BP283">
        <v>1</v>
      </c>
      <c r="BQ283" t="s">
        <v>54</v>
      </c>
      <c r="BR283">
        <v>1</v>
      </c>
      <c r="BS283" t="s">
        <v>72</v>
      </c>
      <c r="BT283">
        <v>4</v>
      </c>
      <c r="BU283" t="s">
        <v>73</v>
      </c>
      <c r="BV283">
        <v>2</v>
      </c>
      <c r="BX283" t="s">
        <v>78</v>
      </c>
      <c r="BY283">
        <v>1</v>
      </c>
      <c r="BZ283">
        <v>1</v>
      </c>
      <c r="CA283" t="s">
        <v>54</v>
      </c>
      <c r="CB283" t="s">
        <v>55</v>
      </c>
      <c r="CC283" t="s">
        <v>55</v>
      </c>
      <c r="CD283" t="s">
        <v>55</v>
      </c>
      <c r="CE283" t="s">
        <v>55</v>
      </c>
      <c r="CF283" t="s">
        <v>55</v>
      </c>
      <c r="CG283">
        <v>0</v>
      </c>
      <c r="CH283">
        <v>1</v>
      </c>
      <c r="CI283">
        <v>1</v>
      </c>
      <c r="CJ283">
        <v>1</v>
      </c>
      <c r="CK283">
        <v>1</v>
      </c>
      <c r="CL283">
        <v>1</v>
      </c>
      <c r="CM283">
        <f t="shared" si="39"/>
        <v>5</v>
      </c>
    </row>
    <row r="284" spans="1:91" x14ac:dyDescent="0.25">
      <c r="A284">
        <v>350</v>
      </c>
      <c r="B284">
        <v>22</v>
      </c>
      <c r="C284">
        <f t="shared" si="32"/>
        <v>1</v>
      </c>
      <c r="D284" t="s">
        <v>41</v>
      </c>
      <c r="E284">
        <v>1</v>
      </c>
      <c r="F284" t="s">
        <v>43</v>
      </c>
      <c r="G284">
        <v>2</v>
      </c>
      <c r="H284">
        <v>3</v>
      </c>
      <c r="I284" t="s">
        <v>80</v>
      </c>
      <c r="J284">
        <v>2</v>
      </c>
      <c r="M284" t="s">
        <v>50</v>
      </c>
      <c r="N284">
        <v>2</v>
      </c>
      <c r="O284" t="s">
        <v>55</v>
      </c>
      <c r="P284">
        <v>0</v>
      </c>
      <c r="Q284" t="s">
        <v>54</v>
      </c>
      <c r="R284">
        <v>1</v>
      </c>
      <c r="S284" t="s">
        <v>55</v>
      </c>
      <c r="T284">
        <v>0</v>
      </c>
      <c r="U284" t="s">
        <v>55</v>
      </c>
      <c r="V284">
        <v>0</v>
      </c>
      <c r="W284" t="s">
        <v>55</v>
      </c>
      <c r="X284">
        <v>0</v>
      </c>
      <c r="Y284" t="s">
        <v>55</v>
      </c>
      <c r="Z284">
        <v>0</v>
      </c>
      <c r="AA284" t="s">
        <v>54</v>
      </c>
      <c r="AB284">
        <v>1</v>
      </c>
      <c r="AC284">
        <f t="shared" si="33"/>
        <v>2</v>
      </c>
      <c r="AD284">
        <f t="shared" si="34"/>
        <v>0</v>
      </c>
      <c r="AE284" t="s">
        <v>54</v>
      </c>
      <c r="AF284">
        <v>1</v>
      </c>
      <c r="AG284" t="b">
        <v>1</v>
      </c>
      <c r="AH284">
        <v>0</v>
      </c>
      <c r="AI284" t="s">
        <v>58</v>
      </c>
      <c r="AJ284">
        <v>2</v>
      </c>
      <c r="AK284">
        <v>1</v>
      </c>
      <c r="AL284">
        <f t="shared" si="35"/>
        <v>3</v>
      </c>
      <c r="AM284">
        <f t="shared" si="36"/>
        <v>0</v>
      </c>
      <c r="AN284" t="s">
        <v>61</v>
      </c>
      <c r="AO284">
        <v>5</v>
      </c>
      <c r="AP284" t="s">
        <v>66</v>
      </c>
      <c r="AQ284">
        <v>3</v>
      </c>
      <c r="AR284" t="s">
        <v>63</v>
      </c>
      <c r="AS284" t="s">
        <v>61</v>
      </c>
      <c r="AT284" t="s">
        <v>63</v>
      </c>
      <c r="AU284" t="s">
        <v>62</v>
      </c>
      <c r="AV284">
        <v>4</v>
      </c>
      <c r="AW284">
        <v>5</v>
      </c>
      <c r="AX284">
        <v>4</v>
      </c>
      <c r="AY284">
        <v>4</v>
      </c>
      <c r="AZ284">
        <f t="shared" si="37"/>
        <v>17</v>
      </c>
      <c r="BA284">
        <f t="shared" si="38"/>
        <v>2</v>
      </c>
      <c r="BB284" t="s">
        <v>55</v>
      </c>
      <c r="BC284" t="s">
        <v>55</v>
      </c>
      <c r="BD284" t="s">
        <v>55</v>
      </c>
      <c r="BE284" t="s">
        <v>55</v>
      </c>
      <c r="BF284" t="s">
        <v>55</v>
      </c>
      <c r="BG284" t="s">
        <v>54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3</v>
      </c>
      <c r="BO284" t="s">
        <v>63</v>
      </c>
      <c r="BP284">
        <v>4</v>
      </c>
      <c r="BQ284" t="s">
        <v>54</v>
      </c>
      <c r="BR284">
        <v>1</v>
      </c>
      <c r="BS284" t="s">
        <v>72</v>
      </c>
      <c r="BT284">
        <v>4</v>
      </c>
      <c r="BU284" t="s">
        <v>73</v>
      </c>
      <c r="BV284">
        <v>2</v>
      </c>
      <c r="BX284" t="s">
        <v>77</v>
      </c>
      <c r="BY284">
        <v>2</v>
      </c>
      <c r="BZ284">
        <v>2</v>
      </c>
      <c r="CA284" t="s">
        <v>54</v>
      </c>
      <c r="CB284" t="s">
        <v>54</v>
      </c>
      <c r="CC284" t="s">
        <v>55</v>
      </c>
      <c r="CD284" t="s">
        <v>55</v>
      </c>
      <c r="CE284" t="s">
        <v>55</v>
      </c>
      <c r="CF284" t="s">
        <v>55</v>
      </c>
      <c r="CG284">
        <v>0</v>
      </c>
      <c r="CH284">
        <v>0</v>
      </c>
      <c r="CI284">
        <v>1</v>
      </c>
      <c r="CJ284">
        <v>1</v>
      </c>
      <c r="CK284">
        <v>1</v>
      </c>
      <c r="CL284">
        <v>1</v>
      </c>
      <c r="CM284">
        <f t="shared" si="39"/>
        <v>4</v>
      </c>
    </row>
    <row r="285" spans="1:91" x14ac:dyDescent="0.25">
      <c r="A285">
        <v>351</v>
      </c>
      <c r="B285">
        <v>22</v>
      </c>
      <c r="C285">
        <f t="shared" si="32"/>
        <v>1</v>
      </c>
      <c r="D285" t="s">
        <v>41</v>
      </c>
      <c r="E285">
        <v>1</v>
      </c>
      <c r="F285" t="s">
        <v>43</v>
      </c>
      <c r="G285">
        <v>2</v>
      </c>
      <c r="H285">
        <v>4</v>
      </c>
      <c r="I285" t="s">
        <v>80</v>
      </c>
      <c r="J285">
        <v>2</v>
      </c>
      <c r="M285" t="s">
        <v>50</v>
      </c>
      <c r="N285">
        <v>2</v>
      </c>
      <c r="O285" t="s">
        <v>54</v>
      </c>
      <c r="P285">
        <v>1</v>
      </c>
      <c r="Q285" t="s">
        <v>55</v>
      </c>
      <c r="R285">
        <v>0</v>
      </c>
      <c r="S285" t="s">
        <v>55</v>
      </c>
      <c r="T285">
        <v>0</v>
      </c>
      <c r="U285" t="s">
        <v>55</v>
      </c>
      <c r="V285">
        <v>0</v>
      </c>
      <c r="W285" t="s">
        <v>55</v>
      </c>
      <c r="X285">
        <v>0</v>
      </c>
      <c r="Y285" t="s">
        <v>55</v>
      </c>
      <c r="Z285">
        <v>0</v>
      </c>
      <c r="AA285" t="s">
        <v>54</v>
      </c>
      <c r="AB285">
        <v>1</v>
      </c>
      <c r="AC285">
        <f t="shared" si="33"/>
        <v>2</v>
      </c>
      <c r="AD285">
        <f t="shared" si="34"/>
        <v>0</v>
      </c>
      <c r="AE285" t="s">
        <v>54</v>
      </c>
      <c r="AF285">
        <v>1</v>
      </c>
      <c r="AG285" t="b">
        <v>1</v>
      </c>
      <c r="AH285">
        <v>0</v>
      </c>
      <c r="AI285" t="s">
        <v>59</v>
      </c>
      <c r="AJ285">
        <v>3</v>
      </c>
      <c r="AK285">
        <v>0</v>
      </c>
      <c r="AL285">
        <f t="shared" si="35"/>
        <v>2</v>
      </c>
      <c r="AM285">
        <f t="shared" si="36"/>
        <v>0</v>
      </c>
      <c r="AN285" t="s">
        <v>61</v>
      </c>
      <c r="AO285">
        <v>5</v>
      </c>
      <c r="AP285" t="s">
        <v>66</v>
      </c>
      <c r="AQ285">
        <v>3</v>
      </c>
      <c r="AR285" t="s">
        <v>61</v>
      </c>
      <c r="AS285" t="s">
        <v>61</v>
      </c>
      <c r="AT285" t="s">
        <v>61</v>
      </c>
      <c r="AU285" t="s">
        <v>62</v>
      </c>
      <c r="AV285">
        <v>5</v>
      </c>
      <c r="AW285">
        <v>5</v>
      </c>
      <c r="AX285">
        <v>5</v>
      </c>
      <c r="AY285">
        <v>4</v>
      </c>
      <c r="AZ285">
        <f t="shared" si="37"/>
        <v>19</v>
      </c>
      <c r="BA285">
        <f t="shared" si="38"/>
        <v>2</v>
      </c>
      <c r="BB285" t="s">
        <v>55</v>
      </c>
      <c r="BC285" t="s">
        <v>55</v>
      </c>
      <c r="BD285" t="s">
        <v>54</v>
      </c>
      <c r="BE285" t="s">
        <v>55</v>
      </c>
      <c r="BF285" t="s">
        <v>55</v>
      </c>
      <c r="BG285" t="s">
        <v>55</v>
      </c>
      <c r="BH285">
        <v>0</v>
      </c>
      <c r="BI285">
        <v>0</v>
      </c>
      <c r="BJ285">
        <v>0</v>
      </c>
      <c r="BK285">
        <v>1</v>
      </c>
      <c r="BL285">
        <v>0</v>
      </c>
      <c r="BM285">
        <v>0</v>
      </c>
      <c r="BO285" t="s">
        <v>68</v>
      </c>
      <c r="BP285">
        <v>2</v>
      </c>
      <c r="BQ285" t="s">
        <v>54</v>
      </c>
      <c r="BR285">
        <v>1</v>
      </c>
      <c r="BS285" t="s">
        <v>72</v>
      </c>
      <c r="BT285">
        <v>4</v>
      </c>
      <c r="BU285" t="s">
        <v>73</v>
      </c>
      <c r="BV285">
        <v>2</v>
      </c>
      <c r="BX285" t="s">
        <v>77</v>
      </c>
      <c r="BY285">
        <v>2</v>
      </c>
      <c r="BZ285">
        <v>2</v>
      </c>
      <c r="CA285" t="s">
        <v>55</v>
      </c>
      <c r="CB285" t="s">
        <v>54</v>
      </c>
      <c r="CC285" t="s">
        <v>55</v>
      </c>
      <c r="CD285" t="s">
        <v>55</v>
      </c>
      <c r="CE285" t="s">
        <v>55</v>
      </c>
      <c r="CF285" t="s">
        <v>55</v>
      </c>
      <c r="CG285">
        <v>1</v>
      </c>
      <c r="CH285">
        <v>0</v>
      </c>
      <c r="CI285">
        <v>1</v>
      </c>
      <c r="CJ285">
        <v>1</v>
      </c>
      <c r="CK285">
        <v>1</v>
      </c>
      <c r="CL285">
        <v>1</v>
      </c>
      <c r="CM285">
        <f t="shared" si="39"/>
        <v>5</v>
      </c>
    </row>
    <row r="286" spans="1:91" x14ac:dyDescent="0.25">
      <c r="A286">
        <v>352</v>
      </c>
      <c r="B286">
        <v>24</v>
      </c>
      <c r="C286">
        <f t="shared" si="32"/>
        <v>1</v>
      </c>
      <c r="D286" t="s">
        <v>41</v>
      </c>
      <c r="E286">
        <v>1</v>
      </c>
      <c r="F286" t="s">
        <v>43</v>
      </c>
      <c r="G286">
        <v>2</v>
      </c>
      <c r="H286">
        <v>4</v>
      </c>
      <c r="I286" t="s">
        <v>80</v>
      </c>
      <c r="J286">
        <v>2</v>
      </c>
      <c r="M286" t="s">
        <v>8</v>
      </c>
      <c r="N286">
        <v>5</v>
      </c>
      <c r="O286" t="s">
        <v>54</v>
      </c>
      <c r="P286">
        <v>1</v>
      </c>
      <c r="Q286" t="s">
        <v>54</v>
      </c>
      <c r="R286">
        <v>1</v>
      </c>
      <c r="S286" t="s">
        <v>54</v>
      </c>
      <c r="T286">
        <v>1</v>
      </c>
      <c r="U286" t="s">
        <v>54</v>
      </c>
      <c r="V286">
        <v>1</v>
      </c>
      <c r="W286" t="s">
        <v>54</v>
      </c>
      <c r="X286">
        <v>1</v>
      </c>
      <c r="Y286" t="s">
        <v>54</v>
      </c>
      <c r="Z286">
        <v>1</v>
      </c>
      <c r="AA286" t="s">
        <v>54</v>
      </c>
      <c r="AB286">
        <v>1</v>
      </c>
      <c r="AC286">
        <f t="shared" si="33"/>
        <v>7</v>
      </c>
      <c r="AD286">
        <f t="shared" si="34"/>
        <v>2</v>
      </c>
      <c r="AE286" t="s">
        <v>54</v>
      </c>
      <c r="AF286">
        <v>1</v>
      </c>
      <c r="AG286" t="b">
        <v>1</v>
      </c>
      <c r="AH286">
        <v>0</v>
      </c>
      <c r="AI286" t="s">
        <v>58</v>
      </c>
      <c r="AJ286">
        <v>2</v>
      </c>
      <c r="AK286">
        <v>1</v>
      </c>
      <c r="AL286">
        <f t="shared" si="35"/>
        <v>8</v>
      </c>
      <c r="AM286">
        <f t="shared" si="36"/>
        <v>2</v>
      </c>
      <c r="AN286" t="s">
        <v>63</v>
      </c>
      <c r="AO286">
        <v>4</v>
      </c>
      <c r="AP286" t="s">
        <v>8</v>
      </c>
      <c r="AQ286">
        <v>6</v>
      </c>
      <c r="AR286" t="s">
        <v>61</v>
      </c>
      <c r="AS286" t="s">
        <v>63</v>
      </c>
      <c r="AT286" t="s">
        <v>63</v>
      </c>
      <c r="AU286" t="s">
        <v>64</v>
      </c>
      <c r="AV286">
        <v>5</v>
      </c>
      <c r="AW286">
        <v>4</v>
      </c>
      <c r="AX286">
        <v>4</v>
      </c>
      <c r="AY286">
        <v>3</v>
      </c>
      <c r="AZ286">
        <f t="shared" si="37"/>
        <v>16</v>
      </c>
      <c r="BA286">
        <f t="shared" si="38"/>
        <v>2</v>
      </c>
      <c r="BB286" t="s">
        <v>55</v>
      </c>
      <c r="BC286" t="s">
        <v>55</v>
      </c>
      <c r="BD286" t="s">
        <v>55</v>
      </c>
      <c r="BE286" t="s">
        <v>55</v>
      </c>
      <c r="BF286" t="s">
        <v>55</v>
      </c>
      <c r="BG286" t="s">
        <v>54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3</v>
      </c>
      <c r="BO286" t="s">
        <v>63</v>
      </c>
      <c r="BP286">
        <v>4</v>
      </c>
      <c r="BQ286" t="s">
        <v>54</v>
      </c>
      <c r="BR286">
        <v>1</v>
      </c>
      <c r="BS286" t="s">
        <v>72</v>
      </c>
      <c r="BT286">
        <v>4</v>
      </c>
      <c r="BU286" t="s">
        <v>73</v>
      </c>
      <c r="BV286">
        <v>2</v>
      </c>
      <c r="BX286" t="s">
        <v>77</v>
      </c>
      <c r="BY286">
        <v>2</v>
      </c>
      <c r="BZ286">
        <v>2</v>
      </c>
      <c r="CA286" t="s">
        <v>55</v>
      </c>
      <c r="CB286" t="s">
        <v>55</v>
      </c>
      <c r="CC286" t="s">
        <v>54</v>
      </c>
      <c r="CD286" t="s">
        <v>55</v>
      </c>
      <c r="CE286" t="s">
        <v>55</v>
      </c>
      <c r="CF286" t="s">
        <v>55</v>
      </c>
      <c r="CG286">
        <v>1</v>
      </c>
      <c r="CH286">
        <v>1</v>
      </c>
      <c r="CI286">
        <v>0</v>
      </c>
      <c r="CJ286">
        <v>1</v>
      </c>
      <c r="CK286">
        <v>1</v>
      </c>
      <c r="CL286">
        <v>1</v>
      </c>
      <c r="CM286">
        <f t="shared" si="39"/>
        <v>5</v>
      </c>
    </row>
    <row r="287" spans="1:91" x14ac:dyDescent="0.25">
      <c r="A287">
        <v>353</v>
      </c>
      <c r="B287">
        <v>21</v>
      </c>
      <c r="C287">
        <f t="shared" si="32"/>
        <v>1</v>
      </c>
      <c r="D287" t="s">
        <v>42</v>
      </c>
      <c r="E287">
        <v>2</v>
      </c>
      <c r="F287" t="s">
        <v>43</v>
      </c>
      <c r="G287">
        <v>2</v>
      </c>
      <c r="H287">
        <v>3</v>
      </c>
      <c r="I287" t="s">
        <v>80</v>
      </c>
      <c r="J287">
        <v>2</v>
      </c>
      <c r="M287" t="s">
        <v>8</v>
      </c>
      <c r="N287">
        <v>5</v>
      </c>
      <c r="O287" t="s">
        <v>54</v>
      </c>
      <c r="P287">
        <v>1</v>
      </c>
      <c r="Q287" t="s">
        <v>54</v>
      </c>
      <c r="R287">
        <v>1</v>
      </c>
      <c r="S287" t="s">
        <v>54</v>
      </c>
      <c r="T287">
        <v>1</v>
      </c>
      <c r="U287" t="s">
        <v>54</v>
      </c>
      <c r="V287">
        <v>1</v>
      </c>
      <c r="W287" t="s">
        <v>54</v>
      </c>
      <c r="X287">
        <v>1</v>
      </c>
      <c r="Y287" t="s">
        <v>54</v>
      </c>
      <c r="Z287">
        <v>1</v>
      </c>
      <c r="AA287" t="s">
        <v>54</v>
      </c>
      <c r="AB287">
        <v>1</v>
      </c>
      <c r="AC287">
        <f t="shared" si="33"/>
        <v>7</v>
      </c>
      <c r="AD287">
        <f t="shared" si="34"/>
        <v>2</v>
      </c>
      <c r="AE287" t="s">
        <v>54</v>
      </c>
      <c r="AF287">
        <v>1</v>
      </c>
      <c r="AG287" t="b">
        <v>0</v>
      </c>
      <c r="AH287">
        <v>1</v>
      </c>
      <c r="AI287" t="s">
        <v>56</v>
      </c>
      <c r="AJ287">
        <v>0</v>
      </c>
      <c r="AK287">
        <v>0</v>
      </c>
      <c r="AL287">
        <f t="shared" si="35"/>
        <v>8</v>
      </c>
      <c r="AM287">
        <f t="shared" si="36"/>
        <v>2</v>
      </c>
      <c r="AN287" t="s">
        <v>64</v>
      </c>
      <c r="AO287">
        <v>3</v>
      </c>
      <c r="AP287" t="s">
        <v>23</v>
      </c>
      <c r="AQ287">
        <v>2</v>
      </c>
      <c r="AR287" t="s">
        <v>64</v>
      </c>
      <c r="AS287" t="s">
        <v>61</v>
      </c>
      <c r="AT287" t="s">
        <v>63</v>
      </c>
      <c r="AU287" t="s">
        <v>60</v>
      </c>
      <c r="AV287">
        <v>3</v>
      </c>
      <c r="AW287">
        <v>5</v>
      </c>
      <c r="AX287">
        <v>4</v>
      </c>
      <c r="AY287">
        <v>5</v>
      </c>
      <c r="AZ287">
        <f t="shared" si="37"/>
        <v>17</v>
      </c>
      <c r="BA287">
        <f t="shared" si="38"/>
        <v>2</v>
      </c>
      <c r="BB287" t="s">
        <v>55</v>
      </c>
      <c r="BC287" t="s">
        <v>55</v>
      </c>
      <c r="BD287" t="s">
        <v>55</v>
      </c>
      <c r="BE287" t="s">
        <v>55</v>
      </c>
      <c r="BF287" t="s">
        <v>55</v>
      </c>
      <c r="BG287" t="s">
        <v>54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3</v>
      </c>
      <c r="BO287" t="s">
        <v>61</v>
      </c>
      <c r="BP287">
        <v>5</v>
      </c>
      <c r="BQ287" t="s">
        <v>55</v>
      </c>
      <c r="BR287">
        <v>0</v>
      </c>
      <c r="BX287" t="s">
        <v>77</v>
      </c>
      <c r="BY287">
        <v>2</v>
      </c>
      <c r="BZ287">
        <v>2</v>
      </c>
      <c r="CA287" t="s">
        <v>54</v>
      </c>
      <c r="CB287" t="s">
        <v>54</v>
      </c>
      <c r="CC287" t="s">
        <v>54</v>
      </c>
      <c r="CD287" t="s">
        <v>54</v>
      </c>
      <c r="CE287" t="s">
        <v>55</v>
      </c>
      <c r="CF287" t="s">
        <v>54</v>
      </c>
      <c r="CG287">
        <v>0</v>
      </c>
      <c r="CH287">
        <v>0</v>
      </c>
      <c r="CI287">
        <v>0</v>
      </c>
      <c r="CJ287">
        <v>0</v>
      </c>
      <c r="CK287">
        <v>1</v>
      </c>
      <c r="CL287">
        <v>0</v>
      </c>
      <c r="CM287">
        <f t="shared" si="39"/>
        <v>1</v>
      </c>
    </row>
    <row r="288" spans="1:91" x14ac:dyDescent="0.25">
      <c r="A288">
        <v>354</v>
      </c>
      <c r="B288">
        <v>26</v>
      </c>
      <c r="C288">
        <f t="shared" si="32"/>
        <v>1</v>
      </c>
      <c r="D288" t="s">
        <v>41</v>
      </c>
      <c r="E288">
        <v>1</v>
      </c>
      <c r="F288" t="s">
        <v>43</v>
      </c>
      <c r="G288">
        <v>2</v>
      </c>
      <c r="H288">
        <v>1</v>
      </c>
      <c r="I288" t="s">
        <v>80</v>
      </c>
      <c r="J288">
        <v>2</v>
      </c>
      <c r="M288" t="s">
        <v>49</v>
      </c>
      <c r="N288">
        <v>1</v>
      </c>
      <c r="O288" t="s">
        <v>55</v>
      </c>
      <c r="P288">
        <v>0</v>
      </c>
      <c r="Q288" t="s">
        <v>54</v>
      </c>
      <c r="R288">
        <v>1</v>
      </c>
      <c r="S288" t="s">
        <v>54</v>
      </c>
      <c r="T288">
        <v>1</v>
      </c>
      <c r="U288" t="s">
        <v>54</v>
      </c>
      <c r="V288">
        <v>1</v>
      </c>
      <c r="W288" t="s">
        <v>55</v>
      </c>
      <c r="X288">
        <v>0</v>
      </c>
      <c r="Y288" t="s">
        <v>54</v>
      </c>
      <c r="Z288">
        <v>1</v>
      </c>
      <c r="AA288" t="s">
        <v>54</v>
      </c>
      <c r="AB288">
        <v>1</v>
      </c>
      <c r="AC288">
        <f t="shared" si="33"/>
        <v>5</v>
      </c>
      <c r="AD288">
        <f t="shared" si="34"/>
        <v>1</v>
      </c>
      <c r="AE288" t="s">
        <v>54</v>
      </c>
      <c r="AF288">
        <v>1</v>
      </c>
      <c r="AG288" t="b">
        <v>1</v>
      </c>
      <c r="AH288">
        <v>0</v>
      </c>
      <c r="AI288" t="s">
        <v>57</v>
      </c>
      <c r="AJ288">
        <v>1</v>
      </c>
      <c r="AK288">
        <v>0</v>
      </c>
      <c r="AL288">
        <f t="shared" si="35"/>
        <v>5</v>
      </c>
      <c r="AM288">
        <f t="shared" si="36"/>
        <v>0</v>
      </c>
      <c r="AN288" t="s">
        <v>63</v>
      </c>
      <c r="AO288">
        <v>4</v>
      </c>
      <c r="AP288" t="s">
        <v>23</v>
      </c>
      <c r="AQ288">
        <v>2</v>
      </c>
      <c r="AR288" t="s">
        <v>63</v>
      </c>
      <c r="AS288" t="s">
        <v>63</v>
      </c>
      <c r="AT288" t="s">
        <v>63</v>
      </c>
      <c r="AU288" t="s">
        <v>63</v>
      </c>
      <c r="AV288">
        <v>4</v>
      </c>
      <c r="AW288">
        <v>4</v>
      </c>
      <c r="AX288">
        <v>4</v>
      </c>
      <c r="AY288">
        <v>2</v>
      </c>
      <c r="AZ288">
        <f t="shared" si="37"/>
        <v>14</v>
      </c>
      <c r="BA288">
        <f t="shared" si="38"/>
        <v>1</v>
      </c>
      <c r="BB288" t="s">
        <v>54</v>
      </c>
      <c r="BC288" t="s">
        <v>55</v>
      </c>
      <c r="BD288" t="s">
        <v>55</v>
      </c>
      <c r="BE288" t="s">
        <v>55</v>
      </c>
      <c r="BF288" t="s">
        <v>55</v>
      </c>
      <c r="BG288" t="s">
        <v>55</v>
      </c>
      <c r="BH288">
        <v>1</v>
      </c>
      <c r="BI288">
        <v>0</v>
      </c>
      <c r="BJ288">
        <v>0</v>
      </c>
      <c r="BK288">
        <v>0</v>
      </c>
      <c r="BL288">
        <v>2</v>
      </c>
      <c r="BM288">
        <v>0</v>
      </c>
      <c r="BO288" t="s">
        <v>63</v>
      </c>
      <c r="BP288">
        <v>4</v>
      </c>
      <c r="BQ288" t="s">
        <v>55</v>
      </c>
      <c r="BR288">
        <v>0</v>
      </c>
      <c r="BX288" t="s">
        <v>78</v>
      </c>
      <c r="BY288">
        <v>1</v>
      </c>
      <c r="BZ288">
        <v>1</v>
      </c>
      <c r="CA288" t="s">
        <v>55</v>
      </c>
      <c r="CB288" t="s">
        <v>54</v>
      </c>
      <c r="CC288" t="s">
        <v>55</v>
      </c>
      <c r="CD288" t="s">
        <v>55</v>
      </c>
      <c r="CE288" t="s">
        <v>55</v>
      </c>
      <c r="CF288" t="s">
        <v>55</v>
      </c>
      <c r="CG288">
        <v>1</v>
      </c>
      <c r="CH288">
        <v>0</v>
      </c>
      <c r="CI288">
        <v>1</v>
      </c>
      <c r="CJ288">
        <v>1</v>
      </c>
      <c r="CK288">
        <v>1</v>
      </c>
      <c r="CL288">
        <v>1</v>
      </c>
      <c r="CM288">
        <f t="shared" si="39"/>
        <v>5</v>
      </c>
    </row>
    <row r="289" spans="1:91" x14ac:dyDescent="0.25">
      <c r="A289">
        <v>355</v>
      </c>
      <c r="B289">
        <v>23</v>
      </c>
      <c r="C289">
        <f t="shared" si="32"/>
        <v>1</v>
      </c>
      <c r="D289" t="s">
        <v>42</v>
      </c>
      <c r="E289">
        <v>2</v>
      </c>
      <c r="F289" t="s">
        <v>43</v>
      </c>
      <c r="G289">
        <v>2</v>
      </c>
      <c r="H289">
        <v>5</v>
      </c>
      <c r="I289" t="s">
        <v>80</v>
      </c>
      <c r="J289">
        <v>2</v>
      </c>
      <c r="M289" t="s">
        <v>50</v>
      </c>
      <c r="N289">
        <v>2</v>
      </c>
      <c r="O289" t="s">
        <v>54</v>
      </c>
      <c r="P289">
        <v>1</v>
      </c>
      <c r="Q289" t="s">
        <v>54</v>
      </c>
      <c r="R289">
        <v>1</v>
      </c>
      <c r="S289" t="s">
        <v>54</v>
      </c>
      <c r="T289">
        <v>1</v>
      </c>
      <c r="U289" t="s">
        <v>54</v>
      </c>
      <c r="V289">
        <v>1</v>
      </c>
      <c r="W289" t="s">
        <v>54</v>
      </c>
      <c r="X289">
        <v>1</v>
      </c>
      <c r="Y289" t="s">
        <v>54</v>
      </c>
      <c r="Z289">
        <v>1</v>
      </c>
      <c r="AA289" t="s">
        <v>54</v>
      </c>
      <c r="AB289">
        <v>1</v>
      </c>
      <c r="AC289">
        <f t="shared" si="33"/>
        <v>7</v>
      </c>
      <c r="AD289">
        <f t="shared" si="34"/>
        <v>2</v>
      </c>
      <c r="AE289" t="s">
        <v>54</v>
      </c>
      <c r="AF289">
        <v>1</v>
      </c>
      <c r="AG289" t="b">
        <v>0</v>
      </c>
      <c r="AH289">
        <v>1</v>
      </c>
      <c r="AI289" t="s">
        <v>57</v>
      </c>
      <c r="AJ289">
        <v>1</v>
      </c>
      <c r="AK289">
        <v>0</v>
      </c>
      <c r="AL289">
        <f t="shared" si="35"/>
        <v>8</v>
      </c>
      <c r="AM289">
        <f t="shared" si="36"/>
        <v>2</v>
      </c>
      <c r="AN289" t="s">
        <v>61</v>
      </c>
      <c r="AO289">
        <v>5</v>
      </c>
      <c r="AP289" t="s">
        <v>66</v>
      </c>
      <c r="AQ289">
        <v>3</v>
      </c>
      <c r="AR289" t="s">
        <v>63</v>
      </c>
      <c r="AS289" t="s">
        <v>61</v>
      </c>
      <c r="AT289" t="s">
        <v>61</v>
      </c>
      <c r="AU289" t="s">
        <v>62</v>
      </c>
      <c r="AV289">
        <v>4</v>
      </c>
      <c r="AW289">
        <v>5</v>
      </c>
      <c r="AX289">
        <v>5</v>
      </c>
      <c r="AY289">
        <v>4</v>
      </c>
      <c r="AZ289">
        <f t="shared" si="37"/>
        <v>18</v>
      </c>
      <c r="BA289">
        <f t="shared" si="38"/>
        <v>2</v>
      </c>
      <c r="BB289" t="s">
        <v>54</v>
      </c>
      <c r="BC289" t="s">
        <v>55</v>
      </c>
      <c r="BD289" t="s">
        <v>55</v>
      </c>
      <c r="BE289" t="s">
        <v>55</v>
      </c>
      <c r="BF289" t="s">
        <v>55</v>
      </c>
      <c r="BG289" t="s">
        <v>55</v>
      </c>
      <c r="BH289">
        <v>1</v>
      </c>
      <c r="BI289">
        <v>0</v>
      </c>
      <c r="BJ289">
        <v>0</v>
      </c>
      <c r="BK289">
        <v>0</v>
      </c>
      <c r="BL289">
        <v>2</v>
      </c>
      <c r="BM289">
        <v>0</v>
      </c>
      <c r="BO289" t="s">
        <v>64</v>
      </c>
      <c r="BP289">
        <v>3</v>
      </c>
      <c r="BQ289" t="s">
        <v>54</v>
      </c>
      <c r="BR289">
        <v>1</v>
      </c>
      <c r="BS289" t="s">
        <v>69</v>
      </c>
      <c r="BT289">
        <v>1</v>
      </c>
      <c r="BU289" t="s">
        <v>8</v>
      </c>
      <c r="BV289">
        <v>1</v>
      </c>
      <c r="BW289" t="s">
        <v>36</v>
      </c>
      <c r="BX289">
        <v>3</v>
      </c>
      <c r="BY289">
        <v>3</v>
      </c>
      <c r="BZ289">
        <v>3</v>
      </c>
      <c r="CA289" t="s">
        <v>55</v>
      </c>
      <c r="CB289" t="s">
        <v>55</v>
      </c>
      <c r="CC289" t="s">
        <v>55</v>
      </c>
      <c r="CD289" t="s">
        <v>54</v>
      </c>
      <c r="CE289" t="s">
        <v>55</v>
      </c>
      <c r="CF289" t="s">
        <v>54</v>
      </c>
      <c r="CG289">
        <v>1</v>
      </c>
      <c r="CH289">
        <v>1</v>
      </c>
      <c r="CI289">
        <v>1</v>
      </c>
      <c r="CJ289">
        <v>0</v>
      </c>
      <c r="CK289">
        <v>1</v>
      </c>
      <c r="CL289">
        <v>0</v>
      </c>
      <c r="CM289">
        <f t="shared" si="39"/>
        <v>4</v>
      </c>
    </row>
    <row r="290" spans="1:91" x14ac:dyDescent="0.25">
      <c r="A290">
        <v>356</v>
      </c>
      <c r="B290">
        <v>25</v>
      </c>
      <c r="C290">
        <f t="shared" si="32"/>
        <v>1</v>
      </c>
      <c r="D290" t="s">
        <v>42</v>
      </c>
      <c r="E290">
        <v>2</v>
      </c>
      <c r="F290" t="s">
        <v>43</v>
      </c>
      <c r="G290">
        <v>2</v>
      </c>
      <c r="H290">
        <v>4</v>
      </c>
      <c r="I290" t="s">
        <v>80</v>
      </c>
      <c r="J290">
        <v>2</v>
      </c>
      <c r="M290" t="s">
        <v>52</v>
      </c>
      <c r="N290">
        <v>4</v>
      </c>
      <c r="O290" t="s">
        <v>54</v>
      </c>
      <c r="P290">
        <v>1</v>
      </c>
      <c r="Q290" t="s">
        <v>54</v>
      </c>
      <c r="R290">
        <v>1</v>
      </c>
      <c r="S290" t="s">
        <v>54</v>
      </c>
      <c r="T290">
        <v>1</v>
      </c>
      <c r="U290" t="s">
        <v>54</v>
      </c>
      <c r="V290">
        <v>1</v>
      </c>
      <c r="W290" t="s">
        <v>54</v>
      </c>
      <c r="X290">
        <v>1</v>
      </c>
      <c r="Y290" t="s">
        <v>54</v>
      </c>
      <c r="Z290">
        <v>1</v>
      </c>
      <c r="AA290" t="s">
        <v>54</v>
      </c>
      <c r="AB290">
        <v>1</v>
      </c>
      <c r="AC290">
        <f t="shared" si="33"/>
        <v>7</v>
      </c>
      <c r="AD290">
        <f t="shared" si="34"/>
        <v>2</v>
      </c>
      <c r="AE290" t="s">
        <v>54</v>
      </c>
      <c r="AF290">
        <v>1</v>
      </c>
      <c r="AG290" t="b">
        <v>0</v>
      </c>
      <c r="AH290">
        <v>1</v>
      </c>
      <c r="AI290" t="s">
        <v>59</v>
      </c>
      <c r="AJ290">
        <v>3</v>
      </c>
      <c r="AK290">
        <v>0</v>
      </c>
      <c r="AL290">
        <f t="shared" si="35"/>
        <v>8</v>
      </c>
      <c r="AM290">
        <f t="shared" si="36"/>
        <v>2</v>
      </c>
      <c r="AN290" t="s">
        <v>61</v>
      </c>
      <c r="AO290">
        <v>5</v>
      </c>
      <c r="AP290" t="s">
        <v>66</v>
      </c>
      <c r="AQ290">
        <v>3</v>
      </c>
      <c r="AR290" t="s">
        <v>61</v>
      </c>
      <c r="AS290" t="s">
        <v>61</v>
      </c>
      <c r="AT290" t="s">
        <v>61</v>
      </c>
      <c r="AU290" t="s">
        <v>64</v>
      </c>
      <c r="AV290">
        <v>5</v>
      </c>
      <c r="AW290">
        <v>5</v>
      </c>
      <c r="AX290">
        <v>5</v>
      </c>
      <c r="AY290">
        <v>3</v>
      </c>
      <c r="AZ290">
        <f t="shared" si="37"/>
        <v>18</v>
      </c>
      <c r="BA290">
        <f t="shared" si="38"/>
        <v>2</v>
      </c>
      <c r="BB290" t="s">
        <v>54</v>
      </c>
      <c r="BC290" t="s">
        <v>55</v>
      </c>
      <c r="BD290" t="s">
        <v>55</v>
      </c>
      <c r="BE290" t="s">
        <v>55</v>
      </c>
      <c r="BF290" t="s">
        <v>55</v>
      </c>
      <c r="BG290" t="s">
        <v>55</v>
      </c>
      <c r="BH290">
        <v>1</v>
      </c>
      <c r="BI290">
        <v>0</v>
      </c>
      <c r="BJ290">
        <v>0</v>
      </c>
      <c r="BK290">
        <v>0</v>
      </c>
      <c r="BL290">
        <v>2</v>
      </c>
      <c r="BM290">
        <v>0</v>
      </c>
      <c r="BO290" t="s">
        <v>61</v>
      </c>
      <c r="BP290">
        <v>5</v>
      </c>
      <c r="BQ290" t="s">
        <v>54</v>
      </c>
      <c r="BR290">
        <v>1</v>
      </c>
      <c r="BS290" t="s">
        <v>72</v>
      </c>
      <c r="BT290">
        <v>4</v>
      </c>
      <c r="BU290" t="s">
        <v>74</v>
      </c>
      <c r="BV290">
        <v>1</v>
      </c>
      <c r="BX290">
        <v>3</v>
      </c>
      <c r="BY290">
        <v>3</v>
      </c>
      <c r="BZ290">
        <v>3</v>
      </c>
      <c r="CA290" t="s">
        <v>55</v>
      </c>
      <c r="CB290" t="s">
        <v>55</v>
      </c>
      <c r="CC290" t="s">
        <v>54</v>
      </c>
      <c r="CD290" t="s">
        <v>54</v>
      </c>
      <c r="CE290" t="s">
        <v>55</v>
      </c>
      <c r="CF290" t="s">
        <v>54</v>
      </c>
      <c r="CG290">
        <v>1</v>
      </c>
      <c r="CH290">
        <v>1</v>
      </c>
      <c r="CI290">
        <v>0</v>
      </c>
      <c r="CJ290">
        <v>0</v>
      </c>
      <c r="CK290">
        <v>1</v>
      </c>
      <c r="CL290">
        <v>0</v>
      </c>
      <c r="CM290">
        <f t="shared" si="39"/>
        <v>3</v>
      </c>
    </row>
    <row r="291" spans="1:91" x14ac:dyDescent="0.25">
      <c r="A291">
        <v>357</v>
      </c>
      <c r="B291">
        <v>23</v>
      </c>
      <c r="C291">
        <f t="shared" si="32"/>
        <v>1</v>
      </c>
      <c r="D291" t="s">
        <v>42</v>
      </c>
      <c r="E291">
        <v>2</v>
      </c>
      <c r="F291" t="s">
        <v>43</v>
      </c>
      <c r="G291">
        <v>2</v>
      </c>
      <c r="H291">
        <v>5</v>
      </c>
      <c r="I291" t="s">
        <v>80</v>
      </c>
      <c r="J291">
        <v>2</v>
      </c>
      <c r="M291" t="s">
        <v>52</v>
      </c>
      <c r="N291">
        <v>4</v>
      </c>
      <c r="O291" t="s">
        <v>55</v>
      </c>
      <c r="P291">
        <v>0</v>
      </c>
      <c r="Q291" t="s">
        <v>55</v>
      </c>
      <c r="R291">
        <v>0</v>
      </c>
      <c r="S291" t="s">
        <v>55</v>
      </c>
      <c r="T291">
        <v>0</v>
      </c>
      <c r="U291" t="s">
        <v>55</v>
      </c>
      <c r="V291">
        <v>0</v>
      </c>
      <c r="W291" t="s">
        <v>54</v>
      </c>
      <c r="X291">
        <v>1</v>
      </c>
      <c r="Y291" t="s">
        <v>55</v>
      </c>
      <c r="Z291">
        <v>0</v>
      </c>
      <c r="AA291" t="s">
        <v>55</v>
      </c>
      <c r="AB291">
        <v>0</v>
      </c>
      <c r="AC291">
        <f t="shared" si="33"/>
        <v>1</v>
      </c>
      <c r="AD291">
        <f t="shared" si="34"/>
        <v>0</v>
      </c>
      <c r="AE291" t="s">
        <v>54</v>
      </c>
      <c r="AF291">
        <v>1</v>
      </c>
      <c r="AG291" t="b">
        <v>0</v>
      </c>
      <c r="AH291">
        <v>1</v>
      </c>
      <c r="AI291" t="s">
        <v>58</v>
      </c>
      <c r="AJ291">
        <v>2</v>
      </c>
      <c r="AK291">
        <v>1</v>
      </c>
      <c r="AL291">
        <f t="shared" si="35"/>
        <v>3</v>
      </c>
      <c r="AM291">
        <f t="shared" si="36"/>
        <v>0</v>
      </c>
      <c r="AN291" t="s">
        <v>63</v>
      </c>
      <c r="AO291">
        <v>4</v>
      </c>
      <c r="AP291" t="s">
        <v>66</v>
      </c>
      <c r="AQ291">
        <v>3</v>
      </c>
      <c r="AR291" t="s">
        <v>61</v>
      </c>
      <c r="AS291" t="s">
        <v>63</v>
      </c>
      <c r="AT291" t="s">
        <v>63</v>
      </c>
      <c r="AU291" t="s">
        <v>62</v>
      </c>
      <c r="AV291">
        <v>5</v>
      </c>
      <c r="AW291">
        <v>4</v>
      </c>
      <c r="AX291">
        <v>4</v>
      </c>
      <c r="AY291">
        <v>4</v>
      </c>
      <c r="AZ291">
        <f t="shared" si="37"/>
        <v>17</v>
      </c>
      <c r="BA291">
        <f t="shared" si="38"/>
        <v>2</v>
      </c>
      <c r="BB291" t="s">
        <v>55</v>
      </c>
      <c r="BC291" t="s">
        <v>55</v>
      </c>
      <c r="BD291" t="s">
        <v>55</v>
      </c>
      <c r="BE291" t="s">
        <v>55</v>
      </c>
      <c r="BF291" t="s">
        <v>55</v>
      </c>
      <c r="BG291" t="s">
        <v>54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3</v>
      </c>
      <c r="BO291" t="s">
        <v>63</v>
      </c>
      <c r="BP291">
        <v>4</v>
      </c>
      <c r="BQ291" t="s">
        <v>54</v>
      </c>
      <c r="BR291">
        <v>1</v>
      </c>
      <c r="BS291" t="s">
        <v>72</v>
      </c>
      <c r="BT291">
        <v>4</v>
      </c>
      <c r="BU291" t="s">
        <v>73</v>
      </c>
      <c r="BV291">
        <v>2</v>
      </c>
      <c r="BX291">
        <v>3</v>
      </c>
      <c r="BY291">
        <v>3</v>
      </c>
      <c r="BZ291">
        <v>3</v>
      </c>
      <c r="CA291" t="s">
        <v>55</v>
      </c>
      <c r="CB291" t="s">
        <v>55</v>
      </c>
      <c r="CC291" t="s">
        <v>55</v>
      </c>
      <c r="CD291" t="s">
        <v>54</v>
      </c>
      <c r="CE291" t="s">
        <v>55</v>
      </c>
      <c r="CF291" t="s">
        <v>54</v>
      </c>
      <c r="CG291">
        <v>1</v>
      </c>
      <c r="CH291">
        <v>1</v>
      </c>
      <c r="CI291">
        <v>1</v>
      </c>
      <c r="CJ291">
        <v>0</v>
      </c>
      <c r="CK291">
        <v>1</v>
      </c>
      <c r="CL291">
        <v>0</v>
      </c>
      <c r="CM291">
        <f t="shared" si="39"/>
        <v>4</v>
      </c>
    </row>
    <row r="292" spans="1:91" x14ac:dyDescent="0.25">
      <c r="A292">
        <v>358</v>
      </c>
      <c r="B292">
        <v>21</v>
      </c>
      <c r="C292">
        <f t="shared" si="32"/>
        <v>1</v>
      </c>
      <c r="D292" t="s">
        <v>41</v>
      </c>
      <c r="E292">
        <v>1</v>
      </c>
      <c r="I292" t="s">
        <v>81</v>
      </c>
      <c r="J292">
        <v>1</v>
      </c>
      <c r="K292" t="s">
        <v>47</v>
      </c>
      <c r="L292">
        <v>2</v>
      </c>
      <c r="M292" t="s">
        <v>49</v>
      </c>
      <c r="N292">
        <v>1</v>
      </c>
      <c r="O292" t="s">
        <v>55</v>
      </c>
      <c r="P292">
        <v>0</v>
      </c>
      <c r="Q292" t="s">
        <v>54</v>
      </c>
      <c r="R292">
        <v>1</v>
      </c>
      <c r="S292" t="s">
        <v>55</v>
      </c>
      <c r="T292">
        <v>0</v>
      </c>
      <c r="U292" t="s">
        <v>55</v>
      </c>
      <c r="V292">
        <v>0</v>
      </c>
      <c r="W292" t="s">
        <v>55</v>
      </c>
      <c r="X292">
        <v>0</v>
      </c>
      <c r="Y292" t="s">
        <v>55</v>
      </c>
      <c r="Z292">
        <v>0</v>
      </c>
      <c r="AA292" t="s">
        <v>54</v>
      </c>
      <c r="AB292">
        <v>1</v>
      </c>
      <c r="AC292">
        <f t="shared" si="33"/>
        <v>2</v>
      </c>
      <c r="AD292">
        <f t="shared" si="34"/>
        <v>0</v>
      </c>
      <c r="AE292" t="s">
        <v>54</v>
      </c>
      <c r="AF292">
        <v>1</v>
      </c>
      <c r="AG292" t="b">
        <v>1</v>
      </c>
      <c r="AH292">
        <v>0</v>
      </c>
      <c r="AI292" t="s">
        <v>56</v>
      </c>
      <c r="AJ292">
        <v>0</v>
      </c>
      <c r="AK292">
        <v>0</v>
      </c>
      <c r="AL292">
        <f t="shared" si="35"/>
        <v>2</v>
      </c>
      <c r="AM292">
        <f t="shared" si="36"/>
        <v>0</v>
      </c>
      <c r="AN292" t="s">
        <v>63</v>
      </c>
      <c r="AO292">
        <v>4</v>
      </c>
      <c r="AP292" t="s">
        <v>66</v>
      </c>
      <c r="AQ292">
        <v>3</v>
      </c>
      <c r="AR292" t="s">
        <v>61</v>
      </c>
      <c r="AS292" t="s">
        <v>63</v>
      </c>
      <c r="AT292" t="s">
        <v>61</v>
      </c>
      <c r="AU292" t="s">
        <v>62</v>
      </c>
      <c r="AV292">
        <v>5</v>
      </c>
      <c r="AW292">
        <v>4</v>
      </c>
      <c r="AX292">
        <v>5</v>
      </c>
      <c r="AY292">
        <v>4</v>
      </c>
      <c r="AZ292">
        <f t="shared" si="37"/>
        <v>18</v>
      </c>
      <c r="BA292">
        <f t="shared" si="38"/>
        <v>2</v>
      </c>
      <c r="BB292" t="s">
        <v>55</v>
      </c>
      <c r="BC292" t="s">
        <v>55</v>
      </c>
      <c r="BD292" t="s">
        <v>55</v>
      </c>
      <c r="BE292" t="s">
        <v>55</v>
      </c>
      <c r="BF292" t="s">
        <v>55</v>
      </c>
      <c r="BG292" t="s">
        <v>54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3</v>
      </c>
      <c r="BO292" t="s">
        <v>63</v>
      </c>
      <c r="BP292">
        <v>4</v>
      </c>
      <c r="BQ292" t="s">
        <v>55</v>
      </c>
      <c r="BR292">
        <v>0</v>
      </c>
      <c r="BX292" t="s">
        <v>78</v>
      </c>
      <c r="BY292">
        <v>1</v>
      </c>
      <c r="BZ292">
        <v>1</v>
      </c>
      <c r="CA292" t="s">
        <v>55</v>
      </c>
      <c r="CB292" t="s">
        <v>54</v>
      </c>
      <c r="CC292" t="s">
        <v>55</v>
      </c>
      <c r="CD292" t="s">
        <v>54</v>
      </c>
      <c r="CE292" t="s">
        <v>54</v>
      </c>
      <c r="CF292" t="s">
        <v>54</v>
      </c>
      <c r="CG292">
        <v>1</v>
      </c>
      <c r="CH292">
        <v>0</v>
      </c>
      <c r="CI292">
        <v>1</v>
      </c>
      <c r="CJ292">
        <v>0</v>
      </c>
      <c r="CK292">
        <v>0</v>
      </c>
      <c r="CL292">
        <v>0</v>
      </c>
      <c r="CM292">
        <f t="shared" si="39"/>
        <v>2</v>
      </c>
    </row>
    <row r="293" spans="1:91" x14ac:dyDescent="0.25">
      <c r="A293">
        <v>359</v>
      </c>
      <c r="B293">
        <v>36</v>
      </c>
      <c r="C293">
        <f t="shared" si="32"/>
        <v>2</v>
      </c>
      <c r="D293" t="s">
        <v>42</v>
      </c>
      <c r="E293">
        <v>2</v>
      </c>
      <c r="I293" t="s">
        <v>81</v>
      </c>
      <c r="J293">
        <v>1</v>
      </c>
      <c r="K293" t="s">
        <v>46</v>
      </c>
      <c r="L293">
        <v>1</v>
      </c>
      <c r="M293" t="s">
        <v>49</v>
      </c>
      <c r="N293">
        <v>1</v>
      </c>
      <c r="O293" t="s">
        <v>55</v>
      </c>
      <c r="P293">
        <v>0</v>
      </c>
      <c r="Q293" t="s">
        <v>54</v>
      </c>
      <c r="R293">
        <v>1</v>
      </c>
      <c r="S293" t="s">
        <v>55</v>
      </c>
      <c r="T293">
        <v>0</v>
      </c>
      <c r="U293" t="s">
        <v>55</v>
      </c>
      <c r="V293">
        <v>0</v>
      </c>
      <c r="W293" t="s">
        <v>55</v>
      </c>
      <c r="X293">
        <v>0</v>
      </c>
      <c r="Y293" t="s">
        <v>55</v>
      </c>
      <c r="Z293">
        <v>0</v>
      </c>
      <c r="AA293" t="s">
        <v>55</v>
      </c>
      <c r="AB293">
        <v>0</v>
      </c>
      <c r="AC293">
        <f t="shared" si="33"/>
        <v>1</v>
      </c>
      <c r="AD293">
        <f t="shared" si="34"/>
        <v>0</v>
      </c>
      <c r="AE293" t="s">
        <v>54</v>
      </c>
      <c r="AF293">
        <v>1</v>
      </c>
      <c r="AG293" t="b">
        <v>1</v>
      </c>
      <c r="AH293">
        <v>0</v>
      </c>
      <c r="AI293" t="s">
        <v>56</v>
      </c>
      <c r="AJ293">
        <v>0</v>
      </c>
      <c r="AK293">
        <v>0</v>
      </c>
      <c r="AL293">
        <f t="shared" si="35"/>
        <v>1</v>
      </c>
      <c r="AM293">
        <f t="shared" si="36"/>
        <v>0</v>
      </c>
      <c r="AN293" t="s">
        <v>63</v>
      </c>
      <c r="AO293">
        <v>4</v>
      </c>
      <c r="AP293" t="s">
        <v>12</v>
      </c>
      <c r="AQ293">
        <v>4</v>
      </c>
      <c r="AR293" t="s">
        <v>63</v>
      </c>
      <c r="AS293" t="s">
        <v>63</v>
      </c>
      <c r="AT293" t="s">
        <v>63</v>
      </c>
      <c r="AU293" t="s">
        <v>63</v>
      </c>
      <c r="AV293">
        <v>4</v>
      </c>
      <c r="AW293">
        <v>4</v>
      </c>
      <c r="AX293">
        <v>4</v>
      </c>
      <c r="AY293">
        <v>2</v>
      </c>
      <c r="AZ293">
        <f t="shared" si="37"/>
        <v>14</v>
      </c>
      <c r="BA293">
        <f t="shared" si="38"/>
        <v>1</v>
      </c>
      <c r="BB293" t="s">
        <v>55</v>
      </c>
      <c r="BC293" t="s">
        <v>55</v>
      </c>
      <c r="BD293" t="s">
        <v>55</v>
      </c>
      <c r="BE293" t="s">
        <v>55</v>
      </c>
      <c r="BF293" t="s">
        <v>55</v>
      </c>
      <c r="BG293" t="s">
        <v>54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3</v>
      </c>
      <c r="BO293" t="s">
        <v>63</v>
      </c>
      <c r="BP293">
        <v>4</v>
      </c>
      <c r="BQ293" t="s">
        <v>54</v>
      </c>
      <c r="BR293">
        <v>1</v>
      </c>
      <c r="BS293" t="s">
        <v>69</v>
      </c>
      <c r="BT293">
        <v>1</v>
      </c>
      <c r="BU293" t="s">
        <v>73</v>
      </c>
      <c r="BV293">
        <v>2</v>
      </c>
      <c r="BX293" t="s">
        <v>78</v>
      </c>
      <c r="BY293">
        <v>1</v>
      </c>
      <c r="BZ293">
        <v>1</v>
      </c>
      <c r="CM293">
        <f t="shared" si="39"/>
        <v>0</v>
      </c>
    </row>
    <row r="294" spans="1:91" x14ac:dyDescent="0.25">
      <c r="A294">
        <v>360</v>
      </c>
      <c r="B294">
        <v>38</v>
      </c>
      <c r="C294">
        <f t="shared" si="32"/>
        <v>2</v>
      </c>
      <c r="D294" t="s">
        <v>41</v>
      </c>
      <c r="E294">
        <v>1</v>
      </c>
      <c r="I294" t="s">
        <v>81</v>
      </c>
      <c r="J294">
        <v>1</v>
      </c>
      <c r="K294" t="s">
        <v>47</v>
      </c>
      <c r="L294">
        <v>2</v>
      </c>
      <c r="M294" t="s">
        <v>8</v>
      </c>
      <c r="N294">
        <v>5</v>
      </c>
      <c r="O294" t="s">
        <v>55</v>
      </c>
      <c r="P294">
        <v>0</v>
      </c>
      <c r="Q294" t="s">
        <v>54</v>
      </c>
      <c r="R294">
        <v>1</v>
      </c>
      <c r="S294" t="s">
        <v>55</v>
      </c>
      <c r="T294">
        <v>0</v>
      </c>
      <c r="U294" t="s">
        <v>55</v>
      </c>
      <c r="V294">
        <v>0</v>
      </c>
      <c r="W294" t="s">
        <v>55</v>
      </c>
      <c r="X294">
        <v>0</v>
      </c>
      <c r="Y294" t="s">
        <v>54</v>
      </c>
      <c r="Z294">
        <v>1</v>
      </c>
      <c r="AA294" t="s">
        <v>54</v>
      </c>
      <c r="AB294">
        <v>1</v>
      </c>
      <c r="AC294">
        <f t="shared" si="33"/>
        <v>3</v>
      </c>
      <c r="AD294">
        <f t="shared" si="34"/>
        <v>0</v>
      </c>
      <c r="AE294" t="s">
        <v>55</v>
      </c>
      <c r="AF294">
        <v>0</v>
      </c>
      <c r="AL294">
        <f t="shared" si="35"/>
        <v>3</v>
      </c>
      <c r="AM294">
        <f t="shared" si="36"/>
        <v>0</v>
      </c>
      <c r="AN294" t="s">
        <v>63</v>
      </c>
      <c r="AO294">
        <v>4</v>
      </c>
      <c r="AP294" t="s">
        <v>65</v>
      </c>
      <c r="AQ294">
        <v>1</v>
      </c>
      <c r="AR294" t="s">
        <v>61</v>
      </c>
      <c r="AS294" t="s">
        <v>61</v>
      </c>
      <c r="AT294" t="s">
        <v>61</v>
      </c>
      <c r="AU294" t="s">
        <v>61</v>
      </c>
      <c r="AV294">
        <v>5</v>
      </c>
      <c r="AW294">
        <v>5</v>
      </c>
      <c r="AX294">
        <v>5</v>
      </c>
      <c r="AY294">
        <v>1</v>
      </c>
      <c r="AZ294">
        <f t="shared" si="37"/>
        <v>16</v>
      </c>
      <c r="BA294">
        <f t="shared" si="38"/>
        <v>2</v>
      </c>
      <c r="BB294" t="s">
        <v>55</v>
      </c>
      <c r="BC294" t="s">
        <v>55</v>
      </c>
      <c r="BD294" t="s">
        <v>55</v>
      </c>
      <c r="BE294" t="s">
        <v>55</v>
      </c>
      <c r="BF294" t="s">
        <v>55</v>
      </c>
      <c r="BG294" t="s">
        <v>54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3</v>
      </c>
      <c r="BO294" t="s">
        <v>64</v>
      </c>
      <c r="BP294">
        <v>3</v>
      </c>
      <c r="BQ294" t="s">
        <v>54</v>
      </c>
      <c r="BR294">
        <v>1</v>
      </c>
      <c r="BS294" t="s">
        <v>71</v>
      </c>
      <c r="BT294">
        <v>3</v>
      </c>
      <c r="BU294" t="s">
        <v>74</v>
      </c>
      <c r="BV294">
        <v>1</v>
      </c>
      <c r="BX294" t="s">
        <v>78</v>
      </c>
      <c r="BY294">
        <v>1</v>
      </c>
      <c r="BZ294">
        <v>1</v>
      </c>
      <c r="CA294" t="s">
        <v>55</v>
      </c>
      <c r="CB294" t="s">
        <v>55</v>
      </c>
      <c r="CC294" t="s">
        <v>54</v>
      </c>
      <c r="CD294" t="s">
        <v>55</v>
      </c>
      <c r="CE294" t="s">
        <v>55</v>
      </c>
      <c r="CF294" t="s">
        <v>55</v>
      </c>
      <c r="CG294">
        <v>1</v>
      </c>
      <c r="CH294">
        <v>1</v>
      </c>
      <c r="CI294">
        <v>0</v>
      </c>
      <c r="CJ294">
        <v>1</v>
      </c>
      <c r="CK294">
        <v>1</v>
      </c>
      <c r="CL294">
        <v>1</v>
      </c>
      <c r="CM294">
        <f t="shared" si="39"/>
        <v>5</v>
      </c>
    </row>
    <row r="295" spans="1:91" x14ac:dyDescent="0.25">
      <c r="A295">
        <v>361</v>
      </c>
      <c r="B295">
        <v>32</v>
      </c>
      <c r="C295">
        <f t="shared" si="32"/>
        <v>1</v>
      </c>
      <c r="D295" t="s">
        <v>42</v>
      </c>
      <c r="E295">
        <v>2</v>
      </c>
      <c r="I295" t="s">
        <v>81</v>
      </c>
      <c r="J295">
        <v>1</v>
      </c>
      <c r="K295" t="s">
        <v>46</v>
      </c>
      <c r="L295">
        <v>1</v>
      </c>
      <c r="M295" t="s">
        <v>8</v>
      </c>
      <c r="N295">
        <v>5</v>
      </c>
      <c r="O295" t="s">
        <v>55</v>
      </c>
      <c r="P295">
        <v>0</v>
      </c>
      <c r="Q295" t="s">
        <v>55</v>
      </c>
      <c r="R295">
        <v>0</v>
      </c>
      <c r="S295" t="s">
        <v>55</v>
      </c>
      <c r="T295">
        <v>0</v>
      </c>
      <c r="U295" t="s">
        <v>55</v>
      </c>
      <c r="V295">
        <v>0</v>
      </c>
      <c r="W295" t="s">
        <v>55</v>
      </c>
      <c r="X295">
        <v>0</v>
      </c>
      <c r="Y295" t="s">
        <v>55</v>
      </c>
      <c r="Z295">
        <v>0</v>
      </c>
      <c r="AA295" t="s">
        <v>55</v>
      </c>
      <c r="AB295">
        <v>0</v>
      </c>
      <c r="AC295">
        <f t="shared" si="33"/>
        <v>0</v>
      </c>
      <c r="AD295">
        <f t="shared" si="34"/>
        <v>0</v>
      </c>
      <c r="AE295" t="s">
        <v>54</v>
      </c>
      <c r="AF295">
        <v>1</v>
      </c>
      <c r="AG295" t="b">
        <v>1</v>
      </c>
      <c r="AH295">
        <v>0</v>
      </c>
      <c r="AI295" t="s">
        <v>56</v>
      </c>
      <c r="AJ295">
        <v>0</v>
      </c>
      <c r="AK295">
        <v>0</v>
      </c>
      <c r="AL295">
        <f t="shared" si="35"/>
        <v>0</v>
      </c>
      <c r="AM295">
        <f t="shared" si="36"/>
        <v>0</v>
      </c>
      <c r="AN295" t="s">
        <v>64</v>
      </c>
      <c r="AO295">
        <v>3</v>
      </c>
      <c r="AP295" t="s">
        <v>23</v>
      </c>
      <c r="AQ295">
        <v>2</v>
      </c>
      <c r="AR295" t="s">
        <v>63</v>
      </c>
      <c r="AS295" t="s">
        <v>61</v>
      </c>
      <c r="AT295" t="s">
        <v>63</v>
      </c>
      <c r="AU295" t="s">
        <v>63</v>
      </c>
      <c r="AV295">
        <v>4</v>
      </c>
      <c r="AW295">
        <v>5</v>
      </c>
      <c r="AX295">
        <v>4</v>
      </c>
      <c r="AY295">
        <v>2</v>
      </c>
      <c r="AZ295">
        <f t="shared" si="37"/>
        <v>15</v>
      </c>
      <c r="BA295">
        <f t="shared" si="38"/>
        <v>1</v>
      </c>
      <c r="BB295" t="s">
        <v>55</v>
      </c>
      <c r="BC295" t="s">
        <v>55</v>
      </c>
      <c r="BD295" t="s">
        <v>55</v>
      </c>
      <c r="BE295" t="s">
        <v>55</v>
      </c>
      <c r="BF295" t="s">
        <v>55</v>
      </c>
      <c r="BG295" t="s">
        <v>54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3</v>
      </c>
      <c r="BO295" t="s">
        <v>68</v>
      </c>
      <c r="BP295">
        <v>2</v>
      </c>
      <c r="BQ295" t="s">
        <v>54</v>
      </c>
      <c r="BR295">
        <v>1</v>
      </c>
      <c r="BS295" t="s">
        <v>69</v>
      </c>
      <c r="BT295">
        <v>1</v>
      </c>
      <c r="BU295" t="s">
        <v>73</v>
      </c>
      <c r="BV295">
        <v>2</v>
      </c>
      <c r="BX295" t="s">
        <v>78</v>
      </c>
      <c r="BY295">
        <v>1</v>
      </c>
      <c r="BZ295">
        <v>1</v>
      </c>
      <c r="CA295" t="s">
        <v>55</v>
      </c>
      <c r="CB295" t="s">
        <v>55</v>
      </c>
      <c r="CC295" t="s">
        <v>55</v>
      </c>
      <c r="CD295" t="s">
        <v>54</v>
      </c>
      <c r="CE295" t="s">
        <v>54</v>
      </c>
      <c r="CF295" t="s">
        <v>55</v>
      </c>
      <c r="CG295">
        <v>1</v>
      </c>
      <c r="CH295">
        <v>1</v>
      </c>
      <c r="CI295">
        <v>1</v>
      </c>
      <c r="CJ295">
        <v>0</v>
      </c>
      <c r="CK295">
        <v>0</v>
      </c>
      <c r="CL295">
        <v>1</v>
      </c>
      <c r="CM295">
        <f t="shared" si="39"/>
        <v>4</v>
      </c>
    </row>
    <row r="296" spans="1:91" x14ac:dyDescent="0.25">
      <c r="A296">
        <v>362</v>
      </c>
      <c r="B296">
        <v>33</v>
      </c>
      <c r="C296">
        <f t="shared" si="32"/>
        <v>1</v>
      </c>
      <c r="D296" t="s">
        <v>42</v>
      </c>
      <c r="E296">
        <v>2</v>
      </c>
      <c r="I296" t="s">
        <v>81</v>
      </c>
      <c r="J296">
        <v>1</v>
      </c>
      <c r="K296" t="s">
        <v>46</v>
      </c>
      <c r="L296">
        <v>1</v>
      </c>
      <c r="M296" t="s">
        <v>49</v>
      </c>
      <c r="N296">
        <v>1</v>
      </c>
      <c r="O296" t="s">
        <v>55</v>
      </c>
      <c r="P296">
        <v>0</v>
      </c>
      <c r="Q296" t="s">
        <v>55</v>
      </c>
      <c r="R296">
        <v>0</v>
      </c>
      <c r="S296" t="s">
        <v>55</v>
      </c>
      <c r="T296">
        <v>0</v>
      </c>
      <c r="U296" t="s">
        <v>55</v>
      </c>
      <c r="V296">
        <v>0</v>
      </c>
      <c r="W296" t="s">
        <v>55</v>
      </c>
      <c r="X296">
        <v>0</v>
      </c>
      <c r="Y296" t="s">
        <v>55</v>
      </c>
      <c r="Z296">
        <v>0</v>
      </c>
      <c r="AA296" t="s">
        <v>54</v>
      </c>
      <c r="AB296">
        <v>1</v>
      </c>
      <c r="AC296">
        <f t="shared" si="33"/>
        <v>1</v>
      </c>
      <c r="AD296">
        <f t="shared" si="34"/>
        <v>0</v>
      </c>
      <c r="AE296" t="s">
        <v>54</v>
      </c>
      <c r="AF296">
        <v>1</v>
      </c>
      <c r="AG296" t="b">
        <v>1</v>
      </c>
      <c r="AH296">
        <v>0</v>
      </c>
      <c r="AI296" t="s">
        <v>56</v>
      </c>
      <c r="AJ296">
        <v>0</v>
      </c>
      <c r="AK296">
        <v>0</v>
      </c>
      <c r="AL296">
        <f t="shared" si="35"/>
        <v>1</v>
      </c>
      <c r="AM296">
        <f t="shared" si="36"/>
        <v>0</v>
      </c>
      <c r="AN296" t="s">
        <v>63</v>
      </c>
      <c r="AO296">
        <v>4</v>
      </c>
      <c r="AP296" t="s">
        <v>23</v>
      </c>
      <c r="AQ296">
        <v>2</v>
      </c>
      <c r="AR296" t="s">
        <v>62</v>
      </c>
      <c r="AS296" t="s">
        <v>63</v>
      </c>
      <c r="AT296" t="s">
        <v>63</v>
      </c>
      <c r="AU296" t="s">
        <v>63</v>
      </c>
      <c r="AV296">
        <v>2</v>
      </c>
      <c r="AW296">
        <v>4</v>
      </c>
      <c r="AX296">
        <v>4</v>
      </c>
      <c r="AY296">
        <v>2</v>
      </c>
      <c r="AZ296">
        <f t="shared" si="37"/>
        <v>12</v>
      </c>
      <c r="BA296">
        <f t="shared" si="38"/>
        <v>1</v>
      </c>
      <c r="BB296" t="s">
        <v>55</v>
      </c>
      <c r="BC296" t="s">
        <v>55</v>
      </c>
      <c r="BD296" t="s">
        <v>55</v>
      </c>
      <c r="BE296" t="s">
        <v>55</v>
      </c>
      <c r="BF296" t="s">
        <v>55</v>
      </c>
      <c r="BG296" t="s">
        <v>54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3</v>
      </c>
      <c r="BO296" t="s">
        <v>64</v>
      </c>
      <c r="BP296">
        <v>3</v>
      </c>
      <c r="BQ296" t="s">
        <v>54</v>
      </c>
      <c r="BR296">
        <v>1</v>
      </c>
      <c r="BS296" t="s">
        <v>72</v>
      </c>
      <c r="BT296">
        <v>4</v>
      </c>
      <c r="BX296" t="s">
        <v>78</v>
      </c>
      <c r="BY296">
        <v>1</v>
      </c>
      <c r="BZ296">
        <v>1</v>
      </c>
      <c r="CA296" t="s">
        <v>54</v>
      </c>
      <c r="CB296" t="s">
        <v>55</v>
      </c>
      <c r="CC296" t="s">
        <v>55</v>
      </c>
      <c r="CD296" t="s">
        <v>55</v>
      </c>
      <c r="CE296" t="s">
        <v>54</v>
      </c>
      <c r="CF296" t="s">
        <v>55</v>
      </c>
      <c r="CG296">
        <v>0</v>
      </c>
      <c r="CH296">
        <v>1</v>
      </c>
      <c r="CI296">
        <v>1</v>
      </c>
      <c r="CJ296">
        <v>1</v>
      </c>
      <c r="CK296">
        <v>0</v>
      </c>
      <c r="CL296">
        <v>1</v>
      </c>
      <c r="CM296">
        <f t="shared" si="39"/>
        <v>4</v>
      </c>
    </row>
    <row r="297" spans="1:91" x14ac:dyDescent="0.25">
      <c r="A297">
        <v>363</v>
      </c>
      <c r="B297">
        <v>30</v>
      </c>
      <c r="C297">
        <f t="shared" si="32"/>
        <v>1</v>
      </c>
      <c r="D297" t="s">
        <v>41</v>
      </c>
      <c r="E297">
        <v>1</v>
      </c>
      <c r="I297" t="s">
        <v>81</v>
      </c>
      <c r="J297">
        <v>1</v>
      </c>
      <c r="K297" t="s">
        <v>46</v>
      </c>
      <c r="L297">
        <v>1</v>
      </c>
      <c r="M297" t="s">
        <v>50</v>
      </c>
      <c r="N297">
        <v>2</v>
      </c>
      <c r="O297" t="s">
        <v>55</v>
      </c>
      <c r="P297">
        <v>0</v>
      </c>
      <c r="Q297" t="s">
        <v>54</v>
      </c>
      <c r="R297">
        <v>1</v>
      </c>
      <c r="S297" t="s">
        <v>55</v>
      </c>
      <c r="T297">
        <v>0</v>
      </c>
      <c r="U297" t="s">
        <v>55</v>
      </c>
      <c r="V297">
        <v>0</v>
      </c>
      <c r="W297" t="s">
        <v>55</v>
      </c>
      <c r="X297">
        <v>0</v>
      </c>
      <c r="Y297" t="s">
        <v>55</v>
      </c>
      <c r="Z297">
        <v>0</v>
      </c>
      <c r="AA297" t="s">
        <v>55</v>
      </c>
      <c r="AB297">
        <v>0</v>
      </c>
      <c r="AC297">
        <f t="shared" si="33"/>
        <v>1</v>
      </c>
      <c r="AD297">
        <f t="shared" si="34"/>
        <v>0</v>
      </c>
      <c r="AE297" t="s">
        <v>54</v>
      </c>
      <c r="AF297">
        <v>1</v>
      </c>
      <c r="AG297" t="b">
        <v>1</v>
      </c>
      <c r="AH297">
        <v>0</v>
      </c>
      <c r="AI297" t="s">
        <v>57</v>
      </c>
      <c r="AJ297">
        <v>1</v>
      </c>
      <c r="AK297">
        <v>0</v>
      </c>
      <c r="AL297">
        <f t="shared" si="35"/>
        <v>1</v>
      </c>
      <c r="AM297">
        <f t="shared" si="36"/>
        <v>0</v>
      </c>
      <c r="AN297" t="s">
        <v>63</v>
      </c>
      <c r="AO297">
        <v>4</v>
      </c>
      <c r="AP297" t="s">
        <v>12</v>
      </c>
      <c r="AQ297">
        <v>4</v>
      </c>
      <c r="AR297" t="s">
        <v>63</v>
      </c>
      <c r="AS297" t="s">
        <v>63</v>
      </c>
      <c r="AT297" t="s">
        <v>63</v>
      </c>
      <c r="AU297" t="s">
        <v>63</v>
      </c>
      <c r="AV297">
        <v>4</v>
      </c>
      <c r="AW297">
        <v>4</v>
      </c>
      <c r="AX297">
        <v>4</v>
      </c>
      <c r="AY297">
        <v>2</v>
      </c>
      <c r="AZ297">
        <f t="shared" si="37"/>
        <v>14</v>
      </c>
      <c r="BA297">
        <f t="shared" si="38"/>
        <v>1</v>
      </c>
      <c r="BB297" t="s">
        <v>55</v>
      </c>
      <c r="BC297" t="s">
        <v>55</v>
      </c>
      <c r="BD297" t="s">
        <v>55</v>
      </c>
      <c r="BE297" t="s">
        <v>55</v>
      </c>
      <c r="BF297" t="s">
        <v>54</v>
      </c>
      <c r="BG297" t="s">
        <v>54</v>
      </c>
      <c r="BH297">
        <v>0</v>
      </c>
      <c r="BI297">
        <v>0</v>
      </c>
      <c r="BJ297">
        <v>1</v>
      </c>
      <c r="BK297">
        <v>1</v>
      </c>
      <c r="BL297">
        <v>0</v>
      </c>
      <c r="BM297">
        <v>0</v>
      </c>
      <c r="BO297" t="s">
        <v>63</v>
      </c>
      <c r="BP297">
        <v>4</v>
      </c>
      <c r="BQ297" t="s">
        <v>55</v>
      </c>
      <c r="BR297">
        <v>0</v>
      </c>
      <c r="BX297" t="s">
        <v>77</v>
      </c>
      <c r="BY297">
        <v>2</v>
      </c>
      <c r="BZ297">
        <v>2</v>
      </c>
      <c r="CA297" t="s">
        <v>55</v>
      </c>
      <c r="CB297" t="s">
        <v>55</v>
      </c>
      <c r="CC297" t="s">
        <v>54</v>
      </c>
      <c r="CD297" t="s">
        <v>54</v>
      </c>
      <c r="CE297" t="s">
        <v>54</v>
      </c>
      <c r="CF297" t="s">
        <v>55</v>
      </c>
      <c r="CG297">
        <v>1</v>
      </c>
      <c r="CH297">
        <v>1</v>
      </c>
      <c r="CI297">
        <v>0</v>
      </c>
      <c r="CJ297">
        <v>0</v>
      </c>
      <c r="CK297">
        <v>0</v>
      </c>
      <c r="CL297">
        <v>1</v>
      </c>
      <c r="CM297">
        <f t="shared" si="39"/>
        <v>3</v>
      </c>
    </row>
    <row r="298" spans="1:91" x14ac:dyDescent="0.25">
      <c r="A298">
        <v>364</v>
      </c>
      <c r="B298">
        <v>23</v>
      </c>
      <c r="C298">
        <f t="shared" si="32"/>
        <v>1</v>
      </c>
      <c r="D298" t="s">
        <v>41</v>
      </c>
      <c r="E298">
        <v>1</v>
      </c>
      <c r="I298" t="s">
        <v>81</v>
      </c>
      <c r="J298">
        <v>1</v>
      </c>
      <c r="K298" t="s">
        <v>47</v>
      </c>
      <c r="L298">
        <v>2</v>
      </c>
      <c r="M298" t="s">
        <v>50</v>
      </c>
      <c r="N298">
        <v>2</v>
      </c>
      <c r="O298" t="s">
        <v>55</v>
      </c>
      <c r="P298">
        <v>0</v>
      </c>
      <c r="Q298" t="s">
        <v>55</v>
      </c>
      <c r="R298">
        <v>0</v>
      </c>
      <c r="S298" t="s">
        <v>55</v>
      </c>
      <c r="T298">
        <v>0</v>
      </c>
      <c r="U298" t="s">
        <v>55</v>
      </c>
      <c r="V298">
        <v>0</v>
      </c>
      <c r="W298" t="s">
        <v>54</v>
      </c>
      <c r="X298">
        <v>1</v>
      </c>
      <c r="Y298" t="s">
        <v>55</v>
      </c>
      <c r="Z298">
        <v>0</v>
      </c>
      <c r="AA298" t="s">
        <v>55</v>
      </c>
      <c r="AB298">
        <v>0</v>
      </c>
      <c r="AC298">
        <f t="shared" si="33"/>
        <v>1</v>
      </c>
      <c r="AD298">
        <f t="shared" si="34"/>
        <v>0</v>
      </c>
      <c r="AE298" t="s">
        <v>54</v>
      </c>
      <c r="AF298">
        <v>1</v>
      </c>
      <c r="AG298" t="b">
        <v>1</v>
      </c>
      <c r="AH298">
        <v>0</v>
      </c>
      <c r="AI298" t="s">
        <v>56</v>
      </c>
      <c r="AJ298">
        <v>0</v>
      </c>
      <c r="AK298">
        <v>0</v>
      </c>
      <c r="AL298">
        <f t="shared" si="35"/>
        <v>1</v>
      </c>
      <c r="AM298">
        <f t="shared" si="36"/>
        <v>0</v>
      </c>
      <c r="AN298" t="s">
        <v>63</v>
      </c>
      <c r="AO298">
        <v>4</v>
      </c>
      <c r="AP298" t="s">
        <v>65</v>
      </c>
      <c r="AQ298">
        <v>1</v>
      </c>
      <c r="AR298" t="s">
        <v>63</v>
      </c>
      <c r="AS298" t="s">
        <v>63</v>
      </c>
      <c r="AT298" t="s">
        <v>63</v>
      </c>
      <c r="AU298" t="s">
        <v>63</v>
      </c>
      <c r="AV298">
        <v>4</v>
      </c>
      <c r="AW298">
        <v>4</v>
      </c>
      <c r="AX298">
        <v>4</v>
      </c>
      <c r="AY298">
        <v>2</v>
      </c>
      <c r="AZ298">
        <f t="shared" si="37"/>
        <v>14</v>
      </c>
      <c r="BA298">
        <f t="shared" si="38"/>
        <v>1</v>
      </c>
      <c r="BB298" t="s">
        <v>54</v>
      </c>
      <c r="BC298" t="s">
        <v>55</v>
      </c>
      <c r="BD298" t="s">
        <v>55</v>
      </c>
      <c r="BE298" t="s">
        <v>55</v>
      </c>
      <c r="BF298" t="s">
        <v>55</v>
      </c>
      <c r="BG298" t="s">
        <v>54</v>
      </c>
      <c r="BH298">
        <v>1</v>
      </c>
      <c r="BI298">
        <v>0</v>
      </c>
      <c r="BJ298">
        <v>0</v>
      </c>
      <c r="BK298">
        <v>0</v>
      </c>
      <c r="BL298">
        <v>2</v>
      </c>
      <c r="BM298">
        <v>0</v>
      </c>
      <c r="BO298" t="s">
        <v>63</v>
      </c>
      <c r="BP298">
        <v>4</v>
      </c>
      <c r="BQ298" t="s">
        <v>55</v>
      </c>
      <c r="BR298">
        <v>0</v>
      </c>
      <c r="BX298" t="s">
        <v>78</v>
      </c>
      <c r="BY298">
        <v>1</v>
      </c>
      <c r="BZ298">
        <v>1</v>
      </c>
      <c r="CA298" t="s">
        <v>55</v>
      </c>
      <c r="CB298" t="s">
        <v>54</v>
      </c>
      <c r="CC298" t="s">
        <v>54</v>
      </c>
      <c r="CD298" t="s">
        <v>55</v>
      </c>
      <c r="CE298" t="s">
        <v>55</v>
      </c>
      <c r="CF298" t="s">
        <v>55</v>
      </c>
      <c r="CG298">
        <v>1</v>
      </c>
      <c r="CH298">
        <v>0</v>
      </c>
      <c r="CI298">
        <v>0</v>
      </c>
      <c r="CJ298">
        <v>1</v>
      </c>
      <c r="CK298">
        <v>1</v>
      </c>
      <c r="CL298">
        <v>1</v>
      </c>
      <c r="CM298">
        <f t="shared" si="39"/>
        <v>4</v>
      </c>
    </row>
    <row r="299" spans="1:91" x14ac:dyDescent="0.25">
      <c r="A299">
        <v>365</v>
      </c>
      <c r="B299">
        <v>30</v>
      </c>
      <c r="C299">
        <f t="shared" si="32"/>
        <v>1</v>
      </c>
      <c r="D299" t="s">
        <v>42</v>
      </c>
      <c r="E299">
        <v>2</v>
      </c>
      <c r="I299" t="s">
        <v>81</v>
      </c>
      <c r="J299">
        <v>1</v>
      </c>
      <c r="K299" t="s">
        <v>46</v>
      </c>
      <c r="L299">
        <v>1</v>
      </c>
      <c r="M299" t="s">
        <v>51</v>
      </c>
      <c r="N299">
        <v>3</v>
      </c>
      <c r="O299" t="s">
        <v>55</v>
      </c>
      <c r="P299">
        <v>0</v>
      </c>
      <c r="Q299" t="s">
        <v>55</v>
      </c>
      <c r="R299">
        <v>0</v>
      </c>
      <c r="S299" t="s">
        <v>55</v>
      </c>
      <c r="T299">
        <v>0</v>
      </c>
      <c r="U299" t="s">
        <v>55</v>
      </c>
      <c r="V299">
        <v>0</v>
      </c>
      <c r="W299" t="s">
        <v>55</v>
      </c>
      <c r="X299">
        <v>0</v>
      </c>
      <c r="Y299" t="s">
        <v>55</v>
      </c>
      <c r="Z299">
        <v>0</v>
      </c>
      <c r="AA299" t="s">
        <v>55</v>
      </c>
      <c r="AB299">
        <v>0</v>
      </c>
      <c r="AC299">
        <f t="shared" si="33"/>
        <v>0</v>
      </c>
      <c r="AD299">
        <f t="shared" si="34"/>
        <v>0</v>
      </c>
      <c r="AE299" t="s">
        <v>54</v>
      </c>
      <c r="AF299">
        <v>1</v>
      </c>
      <c r="AG299" t="b">
        <v>1</v>
      </c>
      <c r="AH299">
        <v>0</v>
      </c>
      <c r="AI299" t="s">
        <v>56</v>
      </c>
      <c r="AJ299">
        <v>0</v>
      </c>
      <c r="AK299">
        <v>0</v>
      </c>
      <c r="AL299">
        <f t="shared" si="35"/>
        <v>0</v>
      </c>
      <c r="AM299">
        <f t="shared" si="36"/>
        <v>0</v>
      </c>
      <c r="AN299" t="s">
        <v>61</v>
      </c>
      <c r="AO299">
        <v>5</v>
      </c>
      <c r="AP299" t="s">
        <v>23</v>
      </c>
      <c r="AQ299">
        <v>2</v>
      </c>
      <c r="AR299" t="s">
        <v>63</v>
      </c>
      <c r="AS299" t="s">
        <v>63</v>
      </c>
      <c r="AT299" t="s">
        <v>63</v>
      </c>
      <c r="AU299" t="s">
        <v>63</v>
      </c>
      <c r="AV299">
        <v>4</v>
      </c>
      <c r="AW299">
        <v>4</v>
      </c>
      <c r="AX299">
        <v>4</v>
      </c>
      <c r="AY299">
        <v>2</v>
      </c>
      <c r="AZ299">
        <f t="shared" si="37"/>
        <v>14</v>
      </c>
      <c r="BA299">
        <f t="shared" si="38"/>
        <v>1</v>
      </c>
      <c r="BB299" t="s">
        <v>55</v>
      </c>
      <c r="BC299" t="s">
        <v>55</v>
      </c>
      <c r="BD299" t="s">
        <v>55</v>
      </c>
      <c r="BE299" t="s">
        <v>55</v>
      </c>
      <c r="BF299" t="s">
        <v>55</v>
      </c>
      <c r="BG299" t="s">
        <v>54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3</v>
      </c>
      <c r="BO299" t="s">
        <v>68</v>
      </c>
      <c r="BP299">
        <v>2</v>
      </c>
      <c r="BQ299" t="s">
        <v>54</v>
      </c>
      <c r="BR299">
        <v>1</v>
      </c>
      <c r="BS299" t="s">
        <v>69</v>
      </c>
      <c r="BT299">
        <v>1</v>
      </c>
      <c r="BU299" t="s">
        <v>8</v>
      </c>
      <c r="BV299">
        <v>1</v>
      </c>
      <c r="BW299" t="s">
        <v>37</v>
      </c>
      <c r="BX299" t="s">
        <v>77</v>
      </c>
      <c r="BY299">
        <v>2</v>
      </c>
      <c r="BZ299">
        <v>2</v>
      </c>
      <c r="CA299" t="s">
        <v>55</v>
      </c>
      <c r="CB299" t="s">
        <v>54</v>
      </c>
      <c r="CC299" t="s">
        <v>55</v>
      </c>
      <c r="CD299" t="s">
        <v>55</v>
      </c>
      <c r="CE299" t="s">
        <v>55</v>
      </c>
      <c r="CF299" t="s">
        <v>55</v>
      </c>
      <c r="CG299">
        <v>1</v>
      </c>
      <c r="CH299">
        <v>0</v>
      </c>
      <c r="CI299">
        <v>1</v>
      </c>
      <c r="CJ299">
        <v>1</v>
      </c>
      <c r="CK299">
        <v>1</v>
      </c>
      <c r="CL299">
        <v>1</v>
      </c>
      <c r="CM299">
        <f t="shared" si="39"/>
        <v>5</v>
      </c>
    </row>
    <row r="300" spans="1:91" x14ac:dyDescent="0.25">
      <c r="A300">
        <v>366</v>
      </c>
      <c r="B300">
        <v>31</v>
      </c>
      <c r="C300">
        <f t="shared" si="32"/>
        <v>1</v>
      </c>
      <c r="D300" t="s">
        <v>42</v>
      </c>
      <c r="E300">
        <v>2</v>
      </c>
      <c r="I300" t="s">
        <v>81</v>
      </c>
      <c r="J300">
        <v>1</v>
      </c>
      <c r="K300" t="s">
        <v>47</v>
      </c>
      <c r="L300">
        <v>2</v>
      </c>
      <c r="M300" t="s">
        <v>50</v>
      </c>
      <c r="N300">
        <v>2</v>
      </c>
      <c r="O300" t="s">
        <v>55</v>
      </c>
      <c r="P300">
        <v>0</v>
      </c>
      <c r="Q300" t="s">
        <v>54</v>
      </c>
      <c r="R300">
        <v>1</v>
      </c>
      <c r="S300" t="s">
        <v>55</v>
      </c>
      <c r="T300">
        <v>0</v>
      </c>
      <c r="U300" t="s">
        <v>55</v>
      </c>
      <c r="V300">
        <v>0</v>
      </c>
      <c r="W300" t="s">
        <v>55</v>
      </c>
      <c r="X300">
        <v>0</v>
      </c>
      <c r="Y300" t="s">
        <v>55</v>
      </c>
      <c r="Z300">
        <v>0</v>
      </c>
      <c r="AA300" t="s">
        <v>55</v>
      </c>
      <c r="AB300">
        <v>0</v>
      </c>
      <c r="AC300">
        <f t="shared" si="33"/>
        <v>1</v>
      </c>
      <c r="AD300">
        <f t="shared" si="34"/>
        <v>0</v>
      </c>
      <c r="AE300" t="s">
        <v>54</v>
      </c>
      <c r="AF300">
        <v>1</v>
      </c>
      <c r="AG300" t="b">
        <v>0</v>
      </c>
      <c r="AH300">
        <v>1</v>
      </c>
      <c r="AI300" t="s">
        <v>56</v>
      </c>
      <c r="AJ300">
        <v>0</v>
      </c>
      <c r="AK300">
        <v>0</v>
      </c>
      <c r="AL300">
        <f t="shared" si="35"/>
        <v>2</v>
      </c>
      <c r="AM300">
        <f t="shared" si="36"/>
        <v>0</v>
      </c>
      <c r="AN300" t="s">
        <v>62</v>
      </c>
      <c r="AO300">
        <v>2</v>
      </c>
      <c r="AP300" t="s">
        <v>66</v>
      </c>
      <c r="AQ300">
        <v>3</v>
      </c>
      <c r="AR300" t="s">
        <v>62</v>
      </c>
      <c r="AS300" t="s">
        <v>62</v>
      </c>
      <c r="AT300" t="s">
        <v>62</v>
      </c>
      <c r="AU300" t="s">
        <v>61</v>
      </c>
      <c r="AV300">
        <v>2</v>
      </c>
      <c r="AW300">
        <v>2</v>
      </c>
      <c r="AX300">
        <v>2</v>
      </c>
      <c r="AY300">
        <v>1</v>
      </c>
      <c r="AZ300">
        <f t="shared" si="37"/>
        <v>7</v>
      </c>
      <c r="BA300">
        <f t="shared" si="38"/>
        <v>0</v>
      </c>
      <c r="BB300" t="s">
        <v>55</v>
      </c>
      <c r="BC300" t="s">
        <v>55</v>
      </c>
      <c r="BD300" t="s">
        <v>55</v>
      </c>
      <c r="BE300" t="s">
        <v>55</v>
      </c>
      <c r="BF300" t="s">
        <v>55</v>
      </c>
      <c r="BG300" t="s">
        <v>54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3</v>
      </c>
      <c r="BO300" t="s">
        <v>68</v>
      </c>
      <c r="BP300">
        <v>2</v>
      </c>
      <c r="BQ300" t="s">
        <v>55</v>
      </c>
      <c r="BR300">
        <v>0</v>
      </c>
      <c r="BX300" t="s">
        <v>78</v>
      </c>
      <c r="BY300">
        <v>1</v>
      </c>
      <c r="BZ300">
        <v>1</v>
      </c>
      <c r="CA300" t="s">
        <v>55</v>
      </c>
      <c r="CB300" t="s">
        <v>54</v>
      </c>
      <c r="CC300" t="s">
        <v>55</v>
      </c>
      <c r="CD300" t="s">
        <v>55</v>
      </c>
      <c r="CE300" t="s">
        <v>55</v>
      </c>
      <c r="CF300" t="s">
        <v>55</v>
      </c>
      <c r="CG300">
        <v>1</v>
      </c>
      <c r="CH300">
        <v>0</v>
      </c>
      <c r="CI300">
        <v>1</v>
      </c>
      <c r="CJ300">
        <v>1</v>
      </c>
      <c r="CK300">
        <v>1</v>
      </c>
      <c r="CL300">
        <v>1</v>
      </c>
      <c r="CM300">
        <f t="shared" si="39"/>
        <v>5</v>
      </c>
    </row>
    <row r="301" spans="1:91" x14ac:dyDescent="0.25">
      <c r="A301">
        <v>367</v>
      </c>
      <c r="B301">
        <v>19</v>
      </c>
      <c r="C301">
        <f t="shared" si="32"/>
        <v>1</v>
      </c>
      <c r="D301" t="s">
        <v>41</v>
      </c>
      <c r="E301">
        <v>1</v>
      </c>
      <c r="I301" t="s">
        <v>81</v>
      </c>
      <c r="J301">
        <v>1</v>
      </c>
      <c r="K301" t="s">
        <v>47</v>
      </c>
      <c r="L301">
        <v>2</v>
      </c>
      <c r="M301" t="s">
        <v>52</v>
      </c>
      <c r="N301">
        <v>4</v>
      </c>
      <c r="O301" t="s">
        <v>55</v>
      </c>
      <c r="P301">
        <v>0</v>
      </c>
      <c r="Q301" t="s">
        <v>54</v>
      </c>
      <c r="R301">
        <v>1</v>
      </c>
      <c r="S301" t="s">
        <v>55</v>
      </c>
      <c r="T301">
        <v>0</v>
      </c>
      <c r="U301" t="s">
        <v>55</v>
      </c>
      <c r="V301">
        <v>0</v>
      </c>
      <c r="W301" t="s">
        <v>55</v>
      </c>
      <c r="X301">
        <v>0</v>
      </c>
      <c r="Y301" t="s">
        <v>55</v>
      </c>
      <c r="Z301">
        <v>0</v>
      </c>
      <c r="AA301" t="s">
        <v>54</v>
      </c>
      <c r="AB301">
        <v>1</v>
      </c>
      <c r="AC301">
        <f t="shared" si="33"/>
        <v>2</v>
      </c>
      <c r="AD301">
        <f t="shared" si="34"/>
        <v>0</v>
      </c>
      <c r="AE301" t="s">
        <v>54</v>
      </c>
      <c r="AF301">
        <v>1</v>
      </c>
      <c r="AG301" t="b">
        <v>1</v>
      </c>
      <c r="AH301">
        <v>0</v>
      </c>
      <c r="AI301" t="s">
        <v>59</v>
      </c>
      <c r="AJ301">
        <v>3</v>
      </c>
      <c r="AK301">
        <v>0</v>
      </c>
      <c r="AL301">
        <f t="shared" si="35"/>
        <v>2</v>
      </c>
      <c r="AM301">
        <f t="shared" si="36"/>
        <v>0</v>
      </c>
      <c r="AN301" t="s">
        <v>63</v>
      </c>
      <c r="AO301">
        <v>4</v>
      </c>
      <c r="AP301" t="s">
        <v>8</v>
      </c>
      <c r="AQ301">
        <v>6</v>
      </c>
      <c r="AR301" t="s">
        <v>63</v>
      </c>
      <c r="AS301" t="s">
        <v>63</v>
      </c>
      <c r="AT301" t="s">
        <v>63</v>
      </c>
      <c r="AU301" t="s">
        <v>63</v>
      </c>
      <c r="AV301">
        <v>4</v>
      </c>
      <c r="AW301">
        <v>4</v>
      </c>
      <c r="AX301">
        <v>4</v>
      </c>
      <c r="AY301">
        <v>2</v>
      </c>
      <c r="AZ301">
        <f t="shared" si="37"/>
        <v>14</v>
      </c>
      <c r="BA301">
        <f t="shared" si="38"/>
        <v>1</v>
      </c>
      <c r="BB301" t="s">
        <v>55</v>
      </c>
      <c r="BC301" t="s">
        <v>55</v>
      </c>
      <c r="BD301" t="s">
        <v>55</v>
      </c>
      <c r="BE301" t="s">
        <v>55</v>
      </c>
      <c r="BF301" t="s">
        <v>55</v>
      </c>
      <c r="BG301" t="s">
        <v>54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3</v>
      </c>
      <c r="BO301" t="s">
        <v>61</v>
      </c>
      <c r="BP301">
        <v>5</v>
      </c>
      <c r="BQ301" t="s">
        <v>54</v>
      </c>
      <c r="BR301">
        <v>1</v>
      </c>
      <c r="BS301" t="s">
        <v>69</v>
      </c>
      <c r="BT301">
        <v>1</v>
      </c>
      <c r="BU301" t="s">
        <v>8</v>
      </c>
      <c r="BV301">
        <v>1</v>
      </c>
      <c r="BW301" t="s">
        <v>38</v>
      </c>
      <c r="BX301" t="s">
        <v>77</v>
      </c>
      <c r="BY301">
        <v>2</v>
      </c>
      <c r="BZ301">
        <v>2</v>
      </c>
      <c r="CA301" t="s">
        <v>55</v>
      </c>
      <c r="CB301" t="s">
        <v>54</v>
      </c>
      <c r="CC301" t="s">
        <v>55</v>
      </c>
      <c r="CD301" t="s">
        <v>55</v>
      </c>
      <c r="CE301" t="s">
        <v>55</v>
      </c>
      <c r="CF301" t="s">
        <v>55</v>
      </c>
      <c r="CG301">
        <v>1</v>
      </c>
      <c r="CH301">
        <v>0</v>
      </c>
      <c r="CI301">
        <v>1</v>
      </c>
      <c r="CJ301">
        <v>1</v>
      </c>
      <c r="CK301">
        <v>1</v>
      </c>
      <c r="CL301">
        <v>1</v>
      </c>
      <c r="CM301">
        <f t="shared" si="39"/>
        <v>5</v>
      </c>
    </row>
    <row r="302" spans="1:91" x14ac:dyDescent="0.25">
      <c r="A302">
        <v>368</v>
      </c>
      <c r="B302">
        <v>50</v>
      </c>
      <c r="C302">
        <f t="shared" si="32"/>
        <v>2</v>
      </c>
      <c r="D302" t="s">
        <v>42</v>
      </c>
      <c r="E302">
        <v>2</v>
      </c>
      <c r="I302" t="s">
        <v>81</v>
      </c>
      <c r="J302">
        <v>1</v>
      </c>
      <c r="K302" t="s">
        <v>46</v>
      </c>
      <c r="L302">
        <v>1</v>
      </c>
      <c r="M302" t="s">
        <v>49</v>
      </c>
      <c r="N302">
        <v>1</v>
      </c>
      <c r="O302" t="s">
        <v>55</v>
      </c>
      <c r="P302">
        <v>0</v>
      </c>
      <c r="Q302" t="s">
        <v>54</v>
      </c>
      <c r="R302">
        <v>1</v>
      </c>
      <c r="S302" t="s">
        <v>55</v>
      </c>
      <c r="T302">
        <v>0</v>
      </c>
      <c r="U302" t="s">
        <v>55</v>
      </c>
      <c r="V302">
        <v>0</v>
      </c>
      <c r="W302" t="s">
        <v>55</v>
      </c>
      <c r="X302">
        <v>0</v>
      </c>
      <c r="Y302" t="s">
        <v>55</v>
      </c>
      <c r="Z302">
        <v>0</v>
      </c>
      <c r="AA302" t="s">
        <v>55</v>
      </c>
      <c r="AB302">
        <v>0</v>
      </c>
      <c r="AC302">
        <f t="shared" si="33"/>
        <v>1</v>
      </c>
      <c r="AD302">
        <f t="shared" si="34"/>
        <v>0</v>
      </c>
      <c r="AE302" t="s">
        <v>54</v>
      </c>
      <c r="AF302">
        <v>1</v>
      </c>
      <c r="AG302" t="b">
        <v>0</v>
      </c>
      <c r="AH302">
        <v>1</v>
      </c>
      <c r="AI302" t="s">
        <v>59</v>
      </c>
      <c r="AJ302">
        <v>3</v>
      </c>
      <c r="AK302">
        <v>0</v>
      </c>
      <c r="AL302">
        <f t="shared" si="35"/>
        <v>2</v>
      </c>
      <c r="AM302">
        <f t="shared" si="36"/>
        <v>0</v>
      </c>
      <c r="AN302" t="s">
        <v>61</v>
      </c>
      <c r="AO302">
        <v>5</v>
      </c>
      <c r="AP302" t="s">
        <v>23</v>
      </c>
      <c r="AQ302">
        <v>2</v>
      </c>
      <c r="AR302" t="s">
        <v>61</v>
      </c>
      <c r="AS302" t="s">
        <v>61</v>
      </c>
      <c r="AT302" t="s">
        <v>61</v>
      </c>
      <c r="AU302" t="s">
        <v>61</v>
      </c>
      <c r="AV302">
        <v>5</v>
      </c>
      <c r="AW302">
        <v>5</v>
      </c>
      <c r="AX302">
        <v>5</v>
      </c>
      <c r="AY302">
        <v>1</v>
      </c>
      <c r="AZ302">
        <f t="shared" si="37"/>
        <v>16</v>
      </c>
      <c r="BA302">
        <f t="shared" si="38"/>
        <v>2</v>
      </c>
      <c r="BB302" t="s">
        <v>55</v>
      </c>
      <c r="BC302" t="s">
        <v>55</v>
      </c>
      <c r="BD302" t="s">
        <v>55</v>
      </c>
      <c r="BE302" t="s">
        <v>55</v>
      </c>
      <c r="BF302" t="s">
        <v>55</v>
      </c>
      <c r="BG302" t="s">
        <v>54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3</v>
      </c>
      <c r="BO302" t="s">
        <v>61</v>
      </c>
      <c r="BP302">
        <v>5</v>
      </c>
      <c r="BQ302" t="s">
        <v>55</v>
      </c>
      <c r="BR302">
        <v>0</v>
      </c>
      <c r="BX302" t="s">
        <v>78</v>
      </c>
      <c r="BY302">
        <v>1</v>
      </c>
      <c r="BZ302">
        <v>1</v>
      </c>
      <c r="CM302">
        <f t="shared" si="39"/>
        <v>0</v>
      </c>
    </row>
    <row r="303" spans="1:91" x14ac:dyDescent="0.25">
      <c r="A303">
        <v>370</v>
      </c>
      <c r="B303">
        <v>30</v>
      </c>
      <c r="C303">
        <f t="shared" si="32"/>
        <v>1</v>
      </c>
      <c r="D303" t="s">
        <v>41</v>
      </c>
      <c r="E303">
        <v>1</v>
      </c>
      <c r="I303" t="s">
        <v>81</v>
      </c>
      <c r="J303">
        <v>1</v>
      </c>
      <c r="K303" t="s">
        <v>46</v>
      </c>
      <c r="L303">
        <v>1</v>
      </c>
      <c r="M303" t="s">
        <v>51</v>
      </c>
      <c r="N303">
        <v>3</v>
      </c>
      <c r="O303" t="s">
        <v>55</v>
      </c>
      <c r="P303">
        <v>0</v>
      </c>
      <c r="Q303" t="s">
        <v>54</v>
      </c>
      <c r="R303">
        <v>1</v>
      </c>
      <c r="S303" t="s">
        <v>55</v>
      </c>
      <c r="T303">
        <v>0</v>
      </c>
      <c r="U303" t="s">
        <v>55</v>
      </c>
      <c r="V303">
        <v>0</v>
      </c>
      <c r="W303" t="s">
        <v>55</v>
      </c>
      <c r="X303">
        <v>0</v>
      </c>
      <c r="Y303" t="s">
        <v>55</v>
      </c>
      <c r="Z303">
        <v>0</v>
      </c>
      <c r="AA303" t="s">
        <v>55</v>
      </c>
      <c r="AB303">
        <v>0</v>
      </c>
      <c r="AC303">
        <f t="shared" si="33"/>
        <v>1</v>
      </c>
      <c r="AD303">
        <f t="shared" si="34"/>
        <v>0</v>
      </c>
      <c r="AE303" t="s">
        <v>54</v>
      </c>
      <c r="AF303">
        <v>1</v>
      </c>
      <c r="AG303" t="b">
        <v>0</v>
      </c>
      <c r="AH303">
        <v>1</v>
      </c>
      <c r="AI303" t="s">
        <v>56</v>
      </c>
      <c r="AJ303">
        <v>0</v>
      </c>
      <c r="AK303">
        <v>0</v>
      </c>
      <c r="AL303">
        <f t="shared" si="35"/>
        <v>2</v>
      </c>
      <c r="AM303">
        <f t="shared" si="36"/>
        <v>0</v>
      </c>
      <c r="AN303" t="s">
        <v>63</v>
      </c>
      <c r="AO303">
        <v>4</v>
      </c>
      <c r="AP303" t="s">
        <v>12</v>
      </c>
      <c r="AQ303">
        <v>4</v>
      </c>
      <c r="AR303" t="s">
        <v>63</v>
      </c>
      <c r="AS303" t="s">
        <v>63</v>
      </c>
      <c r="AT303" t="s">
        <v>63</v>
      </c>
      <c r="AU303" t="s">
        <v>63</v>
      </c>
      <c r="AV303">
        <v>4</v>
      </c>
      <c r="AW303">
        <v>4</v>
      </c>
      <c r="AX303">
        <v>4</v>
      </c>
      <c r="AY303">
        <v>2</v>
      </c>
      <c r="AZ303">
        <f t="shared" si="37"/>
        <v>14</v>
      </c>
      <c r="BA303">
        <f t="shared" si="38"/>
        <v>1</v>
      </c>
      <c r="BB303" t="s">
        <v>55</v>
      </c>
      <c r="BC303" t="s">
        <v>55</v>
      </c>
      <c r="BD303" t="s">
        <v>55</v>
      </c>
      <c r="BE303" t="s">
        <v>55</v>
      </c>
      <c r="BF303" t="s">
        <v>55</v>
      </c>
      <c r="BG303" t="s">
        <v>54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3</v>
      </c>
      <c r="BO303" t="s">
        <v>61</v>
      </c>
      <c r="BP303">
        <v>5</v>
      </c>
      <c r="BQ303" t="s">
        <v>54</v>
      </c>
      <c r="BR303">
        <v>1</v>
      </c>
      <c r="BS303" t="s">
        <v>72</v>
      </c>
      <c r="BT303">
        <v>4</v>
      </c>
      <c r="BU303" t="s">
        <v>8</v>
      </c>
      <c r="BV303">
        <v>1</v>
      </c>
      <c r="BW303" t="s">
        <v>20</v>
      </c>
      <c r="BX303" t="s">
        <v>78</v>
      </c>
      <c r="BY303">
        <v>1</v>
      </c>
      <c r="BZ303">
        <v>1</v>
      </c>
      <c r="CA303" t="s">
        <v>55</v>
      </c>
      <c r="CB303" t="s">
        <v>55</v>
      </c>
      <c r="CC303" t="s">
        <v>54</v>
      </c>
      <c r="CD303" t="s">
        <v>55</v>
      </c>
      <c r="CE303" t="s">
        <v>55</v>
      </c>
      <c r="CF303" t="s">
        <v>55</v>
      </c>
      <c r="CG303">
        <v>1</v>
      </c>
      <c r="CH303">
        <v>1</v>
      </c>
      <c r="CI303">
        <v>0</v>
      </c>
      <c r="CJ303">
        <v>1</v>
      </c>
      <c r="CK303">
        <v>1</v>
      </c>
      <c r="CL303">
        <v>1</v>
      </c>
      <c r="CM303">
        <f t="shared" si="39"/>
        <v>5</v>
      </c>
    </row>
    <row r="304" spans="1:91" x14ac:dyDescent="0.25">
      <c r="A304">
        <v>371</v>
      </c>
      <c r="B304">
        <v>43</v>
      </c>
      <c r="C304">
        <f t="shared" si="32"/>
        <v>2</v>
      </c>
      <c r="D304" t="s">
        <v>42</v>
      </c>
      <c r="E304">
        <v>2</v>
      </c>
      <c r="I304" t="s">
        <v>81</v>
      </c>
      <c r="J304">
        <v>1</v>
      </c>
      <c r="K304" t="s">
        <v>47</v>
      </c>
      <c r="L304">
        <v>2</v>
      </c>
      <c r="M304" t="s">
        <v>52</v>
      </c>
      <c r="N304">
        <v>4</v>
      </c>
      <c r="O304" t="s">
        <v>55</v>
      </c>
      <c r="P304">
        <v>0</v>
      </c>
      <c r="Q304" t="s">
        <v>55</v>
      </c>
      <c r="R304">
        <v>0</v>
      </c>
      <c r="S304" t="s">
        <v>55</v>
      </c>
      <c r="T304">
        <v>0</v>
      </c>
      <c r="U304" t="s">
        <v>55</v>
      </c>
      <c r="V304">
        <v>0</v>
      </c>
      <c r="W304" t="s">
        <v>54</v>
      </c>
      <c r="X304">
        <v>1</v>
      </c>
      <c r="Y304" t="s">
        <v>54</v>
      </c>
      <c r="Z304">
        <v>1</v>
      </c>
      <c r="AA304" t="s">
        <v>54</v>
      </c>
      <c r="AB304">
        <v>1</v>
      </c>
      <c r="AC304">
        <f t="shared" si="33"/>
        <v>3</v>
      </c>
      <c r="AD304">
        <f t="shared" si="34"/>
        <v>0</v>
      </c>
      <c r="AE304" t="s">
        <v>54</v>
      </c>
      <c r="AF304">
        <v>1</v>
      </c>
      <c r="AG304" t="b">
        <v>1</v>
      </c>
      <c r="AH304">
        <v>0</v>
      </c>
      <c r="AI304" t="s">
        <v>57</v>
      </c>
      <c r="AJ304">
        <v>1</v>
      </c>
      <c r="AK304">
        <v>0</v>
      </c>
      <c r="AL304">
        <f t="shared" si="35"/>
        <v>3</v>
      </c>
      <c r="AM304">
        <f t="shared" si="36"/>
        <v>0</v>
      </c>
      <c r="AN304" t="s">
        <v>61</v>
      </c>
      <c r="AO304">
        <v>5</v>
      </c>
      <c r="AP304" t="s">
        <v>23</v>
      </c>
      <c r="AQ304">
        <v>2</v>
      </c>
      <c r="AR304" t="s">
        <v>63</v>
      </c>
      <c r="AS304" t="s">
        <v>61</v>
      </c>
      <c r="AT304" t="s">
        <v>63</v>
      </c>
      <c r="AU304" t="s">
        <v>62</v>
      </c>
      <c r="AV304">
        <v>4</v>
      </c>
      <c r="AW304">
        <v>5</v>
      </c>
      <c r="AX304">
        <v>4</v>
      </c>
      <c r="AY304">
        <v>4</v>
      </c>
      <c r="AZ304">
        <f t="shared" si="37"/>
        <v>17</v>
      </c>
      <c r="BA304">
        <f t="shared" si="38"/>
        <v>2</v>
      </c>
      <c r="BB304" t="s">
        <v>55</v>
      </c>
      <c r="BC304" t="s">
        <v>55</v>
      </c>
      <c r="BD304" t="s">
        <v>55</v>
      </c>
      <c r="BE304" t="s">
        <v>55</v>
      </c>
      <c r="BF304" t="s">
        <v>55</v>
      </c>
      <c r="BG304" t="s">
        <v>54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3</v>
      </c>
      <c r="BO304" t="s">
        <v>60</v>
      </c>
      <c r="BP304">
        <v>1</v>
      </c>
      <c r="BQ304" t="s">
        <v>54</v>
      </c>
      <c r="BR304">
        <v>1</v>
      </c>
      <c r="BS304" t="s">
        <v>69</v>
      </c>
      <c r="BT304">
        <v>1</v>
      </c>
      <c r="BU304" t="s">
        <v>8</v>
      </c>
      <c r="BV304">
        <v>1</v>
      </c>
      <c r="BW304" t="s">
        <v>39</v>
      </c>
      <c r="BX304" t="s">
        <v>77</v>
      </c>
      <c r="BY304">
        <v>2</v>
      </c>
      <c r="BZ304">
        <v>2</v>
      </c>
      <c r="CA304" t="s">
        <v>55</v>
      </c>
      <c r="CB304" t="s">
        <v>55</v>
      </c>
      <c r="CC304" t="s">
        <v>54</v>
      </c>
      <c r="CD304" t="s">
        <v>55</v>
      </c>
      <c r="CE304" t="s">
        <v>55</v>
      </c>
      <c r="CF304" t="s">
        <v>55</v>
      </c>
      <c r="CG304">
        <v>1</v>
      </c>
      <c r="CH304">
        <v>1</v>
      </c>
      <c r="CI304">
        <v>0</v>
      </c>
      <c r="CJ304">
        <v>1</v>
      </c>
      <c r="CK304">
        <v>1</v>
      </c>
      <c r="CL304">
        <v>1</v>
      </c>
      <c r="CM304">
        <f t="shared" si="39"/>
        <v>5</v>
      </c>
    </row>
    <row r="305" spans="1:91" x14ac:dyDescent="0.25">
      <c r="A305">
        <v>372</v>
      </c>
      <c r="B305">
        <v>43</v>
      </c>
      <c r="C305">
        <f t="shared" si="32"/>
        <v>2</v>
      </c>
      <c r="D305" t="s">
        <v>42</v>
      </c>
      <c r="E305">
        <v>2</v>
      </c>
      <c r="I305" t="s">
        <v>81</v>
      </c>
      <c r="J305">
        <v>1</v>
      </c>
      <c r="K305" t="s">
        <v>46</v>
      </c>
      <c r="L305">
        <v>1</v>
      </c>
      <c r="M305" t="s">
        <v>51</v>
      </c>
      <c r="N305">
        <v>3</v>
      </c>
      <c r="O305" t="s">
        <v>55</v>
      </c>
      <c r="P305">
        <v>0</v>
      </c>
      <c r="Q305" t="s">
        <v>54</v>
      </c>
      <c r="R305">
        <v>1</v>
      </c>
      <c r="S305" t="s">
        <v>55</v>
      </c>
      <c r="T305">
        <v>0</v>
      </c>
      <c r="U305" t="s">
        <v>55</v>
      </c>
      <c r="V305">
        <v>0</v>
      </c>
      <c r="W305" t="s">
        <v>55</v>
      </c>
      <c r="X305">
        <v>0</v>
      </c>
      <c r="Y305" t="s">
        <v>55</v>
      </c>
      <c r="Z305">
        <v>0</v>
      </c>
      <c r="AA305" t="s">
        <v>55</v>
      </c>
      <c r="AB305">
        <v>0</v>
      </c>
      <c r="AC305">
        <f t="shared" si="33"/>
        <v>1</v>
      </c>
      <c r="AD305">
        <f t="shared" si="34"/>
        <v>0</v>
      </c>
      <c r="AE305" t="s">
        <v>54</v>
      </c>
      <c r="AF305">
        <v>1</v>
      </c>
      <c r="AG305" t="b">
        <v>1</v>
      </c>
      <c r="AH305">
        <v>0</v>
      </c>
      <c r="AI305" t="s">
        <v>56</v>
      </c>
      <c r="AJ305">
        <v>0</v>
      </c>
      <c r="AK305">
        <v>0</v>
      </c>
      <c r="AL305">
        <f t="shared" si="35"/>
        <v>1</v>
      </c>
      <c r="AM305">
        <f t="shared" si="36"/>
        <v>0</v>
      </c>
      <c r="AN305" t="s">
        <v>63</v>
      </c>
      <c r="AO305">
        <v>4</v>
      </c>
      <c r="AP305" t="s">
        <v>12</v>
      </c>
      <c r="AQ305">
        <v>4</v>
      </c>
      <c r="AR305" t="s">
        <v>61</v>
      </c>
      <c r="AS305" t="s">
        <v>61</v>
      </c>
      <c r="AT305" t="s">
        <v>61</v>
      </c>
      <c r="AU305" t="s">
        <v>63</v>
      </c>
      <c r="AV305">
        <v>5</v>
      </c>
      <c r="AW305">
        <v>5</v>
      </c>
      <c r="AX305">
        <v>5</v>
      </c>
      <c r="AY305">
        <v>2</v>
      </c>
      <c r="AZ305">
        <f t="shared" si="37"/>
        <v>17</v>
      </c>
      <c r="BA305">
        <f t="shared" si="38"/>
        <v>2</v>
      </c>
      <c r="BB305" t="s">
        <v>55</v>
      </c>
      <c r="BC305" t="s">
        <v>55</v>
      </c>
      <c r="BD305" t="s">
        <v>55</v>
      </c>
      <c r="BE305" t="s">
        <v>55</v>
      </c>
      <c r="BF305" t="s">
        <v>55</v>
      </c>
      <c r="BG305" t="s">
        <v>54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3</v>
      </c>
      <c r="BO305" t="s">
        <v>63</v>
      </c>
      <c r="BP305">
        <v>4</v>
      </c>
      <c r="BQ305" t="s">
        <v>54</v>
      </c>
      <c r="BR305">
        <v>1</v>
      </c>
      <c r="BS305" t="s">
        <v>72</v>
      </c>
      <c r="BT305">
        <v>4</v>
      </c>
      <c r="BU305" t="s">
        <v>73</v>
      </c>
      <c r="BV305">
        <v>2</v>
      </c>
      <c r="BX305" t="s">
        <v>78</v>
      </c>
      <c r="BY305">
        <v>1</v>
      </c>
      <c r="BZ305">
        <v>1</v>
      </c>
      <c r="CA305" t="s">
        <v>55</v>
      </c>
      <c r="CB305" t="s">
        <v>54</v>
      </c>
      <c r="CC305" t="s">
        <v>55</v>
      </c>
      <c r="CD305" t="s">
        <v>55</v>
      </c>
      <c r="CE305" t="s">
        <v>54</v>
      </c>
      <c r="CF305" t="s">
        <v>54</v>
      </c>
      <c r="CG305">
        <v>1</v>
      </c>
      <c r="CH305">
        <v>0</v>
      </c>
      <c r="CI305">
        <v>1</v>
      </c>
      <c r="CJ305">
        <v>1</v>
      </c>
      <c r="CK305">
        <v>0</v>
      </c>
      <c r="CL305">
        <v>0</v>
      </c>
      <c r="CM305">
        <f t="shared" si="39"/>
        <v>3</v>
      </c>
    </row>
    <row r="306" spans="1:91" x14ac:dyDescent="0.25">
      <c r="A306">
        <v>373</v>
      </c>
      <c r="B306">
        <v>45</v>
      </c>
      <c r="C306">
        <f t="shared" si="32"/>
        <v>2</v>
      </c>
      <c r="D306" t="s">
        <v>41</v>
      </c>
      <c r="E306">
        <v>1</v>
      </c>
      <c r="I306" t="s">
        <v>81</v>
      </c>
      <c r="J306">
        <v>1</v>
      </c>
      <c r="K306" t="s">
        <v>47</v>
      </c>
      <c r="L306">
        <v>2</v>
      </c>
      <c r="M306" t="s">
        <v>51</v>
      </c>
      <c r="N306">
        <v>3</v>
      </c>
      <c r="O306" t="s">
        <v>55</v>
      </c>
      <c r="P306">
        <v>0</v>
      </c>
      <c r="Q306" t="s">
        <v>54</v>
      </c>
      <c r="R306">
        <v>1</v>
      </c>
      <c r="S306" t="s">
        <v>55</v>
      </c>
      <c r="T306">
        <v>0</v>
      </c>
      <c r="U306" t="s">
        <v>55</v>
      </c>
      <c r="V306">
        <v>0</v>
      </c>
      <c r="W306" t="s">
        <v>55</v>
      </c>
      <c r="X306">
        <v>0</v>
      </c>
      <c r="Y306" t="s">
        <v>55</v>
      </c>
      <c r="Z306">
        <v>0</v>
      </c>
      <c r="AA306" t="s">
        <v>54</v>
      </c>
      <c r="AB306">
        <v>1</v>
      </c>
      <c r="AC306">
        <f t="shared" si="33"/>
        <v>2</v>
      </c>
      <c r="AD306">
        <f t="shared" si="34"/>
        <v>0</v>
      </c>
      <c r="AE306" t="s">
        <v>54</v>
      </c>
      <c r="AF306">
        <v>1</v>
      </c>
      <c r="AG306" t="b">
        <v>1</v>
      </c>
      <c r="AH306">
        <v>0</v>
      </c>
      <c r="AI306" t="s">
        <v>59</v>
      </c>
      <c r="AJ306">
        <v>3</v>
      </c>
      <c r="AK306">
        <v>0</v>
      </c>
      <c r="AL306">
        <f t="shared" si="35"/>
        <v>2</v>
      </c>
      <c r="AM306">
        <f t="shared" si="36"/>
        <v>0</v>
      </c>
      <c r="AN306" t="s">
        <v>61</v>
      </c>
      <c r="AO306">
        <v>5</v>
      </c>
      <c r="AP306" t="s">
        <v>23</v>
      </c>
      <c r="AQ306">
        <v>2</v>
      </c>
      <c r="AR306" t="s">
        <v>61</v>
      </c>
      <c r="AS306" t="s">
        <v>61</v>
      </c>
      <c r="AT306" t="s">
        <v>61</v>
      </c>
      <c r="AU306" t="s">
        <v>61</v>
      </c>
      <c r="AV306">
        <v>5</v>
      </c>
      <c r="AW306">
        <v>5</v>
      </c>
      <c r="AX306">
        <v>5</v>
      </c>
      <c r="AY306">
        <v>1</v>
      </c>
      <c r="AZ306">
        <f t="shared" si="37"/>
        <v>16</v>
      </c>
      <c r="BA306">
        <f t="shared" si="38"/>
        <v>2</v>
      </c>
      <c r="BB306" t="s">
        <v>55</v>
      </c>
      <c r="BC306" t="s">
        <v>55</v>
      </c>
      <c r="BD306" t="s">
        <v>55</v>
      </c>
      <c r="BE306" t="s">
        <v>55</v>
      </c>
      <c r="BF306" t="s">
        <v>55</v>
      </c>
      <c r="BG306" t="s">
        <v>54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3</v>
      </c>
      <c r="BO306" t="s">
        <v>61</v>
      </c>
      <c r="BP306">
        <v>5</v>
      </c>
      <c r="BQ306" t="s">
        <v>55</v>
      </c>
      <c r="BR306">
        <v>0</v>
      </c>
      <c r="BX306" t="s">
        <v>78</v>
      </c>
      <c r="BY306">
        <v>1</v>
      </c>
      <c r="BZ306">
        <v>1</v>
      </c>
      <c r="CM306">
        <f t="shared" si="39"/>
        <v>0</v>
      </c>
    </row>
    <row r="307" spans="1:91" x14ac:dyDescent="0.25">
      <c r="A307">
        <v>374</v>
      </c>
      <c r="B307">
        <v>34</v>
      </c>
      <c r="C307">
        <f t="shared" si="32"/>
        <v>1</v>
      </c>
      <c r="D307" t="s">
        <v>41</v>
      </c>
      <c r="E307">
        <v>1</v>
      </c>
      <c r="I307" t="s">
        <v>81</v>
      </c>
      <c r="J307">
        <v>1</v>
      </c>
      <c r="K307" t="s">
        <v>47</v>
      </c>
      <c r="L307">
        <v>2</v>
      </c>
      <c r="M307" t="s">
        <v>52</v>
      </c>
      <c r="N307">
        <v>4</v>
      </c>
      <c r="O307" t="s">
        <v>55</v>
      </c>
      <c r="P307">
        <v>0</v>
      </c>
      <c r="Q307" t="s">
        <v>55</v>
      </c>
      <c r="R307">
        <v>0</v>
      </c>
      <c r="S307" t="s">
        <v>55</v>
      </c>
      <c r="T307">
        <v>0</v>
      </c>
      <c r="U307" t="s">
        <v>55</v>
      </c>
      <c r="V307">
        <v>0</v>
      </c>
      <c r="W307" t="s">
        <v>55</v>
      </c>
      <c r="X307">
        <v>0</v>
      </c>
      <c r="Y307" t="s">
        <v>55</v>
      </c>
      <c r="Z307">
        <v>0</v>
      </c>
      <c r="AA307" t="s">
        <v>55</v>
      </c>
      <c r="AB307">
        <v>0</v>
      </c>
      <c r="AC307">
        <f t="shared" si="33"/>
        <v>0</v>
      </c>
      <c r="AD307">
        <f t="shared" si="34"/>
        <v>0</v>
      </c>
      <c r="AE307" t="s">
        <v>54</v>
      </c>
      <c r="AF307">
        <v>1</v>
      </c>
      <c r="AG307" t="b">
        <v>1</v>
      </c>
      <c r="AH307">
        <v>0</v>
      </c>
      <c r="AI307" t="s">
        <v>56</v>
      </c>
      <c r="AJ307">
        <v>0</v>
      </c>
      <c r="AK307">
        <v>0</v>
      </c>
      <c r="AL307">
        <f t="shared" si="35"/>
        <v>0</v>
      </c>
      <c r="AM307">
        <f t="shared" si="36"/>
        <v>0</v>
      </c>
      <c r="AN307" t="s">
        <v>64</v>
      </c>
      <c r="AO307">
        <v>3</v>
      </c>
      <c r="AP307" t="s">
        <v>23</v>
      </c>
      <c r="AQ307">
        <v>2</v>
      </c>
      <c r="AR307" t="s">
        <v>64</v>
      </c>
      <c r="AS307" t="s">
        <v>64</v>
      </c>
      <c r="AT307" t="s">
        <v>64</v>
      </c>
      <c r="AU307" t="s">
        <v>64</v>
      </c>
      <c r="AV307">
        <v>3</v>
      </c>
      <c r="AW307">
        <v>3</v>
      </c>
      <c r="AX307">
        <v>3</v>
      </c>
      <c r="AY307">
        <v>3</v>
      </c>
      <c r="AZ307">
        <f t="shared" si="37"/>
        <v>12</v>
      </c>
      <c r="BA307">
        <f t="shared" si="38"/>
        <v>1</v>
      </c>
      <c r="BB307" t="s">
        <v>55</v>
      </c>
      <c r="BC307" t="s">
        <v>55</v>
      </c>
      <c r="BD307" t="s">
        <v>55</v>
      </c>
      <c r="BE307" t="s">
        <v>55</v>
      </c>
      <c r="BF307" t="s">
        <v>55</v>
      </c>
      <c r="BG307" t="s">
        <v>54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3</v>
      </c>
      <c r="BO307" t="s">
        <v>64</v>
      </c>
      <c r="BP307">
        <v>3</v>
      </c>
      <c r="BQ307" t="s">
        <v>55</v>
      </c>
      <c r="BR307">
        <v>0</v>
      </c>
      <c r="BX307" t="s">
        <v>78</v>
      </c>
      <c r="BY307">
        <v>1</v>
      </c>
      <c r="BZ307">
        <v>1</v>
      </c>
      <c r="CA307" t="s">
        <v>54</v>
      </c>
      <c r="CB307" t="s">
        <v>54</v>
      </c>
      <c r="CC307" t="s">
        <v>54</v>
      </c>
      <c r="CD307" t="s">
        <v>54</v>
      </c>
      <c r="CE307" t="s">
        <v>54</v>
      </c>
      <c r="CF307" t="s">
        <v>54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f t="shared" si="39"/>
        <v>0</v>
      </c>
    </row>
    <row r="308" spans="1:91" x14ac:dyDescent="0.25">
      <c r="A308">
        <v>375</v>
      </c>
      <c r="B308">
        <v>25</v>
      </c>
      <c r="C308">
        <f t="shared" si="32"/>
        <v>1</v>
      </c>
      <c r="D308" t="s">
        <v>42</v>
      </c>
      <c r="E308">
        <v>2</v>
      </c>
      <c r="I308" t="s">
        <v>81</v>
      </c>
      <c r="J308">
        <v>1</v>
      </c>
      <c r="K308" t="s">
        <v>46</v>
      </c>
      <c r="L308">
        <v>1</v>
      </c>
      <c r="M308" t="s">
        <v>50</v>
      </c>
      <c r="N308">
        <v>2</v>
      </c>
      <c r="O308" t="s">
        <v>55</v>
      </c>
      <c r="P308">
        <v>0</v>
      </c>
      <c r="Q308" t="s">
        <v>54</v>
      </c>
      <c r="R308">
        <v>1</v>
      </c>
      <c r="S308" t="s">
        <v>55</v>
      </c>
      <c r="T308">
        <v>0</v>
      </c>
      <c r="U308" t="s">
        <v>55</v>
      </c>
      <c r="V308">
        <v>0</v>
      </c>
      <c r="W308" t="s">
        <v>54</v>
      </c>
      <c r="X308">
        <v>1</v>
      </c>
      <c r="Y308" t="s">
        <v>55</v>
      </c>
      <c r="Z308">
        <v>0</v>
      </c>
      <c r="AA308" t="s">
        <v>54</v>
      </c>
      <c r="AB308">
        <v>1</v>
      </c>
      <c r="AC308">
        <f t="shared" si="33"/>
        <v>3</v>
      </c>
      <c r="AD308">
        <f t="shared" si="34"/>
        <v>0</v>
      </c>
      <c r="AE308" t="s">
        <v>54</v>
      </c>
      <c r="AF308">
        <v>1</v>
      </c>
      <c r="AG308" t="b">
        <v>1</v>
      </c>
      <c r="AH308">
        <v>0</v>
      </c>
      <c r="AI308" t="s">
        <v>56</v>
      </c>
      <c r="AJ308">
        <v>0</v>
      </c>
      <c r="AK308">
        <v>0</v>
      </c>
      <c r="AL308">
        <f t="shared" si="35"/>
        <v>3</v>
      </c>
      <c r="AM308">
        <f t="shared" si="36"/>
        <v>0</v>
      </c>
      <c r="AN308" t="s">
        <v>62</v>
      </c>
      <c r="AO308">
        <v>2</v>
      </c>
      <c r="AP308" t="s">
        <v>23</v>
      </c>
      <c r="AQ308">
        <v>2</v>
      </c>
      <c r="AR308" t="s">
        <v>64</v>
      </c>
      <c r="AS308" t="s">
        <v>61</v>
      </c>
      <c r="AT308" t="s">
        <v>63</v>
      </c>
      <c r="AU308" t="s">
        <v>63</v>
      </c>
      <c r="AV308">
        <v>3</v>
      </c>
      <c r="AW308">
        <v>5</v>
      </c>
      <c r="AX308">
        <v>4</v>
      </c>
      <c r="AY308">
        <v>2</v>
      </c>
      <c r="AZ308">
        <f t="shared" si="37"/>
        <v>14</v>
      </c>
      <c r="BA308">
        <f t="shared" si="38"/>
        <v>1</v>
      </c>
      <c r="BB308" t="s">
        <v>55</v>
      </c>
      <c r="BC308" t="s">
        <v>55</v>
      </c>
      <c r="BD308" t="s">
        <v>55</v>
      </c>
      <c r="BE308" t="s">
        <v>55</v>
      </c>
      <c r="BF308" t="s">
        <v>55</v>
      </c>
      <c r="BG308" t="s">
        <v>54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3</v>
      </c>
      <c r="BO308" t="s">
        <v>63</v>
      </c>
      <c r="BP308">
        <v>4</v>
      </c>
      <c r="BQ308" t="s">
        <v>55</v>
      </c>
      <c r="BR308">
        <v>0</v>
      </c>
      <c r="BX308" t="s">
        <v>77</v>
      </c>
      <c r="BY308">
        <v>2</v>
      </c>
      <c r="BZ308">
        <v>2</v>
      </c>
      <c r="CA308" t="s">
        <v>55</v>
      </c>
      <c r="CB308" t="s">
        <v>54</v>
      </c>
      <c r="CC308" t="s">
        <v>55</v>
      </c>
      <c r="CD308" t="s">
        <v>55</v>
      </c>
      <c r="CE308" t="s">
        <v>55</v>
      </c>
      <c r="CF308" t="s">
        <v>55</v>
      </c>
      <c r="CG308">
        <v>1</v>
      </c>
      <c r="CH308">
        <v>0</v>
      </c>
      <c r="CI308">
        <v>1</v>
      </c>
      <c r="CJ308">
        <v>1</v>
      </c>
      <c r="CK308">
        <v>1</v>
      </c>
      <c r="CL308">
        <v>1</v>
      </c>
      <c r="CM308">
        <f t="shared" si="39"/>
        <v>5</v>
      </c>
    </row>
    <row r="309" spans="1:91" x14ac:dyDescent="0.25">
      <c r="A309">
        <v>376</v>
      </c>
      <c r="B309">
        <v>25</v>
      </c>
      <c r="C309">
        <f t="shared" si="32"/>
        <v>1</v>
      </c>
      <c r="D309" t="s">
        <v>42</v>
      </c>
      <c r="E309">
        <v>2</v>
      </c>
      <c r="I309" t="s">
        <v>81</v>
      </c>
      <c r="J309">
        <v>1</v>
      </c>
      <c r="K309" t="s">
        <v>47</v>
      </c>
      <c r="L309">
        <v>2</v>
      </c>
      <c r="M309" t="s">
        <v>52</v>
      </c>
      <c r="N309">
        <v>4</v>
      </c>
      <c r="O309" t="s">
        <v>55</v>
      </c>
      <c r="P309">
        <v>0</v>
      </c>
      <c r="Q309" t="s">
        <v>54</v>
      </c>
      <c r="R309">
        <v>1</v>
      </c>
      <c r="S309" t="s">
        <v>55</v>
      </c>
      <c r="T309">
        <v>0</v>
      </c>
      <c r="U309" t="s">
        <v>55</v>
      </c>
      <c r="V309">
        <v>0</v>
      </c>
      <c r="W309" t="s">
        <v>55</v>
      </c>
      <c r="X309">
        <v>0</v>
      </c>
      <c r="Y309" t="s">
        <v>55</v>
      </c>
      <c r="Z309">
        <v>0</v>
      </c>
      <c r="AA309" t="s">
        <v>54</v>
      </c>
      <c r="AB309">
        <v>1</v>
      </c>
      <c r="AC309">
        <f t="shared" si="33"/>
        <v>2</v>
      </c>
      <c r="AD309">
        <f t="shared" si="34"/>
        <v>0</v>
      </c>
      <c r="AE309" t="s">
        <v>54</v>
      </c>
      <c r="AF309">
        <v>1</v>
      </c>
      <c r="AG309" t="b">
        <v>1</v>
      </c>
      <c r="AH309">
        <v>0</v>
      </c>
      <c r="AI309" t="s">
        <v>59</v>
      </c>
      <c r="AJ309">
        <v>3</v>
      </c>
      <c r="AK309">
        <v>0</v>
      </c>
      <c r="AL309">
        <f t="shared" si="35"/>
        <v>2</v>
      </c>
      <c r="AM309">
        <f t="shared" si="36"/>
        <v>0</v>
      </c>
      <c r="AN309" t="s">
        <v>61</v>
      </c>
      <c r="AO309">
        <v>5</v>
      </c>
      <c r="AP309" t="s">
        <v>23</v>
      </c>
      <c r="AQ309">
        <v>2</v>
      </c>
      <c r="AR309" t="s">
        <v>63</v>
      </c>
      <c r="AS309" t="s">
        <v>61</v>
      </c>
      <c r="AT309" t="s">
        <v>61</v>
      </c>
      <c r="AU309" t="s">
        <v>61</v>
      </c>
      <c r="AV309">
        <v>4</v>
      </c>
      <c r="AW309">
        <v>5</v>
      </c>
      <c r="AX309">
        <v>5</v>
      </c>
      <c r="AY309">
        <v>1</v>
      </c>
      <c r="AZ309">
        <f t="shared" si="37"/>
        <v>15</v>
      </c>
      <c r="BA309">
        <f t="shared" si="38"/>
        <v>1</v>
      </c>
      <c r="BB309" t="s">
        <v>55</v>
      </c>
      <c r="BC309" t="s">
        <v>55</v>
      </c>
      <c r="BD309" t="s">
        <v>55</v>
      </c>
      <c r="BE309" t="s">
        <v>55</v>
      </c>
      <c r="BF309" t="s">
        <v>55</v>
      </c>
      <c r="BG309" t="s">
        <v>54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3</v>
      </c>
      <c r="BO309" t="s">
        <v>61</v>
      </c>
      <c r="BP309">
        <v>5</v>
      </c>
      <c r="BQ309" t="s">
        <v>54</v>
      </c>
      <c r="BR309">
        <v>1</v>
      </c>
      <c r="BS309" t="s">
        <v>69</v>
      </c>
      <c r="BT309">
        <v>1</v>
      </c>
      <c r="BU309" t="s">
        <v>73</v>
      </c>
      <c r="BV309">
        <v>2</v>
      </c>
      <c r="BX309" t="s">
        <v>78</v>
      </c>
      <c r="BY309">
        <v>1</v>
      </c>
      <c r="BZ309">
        <v>1</v>
      </c>
      <c r="CA309" t="s">
        <v>54</v>
      </c>
      <c r="CB309" t="s">
        <v>55</v>
      </c>
      <c r="CC309" t="s">
        <v>55</v>
      </c>
      <c r="CD309" t="s">
        <v>55</v>
      </c>
      <c r="CE309" t="s">
        <v>55</v>
      </c>
      <c r="CF309" t="s">
        <v>55</v>
      </c>
      <c r="CG309">
        <v>0</v>
      </c>
      <c r="CH309">
        <v>1</v>
      </c>
      <c r="CI309">
        <v>1</v>
      </c>
      <c r="CJ309">
        <v>1</v>
      </c>
      <c r="CK309">
        <v>1</v>
      </c>
      <c r="CL309">
        <v>1</v>
      </c>
      <c r="CM309">
        <f t="shared" si="39"/>
        <v>5</v>
      </c>
    </row>
    <row r="310" spans="1:91" x14ac:dyDescent="0.25">
      <c r="A310">
        <v>376</v>
      </c>
      <c r="B310">
        <v>20</v>
      </c>
      <c r="C310">
        <f t="shared" si="32"/>
        <v>1</v>
      </c>
      <c r="D310" t="s">
        <v>41</v>
      </c>
      <c r="E310">
        <v>1</v>
      </c>
      <c r="F310" t="s">
        <v>43</v>
      </c>
      <c r="G310">
        <v>2</v>
      </c>
      <c r="H310">
        <v>1</v>
      </c>
      <c r="I310" t="s">
        <v>80</v>
      </c>
      <c r="J310">
        <v>2</v>
      </c>
      <c r="M310" t="s">
        <v>8</v>
      </c>
      <c r="N310">
        <v>5</v>
      </c>
      <c r="O310" t="s">
        <v>55</v>
      </c>
      <c r="P310">
        <v>0</v>
      </c>
      <c r="Q310" t="s">
        <v>54</v>
      </c>
      <c r="R310">
        <v>1</v>
      </c>
      <c r="S310" t="s">
        <v>55</v>
      </c>
      <c r="T310">
        <v>0</v>
      </c>
      <c r="U310" t="s">
        <v>55</v>
      </c>
      <c r="V310">
        <v>0</v>
      </c>
      <c r="W310" t="s">
        <v>55</v>
      </c>
      <c r="X310">
        <v>0</v>
      </c>
      <c r="Y310" t="s">
        <v>55</v>
      </c>
      <c r="Z310">
        <v>0</v>
      </c>
      <c r="AA310" t="s">
        <v>54</v>
      </c>
      <c r="AB310">
        <v>1</v>
      </c>
      <c r="AC310">
        <f t="shared" si="33"/>
        <v>2</v>
      </c>
      <c r="AD310">
        <f t="shared" si="34"/>
        <v>0</v>
      </c>
      <c r="AE310" t="s">
        <v>54</v>
      </c>
      <c r="AF310">
        <v>1</v>
      </c>
      <c r="AG310" t="b">
        <v>0</v>
      </c>
      <c r="AH310">
        <v>1</v>
      </c>
      <c r="AI310" t="s">
        <v>59</v>
      </c>
      <c r="AJ310">
        <v>3</v>
      </c>
      <c r="AK310">
        <v>0</v>
      </c>
      <c r="AL310">
        <f t="shared" si="35"/>
        <v>3</v>
      </c>
      <c r="AM310">
        <f t="shared" si="36"/>
        <v>0</v>
      </c>
      <c r="AN310" t="s">
        <v>63</v>
      </c>
      <c r="AO310">
        <v>4</v>
      </c>
      <c r="AP310" t="s">
        <v>66</v>
      </c>
      <c r="AQ310">
        <v>3</v>
      </c>
      <c r="AR310" t="s">
        <v>62</v>
      </c>
      <c r="AS310" t="s">
        <v>62</v>
      </c>
      <c r="AT310" t="s">
        <v>63</v>
      </c>
      <c r="AU310" t="s">
        <v>63</v>
      </c>
      <c r="AV310">
        <v>2</v>
      </c>
      <c r="AW310">
        <v>2</v>
      </c>
      <c r="AX310">
        <v>4</v>
      </c>
      <c r="AY310">
        <v>2</v>
      </c>
      <c r="AZ310">
        <f t="shared" si="37"/>
        <v>10</v>
      </c>
      <c r="BA310">
        <f t="shared" si="38"/>
        <v>0</v>
      </c>
      <c r="BB310" t="s">
        <v>54</v>
      </c>
      <c r="BC310" t="s">
        <v>55</v>
      </c>
      <c r="BD310" t="s">
        <v>55</v>
      </c>
      <c r="BE310" t="s">
        <v>55</v>
      </c>
      <c r="BF310" t="s">
        <v>55</v>
      </c>
      <c r="BG310" t="s">
        <v>55</v>
      </c>
      <c r="BH310">
        <v>1</v>
      </c>
      <c r="BI310">
        <v>0</v>
      </c>
      <c r="BJ310">
        <v>0</v>
      </c>
      <c r="BK310">
        <v>0</v>
      </c>
      <c r="BL310">
        <v>2</v>
      </c>
      <c r="BM310">
        <v>0</v>
      </c>
      <c r="BO310" t="s">
        <v>64</v>
      </c>
      <c r="BP310">
        <v>3</v>
      </c>
      <c r="BQ310" t="s">
        <v>55</v>
      </c>
      <c r="BR310">
        <v>0</v>
      </c>
      <c r="BX310" t="s">
        <v>77</v>
      </c>
      <c r="BY310">
        <v>2</v>
      </c>
      <c r="BZ310">
        <v>2</v>
      </c>
      <c r="CA310" t="s">
        <v>55</v>
      </c>
      <c r="CB310" t="s">
        <v>55</v>
      </c>
      <c r="CC310" t="s">
        <v>54</v>
      </c>
      <c r="CD310" t="s">
        <v>54</v>
      </c>
      <c r="CE310" t="s">
        <v>55</v>
      </c>
      <c r="CF310" t="s">
        <v>54</v>
      </c>
      <c r="CG310">
        <v>1</v>
      </c>
      <c r="CH310">
        <v>1</v>
      </c>
      <c r="CI310">
        <v>0</v>
      </c>
      <c r="CJ310">
        <v>0</v>
      </c>
      <c r="CK310">
        <v>1</v>
      </c>
      <c r="CL310">
        <v>0</v>
      </c>
      <c r="CM310">
        <f t="shared" si="39"/>
        <v>3</v>
      </c>
    </row>
    <row r="311" spans="1:91" x14ac:dyDescent="0.25">
      <c r="A311">
        <v>377</v>
      </c>
      <c r="B311">
        <v>42</v>
      </c>
      <c r="C311">
        <f t="shared" si="32"/>
        <v>2</v>
      </c>
      <c r="D311" t="s">
        <v>41</v>
      </c>
      <c r="E311">
        <v>1</v>
      </c>
      <c r="I311" t="s">
        <v>81</v>
      </c>
      <c r="J311">
        <v>1</v>
      </c>
      <c r="K311" t="s">
        <v>47</v>
      </c>
      <c r="L311">
        <v>2</v>
      </c>
      <c r="M311" t="s">
        <v>49</v>
      </c>
      <c r="N311">
        <v>1</v>
      </c>
      <c r="O311" t="s">
        <v>55</v>
      </c>
      <c r="P311">
        <v>0</v>
      </c>
      <c r="Q311" t="s">
        <v>55</v>
      </c>
      <c r="R311">
        <v>0</v>
      </c>
      <c r="S311" t="s">
        <v>55</v>
      </c>
      <c r="T311">
        <v>0</v>
      </c>
      <c r="U311" t="s">
        <v>55</v>
      </c>
      <c r="V311">
        <v>0</v>
      </c>
      <c r="W311" t="s">
        <v>55</v>
      </c>
      <c r="X311">
        <v>0</v>
      </c>
      <c r="Y311" t="s">
        <v>55</v>
      </c>
      <c r="Z311">
        <v>0</v>
      </c>
      <c r="AA311" t="s">
        <v>54</v>
      </c>
      <c r="AB311">
        <v>1</v>
      </c>
      <c r="AC311">
        <f t="shared" si="33"/>
        <v>1</v>
      </c>
      <c r="AD311">
        <f t="shared" si="34"/>
        <v>0</v>
      </c>
      <c r="AE311" t="s">
        <v>54</v>
      </c>
      <c r="AF311">
        <v>1</v>
      </c>
      <c r="AG311" t="b">
        <v>1</v>
      </c>
      <c r="AH311">
        <v>0</v>
      </c>
      <c r="AI311" t="s">
        <v>56</v>
      </c>
      <c r="AJ311">
        <v>0</v>
      </c>
      <c r="AK311">
        <v>0</v>
      </c>
      <c r="AL311">
        <f t="shared" si="35"/>
        <v>1</v>
      </c>
      <c r="AM311">
        <f t="shared" si="36"/>
        <v>0</v>
      </c>
      <c r="AN311" t="s">
        <v>63</v>
      </c>
      <c r="AO311">
        <v>4</v>
      </c>
      <c r="AP311" t="s">
        <v>23</v>
      </c>
      <c r="AQ311">
        <v>2</v>
      </c>
      <c r="AR311" t="s">
        <v>63</v>
      </c>
      <c r="AS311" t="s">
        <v>61</v>
      </c>
      <c r="AT311" t="s">
        <v>61</v>
      </c>
      <c r="AU311" t="s">
        <v>62</v>
      </c>
      <c r="AV311">
        <v>4</v>
      </c>
      <c r="AW311">
        <v>5</v>
      </c>
      <c r="AX311">
        <v>5</v>
      </c>
      <c r="AY311">
        <v>4</v>
      </c>
      <c r="AZ311">
        <f t="shared" si="37"/>
        <v>18</v>
      </c>
      <c r="BA311">
        <f t="shared" si="38"/>
        <v>2</v>
      </c>
      <c r="BB311" t="s">
        <v>55</v>
      </c>
      <c r="BC311" t="s">
        <v>55</v>
      </c>
      <c r="BD311" t="s">
        <v>55</v>
      </c>
      <c r="BE311" t="s">
        <v>55</v>
      </c>
      <c r="BF311" t="s">
        <v>55</v>
      </c>
      <c r="BG311" t="s">
        <v>54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3</v>
      </c>
      <c r="BO311" t="s">
        <v>64</v>
      </c>
      <c r="BP311">
        <v>3</v>
      </c>
      <c r="BQ311" t="s">
        <v>55</v>
      </c>
      <c r="BR311">
        <v>0</v>
      </c>
      <c r="BX311" t="s">
        <v>78</v>
      </c>
      <c r="BY311">
        <v>1</v>
      </c>
      <c r="BZ311">
        <v>1</v>
      </c>
      <c r="CA311" t="s">
        <v>55</v>
      </c>
      <c r="CB311" t="s">
        <v>55</v>
      </c>
      <c r="CC311" t="s">
        <v>55</v>
      </c>
      <c r="CD311" t="s">
        <v>55</v>
      </c>
      <c r="CE311" t="s">
        <v>54</v>
      </c>
      <c r="CF311" t="s">
        <v>55</v>
      </c>
      <c r="CG311">
        <v>1</v>
      </c>
      <c r="CH311">
        <v>1</v>
      </c>
      <c r="CI311">
        <v>1</v>
      </c>
      <c r="CJ311">
        <v>1</v>
      </c>
      <c r="CK311">
        <v>0</v>
      </c>
      <c r="CL311">
        <v>1</v>
      </c>
      <c r="CM311">
        <f t="shared" si="39"/>
        <v>5</v>
      </c>
    </row>
    <row r="312" spans="1:91" x14ac:dyDescent="0.25">
      <c r="A312">
        <v>377</v>
      </c>
      <c r="B312">
        <v>18</v>
      </c>
      <c r="C312">
        <f t="shared" si="32"/>
        <v>1</v>
      </c>
      <c r="D312" t="s">
        <v>42</v>
      </c>
      <c r="E312">
        <v>2</v>
      </c>
      <c r="F312" t="s">
        <v>43</v>
      </c>
      <c r="G312">
        <v>2</v>
      </c>
      <c r="H312">
        <v>1</v>
      </c>
      <c r="I312" t="s">
        <v>80</v>
      </c>
      <c r="J312">
        <v>2</v>
      </c>
      <c r="M312" t="s">
        <v>8</v>
      </c>
      <c r="N312">
        <v>5</v>
      </c>
      <c r="O312" t="s">
        <v>55</v>
      </c>
      <c r="P312">
        <v>0</v>
      </c>
      <c r="Q312" t="s">
        <v>54</v>
      </c>
      <c r="R312">
        <v>1</v>
      </c>
      <c r="S312" t="s">
        <v>55</v>
      </c>
      <c r="T312">
        <v>0</v>
      </c>
      <c r="U312" t="s">
        <v>55</v>
      </c>
      <c r="V312">
        <v>0</v>
      </c>
      <c r="W312" t="s">
        <v>54</v>
      </c>
      <c r="X312">
        <v>1</v>
      </c>
      <c r="Y312" t="s">
        <v>54</v>
      </c>
      <c r="Z312">
        <v>1</v>
      </c>
      <c r="AA312" t="s">
        <v>54</v>
      </c>
      <c r="AB312">
        <v>1</v>
      </c>
      <c r="AC312">
        <f t="shared" si="33"/>
        <v>4</v>
      </c>
      <c r="AD312">
        <f t="shared" si="34"/>
        <v>1</v>
      </c>
      <c r="AE312" t="s">
        <v>54</v>
      </c>
      <c r="AF312">
        <v>1</v>
      </c>
      <c r="AG312" t="b">
        <v>0</v>
      </c>
      <c r="AH312">
        <v>1</v>
      </c>
      <c r="AI312" t="s">
        <v>58</v>
      </c>
      <c r="AJ312">
        <v>2</v>
      </c>
      <c r="AK312">
        <v>1</v>
      </c>
      <c r="AL312">
        <f t="shared" si="35"/>
        <v>6</v>
      </c>
      <c r="AM312">
        <f t="shared" si="36"/>
        <v>1</v>
      </c>
      <c r="AN312" t="s">
        <v>63</v>
      </c>
      <c r="AO312">
        <v>4</v>
      </c>
      <c r="AP312" t="s">
        <v>65</v>
      </c>
      <c r="AQ312">
        <v>1</v>
      </c>
      <c r="AR312" t="s">
        <v>63</v>
      </c>
      <c r="AS312" t="s">
        <v>63</v>
      </c>
      <c r="AT312" t="s">
        <v>64</v>
      </c>
      <c r="AU312" t="s">
        <v>63</v>
      </c>
      <c r="AV312">
        <v>4</v>
      </c>
      <c r="AW312">
        <v>4</v>
      </c>
      <c r="AX312">
        <v>3</v>
      </c>
      <c r="AY312">
        <v>2</v>
      </c>
      <c r="AZ312">
        <f t="shared" si="37"/>
        <v>13</v>
      </c>
      <c r="BA312">
        <f t="shared" si="38"/>
        <v>1</v>
      </c>
      <c r="BB312" t="s">
        <v>55</v>
      </c>
      <c r="BC312" t="s">
        <v>55</v>
      </c>
      <c r="BD312" t="s">
        <v>55</v>
      </c>
      <c r="BE312" t="s">
        <v>55</v>
      </c>
      <c r="BF312" t="s">
        <v>55</v>
      </c>
      <c r="BG312" t="s">
        <v>54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3</v>
      </c>
      <c r="BN312">
        <f>BK312+BL312+BM312</f>
        <v>3</v>
      </c>
      <c r="BO312" t="s">
        <v>64</v>
      </c>
      <c r="BP312">
        <v>3</v>
      </c>
      <c r="BQ312" t="s">
        <v>54</v>
      </c>
      <c r="BR312">
        <v>1</v>
      </c>
      <c r="BS312" t="s">
        <v>69</v>
      </c>
      <c r="BT312">
        <v>1</v>
      </c>
      <c r="BU312" t="s">
        <v>8</v>
      </c>
      <c r="BV312">
        <v>1</v>
      </c>
      <c r="BW312" t="s">
        <v>10</v>
      </c>
      <c r="BX312">
        <v>3</v>
      </c>
      <c r="BY312">
        <v>3</v>
      </c>
      <c r="BZ312">
        <v>3</v>
      </c>
      <c r="CA312" t="s">
        <v>55</v>
      </c>
      <c r="CB312" t="s">
        <v>54</v>
      </c>
      <c r="CC312" t="s">
        <v>54</v>
      </c>
      <c r="CD312" t="s">
        <v>54</v>
      </c>
      <c r="CE312" t="s">
        <v>54</v>
      </c>
      <c r="CF312" t="s">
        <v>54</v>
      </c>
      <c r="CG312">
        <v>1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f>SUM(CG312:CL312)</f>
        <v>1</v>
      </c>
    </row>
    <row r="313" spans="1:91" x14ac:dyDescent="0.25">
      <c r="A313">
        <v>378</v>
      </c>
      <c r="B313">
        <v>18</v>
      </c>
      <c r="C313">
        <f t="shared" ref="C313:C360" si="40">IF(B313&lt;36,1,IF(AND(B313&gt;35,B313&lt;56),2,IF(B313&gt;55,3)))</f>
        <v>1</v>
      </c>
      <c r="D313" t="s">
        <v>42</v>
      </c>
      <c r="E313">
        <v>2</v>
      </c>
      <c r="I313" t="s">
        <v>81</v>
      </c>
      <c r="J313">
        <v>1</v>
      </c>
      <c r="K313" t="s">
        <v>46</v>
      </c>
      <c r="L313">
        <v>1</v>
      </c>
      <c r="M313" t="s">
        <v>49</v>
      </c>
      <c r="N313">
        <v>1</v>
      </c>
      <c r="O313" t="s">
        <v>55</v>
      </c>
      <c r="P313">
        <v>0</v>
      </c>
      <c r="Q313" t="s">
        <v>54</v>
      </c>
      <c r="R313">
        <v>1</v>
      </c>
      <c r="S313" t="s">
        <v>55</v>
      </c>
      <c r="T313">
        <v>0</v>
      </c>
      <c r="U313" t="s">
        <v>55</v>
      </c>
      <c r="V313">
        <v>0</v>
      </c>
      <c r="W313" t="s">
        <v>55</v>
      </c>
      <c r="X313">
        <v>0</v>
      </c>
      <c r="Y313" t="s">
        <v>55</v>
      </c>
      <c r="Z313">
        <v>0</v>
      </c>
      <c r="AA313" t="s">
        <v>55</v>
      </c>
      <c r="AB313">
        <v>0</v>
      </c>
      <c r="AC313">
        <f t="shared" si="33"/>
        <v>1</v>
      </c>
      <c r="AD313">
        <f t="shared" si="34"/>
        <v>0</v>
      </c>
      <c r="AE313" t="s">
        <v>54</v>
      </c>
      <c r="AF313">
        <v>1</v>
      </c>
      <c r="AG313" t="b">
        <v>1</v>
      </c>
      <c r="AH313">
        <v>0</v>
      </c>
      <c r="AI313" t="s">
        <v>56</v>
      </c>
      <c r="AJ313">
        <v>0</v>
      </c>
      <c r="AK313">
        <v>0</v>
      </c>
      <c r="AL313">
        <f t="shared" si="35"/>
        <v>1</v>
      </c>
      <c r="AM313">
        <f t="shared" si="36"/>
        <v>0</v>
      </c>
      <c r="AN313" t="s">
        <v>63</v>
      </c>
      <c r="AO313">
        <v>4</v>
      </c>
      <c r="AP313" t="s">
        <v>23</v>
      </c>
      <c r="AQ313">
        <v>2</v>
      </c>
      <c r="AR313" t="s">
        <v>63</v>
      </c>
      <c r="AS313" t="s">
        <v>63</v>
      </c>
      <c r="AT313" t="s">
        <v>63</v>
      </c>
      <c r="AU313" t="s">
        <v>63</v>
      </c>
      <c r="AV313">
        <v>4</v>
      </c>
      <c r="AW313">
        <v>4</v>
      </c>
      <c r="AX313">
        <v>4</v>
      </c>
      <c r="AY313">
        <v>2</v>
      </c>
      <c r="AZ313">
        <f t="shared" si="37"/>
        <v>14</v>
      </c>
      <c r="BA313">
        <f t="shared" si="38"/>
        <v>1</v>
      </c>
      <c r="BB313" t="s">
        <v>55</v>
      </c>
      <c r="BC313" t="s">
        <v>55</v>
      </c>
      <c r="BD313" t="s">
        <v>55</v>
      </c>
      <c r="BE313" t="s">
        <v>55</v>
      </c>
      <c r="BF313" t="s">
        <v>55</v>
      </c>
      <c r="BG313" t="s">
        <v>54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3</v>
      </c>
      <c r="BN313">
        <f t="shared" ref="BN313:BN360" si="41">BK313+BL313+BM313</f>
        <v>3</v>
      </c>
      <c r="BO313" t="s">
        <v>64</v>
      </c>
      <c r="BP313">
        <v>3</v>
      </c>
      <c r="BQ313" t="s">
        <v>55</v>
      </c>
      <c r="BR313">
        <v>0</v>
      </c>
      <c r="BX313" t="s">
        <v>78</v>
      </c>
      <c r="BY313">
        <v>1</v>
      </c>
      <c r="BZ313">
        <v>1</v>
      </c>
      <c r="CM313">
        <f t="shared" ref="CM313:CM360" si="42">SUM(CG313:CL313)</f>
        <v>0</v>
      </c>
    </row>
    <row r="314" spans="1:91" x14ac:dyDescent="0.25">
      <c r="A314">
        <v>378</v>
      </c>
      <c r="B314">
        <v>19</v>
      </c>
      <c r="C314">
        <f t="shared" si="40"/>
        <v>1</v>
      </c>
      <c r="D314" t="s">
        <v>42</v>
      </c>
      <c r="E314">
        <v>2</v>
      </c>
      <c r="F314" t="s">
        <v>43</v>
      </c>
      <c r="G314">
        <v>2</v>
      </c>
      <c r="H314">
        <v>1</v>
      </c>
      <c r="I314" t="s">
        <v>80</v>
      </c>
      <c r="J314">
        <v>2</v>
      </c>
      <c r="M314" t="s">
        <v>51</v>
      </c>
      <c r="N314">
        <v>3</v>
      </c>
      <c r="O314" t="s">
        <v>55</v>
      </c>
      <c r="P314">
        <v>0</v>
      </c>
      <c r="Q314" t="s">
        <v>54</v>
      </c>
      <c r="R314">
        <v>1</v>
      </c>
      <c r="S314" t="s">
        <v>55</v>
      </c>
      <c r="T314">
        <v>0</v>
      </c>
      <c r="U314" t="s">
        <v>55</v>
      </c>
      <c r="V314">
        <v>0</v>
      </c>
      <c r="W314" t="s">
        <v>54</v>
      </c>
      <c r="X314">
        <v>1</v>
      </c>
      <c r="Y314" t="s">
        <v>55</v>
      </c>
      <c r="Z314">
        <v>0</v>
      </c>
      <c r="AA314" t="s">
        <v>54</v>
      </c>
      <c r="AB314">
        <v>1</v>
      </c>
      <c r="AC314">
        <f t="shared" si="33"/>
        <v>3</v>
      </c>
      <c r="AD314">
        <f t="shared" si="34"/>
        <v>0</v>
      </c>
      <c r="AE314" t="s">
        <v>54</v>
      </c>
      <c r="AF314">
        <v>1</v>
      </c>
      <c r="AG314" t="b">
        <v>1</v>
      </c>
      <c r="AH314">
        <v>0</v>
      </c>
      <c r="AI314" t="s">
        <v>59</v>
      </c>
      <c r="AJ314">
        <v>3</v>
      </c>
      <c r="AK314">
        <v>0</v>
      </c>
      <c r="AL314">
        <f t="shared" si="35"/>
        <v>3</v>
      </c>
      <c r="AM314">
        <f t="shared" si="36"/>
        <v>0</v>
      </c>
      <c r="AN314" t="s">
        <v>61</v>
      </c>
      <c r="AO314">
        <v>5</v>
      </c>
      <c r="AP314" t="s">
        <v>66</v>
      </c>
      <c r="AQ314">
        <v>3</v>
      </c>
      <c r="AR314" t="s">
        <v>63</v>
      </c>
      <c r="AS314" t="s">
        <v>61</v>
      </c>
      <c r="AT314" t="s">
        <v>61</v>
      </c>
      <c r="AU314" t="s">
        <v>63</v>
      </c>
      <c r="AV314">
        <v>4</v>
      </c>
      <c r="AW314">
        <v>5</v>
      </c>
      <c r="AX314">
        <v>5</v>
      </c>
      <c r="AY314">
        <v>2</v>
      </c>
      <c r="AZ314">
        <f t="shared" si="37"/>
        <v>16</v>
      </c>
      <c r="BA314">
        <f t="shared" si="38"/>
        <v>2</v>
      </c>
      <c r="BB314" t="s">
        <v>54</v>
      </c>
      <c r="BC314" t="s">
        <v>55</v>
      </c>
      <c r="BD314" t="s">
        <v>55</v>
      </c>
      <c r="BE314" t="s">
        <v>55</v>
      </c>
      <c r="BF314" t="s">
        <v>55</v>
      </c>
      <c r="BG314" t="s">
        <v>54</v>
      </c>
      <c r="BH314">
        <v>1</v>
      </c>
      <c r="BI314">
        <v>0</v>
      </c>
      <c r="BJ314">
        <v>0</v>
      </c>
      <c r="BK314">
        <v>0</v>
      </c>
      <c r="BL314">
        <v>2</v>
      </c>
      <c r="BM314">
        <v>0</v>
      </c>
      <c r="BN314">
        <f t="shared" si="41"/>
        <v>2</v>
      </c>
      <c r="BO314" t="s">
        <v>61</v>
      </c>
      <c r="BP314">
        <v>5</v>
      </c>
      <c r="BQ314" t="s">
        <v>54</v>
      </c>
      <c r="BR314">
        <v>1</v>
      </c>
      <c r="BS314" t="s">
        <v>69</v>
      </c>
      <c r="BT314">
        <v>1</v>
      </c>
      <c r="BU314" t="s">
        <v>8</v>
      </c>
      <c r="BV314">
        <v>1</v>
      </c>
      <c r="BW314" t="s">
        <v>10</v>
      </c>
      <c r="BX314" t="s">
        <v>77</v>
      </c>
      <c r="BY314">
        <v>2</v>
      </c>
      <c r="BZ314">
        <v>2</v>
      </c>
      <c r="CA314" t="s">
        <v>55</v>
      </c>
      <c r="CB314" t="s">
        <v>54</v>
      </c>
      <c r="CC314" t="s">
        <v>54</v>
      </c>
      <c r="CD314" t="s">
        <v>54</v>
      </c>
      <c r="CE314" t="s">
        <v>55</v>
      </c>
      <c r="CF314" t="s">
        <v>54</v>
      </c>
      <c r="CG314">
        <v>1</v>
      </c>
      <c r="CH314">
        <v>0</v>
      </c>
      <c r="CI314">
        <v>0</v>
      </c>
      <c r="CJ314">
        <v>0</v>
      </c>
      <c r="CK314">
        <v>1</v>
      </c>
      <c r="CL314">
        <v>0</v>
      </c>
      <c r="CM314">
        <f t="shared" si="42"/>
        <v>2</v>
      </c>
    </row>
    <row r="315" spans="1:91" x14ac:dyDescent="0.25">
      <c r="A315">
        <v>379</v>
      </c>
      <c r="B315">
        <v>20</v>
      </c>
      <c r="C315">
        <f t="shared" si="40"/>
        <v>1</v>
      </c>
      <c r="D315" t="s">
        <v>41</v>
      </c>
      <c r="E315">
        <v>1</v>
      </c>
      <c r="F315" t="s">
        <v>43</v>
      </c>
      <c r="G315">
        <v>2</v>
      </c>
      <c r="H315">
        <v>1</v>
      </c>
      <c r="I315" t="s">
        <v>80</v>
      </c>
      <c r="J315">
        <v>2</v>
      </c>
      <c r="M315" t="s">
        <v>8</v>
      </c>
      <c r="N315">
        <v>5</v>
      </c>
      <c r="O315" t="s">
        <v>55</v>
      </c>
      <c r="P315">
        <v>0</v>
      </c>
      <c r="Q315" t="s">
        <v>54</v>
      </c>
      <c r="R315">
        <v>1</v>
      </c>
      <c r="S315" t="s">
        <v>55</v>
      </c>
      <c r="T315">
        <v>0</v>
      </c>
      <c r="U315" t="s">
        <v>55</v>
      </c>
      <c r="V315">
        <v>0</v>
      </c>
      <c r="W315" t="s">
        <v>54</v>
      </c>
      <c r="X315">
        <v>1</v>
      </c>
      <c r="Y315" t="s">
        <v>55</v>
      </c>
      <c r="Z315">
        <v>0</v>
      </c>
      <c r="AA315" t="s">
        <v>54</v>
      </c>
      <c r="AB315">
        <v>1</v>
      </c>
      <c r="AC315">
        <f t="shared" si="33"/>
        <v>3</v>
      </c>
      <c r="AD315">
        <f t="shared" si="34"/>
        <v>0</v>
      </c>
      <c r="AE315" t="s">
        <v>54</v>
      </c>
      <c r="AF315">
        <v>1</v>
      </c>
      <c r="AG315" t="b">
        <v>1</v>
      </c>
      <c r="AH315">
        <v>0</v>
      </c>
      <c r="AI315" t="s">
        <v>59</v>
      </c>
      <c r="AJ315">
        <v>3</v>
      </c>
      <c r="AK315">
        <v>0</v>
      </c>
      <c r="AL315">
        <f t="shared" si="35"/>
        <v>3</v>
      </c>
      <c r="AM315">
        <f t="shared" si="36"/>
        <v>0</v>
      </c>
      <c r="AN315" t="s">
        <v>63</v>
      </c>
      <c r="AO315">
        <v>4</v>
      </c>
      <c r="AP315" t="s">
        <v>23</v>
      </c>
      <c r="AQ315">
        <v>2</v>
      </c>
      <c r="AR315" t="s">
        <v>63</v>
      </c>
      <c r="AS315" t="s">
        <v>60</v>
      </c>
      <c r="AT315" t="s">
        <v>64</v>
      </c>
      <c r="AU315" t="s">
        <v>61</v>
      </c>
      <c r="AV315">
        <v>4</v>
      </c>
      <c r="AW315">
        <v>1</v>
      </c>
      <c r="AX315">
        <v>3</v>
      </c>
      <c r="AY315">
        <v>1</v>
      </c>
      <c r="AZ315">
        <f t="shared" si="37"/>
        <v>9</v>
      </c>
      <c r="BA315">
        <f t="shared" si="38"/>
        <v>0</v>
      </c>
      <c r="BB315" t="s">
        <v>55</v>
      </c>
      <c r="BC315" t="s">
        <v>55</v>
      </c>
      <c r="BD315" t="s">
        <v>54</v>
      </c>
      <c r="BE315" t="s">
        <v>55</v>
      </c>
      <c r="BF315" t="s">
        <v>55</v>
      </c>
      <c r="BG315" t="s">
        <v>55</v>
      </c>
      <c r="BH315">
        <v>0</v>
      </c>
      <c r="BI315">
        <v>0</v>
      </c>
      <c r="BJ315">
        <v>0</v>
      </c>
      <c r="BK315">
        <v>1</v>
      </c>
      <c r="BL315">
        <v>0</v>
      </c>
      <c r="BM315">
        <v>0</v>
      </c>
      <c r="BN315">
        <f t="shared" si="41"/>
        <v>1</v>
      </c>
      <c r="BO315" t="s">
        <v>60</v>
      </c>
      <c r="BP315">
        <v>1</v>
      </c>
      <c r="BQ315" t="s">
        <v>55</v>
      </c>
      <c r="BR315">
        <v>0</v>
      </c>
      <c r="BX315" t="s">
        <v>77</v>
      </c>
      <c r="BY315">
        <v>2</v>
      </c>
      <c r="BZ315">
        <v>2</v>
      </c>
      <c r="CA315" t="s">
        <v>54</v>
      </c>
      <c r="CB315" t="s">
        <v>54</v>
      </c>
      <c r="CC315" t="s">
        <v>55</v>
      </c>
      <c r="CD315" t="s">
        <v>54</v>
      </c>
      <c r="CE315" t="s">
        <v>55</v>
      </c>
      <c r="CF315" t="s">
        <v>54</v>
      </c>
      <c r="CG315">
        <v>0</v>
      </c>
      <c r="CH315">
        <v>0</v>
      </c>
      <c r="CI315">
        <v>1</v>
      </c>
      <c r="CJ315">
        <v>0</v>
      </c>
      <c r="CK315">
        <v>1</v>
      </c>
      <c r="CL315">
        <v>0</v>
      </c>
      <c r="CM315">
        <f t="shared" si="42"/>
        <v>2</v>
      </c>
    </row>
    <row r="316" spans="1:91" x14ac:dyDescent="0.25">
      <c r="A316">
        <v>380</v>
      </c>
      <c r="B316">
        <v>19</v>
      </c>
      <c r="C316">
        <f t="shared" si="40"/>
        <v>1</v>
      </c>
      <c r="D316" t="s">
        <v>42</v>
      </c>
      <c r="E316">
        <v>2</v>
      </c>
      <c r="F316" t="s">
        <v>43</v>
      </c>
      <c r="G316">
        <v>2</v>
      </c>
      <c r="H316">
        <v>3</v>
      </c>
      <c r="I316" t="s">
        <v>80</v>
      </c>
      <c r="J316">
        <v>2</v>
      </c>
      <c r="M316" t="s">
        <v>8</v>
      </c>
      <c r="N316">
        <v>5</v>
      </c>
      <c r="O316" t="s">
        <v>55</v>
      </c>
      <c r="P316">
        <v>0</v>
      </c>
      <c r="Q316" t="s">
        <v>54</v>
      </c>
      <c r="R316">
        <v>1</v>
      </c>
      <c r="S316" t="s">
        <v>54</v>
      </c>
      <c r="T316">
        <v>1</v>
      </c>
      <c r="U316" t="s">
        <v>55</v>
      </c>
      <c r="V316">
        <v>0</v>
      </c>
      <c r="W316" t="s">
        <v>54</v>
      </c>
      <c r="X316">
        <v>1</v>
      </c>
      <c r="Y316" t="s">
        <v>55</v>
      </c>
      <c r="Z316">
        <v>0</v>
      </c>
      <c r="AA316" t="s">
        <v>54</v>
      </c>
      <c r="AB316">
        <v>1</v>
      </c>
      <c r="AC316">
        <f t="shared" si="33"/>
        <v>4</v>
      </c>
      <c r="AD316">
        <f t="shared" si="34"/>
        <v>1</v>
      </c>
      <c r="AE316" t="s">
        <v>54</v>
      </c>
      <c r="AF316">
        <v>1</v>
      </c>
      <c r="AG316" t="b">
        <v>0</v>
      </c>
      <c r="AH316">
        <v>1</v>
      </c>
      <c r="AI316" t="s">
        <v>57</v>
      </c>
      <c r="AJ316">
        <v>1</v>
      </c>
      <c r="AK316">
        <v>0</v>
      </c>
      <c r="AL316">
        <f t="shared" si="35"/>
        <v>5</v>
      </c>
      <c r="AM316">
        <f t="shared" si="36"/>
        <v>0</v>
      </c>
      <c r="AN316" t="s">
        <v>61</v>
      </c>
      <c r="AO316">
        <v>5</v>
      </c>
      <c r="AP316" t="s">
        <v>8</v>
      </c>
      <c r="AQ316">
        <v>6</v>
      </c>
      <c r="AR316" t="s">
        <v>63</v>
      </c>
      <c r="AS316" t="s">
        <v>64</v>
      </c>
      <c r="AT316" t="s">
        <v>61</v>
      </c>
      <c r="AU316" t="s">
        <v>63</v>
      </c>
      <c r="AV316">
        <v>4</v>
      </c>
      <c r="AW316">
        <v>3</v>
      </c>
      <c r="AX316">
        <v>5</v>
      </c>
      <c r="AY316">
        <v>2</v>
      </c>
      <c r="AZ316">
        <f t="shared" si="37"/>
        <v>14</v>
      </c>
      <c r="BA316">
        <f t="shared" si="38"/>
        <v>1</v>
      </c>
      <c r="BB316" t="s">
        <v>55</v>
      </c>
      <c r="BC316" t="s">
        <v>54</v>
      </c>
      <c r="BD316" t="s">
        <v>55</v>
      </c>
      <c r="BE316" t="s">
        <v>55</v>
      </c>
      <c r="BF316" t="s">
        <v>55</v>
      </c>
      <c r="BG316" t="s">
        <v>55</v>
      </c>
      <c r="BH316">
        <v>0</v>
      </c>
      <c r="BI316">
        <v>1</v>
      </c>
      <c r="BJ316">
        <v>0</v>
      </c>
      <c r="BK316">
        <v>0</v>
      </c>
      <c r="BL316">
        <v>2</v>
      </c>
      <c r="BM316">
        <v>0</v>
      </c>
      <c r="BN316">
        <f t="shared" si="41"/>
        <v>2</v>
      </c>
      <c r="BO316" t="s">
        <v>63</v>
      </c>
      <c r="BP316">
        <v>4</v>
      </c>
      <c r="BQ316" t="s">
        <v>54</v>
      </c>
      <c r="BR316">
        <v>1</v>
      </c>
      <c r="BS316" t="s">
        <v>69</v>
      </c>
      <c r="BT316">
        <v>1</v>
      </c>
      <c r="BU316" t="s">
        <v>73</v>
      </c>
      <c r="BV316">
        <v>2</v>
      </c>
      <c r="BX316" t="s">
        <v>77</v>
      </c>
      <c r="BY316">
        <v>2</v>
      </c>
      <c r="BZ316">
        <v>2</v>
      </c>
      <c r="CA316" t="s">
        <v>54</v>
      </c>
      <c r="CB316" t="s">
        <v>54</v>
      </c>
      <c r="CC316" t="s">
        <v>54</v>
      </c>
      <c r="CD316" t="s">
        <v>54</v>
      </c>
      <c r="CE316" t="s">
        <v>54</v>
      </c>
      <c r="CF316" t="s">
        <v>54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f t="shared" si="42"/>
        <v>0</v>
      </c>
    </row>
    <row r="317" spans="1:91" x14ac:dyDescent="0.25">
      <c r="A317">
        <v>381</v>
      </c>
      <c r="B317">
        <v>21</v>
      </c>
      <c r="C317">
        <f t="shared" si="40"/>
        <v>1</v>
      </c>
      <c r="D317" t="s">
        <v>42</v>
      </c>
      <c r="E317">
        <v>2</v>
      </c>
      <c r="F317" t="s">
        <v>43</v>
      </c>
      <c r="G317">
        <v>2</v>
      </c>
      <c r="H317">
        <v>3</v>
      </c>
      <c r="I317" t="s">
        <v>80</v>
      </c>
      <c r="J317">
        <v>2</v>
      </c>
      <c r="M317" t="s">
        <v>8</v>
      </c>
      <c r="N317">
        <v>5</v>
      </c>
      <c r="O317" t="s">
        <v>55</v>
      </c>
      <c r="P317">
        <v>0</v>
      </c>
      <c r="Q317" t="s">
        <v>54</v>
      </c>
      <c r="R317">
        <v>1</v>
      </c>
      <c r="S317" t="s">
        <v>54</v>
      </c>
      <c r="T317">
        <v>1</v>
      </c>
      <c r="U317" t="s">
        <v>55</v>
      </c>
      <c r="V317">
        <v>0</v>
      </c>
      <c r="W317" t="s">
        <v>54</v>
      </c>
      <c r="X317">
        <v>1</v>
      </c>
      <c r="Y317" t="s">
        <v>55</v>
      </c>
      <c r="Z317">
        <v>0</v>
      </c>
      <c r="AA317" t="s">
        <v>54</v>
      </c>
      <c r="AB317">
        <v>1</v>
      </c>
      <c r="AC317">
        <f t="shared" si="33"/>
        <v>4</v>
      </c>
      <c r="AD317">
        <f t="shared" si="34"/>
        <v>1</v>
      </c>
      <c r="AE317" t="s">
        <v>54</v>
      </c>
      <c r="AF317">
        <v>1</v>
      </c>
      <c r="AG317" t="b">
        <v>0</v>
      </c>
      <c r="AH317">
        <v>1</v>
      </c>
      <c r="AI317" t="s">
        <v>56</v>
      </c>
      <c r="AJ317">
        <v>0</v>
      </c>
      <c r="AK317">
        <v>0</v>
      </c>
      <c r="AL317">
        <f t="shared" si="35"/>
        <v>5</v>
      </c>
      <c r="AM317">
        <f t="shared" si="36"/>
        <v>0</v>
      </c>
      <c r="AN317" t="s">
        <v>63</v>
      </c>
      <c r="AO317">
        <v>4</v>
      </c>
      <c r="AP317" t="s">
        <v>23</v>
      </c>
      <c r="AQ317">
        <v>2</v>
      </c>
      <c r="AR317" t="s">
        <v>61</v>
      </c>
      <c r="AS317" t="s">
        <v>61</v>
      </c>
      <c r="AT317" t="s">
        <v>63</v>
      </c>
      <c r="AU317" t="s">
        <v>63</v>
      </c>
      <c r="AV317">
        <v>5</v>
      </c>
      <c r="AW317">
        <v>5</v>
      </c>
      <c r="AX317">
        <v>4</v>
      </c>
      <c r="AY317">
        <v>2</v>
      </c>
      <c r="AZ317">
        <f t="shared" si="37"/>
        <v>16</v>
      </c>
      <c r="BA317">
        <f t="shared" si="38"/>
        <v>2</v>
      </c>
      <c r="BB317" t="s">
        <v>54</v>
      </c>
      <c r="BC317" t="s">
        <v>54</v>
      </c>
      <c r="BD317" t="s">
        <v>55</v>
      </c>
      <c r="BE317" t="s">
        <v>54</v>
      </c>
      <c r="BF317" t="s">
        <v>55</v>
      </c>
      <c r="BG317" t="s">
        <v>54</v>
      </c>
      <c r="BH317">
        <v>1</v>
      </c>
      <c r="BI317">
        <v>1</v>
      </c>
      <c r="BJ317">
        <v>0</v>
      </c>
      <c r="BK317">
        <v>0</v>
      </c>
      <c r="BL317">
        <v>2</v>
      </c>
      <c r="BM317">
        <v>0</v>
      </c>
      <c r="BN317">
        <f t="shared" si="41"/>
        <v>2</v>
      </c>
      <c r="BO317" t="s">
        <v>61</v>
      </c>
      <c r="BP317">
        <v>5</v>
      </c>
      <c r="BQ317" t="s">
        <v>54</v>
      </c>
      <c r="BR317">
        <v>1</v>
      </c>
      <c r="BS317" t="s">
        <v>71</v>
      </c>
      <c r="BT317">
        <v>3</v>
      </c>
      <c r="BU317" t="s">
        <v>73</v>
      </c>
      <c r="BV317">
        <v>2</v>
      </c>
      <c r="BX317" t="s">
        <v>77</v>
      </c>
      <c r="BY317">
        <v>2</v>
      </c>
      <c r="BZ317">
        <v>2</v>
      </c>
      <c r="CA317" t="s">
        <v>54</v>
      </c>
      <c r="CB317" t="s">
        <v>54</v>
      </c>
      <c r="CC317" t="s">
        <v>54</v>
      </c>
      <c r="CD317" t="s">
        <v>55</v>
      </c>
      <c r="CE317" t="s">
        <v>55</v>
      </c>
      <c r="CF317" t="s">
        <v>55</v>
      </c>
      <c r="CG317">
        <v>0</v>
      </c>
      <c r="CH317">
        <v>0</v>
      </c>
      <c r="CI317">
        <v>0</v>
      </c>
      <c r="CJ317">
        <v>1</v>
      </c>
      <c r="CK317">
        <v>1</v>
      </c>
      <c r="CL317">
        <v>1</v>
      </c>
      <c r="CM317">
        <f t="shared" si="42"/>
        <v>3</v>
      </c>
    </row>
    <row r="318" spans="1:91" x14ac:dyDescent="0.25">
      <c r="A318">
        <v>381</v>
      </c>
      <c r="B318">
        <v>21</v>
      </c>
      <c r="C318">
        <f t="shared" si="40"/>
        <v>1</v>
      </c>
      <c r="D318" t="s">
        <v>42</v>
      </c>
      <c r="E318">
        <v>2</v>
      </c>
      <c r="F318" t="s">
        <v>43</v>
      </c>
      <c r="G318">
        <v>2</v>
      </c>
      <c r="H318">
        <v>3</v>
      </c>
      <c r="I318" t="s">
        <v>80</v>
      </c>
      <c r="J318">
        <v>2</v>
      </c>
      <c r="M318" t="s">
        <v>8</v>
      </c>
      <c r="N318">
        <v>5</v>
      </c>
      <c r="O318" t="s">
        <v>55</v>
      </c>
      <c r="P318">
        <v>0</v>
      </c>
      <c r="Q318" t="s">
        <v>54</v>
      </c>
      <c r="R318">
        <v>1</v>
      </c>
      <c r="S318" t="s">
        <v>54</v>
      </c>
      <c r="T318">
        <v>1</v>
      </c>
      <c r="U318" t="s">
        <v>55</v>
      </c>
      <c r="V318">
        <v>0</v>
      </c>
      <c r="W318" t="s">
        <v>54</v>
      </c>
      <c r="X318">
        <v>1</v>
      </c>
      <c r="Y318" t="s">
        <v>55</v>
      </c>
      <c r="Z318">
        <v>0</v>
      </c>
      <c r="AA318" t="s">
        <v>54</v>
      </c>
      <c r="AB318">
        <v>1</v>
      </c>
      <c r="AC318">
        <f t="shared" si="33"/>
        <v>4</v>
      </c>
      <c r="AD318">
        <f t="shared" si="34"/>
        <v>1</v>
      </c>
      <c r="AE318" t="s">
        <v>54</v>
      </c>
      <c r="AF318">
        <v>1</v>
      </c>
      <c r="AG318" t="b">
        <v>0</v>
      </c>
      <c r="AH318">
        <v>1</v>
      </c>
      <c r="AI318" t="s">
        <v>56</v>
      </c>
      <c r="AJ318">
        <v>0</v>
      </c>
      <c r="AK318">
        <v>0</v>
      </c>
      <c r="AL318">
        <f t="shared" si="35"/>
        <v>5</v>
      </c>
      <c r="AM318">
        <f t="shared" si="36"/>
        <v>0</v>
      </c>
      <c r="AN318" t="s">
        <v>63</v>
      </c>
      <c r="AO318">
        <v>4</v>
      </c>
      <c r="AP318" t="s">
        <v>23</v>
      </c>
      <c r="AQ318">
        <v>2</v>
      </c>
      <c r="AR318" t="s">
        <v>61</v>
      </c>
      <c r="AS318" t="s">
        <v>61</v>
      </c>
      <c r="AT318" t="s">
        <v>63</v>
      </c>
      <c r="AU318" t="s">
        <v>63</v>
      </c>
      <c r="AV318">
        <v>5</v>
      </c>
      <c r="AW318">
        <v>5</v>
      </c>
      <c r="AX318">
        <v>4</v>
      </c>
      <c r="AY318">
        <v>2</v>
      </c>
      <c r="AZ318">
        <f t="shared" si="37"/>
        <v>16</v>
      </c>
      <c r="BA318">
        <f t="shared" si="38"/>
        <v>2</v>
      </c>
      <c r="BB318" t="s">
        <v>54</v>
      </c>
      <c r="BC318" t="s">
        <v>54</v>
      </c>
      <c r="BD318" t="s">
        <v>55</v>
      </c>
      <c r="BE318" t="s">
        <v>55</v>
      </c>
      <c r="BF318" t="s">
        <v>54</v>
      </c>
      <c r="BG318" t="s">
        <v>54</v>
      </c>
      <c r="BH318">
        <v>1</v>
      </c>
      <c r="BI318">
        <v>1</v>
      </c>
      <c r="BJ318">
        <v>1</v>
      </c>
      <c r="BK318">
        <v>0</v>
      </c>
      <c r="BL318">
        <v>2</v>
      </c>
      <c r="BM318">
        <v>0</v>
      </c>
      <c r="BN318">
        <f t="shared" si="41"/>
        <v>2</v>
      </c>
      <c r="BO318" t="s">
        <v>61</v>
      </c>
      <c r="BP318">
        <v>5</v>
      </c>
      <c r="BQ318" t="s">
        <v>54</v>
      </c>
      <c r="BR318">
        <v>1</v>
      </c>
      <c r="BS318" t="s">
        <v>71</v>
      </c>
      <c r="BT318">
        <v>3</v>
      </c>
      <c r="BU318" t="s">
        <v>73</v>
      </c>
      <c r="BV318">
        <v>2</v>
      </c>
      <c r="BX318" t="s">
        <v>77</v>
      </c>
      <c r="BY318">
        <v>2</v>
      </c>
      <c r="BZ318">
        <v>2</v>
      </c>
      <c r="CA318" t="s">
        <v>54</v>
      </c>
      <c r="CB318" t="s">
        <v>54</v>
      </c>
      <c r="CC318" t="s">
        <v>54</v>
      </c>
      <c r="CD318" t="s">
        <v>55</v>
      </c>
      <c r="CE318" t="s">
        <v>55</v>
      </c>
      <c r="CF318" t="s">
        <v>55</v>
      </c>
      <c r="CG318">
        <v>0</v>
      </c>
      <c r="CH318">
        <v>0</v>
      </c>
      <c r="CI318">
        <v>0</v>
      </c>
      <c r="CJ318">
        <v>1</v>
      </c>
      <c r="CK318">
        <v>1</v>
      </c>
      <c r="CL318">
        <v>1</v>
      </c>
      <c r="CM318">
        <f t="shared" si="42"/>
        <v>3</v>
      </c>
    </row>
    <row r="319" spans="1:91" x14ac:dyDescent="0.25">
      <c r="A319">
        <v>383</v>
      </c>
      <c r="B319">
        <v>25</v>
      </c>
      <c r="C319">
        <f t="shared" si="40"/>
        <v>1</v>
      </c>
      <c r="D319" t="s">
        <v>41</v>
      </c>
      <c r="E319">
        <v>1</v>
      </c>
      <c r="I319" t="s">
        <v>81</v>
      </c>
      <c r="J319">
        <v>1</v>
      </c>
      <c r="K319" t="s">
        <v>47</v>
      </c>
      <c r="L319">
        <v>2</v>
      </c>
      <c r="M319" t="s">
        <v>50</v>
      </c>
      <c r="N319">
        <v>2</v>
      </c>
      <c r="O319" t="s">
        <v>54</v>
      </c>
      <c r="P319">
        <v>1</v>
      </c>
      <c r="Q319" t="s">
        <v>54</v>
      </c>
      <c r="R319">
        <v>1</v>
      </c>
      <c r="S319" t="s">
        <v>54</v>
      </c>
      <c r="T319">
        <v>1</v>
      </c>
      <c r="U319" t="s">
        <v>54</v>
      </c>
      <c r="V319">
        <v>1</v>
      </c>
      <c r="W319" t="s">
        <v>54</v>
      </c>
      <c r="X319">
        <v>1</v>
      </c>
      <c r="Y319" t="s">
        <v>54</v>
      </c>
      <c r="Z319">
        <v>1</v>
      </c>
      <c r="AA319" t="s">
        <v>54</v>
      </c>
      <c r="AB319">
        <v>1</v>
      </c>
      <c r="AC319">
        <f t="shared" si="33"/>
        <v>7</v>
      </c>
      <c r="AD319">
        <f t="shared" si="34"/>
        <v>2</v>
      </c>
      <c r="AE319" t="s">
        <v>54</v>
      </c>
      <c r="AF319">
        <v>1</v>
      </c>
      <c r="AG319" t="b">
        <v>0</v>
      </c>
      <c r="AH319">
        <v>1</v>
      </c>
      <c r="AI319" t="s">
        <v>56</v>
      </c>
      <c r="AJ319">
        <v>0</v>
      </c>
      <c r="AK319">
        <v>0</v>
      </c>
      <c r="AL319">
        <f t="shared" si="35"/>
        <v>8</v>
      </c>
      <c r="AM319">
        <f t="shared" si="36"/>
        <v>2</v>
      </c>
      <c r="AN319" t="s">
        <v>63</v>
      </c>
      <c r="AO319">
        <v>4</v>
      </c>
      <c r="AP319" t="s">
        <v>23</v>
      </c>
      <c r="AQ319">
        <v>2</v>
      </c>
      <c r="AR319" t="s">
        <v>61</v>
      </c>
      <c r="AS319" t="s">
        <v>61</v>
      </c>
      <c r="AT319" t="s">
        <v>63</v>
      </c>
      <c r="AU319" t="s">
        <v>62</v>
      </c>
      <c r="AV319">
        <v>5</v>
      </c>
      <c r="AW319">
        <v>5</v>
      </c>
      <c r="AX319">
        <v>4</v>
      </c>
      <c r="AY319">
        <v>4</v>
      </c>
      <c r="AZ319">
        <f t="shared" si="37"/>
        <v>18</v>
      </c>
      <c r="BA319">
        <f t="shared" si="38"/>
        <v>2</v>
      </c>
      <c r="BB319" t="s">
        <v>55</v>
      </c>
      <c r="BC319" t="s">
        <v>55</v>
      </c>
      <c r="BD319" t="s">
        <v>55</v>
      </c>
      <c r="BE319" t="s">
        <v>55</v>
      </c>
      <c r="BF319" t="s">
        <v>55</v>
      </c>
      <c r="BG319" t="s">
        <v>54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3</v>
      </c>
      <c r="BN319">
        <f t="shared" si="41"/>
        <v>3</v>
      </c>
      <c r="BO319" t="s">
        <v>63</v>
      </c>
      <c r="BP319">
        <v>4</v>
      </c>
      <c r="BQ319" t="s">
        <v>54</v>
      </c>
      <c r="BR319">
        <v>1</v>
      </c>
      <c r="BS319" t="s">
        <v>69</v>
      </c>
      <c r="BT319">
        <v>1</v>
      </c>
      <c r="BU319" t="s">
        <v>8</v>
      </c>
      <c r="BV319">
        <v>1</v>
      </c>
      <c r="BW319" t="s">
        <v>23</v>
      </c>
      <c r="BX319" t="s">
        <v>77</v>
      </c>
      <c r="BY319">
        <v>2</v>
      </c>
      <c r="BZ319">
        <v>2</v>
      </c>
      <c r="CA319" t="s">
        <v>54</v>
      </c>
      <c r="CB319" t="s">
        <v>54</v>
      </c>
      <c r="CC319" t="s">
        <v>55</v>
      </c>
      <c r="CD319" t="s">
        <v>55</v>
      </c>
      <c r="CE319" t="s">
        <v>55</v>
      </c>
      <c r="CF319" t="s">
        <v>55</v>
      </c>
      <c r="CG319">
        <v>0</v>
      </c>
      <c r="CH319">
        <v>0</v>
      </c>
      <c r="CI319">
        <v>1</v>
      </c>
      <c r="CJ319">
        <v>1</v>
      </c>
      <c r="CK319">
        <v>1</v>
      </c>
      <c r="CL319">
        <v>1</v>
      </c>
      <c r="CM319">
        <f t="shared" si="42"/>
        <v>4</v>
      </c>
    </row>
    <row r="320" spans="1:91" x14ac:dyDescent="0.25">
      <c r="A320">
        <v>384</v>
      </c>
      <c r="B320">
        <v>56</v>
      </c>
      <c r="C320">
        <f t="shared" si="40"/>
        <v>3</v>
      </c>
      <c r="D320" t="s">
        <v>41</v>
      </c>
      <c r="E320">
        <v>1</v>
      </c>
      <c r="I320" t="s">
        <v>81</v>
      </c>
      <c r="J320">
        <v>1</v>
      </c>
      <c r="K320" t="s">
        <v>46</v>
      </c>
      <c r="L320">
        <v>1</v>
      </c>
      <c r="M320" t="s">
        <v>51</v>
      </c>
      <c r="N320">
        <v>3</v>
      </c>
      <c r="O320" t="s">
        <v>55</v>
      </c>
      <c r="P320">
        <v>0</v>
      </c>
      <c r="Q320" t="s">
        <v>55</v>
      </c>
      <c r="R320">
        <v>0</v>
      </c>
      <c r="S320" t="s">
        <v>55</v>
      </c>
      <c r="T320">
        <v>0</v>
      </c>
      <c r="U320" t="s">
        <v>55</v>
      </c>
      <c r="V320">
        <v>0</v>
      </c>
      <c r="W320" t="s">
        <v>55</v>
      </c>
      <c r="X320">
        <v>0</v>
      </c>
      <c r="Y320" t="s">
        <v>55</v>
      </c>
      <c r="Z320">
        <v>0</v>
      </c>
      <c r="AA320" t="s">
        <v>54</v>
      </c>
      <c r="AB320">
        <v>1</v>
      </c>
      <c r="AC320">
        <f t="shared" si="33"/>
        <v>1</v>
      </c>
      <c r="AD320">
        <f t="shared" si="34"/>
        <v>0</v>
      </c>
      <c r="AE320" t="s">
        <v>54</v>
      </c>
      <c r="AF320">
        <v>1</v>
      </c>
      <c r="AG320" t="b">
        <v>0</v>
      </c>
      <c r="AH320">
        <v>1</v>
      </c>
      <c r="AI320" t="s">
        <v>56</v>
      </c>
      <c r="AJ320">
        <v>0</v>
      </c>
      <c r="AK320">
        <v>0</v>
      </c>
      <c r="AL320">
        <f t="shared" si="35"/>
        <v>2</v>
      </c>
      <c r="AM320">
        <f t="shared" si="36"/>
        <v>0</v>
      </c>
      <c r="AN320" t="s">
        <v>63</v>
      </c>
      <c r="AO320">
        <v>4</v>
      </c>
      <c r="AP320" t="s">
        <v>65</v>
      </c>
      <c r="AQ320">
        <v>1</v>
      </c>
      <c r="AR320" t="s">
        <v>63</v>
      </c>
      <c r="AS320" t="s">
        <v>62</v>
      </c>
      <c r="AT320" t="s">
        <v>63</v>
      </c>
      <c r="AU320" t="s">
        <v>63</v>
      </c>
      <c r="AV320">
        <v>4</v>
      </c>
      <c r="AW320">
        <v>2</v>
      </c>
      <c r="AX320">
        <v>4</v>
      </c>
      <c r="AY320">
        <v>2</v>
      </c>
      <c r="AZ320">
        <f t="shared" si="37"/>
        <v>12</v>
      </c>
      <c r="BA320">
        <f t="shared" si="38"/>
        <v>1</v>
      </c>
      <c r="BB320" t="s">
        <v>55</v>
      </c>
      <c r="BC320" t="s">
        <v>55</v>
      </c>
      <c r="BD320" t="s">
        <v>55</v>
      </c>
      <c r="BE320" t="s">
        <v>55</v>
      </c>
      <c r="BF320" t="s">
        <v>55</v>
      </c>
      <c r="BG320" t="s">
        <v>54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3</v>
      </c>
      <c r="BN320">
        <f t="shared" si="41"/>
        <v>3</v>
      </c>
      <c r="BO320" t="s">
        <v>68</v>
      </c>
      <c r="BP320">
        <v>2</v>
      </c>
      <c r="BQ320" t="s">
        <v>55</v>
      </c>
      <c r="BR320">
        <v>0</v>
      </c>
      <c r="BX320" t="s">
        <v>77</v>
      </c>
      <c r="BY320">
        <v>2</v>
      </c>
      <c r="BZ320">
        <v>2</v>
      </c>
      <c r="CA320" t="s">
        <v>55</v>
      </c>
      <c r="CB320" t="s">
        <v>55</v>
      </c>
      <c r="CC320" t="s">
        <v>55</v>
      </c>
      <c r="CD320" t="s">
        <v>54</v>
      </c>
      <c r="CE320" t="s">
        <v>55</v>
      </c>
      <c r="CF320" t="s">
        <v>55</v>
      </c>
      <c r="CG320">
        <v>1</v>
      </c>
      <c r="CH320">
        <v>1</v>
      </c>
      <c r="CI320">
        <v>1</v>
      </c>
      <c r="CJ320">
        <v>0</v>
      </c>
      <c r="CK320">
        <v>1</v>
      </c>
      <c r="CL320">
        <v>1</v>
      </c>
      <c r="CM320">
        <f t="shared" si="42"/>
        <v>5</v>
      </c>
    </row>
    <row r="321" spans="1:91" x14ac:dyDescent="0.25">
      <c r="A321">
        <v>385</v>
      </c>
      <c r="B321">
        <v>26</v>
      </c>
      <c r="C321">
        <f t="shared" si="40"/>
        <v>1</v>
      </c>
      <c r="D321" t="s">
        <v>41</v>
      </c>
      <c r="E321">
        <v>1</v>
      </c>
      <c r="I321" t="s">
        <v>81</v>
      </c>
      <c r="J321">
        <v>1</v>
      </c>
      <c r="K321" t="s">
        <v>46</v>
      </c>
      <c r="L321">
        <v>1</v>
      </c>
      <c r="M321" t="s">
        <v>49</v>
      </c>
      <c r="N321">
        <v>1</v>
      </c>
      <c r="O321" t="s">
        <v>55</v>
      </c>
      <c r="P321">
        <v>0</v>
      </c>
      <c r="Q321" t="s">
        <v>54</v>
      </c>
      <c r="R321">
        <v>1</v>
      </c>
      <c r="S321" t="s">
        <v>55</v>
      </c>
      <c r="T321">
        <v>0</v>
      </c>
      <c r="U321" t="s">
        <v>55</v>
      </c>
      <c r="V321">
        <v>0</v>
      </c>
      <c r="W321" t="s">
        <v>55</v>
      </c>
      <c r="X321">
        <v>0</v>
      </c>
      <c r="Y321" t="s">
        <v>55</v>
      </c>
      <c r="Z321">
        <v>0</v>
      </c>
      <c r="AA321" t="s">
        <v>54</v>
      </c>
      <c r="AB321">
        <v>1</v>
      </c>
      <c r="AC321">
        <f t="shared" ref="AC321:AC332" si="43">SUM(P321,R321,T321,V321,X321,Z321,AB321)</f>
        <v>2</v>
      </c>
      <c r="AD321">
        <f t="shared" si="34"/>
        <v>0</v>
      </c>
      <c r="AE321" t="s">
        <v>54</v>
      </c>
      <c r="AF321">
        <v>1</v>
      </c>
      <c r="AG321" t="b">
        <v>0</v>
      </c>
      <c r="AH321">
        <v>1</v>
      </c>
      <c r="AI321" t="s">
        <v>56</v>
      </c>
      <c r="AJ321">
        <v>0</v>
      </c>
      <c r="AK321">
        <v>0</v>
      </c>
      <c r="AL321">
        <f t="shared" si="35"/>
        <v>3</v>
      </c>
      <c r="AM321">
        <f t="shared" si="36"/>
        <v>0</v>
      </c>
      <c r="AN321" t="s">
        <v>62</v>
      </c>
      <c r="AO321">
        <v>2</v>
      </c>
      <c r="AP321" t="s">
        <v>12</v>
      </c>
      <c r="AQ321">
        <v>4</v>
      </c>
      <c r="AR321" t="s">
        <v>63</v>
      </c>
      <c r="AS321" t="s">
        <v>62</v>
      </c>
      <c r="AT321" t="s">
        <v>63</v>
      </c>
      <c r="AU321" t="s">
        <v>63</v>
      </c>
      <c r="AV321">
        <v>4</v>
      </c>
      <c r="AW321">
        <v>2</v>
      </c>
      <c r="AX321">
        <v>4</v>
      </c>
      <c r="AY321">
        <v>2</v>
      </c>
      <c r="AZ321">
        <f t="shared" si="37"/>
        <v>12</v>
      </c>
      <c r="BA321">
        <f t="shared" si="38"/>
        <v>1</v>
      </c>
      <c r="BB321" t="s">
        <v>54</v>
      </c>
      <c r="BC321" t="s">
        <v>55</v>
      </c>
      <c r="BD321" t="s">
        <v>55</v>
      </c>
      <c r="BE321" t="s">
        <v>55</v>
      </c>
      <c r="BF321" t="s">
        <v>55</v>
      </c>
      <c r="BG321" t="s">
        <v>55</v>
      </c>
      <c r="BH321">
        <v>1</v>
      </c>
      <c r="BI321">
        <v>0</v>
      </c>
      <c r="BJ321">
        <v>0</v>
      </c>
      <c r="BK321">
        <v>0</v>
      </c>
      <c r="BL321">
        <v>2</v>
      </c>
      <c r="BM321">
        <v>0</v>
      </c>
      <c r="BN321">
        <f t="shared" si="41"/>
        <v>2</v>
      </c>
      <c r="BO321" t="s">
        <v>68</v>
      </c>
      <c r="BP321">
        <v>2</v>
      </c>
      <c r="BQ321" t="s">
        <v>55</v>
      </c>
      <c r="BR321">
        <v>0</v>
      </c>
      <c r="BX321" t="s">
        <v>77</v>
      </c>
      <c r="BY321">
        <v>2</v>
      </c>
      <c r="BZ321">
        <v>2</v>
      </c>
      <c r="CA321" t="s">
        <v>54</v>
      </c>
      <c r="CB321" t="s">
        <v>54</v>
      </c>
      <c r="CC321" t="s">
        <v>55</v>
      </c>
      <c r="CD321" t="s">
        <v>55</v>
      </c>
      <c r="CE321" t="s">
        <v>55</v>
      </c>
      <c r="CF321" t="s">
        <v>55</v>
      </c>
      <c r="CG321">
        <v>0</v>
      </c>
      <c r="CH321">
        <v>0</v>
      </c>
      <c r="CI321">
        <v>1</v>
      </c>
      <c r="CJ321">
        <v>1</v>
      </c>
      <c r="CK321">
        <v>1</v>
      </c>
      <c r="CL321">
        <v>1</v>
      </c>
      <c r="CM321">
        <f t="shared" si="42"/>
        <v>4</v>
      </c>
    </row>
    <row r="322" spans="1:91" x14ac:dyDescent="0.25">
      <c r="A322">
        <v>386</v>
      </c>
      <c r="B322">
        <v>30</v>
      </c>
      <c r="C322">
        <f t="shared" si="40"/>
        <v>1</v>
      </c>
      <c r="D322" t="s">
        <v>42</v>
      </c>
      <c r="E322">
        <v>2</v>
      </c>
      <c r="I322" t="s">
        <v>81</v>
      </c>
      <c r="J322">
        <v>1</v>
      </c>
      <c r="K322" t="s">
        <v>46</v>
      </c>
      <c r="L322">
        <v>1</v>
      </c>
      <c r="M322" t="s">
        <v>51</v>
      </c>
      <c r="N322">
        <v>3</v>
      </c>
      <c r="O322" t="s">
        <v>55</v>
      </c>
      <c r="P322">
        <v>0</v>
      </c>
      <c r="Q322" t="s">
        <v>54</v>
      </c>
      <c r="R322">
        <v>1</v>
      </c>
      <c r="S322" t="s">
        <v>55</v>
      </c>
      <c r="T322">
        <v>0</v>
      </c>
      <c r="U322" t="s">
        <v>55</v>
      </c>
      <c r="V322">
        <v>0</v>
      </c>
      <c r="W322" t="s">
        <v>55</v>
      </c>
      <c r="X322">
        <v>0</v>
      </c>
      <c r="Y322" t="s">
        <v>55</v>
      </c>
      <c r="Z322">
        <v>0</v>
      </c>
      <c r="AA322" t="s">
        <v>54</v>
      </c>
      <c r="AB322">
        <v>1</v>
      </c>
      <c r="AC322">
        <f t="shared" si="43"/>
        <v>2</v>
      </c>
      <c r="AD322">
        <f t="shared" si="34"/>
        <v>0</v>
      </c>
      <c r="AE322" t="s">
        <v>55</v>
      </c>
      <c r="AF322">
        <v>0</v>
      </c>
      <c r="AL322">
        <f t="shared" si="35"/>
        <v>2</v>
      </c>
      <c r="AM322">
        <f t="shared" si="36"/>
        <v>0</v>
      </c>
      <c r="AN322" t="s">
        <v>64</v>
      </c>
      <c r="AO322">
        <v>3</v>
      </c>
      <c r="AP322" t="s">
        <v>12</v>
      </c>
      <c r="AQ322">
        <v>4</v>
      </c>
      <c r="AR322" t="s">
        <v>63</v>
      </c>
      <c r="AS322" t="s">
        <v>62</v>
      </c>
      <c r="AT322" t="s">
        <v>63</v>
      </c>
      <c r="AU322" t="s">
        <v>63</v>
      </c>
      <c r="AV322">
        <v>4</v>
      </c>
      <c r="AW322">
        <v>2</v>
      </c>
      <c r="AX322">
        <v>4</v>
      </c>
      <c r="AY322">
        <v>2</v>
      </c>
      <c r="AZ322">
        <f t="shared" si="37"/>
        <v>12</v>
      </c>
      <c r="BA322">
        <f t="shared" si="38"/>
        <v>1</v>
      </c>
      <c r="BB322" t="s">
        <v>55</v>
      </c>
      <c r="BC322" t="s">
        <v>55</v>
      </c>
      <c r="BD322" t="s">
        <v>55</v>
      </c>
      <c r="BE322" t="s">
        <v>55</v>
      </c>
      <c r="BF322" t="s">
        <v>55</v>
      </c>
      <c r="BG322" t="s">
        <v>54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3</v>
      </c>
      <c r="BN322">
        <f t="shared" si="41"/>
        <v>3</v>
      </c>
      <c r="BO322" t="s">
        <v>68</v>
      </c>
      <c r="BP322">
        <v>2</v>
      </c>
      <c r="BQ322" t="s">
        <v>55</v>
      </c>
      <c r="BR322">
        <v>0</v>
      </c>
      <c r="BX322" t="s">
        <v>78</v>
      </c>
      <c r="BY322">
        <v>1</v>
      </c>
      <c r="BZ322">
        <v>1</v>
      </c>
      <c r="CA322" t="s">
        <v>54</v>
      </c>
      <c r="CB322" t="s">
        <v>54</v>
      </c>
      <c r="CC322" t="s">
        <v>55</v>
      </c>
      <c r="CD322" t="s">
        <v>55</v>
      </c>
      <c r="CE322" t="s">
        <v>55</v>
      </c>
      <c r="CF322" t="s">
        <v>55</v>
      </c>
      <c r="CG322">
        <v>0</v>
      </c>
      <c r="CH322">
        <v>0</v>
      </c>
      <c r="CI322">
        <v>1</v>
      </c>
      <c r="CJ322">
        <v>1</v>
      </c>
      <c r="CK322">
        <v>1</v>
      </c>
      <c r="CL322">
        <v>1</v>
      </c>
      <c r="CM322">
        <f t="shared" si="42"/>
        <v>4</v>
      </c>
    </row>
    <row r="323" spans="1:91" x14ac:dyDescent="0.25">
      <c r="A323">
        <v>387</v>
      </c>
      <c r="B323">
        <v>26</v>
      </c>
      <c r="C323">
        <f t="shared" si="40"/>
        <v>1</v>
      </c>
      <c r="D323" t="s">
        <v>41</v>
      </c>
      <c r="E323">
        <v>1</v>
      </c>
      <c r="I323" t="s">
        <v>81</v>
      </c>
      <c r="J323">
        <v>1</v>
      </c>
      <c r="K323" t="s">
        <v>46</v>
      </c>
      <c r="L323">
        <v>1</v>
      </c>
      <c r="M323" t="s">
        <v>49</v>
      </c>
      <c r="N323">
        <v>1</v>
      </c>
      <c r="O323" t="s">
        <v>55</v>
      </c>
      <c r="P323">
        <v>0</v>
      </c>
      <c r="Q323" t="s">
        <v>54</v>
      </c>
      <c r="R323">
        <v>1</v>
      </c>
      <c r="S323" t="s">
        <v>55</v>
      </c>
      <c r="T323">
        <v>0</v>
      </c>
      <c r="U323" t="s">
        <v>55</v>
      </c>
      <c r="V323">
        <v>0</v>
      </c>
      <c r="W323" t="s">
        <v>55</v>
      </c>
      <c r="X323">
        <v>0</v>
      </c>
      <c r="Y323" t="s">
        <v>55</v>
      </c>
      <c r="Z323">
        <v>0</v>
      </c>
      <c r="AA323" t="s">
        <v>54</v>
      </c>
      <c r="AB323">
        <v>1</v>
      </c>
      <c r="AC323">
        <f t="shared" si="43"/>
        <v>2</v>
      </c>
      <c r="AD323">
        <f t="shared" ref="AD323:AD360" si="44">IF(AC323&gt;5,2,IF(AC323&lt;4,0,1))</f>
        <v>0</v>
      </c>
      <c r="AE323" t="s">
        <v>54</v>
      </c>
      <c r="AF323">
        <v>1</v>
      </c>
      <c r="AG323" t="b">
        <v>0</v>
      </c>
      <c r="AH323">
        <v>1</v>
      </c>
      <c r="AI323" t="s">
        <v>56</v>
      </c>
      <c r="AJ323">
        <v>0</v>
      </c>
      <c r="AK323">
        <v>0</v>
      </c>
      <c r="AL323">
        <f t="shared" ref="AL323:AL360" si="45">SUM(AC323,AH323,AK323)</f>
        <v>3</v>
      </c>
      <c r="AM323">
        <f t="shared" ref="AM323:AM360" si="46">IF(AL323&gt;7,2,IF(AL323&lt;6,0,1))</f>
        <v>0</v>
      </c>
      <c r="AN323" t="s">
        <v>63</v>
      </c>
      <c r="AO323">
        <v>4</v>
      </c>
      <c r="AP323" t="s">
        <v>23</v>
      </c>
      <c r="AQ323">
        <v>2</v>
      </c>
      <c r="AR323" t="s">
        <v>63</v>
      </c>
      <c r="AS323" t="s">
        <v>63</v>
      </c>
      <c r="AT323" t="s">
        <v>63</v>
      </c>
      <c r="AU323" t="s">
        <v>63</v>
      </c>
      <c r="AV323">
        <v>4</v>
      </c>
      <c r="AW323">
        <v>4</v>
      </c>
      <c r="AX323">
        <v>4</v>
      </c>
      <c r="AY323">
        <v>2</v>
      </c>
      <c r="AZ323">
        <f t="shared" ref="AZ323:AZ360" si="47">SUM(AV323:AY323)</f>
        <v>14</v>
      </c>
      <c r="BA323">
        <f t="shared" ref="BA323:BA360" si="48">IF(AZ323&gt;15,2,IF(AZ323&lt;12,0,1))</f>
        <v>1</v>
      </c>
      <c r="BB323" t="s">
        <v>55</v>
      </c>
      <c r="BC323" t="s">
        <v>55</v>
      </c>
      <c r="BD323" t="s">
        <v>54</v>
      </c>
      <c r="BE323" t="s">
        <v>55</v>
      </c>
      <c r="BF323" t="s">
        <v>55</v>
      </c>
      <c r="BG323" t="s">
        <v>55</v>
      </c>
      <c r="BH323">
        <v>0</v>
      </c>
      <c r="BI323">
        <v>0</v>
      </c>
      <c r="BJ323">
        <v>0</v>
      </c>
      <c r="BK323">
        <v>1</v>
      </c>
      <c r="BL323">
        <v>0</v>
      </c>
      <c r="BM323">
        <v>0</v>
      </c>
      <c r="BN323">
        <f t="shared" si="41"/>
        <v>1</v>
      </c>
      <c r="BO323" t="s">
        <v>63</v>
      </c>
      <c r="BP323">
        <v>4</v>
      </c>
      <c r="BQ323" t="s">
        <v>54</v>
      </c>
      <c r="BR323">
        <v>1</v>
      </c>
      <c r="BS323" t="s">
        <v>69</v>
      </c>
      <c r="BT323">
        <v>1</v>
      </c>
      <c r="BU323" t="s">
        <v>73</v>
      </c>
      <c r="BV323">
        <v>2</v>
      </c>
      <c r="BX323" t="s">
        <v>78</v>
      </c>
      <c r="BY323">
        <v>1</v>
      </c>
      <c r="BZ323">
        <v>1</v>
      </c>
      <c r="CA323" t="s">
        <v>54</v>
      </c>
      <c r="CB323" t="s">
        <v>55</v>
      </c>
      <c r="CC323" t="s">
        <v>55</v>
      </c>
      <c r="CD323" t="s">
        <v>55</v>
      </c>
      <c r="CE323" t="s">
        <v>54</v>
      </c>
      <c r="CF323" t="s">
        <v>55</v>
      </c>
      <c r="CG323">
        <v>0</v>
      </c>
      <c r="CH323">
        <v>1</v>
      </c>
      <c r="CI323">
        <v>1</v>
      </c>
      <c r="CJ323">
        <v>1</v>
      </c>
      <c r="CK323">
        <v>0</v>
      </c>
      <c r="CL323">
        <v>1</v>
      </c>
      <c r="CM323">
        <f t="shared" si="42"/>
        <v>4</v>
      </c>
    </row>
    <row r="324" spans="1:91" x14ac:dyDescent="0.25">
      <c r="A324">
        <v>388</v>
      </c>
      <c r="B324">
        <v>28</v>
      </c>
      <c r="C324">
        <f t="shared" si="40"/>
        <v>1</v>
      </c>
      <c r="D324" t="s">
        <v>41</v>
      </c>
      <c r="E324">
        <v>1</v>
      </c>
      <c r="I324" t="s">
        <v>81</v>
      </c>
      <c r="J324">
        <v>1</v>
      </c>
      <c r="K324" t="s">
        <v>46</v>
      </c>
      <c r="L324">
        <v>1</v>
      </c>
      <c r="M324" t="s">
        <v>51</v>
      </c>
      <c r="N324">
        <v>3</v>
      </c>
      <c r="O324" t="s">
        <v>55</v>
      </c>
      <c r="P324">
        <v>0</v>
      </c>
      <c r="Q324" t="s">
        <v>54</v>
      </c>
      <c r="R324">
        <v>1</v>
      </c>
      <c r="S324" t="s">
        <v>55</v>
      </c>
      <c r="T324">
        <v>0</v>
      </c>
      <c r="U324" t="s">
        <v>55</v>
      </c>
      <c r="V324">
        <v>0</v>
      </c>
      <c r="W324" t="s">
        <v>55</v>
      </c>
      <c r="X324">
        <v>0</v>
      </c>
      <c r="Y324" t="s">
        <v>55</v>
      </c>
      <c r="Z324">
        <v>0</v>
      </c>
      <c r="AA324" t="s">
        <v>54</v>
      </c>
      <c r="AB324">
        <v>1</v>
      </c>
      <c r="AC324">
        <f t="shared" si="43"/>
        <v>2</v>
      </c>
      <c r="AD324">
        <f t="shared" si="44"/>
        <v>0</v>
      </c>
      <c r="AE324" t="s">
        <v>54</v>
      </c>
      <c r="AF324">
        <v>1</v>
      </c>
      <c r="AG324" t="b">
        <v>0</v>
      </c>
      <c r="AH324">
        <v>1</v>
      </c>
      <c r="AI324" t="s">
        <v>56</v>
      </c>
      <c r="AJ324">
        <v>0</v>
      </c>
      <c r="AK324">
        <v>0</v>
      </c>
      <c r="AL324">
        <f t="shared" si="45"/>
        <v>3</v>
      </c>
      <c r="AM324">
        <f t="shared" si="46"/>
        <v>0</v>
      </c>
      <c r="AN324" t="s">
        <v>64</v>
      </c>
      <c r="AO324">
        <v>3</v>
      </c>
      <c r="AP324" t="s">
        <v>23</v>
      </c>
      <c r="AQ324">
        <v>2</v>
      </c>
      <c r="AR324" t="s">
        <v>63</v>
      </c>
      <c r="AS324" t="s">
        <v>63</v>
      </c>
      <c r="AT324" t="s">
        <v>63</v>
      </c>
      <c r="AU324" t="s">
        <v>63</v>
      </c>
      <c r="AV324">
        <v>4</v>
      </c>
      <c r="AW324">
        <v>4</v>
      </c>
      <c r="AX324">
        <v>4</v>
      </c>
      <c r="AY324">
        <v>2</v>
      </c>
      <c r="AZ324">
        <f t="shared" si="47"/>
        <v>14</v>
      </c>
      <c r="BA324">
        <f t="shared" si="48"/>
        <v>1</v>
      </c>
      <c r="BB324" t="s">
        <v>55</v>
      </c>
      <c r="BC324" t="s">
        <v>55</v>
      </c>
      <c r="BD324" t="s">
        <v>54</v>
      </c>
      <c r="BE324" t="s">
        <v>55</v>
      </c>
      <c r="BF324" t="s">
        <v>55</v>
      </c>
      <c r="BG324" t="s">
        <v>55</v>
      </c>
      <c r="BH324">
        <v>0</v>
      </c>
      <c r="BI324">
        <v>0</v>
      </c>
      <c r="BJ324">
        <v>0</v>
      </c>
      <c r="BK324">
        <v>1</v>
      </c>
      <c r="BL324">
        <v>0</v>
      </c>
      <c r="BM324">
        <v>0</v>
      </c>
      <c r="BN324">
        <f t="shared" si="41"/>
        <v>1</v>
      </c>
      <c r="BO324" t="s">
        <v>68</v>
      </c>
      <c r="BP324">
        <v>2</v>
      </c>
      <c r="BQ324" t="s">
        <v>54</v>
      </c>
      <c r="BR324">
        <v>1</v>
      </c>
      <c r="BS324" t="s">
        <v>69</v>
      </c>
      <c r="BT324">
        <v>1</v>
      </c>
      <c r="BU324" t="s">
        <v>8</v>
      </c>
      <c r="BV324">
        <v>1</v>
      </c>
      <c r="BW324" t="s">
        <v>23</v>
      </c>
      <c r="BX324" t="s">
        <v>78</v>
      </c>
      <c r="BY324">
        <v>1</v>
      </c>
      <c r="BZ324">
        <v>1</v>
      </c>
      <c r="CA324" t="s">
        <v>54</v>
      </c>
      <c r="CB324" t="s">
        <v>54</v>
      </c>
      <c r="CC324" t="s">
        <v>55</v>
      </c>
      <c r="CD324" t="s">
        <v>54</v>
      </c>
      <c r="CE324" t="s">
        <v>55</v>
      </c>
      <c r="CF324" t="s">
        <v>55</v>
      </c>
      <c r="CG324">
        <v>0</v>
      </c>
      <c r="CH324">
        <v>0</v>
      </c>
      <c r="CI324">
        <v>1</v>
      </c>
      <c r="CJ324">
        <v>0</v>
      </c>
      <c r="CK324">
        <v>1</v>
      </c>
      <c r="CL324">
        <v>1</v>
      </c>
      <c r="CM324">
        <f t="shared" si="42"/>
        <v>3</v>
      </c>
    </row>
    <row r="325" spans="1:91" x14ac:dyDescent="0.25">
      <c r="A325">
        <v>389</v>
      </c>
      <c r="B325">
        <v>29</v>
      </c>
      <c r="C325">
        <f t="shared" si="40"/>
        <v>1</v>
      </c>
      <c r="D325" t="s">
        <v>42</v>
      </c>
      <c r="E325">
        <v>2</v>
      </c>
      <c r="I325" t="s">
        <v>81</v>
      </c>
      <c r="J325">
        <v>1</v>
      </c>
      <c r="K325" t="s">
        <v>46</v>
      </c>
      <c r="L325">
        <v>1</v>
      </c>
      <c r="M325" t="s">
        <v>50</v>
      </c>
      <c r="N325">
        <v>2</v>
      </c>
      <c r="O325" t="s">
        <v>55</v>
      </c>
      <c r="P325">
        <v>0</v>
      </c>
      <c r="Q325" t="s">
        <v>54</v>
      </c>
      <c r="R325">
        <v>1</v>
      </c>
      <c r="S325" t="s">
        <v>55</v>
      </c>
      <c r="T325">
        <v>0</v>
      </c>
      <c r="U325" t="s">
        <v>55</v>
      </c>
      <c r="V325">
        <v>0</v>
      </c>
      <c r="W325" t="s">
        <v>55</v>
      </c>
      <c r="X325">
        <v>0</v>
      </c>
      <c r="Y325" t="s">
        <v>54</v>
      </c>
      <c r="Z325">
        <v>1</v>
      </c>
      <c r="AA325" t="s">
        <v>54</v>
      </c>
      <c r="AB325">
        <v>1</v>
      </c>
      <c r="AC325">
        <f t="shared" si="43"/>
        <v>3</v>
      </c>
      <c r="AD325">
        <f t="shared" si="44"/>
        <v>0</v>
      </c>
      <c r="AE325" t="s">
        <v>55</v>
      </c>
      <c r="AF325">
        <v>0</v>
      </c>
      <c r="AL325">
        <f t="shared" si="45"/>
        <v>3</v>
      </c>
      <c r="AM325">
        <f t="shared" si="46"/>
        <v>0</v>
      </c>
      <c r="AN325" t="s">
        <v>63</v>
      </c>
      <c r="AO325">
        <v>4</v>
      </c>
      <c r="AP325" t="s">
        <v>67</v>
      </c>
      <c r="AQ325">
        <v>5</v>
      </c>
      <c r="AR325" t="s">
        <v>63</v>
      </c>
      <c r="AS325" t="s">
        <v>63</v>
      </c>
      <c r="AT325" t="s">
        <v>63</v>
      </c>
      <c r="AU325" t="s">
        <v>63</v>
      </c>
      <c r="AV325">
        <v>4</v>
      </c>
      <c r="AW325">
        <v>4</v>
      </c>
      <c r="AX325">
        <v>4</v>
      </c>
      <c r="AY325">
        <v>2</v>
      </c>
      <c r="AZ325">
        <f t="shared" si="47"/>
        <v>14</v>
      </c>
      <c r="BA325">
        <f t="shared" si="48"/>
        <v>1</v>
      </c>
      <c r="BB325" t="s">
        <v>55</v>
      </c>
      <c r="BC325" t="s">
        <v>55</v>
      </c>
      <c r="BD325" t="s">
        <v>54</v>
      </c>
      <c r="BE325" t="s">
        <v>55</v>
      </c>
      <c r="BF325" t="s">
        <v>55</v>
      </c>
      <c r="BG325" t="s">
        <v>55</v>
      </c>
      <c r="BH325">
        <v>0</v>
      </c>
      <c r="BI325">
        <v>0</v>
      </c>
      <c r="BJ325">
        <v>0</v>
      </c>
      <c r="BK325">
        <v>1</v>
      </c>
      <c r="BL325">
        <v>0</v>
      </c>
      <c r="BM325">
        <v>0</v>
      </c>
      <c r="BN325">
        <f t="shared" si="41"/>
        <v>1</v>
      </c>
      <c r="BO325" t="s">
        <v>68</v>
      </c>
      <c r="BP325">
        <v>2</v>
      </c>
      <c r="BQ325" t="s">
        <v>55</v>
      </c>
      <c r="BR325">
        <v>0</v>
      </c>
      <c r="BX325" t="s">
        <v>77</v>
      </c>
      <c r="BY325">
        <v>2</v>
      </c>
      <c r="BZ325">
        <v>2</v>
      </c>
      <c r="CA325" t="s">
        <v>55</v>
      </c>
      <c r="CB325" t="s">
        <v>54</v>
      </c>
      <c r="CC325" t="s">
        <v>55</v>
      </c>
      <c r="CD325" t="s">
        <v>55</v>
      </c>
      <c r="CE325" t="s">
        <v>55</v>
      </c>
      <c r="CF325" t="s">
        <v>54</v>
      </c>
      <c r="CG325">
        <v>1</v>
      </c>
      <c r="CH325">
        <v>0</v>
      </c>
      <c r="CI325">
        <v>1</v>
      </c>
      <c r="CJ325">
        <v>1</v>
      </c>
      <c r="CK325">
        <v>1</v>
      </c>
      <c r="CL325">
        <v>0</v>
      </c>
      <c r="CM325">
        <f t="shared" si="42"/>
        <v>4</v>
      </c>
    </row>
    <row r="326" spans="1:91" x14ac:dyDescent="0.25">
      <c r="A326">
        <v>390</v>
      </c>
      <c r="B326">
        <v>19</v>
      </c>
      <c r="C326">
        <f t="shared" si="40"/>
        <v>1</v>
      </c>
      <c r="D326" t="s">
        <v>42</v>
      </c>
      <c r="E326">
        <v>2</v>
      </c>
      <c r="I326" t="s">
        <v>81</v>
      </c>
      <c r="J326">
        <v>1</v>
      </c>
      <c r="K326" t="s">
        <v>46</v>
      </c>
      <c r="L326">
        <v>1</v>
      </c>
      <c r="M326" t="s">
        <v>52</v>
      </c>
      <c r="N326">
        <v>4</v>
      </c>
      <c r="O326" t="s">
        <v>55</v>
      </c>
      <c r="P326">
        <v>0</v>
      </c>
      <c r="Q326" t="s">
        <v>54</v>
      </c>
      <c r="R326">
        <v>1</v>
      </c>
      <c r="S326" t="s">
        <v>55</v>
      </c>
      <c r="T326">
        <v>0</v>
      </c>
      <c r="U326" t="s">
        <v>55</v>
      </c>
      <c r="V326">
        <v>0</v>
      </c>
      <c r="W326" t="s">
        <v>55</v>
      </c>
      <c r="X326">
        <v>0</v>
      </c>
      <c r="Y326" t="s">
        <v>55</v>
      </c>
      <c r="Z326">
        <v>0</v>
      </c>
      <c r="AA326" t="s">
        <v>54</v>
      </c>
      <c r="AB326">
        <v>1</v>
      </c>
      <c r="AC326">
        <f t="shared" si="43"/>
        <v>2</v>
      </c>
      <c r="AD326">
        <f t="shared" si="44"/>
        <v>0</v>
      </c>
      <c r="AE326" t="s">
        <v>55</v>
      </c>
      <c r="AF326">
        <v>0</v>
      </c>
      <c r="AL326">
        <f t="shared" si="45"/>
        <v>2</v>
      </c>
      <c r="AM326">
        <f t="shared" si="46"/>
        <v>0</v>
      </c>
      <c r="AN326" t="s">
        <v>62</v>
      </c>
      <c r="AO326">
        <v>2</v>
      </c>
      <c r="AP326" t="s">
        <v>23</v>
      </c>
      <c r="AQ326">
        <v>2</v>
      </c>
      <c r="AR326" t="s">
        <v>63</v>
      </c>
      <c r="AS326" t="s">
        <v>63</v>
      </c>
      <c r="AT326" t="s">
        <v>63</v>
      </c>
      <c r="AU326" t="s">
        <v>63</v>
      </c>
      <c r="AV326">
        <v>4</v>
      </c>
      <c r="AW326">
        <v>4</v>
      </c>
      <c r="AX326">
        <v>4</v>
      </c>
      <c r="AY326">
        <v>2</v>
      </c>
      <c r="AZ326">
        <f t="shared" si="47"/>
        <v>14</v>
      </c>
      <c r="BA326">
        <f t="shared" si="48"/>
        <v>1</v>
      </c>
      <c r="BB326" t="s">
        <v>55</v>
      </c>
      <c r="BC326" t="s">
        <v>55</v>
      </c>
      <c r="BD326" t="s">
        <v>55</v>
      </c>
      <c r="BE326" t="s">
        <v>55</v>
      </c>
      <c r="BF326" t="s">
        <v>55</v>
      </c>
      <c r="BG326" t="s">
        <v>54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3</v>
      </c>
      <c r="BN326">
        <f t="shared" si="41"/>
        <v>3</v>
      </c>
      <c r="BO326" t="s">
        <v>68</v>
      </c>
      <c r="BP326">
        <v>2</v>
      </c>
      <c r="BQ326" t="s">
        <v>55</v>
      </c>
      <c r="BR326">
        <v>0</v>
      </c>
      <c r="BX326" t="s">
        <v>78</v>
      </c>
      <c r="BY326">
        <v>1</v>
      </c>
      <c r="BZ326">
        <v>1</v>
      </c>
      <c r="CA326" t="s">
        <v>55</v>
      </c>
      <c r="CB326" t="s">
        <v>55</v>
      </c>
      <c r="CC326" t="s">
        <v>55</v>
      </c>
      <c r="CD326" t="s">
        <v>55</v>
      </c>
      <c r="CE326" t="s">
        <v>54</v>
      </c>
      <c r="CF326" t="s">
        <v>54</v>
      </c>
      <c r="CG326">
        <v>1</v>
      </c>
      <c r="CH326">
        <v>1</v>
      </c>
      <c r="CI326">
        <v>1</v>
      </c>
      <c r="CJ326">
        <v>1</v>
      </c>
      <c r="CK326">
        <v>0</v>
      </c>
      <c r="CL326">
        <v>0</v>
      </c>
      <c r="CM326">
        <f t="shared" si="42"/>
        <v>4</v>
      </c>
    </row>
    <row r="327" spans="1:91" x14ac:dyDescent="0.25">
      <c r="A327">
        <v>391</v>
      </c>
      <c r="B327">
        <v>48</v>
      </c>
      <c r="C327">
        <f t="shared" si="40"/>
        <v>2</v>
      </c>
      <c r="D327" t="s">
        <v>42</v>
      </c>
      <c r="E327">
        <v>2</v>
      </c>
      <c r="I327" t="s">
        <v>81</v>
      </c>
      <c r="J327">
        <v>1</v>
      </c>
      <c r="K327" t="s">
        <v>46</v>
      </c>
      <c r="L327">
        <v>1</v>
      </c>
      <c r="M327" t="s">
        <v>51</v>
      </c>
      <c r="N327">
        <v>3</v>
      </c>
      <c r="O327" t="s">
        <v>55</v>
      </c>
      <c r="P327">
        <v>0</v>
      </c>
      <c r="Q327" t="s">
        <v>54</v>
      </c>
      <c r="R327">
        <v>1</v>
      </c>
      <c r="S327" t="s">
        <v>55</v>
      </c>
      <c r="T327">
        <v>0</v>
      </c>
      <c r="U327" t="s">
        <v>55</v>
      </c>
      <c r="V327">
        <v>0</v>
      </c>
      <c r="W327" t="s">
        <v>55</v>
      </c>
      <c r="X327">
        <v>0</v>
      </c>
      <c r="Y327" t="s">
        <v>55</v>
      </c>
      <c r="Z327">
        <v>0</v>
      </c>
      <c r="AA327" t="s">
        <v>54</v>
      </c>
      <c r="AB327">
        <v>1</v>
      </c>
      <c r="AC327">
        <f t="shared" si="43"/>
        <v>2</v>
      </c>
      <c r="AD327">
        <f t="shared" si="44"/>
        <v>0</v>
      </c>
      <c r="AE327" t="s">
        <v>54</v>
      </c>
      <c r="AF327">
        <v>1</v>
      </c>
      <c r="AG327" t="b">
        <v>1</v>
      </c>
      <c r="AH327">
        <v>0</v>
      </c>
      <c r="AI327" t="s">
        <v>56</v>
      </c>
      <c r="AJ327">
        <v>0</v>
      </c>
      <c r="AK327">
        <v>0</v>
      </c>
      <c r="AL327">
        <f t="shared" si="45"/>
        <v>2</v>
      </c>
      <c r="AM327">
        <f t="shared" si="46"/>
        <v>0</v>
      </c>
      <c r="AN327" t="s">
        <v>63</v>
      </c>
      <c r="AO327">
        <v>4</v>
      </c>
      <c r="AP327" t="s">
        <v>23</v>
      </c>
      <c r="AQ327">
        <v>2</v>
      </c>
      <c r="AR327" t="s">
        <v>63</v>
      </c>
      <c r="AS327" t="s">
        <v>63</v>
      </c>
      <c r="AT327" t="s">
        <v>63</v>
      </c>
      <c r="AU327" t="s">
        <v>63</v>
      </c>
      <c r="AV327">
        <v>4</v>
      </c>
      <c r="AW327">
        <v>4</v>
      </c>
      <c r="AX327">
        <v>4</v>
      </c>
      <c r="AY327">
        <v>2</v>
      </c>
      <c r="AZ327">
        <f t="shared" si="47"/>
        <v>14</v>
      </c>
      <c r="BA327">
        <f t="shared" si="48"/>
        <v>1</v>
      </c>
      <c r="BB327" t="s">
        <v>55</v>
      </c>
      <c r="BC327" t="s">
        <v>55</v>
      </c>
      <c r="BD327" t="s">
        <v>55</v>
      </c>
      <c r="BE327" t="s">
        <v>55</v>
      </c>
      <c r="BF327" t="s">
        <v>55</v>
      </c>
      <c r="BG327" t="s">
        <v>54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3</v>
      </c>
      <c r="BN327">
        <f t="shared" si="41"/>
        <v>3</v>
      </c>
      <c r="BO327" t="s">
        <v>68</v>
      </c>
      <c r="BP327">
        <v>2</v>
      </c>
      <c r="BQ327" t="s">
        <v>55</v>
      </c>
      <c r="BR327">
        <v>0</v>
      </c>
      <c r="BX327" t="s">
        <v>78</v>
      </c>
      <c r="BY327">
        <v>1</v>
      </c>
      <c r="BZ327">
        <v>1</v>
      </c>
      <c r="CA327" t="s">
        <v>55</v>
      </c>
      <c r="CB327" t="s">
        <v>55</v>
      </c>
      <c r="CC327" t="s">
        <v>55</v>
      </c>
      <c r="CD327" t="s">
        <v>54</v>
      </c>
      <c r="CE327" t="s">
        <v>55</v>
      </c>
      <c r="CF327" t="s">
        <v>55</v>
      </c>
      <c r="CG327">
        <v>1</v>
      </c>
      <c r="CH327">
        <v>1</v>
      </c>
      <c r="CI327">
        <v>1</v>
      </c>
      <c r="CJ327">
        <v>0</v>
      </c>
      <c r="CK327">
        <v>1</v>
      </c>
      <c r="CL327">
        <v>1</v>
      </c>
      <c r="CM327">
        <f t="shared" si="42"/>
        <v>5</v>
      </c>
    </row>
    <row r="328" spans="1:91" x14ac:dyDescent="0.25">
      <c r="A328">
        <v>391</v>
      </c>
      <c r="B328">
        <v>24</v>
      </c>
      <c r="C328">
        <f t="shared" si="40"/>
        <v>1</v>
      </c>
      <c r="D328" t="s">
        <v>41</v>
      </c>
      <c r="E328">
        <v>1</v>
      </c>
      <c r="F328" t="s">
        <v>43</v>
      </c>
      <c r="G328">
        <v>2</v>
      </c>
      <c r="H328">
        <v>4</v>
      </c>
      <c r="I328" t="s">
        <v>80</v>
      </c>
      <c r="J328">
        <v>2</v>
      </c>
      <c r="M328" t="s">
        <v>50</v>
      </c>
      <c r="N328">
        <v>2</v>
      </c>
      <c r="O328" t="s">
        <v>54</v>
      </c>
      <c r="P328">
        <v>1</v>
      </c>
      <c r="Q328" t="s">
        <v>54</v>
      </c>
      <c r="R328">
        <v>1</v>
      </c>
      <c r="S328" t="s">
        <v>54</v>
      </c>
      <c r="T328">
        <v>1</v>
      </c>
      <c r="U328" t="s">
        <v>54</v>
      </c>
      <c r="V328">
        <v>1</v>
      </c>
      <c r="W328" t="s">
        <v>54</v>
      </c>
      <c r="X328">
        <v>1</v>
      </c>
      <c r="Y328" t="s">
        <v>54</v>
      </c>
      <c r="Z328">
        <v>1</v>
      </c>
      <c r="AA328" t="s">
        <v>54</v>
      </c>
      <c r="AB328">
        <v>1</v>
      </c>
      <c r="AC328">
        <f t="shared" si="43"/>
        <v>7</v>
      </c>
      <c r="AD328">
        <f t="shared" si="44"/>
        <v>2</v>
      </c>
      <c r="AE328" t="s">
        <v>54</v>
      </c>
      <c r="AF328">
        <v>1</v>
      </c>
      <c r="AG328" t="b">
        <v>1</v>
      </c>
      <c r="AH328">
        <v>0</v>
      </c>
      <c r="AI328" t="s">
        <v>57</v>
      </c>
      <c r="AJ328">
        <v>1</v>
      </c>
      <c r="AK328">
        <v>0</v>
      </c>
      <c r="AL328">
        <f t="shared" si="45"/>
        <v>7</v>
      </c>
      <c r="AM328">
        <f t="shared" si="46"/>
        <v>1</v>
      </c>
      <c r="AN328" t="s">
        <v>63</v>
      </c>
      <c r="AO328">
        <v>4</v>
      </c>
      <c r="AP328" t="s">
        <v>8</v>
      </c>
      <c r="AQ328">
        <v>6</v>
      </c>
      <c r="AR328" t="s">
        <v>61</v>
      </c>
      <c r="AS328" t="s">
        <v>63</v>
      </c>
      <c r="AT328" t="s">
        <v>63</v>
      </c>
      <c r="AU328" t="s">
        <v>63</v>
      </c>
      <c r="AV328">
        <v>5</v>
      </c>
      <c r="AW328">
        <v>4</v>
      </c>
      <c r="AX328">
        <v>4</v>
      </c>
      <c r="AY328">
        <v>2</v>
      </c>
      <c r="AZ328">
        <f t="shared" si="47"/>
        <v>15</v>
      </c>
      <c r="BA328">
        <f t="shared" si="48"/>
        <v>1</v>
      </c>
      <c r="BB328" t="s">
        <v>54</v>
      </c>
      <c r="BC328" t="s">
        <v>55</v>
      </c>
      <c r="BD328" t="s">
        <v>55</v>
      </c>
      <c r="BE328" t="s">
        <v>55</v>
      </c>
      <c r="BF328" t="s">
        <v>55</v>
      </c>
      <c r="BG328" t="s">
        <v>55</v>
      </c>
      <c r="BH328">
        <v>1</v>
      </c>
      <c r="BI328">
        <v>0</v>
      </c>
      <c r="BJ328">
        <v>0</v>
      </c>
      <c r="BK328">
        <v>0</v>
      </c>
      <c r="BL328">
        <v>2</v>
      </c>
      <c r="BM328">
        <v>0</v>
      </c>
      <c r="BN328">
        <f t="shared" si="41"/>
        <v>2</v>
      </c>
      <c r="BO328" t="s">
        <v>63</v>
      </c>
      <c r="BP328">
        <v>4</v>
      </c>
      <c r="BQ328" t="s">
        <v>54</v>
      </c>
      <c r="BR328">
        <v>1</v>
      </c>
      <c r="BS328" t="s">
        <v>72</v>
      </c>
      <c r="BT328">
        <v>4</v>
      </c>
      <c r="BU328" t="s">
        <v>73</v>
      </c>
      <c r="BV328">
        <v>2</v>
      </c>
      <c r="BX328" t="s">
        <v>77</v>
      </c>
      <c r="BY328">
        <v>2</v>
      </c>
      <c r="BZ328">
        <v>2</v>
      </c>
      <c r="CA328" t="s">
        <v>54</v>
      </c>
      <c r="CB328" t="s">
        <v>54</v>
      </c>
      <c r="CC328" t="s">
        <v>55</v>
      </c>
      <c r="CD328" t="s">
        <v>55</v>
      </c>
      <c r="CE328" t="s">
        <v>55</v>
      </c>
      <c r="CF328" t="s">
        <v>55</v>
      </c>
      <c r="CG328">
        <v>0</v>
      </c>
      <c r="CH328">
        <v>0</v>
      </c>
      <c r="CI328">
        <v>1</v>
      </c>
      <c r="CJ328">
        <v>1</v>
      </c>
      <c r="CK328">
        <v>1</v>
      </c>
      <c r="CL328">
        <v>1</v>
      </c>
      <c r="CM328">
        <f t="shared" si="42"/>
        <v>4</v>
      </c>
    </row>
    <row r="329" spans="1:91" x14ac:dyDescent="0.25">
      <c r="A329">
        <v>392</v>
      </c>
      <c r="B329">
        <v>23</v>
      </c>
      <c r="C329">
        <f t="shared" si="40"/>
        <v>1</v>
      </c>
      <c r="D329" t="s">
        <v>42</v>
      </c>
      <c r="E329">
        <v>2</v>
      </c>
      <c r="I329" t="s">
        <v>81</v>
      </c>
      <c r="J329">
        <v>1</v>
      </c>
      <c r="K329" t="s">
        <v>46</v>
      </c>
      <c r="L329">
        <v>1</v>
      </c>
      <c r="M329" t="s">
        <v>52</v>
      </c>
      <c r="N329">
        <v>4</v>
      </c>
      <c r="O329" t="s">
        <v>55</v>
      </c>
      <c r="P329">
        <v>0</v>
      </c>
      <c r="Q329" t="s">
        <v>54</v>
      </c>
      <c r="R329">
        <v>1</v>
      </c>
      <c r="S329" t="s">
        <v>55</v>
      </c>
      <c r="T329">
        <v>0</v>
      </c>
      <c r="U329" t="s">
        <v>55</v>
      </c>
      <c r="V329">
        <v>0</v>
      </c>
      <c r="W329" t="s">
        <v>54</v>
      </c>
      <c r="X329">
        <v>1</v>
      </c>
      <c r="Y329" t="s">
        <v>54</v>
      </c>
      <c r="Z329">
        <v>1</v>
      </c>
      <c r="AA329" t="s">
        <v>54</v>
      </c>
      <c r="AB329">
        <v>1</v>
      </c>
      <c r="AC329">
        <f t="shared" si="43"/>
        <v>4</v>
      </c>
      <c r="AD329">
        <f t="shared" si="44"/>
        <v>1</v>
      </c>
      <c r="AE329" t="s">
        <v>55</v>
      </c>
      <c r="AF329">
        <v>0</v>
      </c>
      <c r="AL329">
        <f t="shared" si="45"/>
        <v>4</v>
      </c>
      <c r="AM329">
        <f t="shared" si="46"/>
        <v>0</v>
      </c>
      <c r="AN329" t="s">
        <v>62</v>
      </c>
      <c r="AO329">
        <v>2</v>
      </c>
      <c r="AP329" t="s">
        <v>23</v>
      </c>
      <c r="AQ329">
        <v>2</v>
      </c>
      <c r="AR329" t="s">
        <v>63</v>
      </c>
      <c r="AS329" t="s">
        <v>63</v>
      </c>
      <c r="AT329" t="s">
        <v>63</v>
      </c>
      <c r="AU329" t="s">
        <v>62</v>
      </c>
      <c r="AV329">
        <v>4</v>
      </c>
      <c r="AW329">
        <v>4</v>
      </c>
      <c r="AX329">
        <v>4</v>
      </c>
      <c r="AY329">
        <v>4</v>
      </c>
      <c r="AZ329">
        <f t="shared" si="47"/>
        <v>16</v>
      </c>
      <c r="BA329">
        <f t="shared" si="48"/>
        <v>2</v>
      </c>
      <c r="BB329" t="s">
        <v>55</v>
      </c>
      <c r="BC329" t="s">
        <v>55</v>
      </c>
      <c r="BD329" t="s">
        <v>55</v>
      </c>
      <c r="BE329" t="s">
        <v>55</v>
      </c>
      <c r="BF329" t="s">
        <v>55</v>
      </c>
      <c r="BG329" t="s">
        <v>54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3</v>
      </c>
      <c r="BN329">
        <f t="shared" si="41"/>
        <v>3</v>
      </c>
      <c r="BO329" t="s">
        <v>63</v>
      </c>
      <c r="BP329">
        <v>4</v>
      </c>
      <c r="BQ329" t="s">
        <v>54</v>
      </c>
      <c r="BR329">
        <v>1</v>
      </c>
      <c r="BS329" t="s">
        <v>72</v>
      </c>
      <c r="BT329">
        <v>4</v>
      </c>
      <c r="BU329" t="s">
        <v>8</v>
      </c>
      <c r="BV329">
        <v>1</v>
      </c>
      <c r="BW329" t="s">
        <v>20</v>
      </c>
      <c r="BX329" t="s">
        <v>78</v>
      </c>
      <c r="BY329">
        <v>1</v>
      </c>
      <c r="BZ329">
        <v>1</v>
      </c>
      <c r="CA329" t="s">
        <v>55</v>
      </c>
      <c r="CB329" t="s">
        <v>54</v>
      </c>
      <c r="CC329" t="s">
        <v>55</v>
      </c>
      <c r="CD329" t="s">
        <v>55</v>
      </c>
      <c r="CE329" t="s">
        <v>54</v>
      </c>
      <c r="CF329" t="s">
        <v>55</v>
      </c>
      <c r="CG329">
        <v>1</v>
      </c>
      <c r="CH329">
        <v>0</v>
      </c>
      <c r="CI329">
        <v>1</v>
      </c>
      <c r="CJ329">
        <v>1</v>
      </c>
      <c r="CK329">
        <v>0</v>
      </c>
      <c r="CL329">
        <v>1</v>
      </c>
      <c r="CM329">
        <f t="shared" si="42"/>
        <v>4</v>
      </c>
    </row>
    <row r="330" spans="1:91" x14ac:dyDescent="0.25">
      <c r="A330">
        <v>392</v>
      </c>
      <c r="B330">
        <v>24</v>
      </c>
      <c r="C330">
        <f t="shared" si="40"/>
        <v>1</v>
      </c>
      <c r="D330" t="s">
        <v>42</v>
      </c>
      <c r="E330">
        <v>2</v>
      </c>
      <c r="F330" t="s">
        <v>43</v>
      </c>
      <c r="G330">
        <v>2</v>
      </c>
      <c r="H330">
        <v>5</v>
      </c>
      <c r="I330" t="s">
        <v>80</v>
      </c>
      <c r="J330">
        <v>2</v>
      </c>
      <c r="M330" t="s">
        <v>8</v>
      </c>
      <c r="N330">
        <v>5</v>
      </c>
      <c r="O330" t="s">
        <v>54</v>
      </c>
      <c r="P330">
        <v>1</v>
      </c>
      <c r="Q330" t="s">
        <v>54</v>
      </c>
      <c r="R330">
        <v>1</v>
      </c>
      <c r="S330" t="s">
        <v>54</v>
      </c>
      <c r="T330">
        <v>1</v>
      </c>
      <c r="U330" t="s">
        <v>54</v>
      </c>
      <c r="V330">
        <v>1</v>
      </c>
      <c r="W330" t="s">
        <v>54</v>
      </c>
      <c r="X330">
        <v>1</v>
      </c>
      <c r="Y330" t="s">
        <v>54</v>
      </c>
      <c r="Z330">
        <v>1</v>
      </c>
      <c r="AA330" t="s">
        <v>54</v>
      </c>
      <c r="AB330">
        <v>1</v>
      </c>
      <c r="AC330">
        <f t="shared" si="43"/>
        <v>7</v>
      </c>
      <c r="AD330">
        <f t="shared" si="44"/>
        <v>2</v>
      </c>
      <c r="AE330" t="s">
        <v>54</v>
      </c>
      <c r="AF330">
        <v>1</v>
      </c>
      <c r="AG330" t="b">
        <v>1</v>
      </c>
      <c r="AH330">
        <v>0</v>
      </c>
      <c r="AI330" t="s">
        <v>57</v>
      </c>
      <c r="AJ330">
        <v>1</v>
      </c>
      <c r="AK330">
        <v>0</v>
      </c>
      <c r="AL330">
        <f t="shared" si="45"/>
        <v>7</v>
      </c>
      <c r="AM330">
        <f t="shared" si="46"/>
        <v>1</v>
      </c>
      <c r="AN330" t="s">
        <v>61</v>
      </c>
      <c r="AO330">
        <v>5</v>
      </c>
      <c r="AP330" t="s">
        <v>67</v>
      </c>
      <c r="AQ330">
        <v>5</v>
      </c>
      <c r="AR330" t="s">
        <v>61</v>
      </c>
      <c r="AS330" t="s">
        <v>61</v>
      </c>
      <c r="AT330" t="s">
        <v>62</v>
      </c>
      <c r="AU330" t="s">
        <v>62</v>
      </c>
      <c r="AV330">
        <v>5</v>
      </c>
      <c r="AW330">
        <v>5</v>
      </c>
      <c r="AX330">
        <v>2</v>
      </c>
      <c r="AY330">
        <v>4</v>
      </c>
      <c r="AZ330">
        <f t="shared" si="47"/>
        <v>16</v>
      </c>
      <c r="BA330">
        <f t="shared" si="48"/>
        <v>2</v>
      </c>
      <c r="BB330" t="s">
        <v>55</v>
      </c>
      <c r="BC330" t="s">
        <v>55</v>
      </c>
      <c r="BD330" t="s">
        <v>55</v>
      </c>
      <c r="BE330" t="s">
        <v>55</v>
      </c>
      <c r="BF330" t="s">
        <v>55</v>
      </c>
      <c r="BG330" t="s">
        <v>54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3</v>
      </c>
      <c r="BN330">
        <f t="shared" si="41"/>
        <v>3</v>
      </c>
      <c r="BO330" t="s">
        <v>61</v>
      </c>
      <c r="BP330">
        <v>5</v>
      </c>
      <c r="BQ330" t="s">
        <v>54</v>
      </c>
      <c r="BR330">
        <v>1</v>
      </c>
      <c r="BS330" t="s">
        <v>72</v>
      </c>
      <c r="BT330">
        <v>4</v>
      </c>
      <c r="BU330" t="s">
        <v>73</v>
      </c>
      <c r="BV330">
        <v>2</v>
      </c>
      <c r="BX330">
        <v>3</v>
      </c>
      <c r="BY330">
        <v>3</v>
      </c>
      <c r="BZ330">
        <v>3</v>
      </c>
      <c r="CA330" t="s">
        <v>55</v>
      </c>
      <c r="CB330" t="s">
        <v>54</v>
      </c>
      <c r="CC330" t="s">
        <v>55</v>
      </c>
      <c r="CD330" t="s">
        <v>55</v>
      </c>
      <c r="CE330" t="s">
        <v>55</v>
      </c>
      <c r="CF330" t="s">
        <v>55</v>
      </c>
      <c r="CG330">
        <v>1</v>
      </c>
      <c r="CH330">
        <v>0</v>
      </c>
      <c r="CI330">
        <v>1</v>
      </c>
      <c r="CJ330">
        <v>1</v>
      </c>
      <c r="CK330">
        <v>1</v>
      </c>
      <c r="CL330">
        <v>1</v>
      </c>
      <c r="CM330">
        <f t="shared" si="42"/>
        <v>5</v>
      </c>
    </row>
    <row r="331" spans="1:91" x14ac:dyDescent="0.25">
      <c r="A331">
        <v>393</v>
      </c>
      <c r="B331">
        <v>23</v>
      </c>
      <c r="C331">
        <f t="shared" si="40"/>
        <v>1</v>
      </c>
      <c r="D331" t="s">
        <v>42</v>
      </c>
      <c r="E331">
        <v>2</v>
      </c>
      <c r="I331" t="s">
        <v>81</v>
      </c>
      <c r="J331">
        <v>1</v>
      </c>
      <c r="K331" t="s">
        <v>47</v>
      </c>
      <c r="L331">
        <v>2</v>
      </c>
      <c r="M331" t="s">
        <v>51</v>
      </c>
      <c r="N331">
        <v>3</v>
      </c>
      <c r="O331" t="s">
        <v>55</v>
      </c>
      <c r="P331">
        <v>0</v>
      </c>
      <c r="Q331" t="s">
        <v>54</v>
      </c>
      <c r="R331">
        <v>1</v>
      </c>
      <c r="S331" t="s">
        <v>55</v>
      </c>
      <c r="T331">
        <v>0</v>
      </c>
      <c r="U331" t="s">
        <v>55</v>
      </c>
      <c r="V331">
        <v>0</v>
      </c>
      <c r="W331" t="s">
        <v>55</v>
      </c>
      <c r="X331">
        <v>0</v>
      </c>
      <c r="Y331" t="s">
        <v>55</v>
      </c>
      <c r="Z331">
        <v>0</v>
      </c>
      <c r="AA331" t="s">
        <v>54</v>
      </c>
      <c r="AB331">
        <v>1</v>
      </c>
      <c r="AC331">
        <f t="shared" si="43"/>
        <v>2</v>
      </c>
      <c r="AD331">
        <f t="shared" si="44"/>
        <v>0</v>
      </c>
      <c r="AE331" t="s">
        <v>54</v>
      </c>
      <c r="AF331">
        <v>1</v>
      </c>
      <c r="AG331" t="b">
        <v>0</v>
      </c>
      <c r="AH331">
        <v>1</v>
      </c>
      <c r="AI331" t="s">
        <v>56</v>
      </c>
      <c r="AJ331">
        <v>0</v>
      </c>
      <c r="AK331">
        <v>0</v>
      </c>
      <c r="AL331">
        <f t="shared" si="45"/>
        <v>3</v>
      </c>
      <c r="AM331">
        <f t="shared" si="46"/>
        <v>0</v>
      </c>
      <c r="AN331" t="s">
        <v>63</v>
      </c>
      <c r="AO331">
        <v>4</v>
      </c>
      <c r="AP331" t="s">
        <v>67</v>
      </c>
      <c r="AQ331">
        <v>5</v>
      </c>
      <c r="AR331" t="s">
        <v>63</v>
      </c>
      <c r="AS331" t="s">
        <v>62</v>
      </c>
      <c r="AT331" t="s">
        <v>64</v>
      </c>
      <c r="AU331" t="s">
        <v>63</v>
      </c>
      <c r="AV331">
        <v>4</v>
      </c>
      <c r="AW331">
        <v>2</v>
      </c>
      <c r="AX331">
        <v>3</v>
      </c>
      <c r="AY331">
        <v>2</v>
      </c>
      <c r="AZ331">
        <f t="shared" si="47"/>
        <v>11</v>
      </c>
      <c r="BA331">
        <f t="shared" si="48"/>
        <v>0</v>
      </c>
      <c r="BB331" t="s">
        <v>55</v>
      </c>
      <c r="BC331" t="s">
        <v>55</v>
      </c>
      <c r="BD331" t="s">
        <v>55</v>
      </c>
      <c r="BE331" t="s">
        <v>55</v>
      </c>
      <c r="BF331" t="s">
        <v>55</v>
      </c>
      <c r="BG331" t="s">
        <v>54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3</v>
      </c>
      <c r="BN331">
        <f t="shared" si="41"/>
        <v>3</v>
      </c>
      <c r="BO331" t="s">
        <v>68</v>
      </c>
      <c r="BP331">
        <v>2</v>
      </c>
      <c r="BQ331" t="s">
        <v>55</v>
      </c>
      <c r="BR331">
        <v>0</v>
      </c>
      <c r="BX331" t="s">
        <v>78</v>
      </c>
      <c r="BY331">
        <v>1</v>
      </c>
      <c r="BZ331">
        <v>1</v>
      </c>
      <c r="CA331" t="s">
        <v>55</v>
      </c>
      <c r="CB331" t="s">
        <v>54</v>
      </c>
      <c r="CC331" t="s">
        <v>55</v>
      </c>
      <c r="CD331" t="s">
        <v>55</v>
      </c>
      <c r="CE331" t="s">
        <v>54</v>
      </c>
      <c r="CF331" t="s">
        <v>55</v>
      </c>
      <c r="CG331">
        <v>1</v>
      </c>
      <c r="CH331">
        <v>0</v>
      </c>
      <c r="CI331">
        <v>1</v>
      </c>
      <c r="CJ331">
        <v>1</v>
      </c>
      <c r="CK331">
        <v>0</v>
      </c>
      <c r="CL331">
        <v>1</v>
      </c>
      <c r="CM331">
        <f t="shared" si="42"/>
        <v>4</v>
      </c>
    </row>
    <row r="332" spans="1:91" x14ac:dyDescent="0.25">
      <c r="A332">
        <v>393</v>
      </c>
      <c r="B332">
        <v>21</v>
      </c>
      <c r="C332">
        <f t="shared" si="40"/>
        <v>1</v>
      </c>
      <c r="D332" t="s">
        <v>41</v>
      </c>
      <c r="E332">
        <v>1</v>
      </c>
      <c r="F332" t="s">
        <v>44</v>
      </c>
      <c r="G332">
        <v>1</v>
      </c>
      <c r="H332">
        <v>3</v>
      </c>
      <c r="I332" t="s">
        <v>80</v>
      </c>
      <c r="J332">
        <v>2</v>
      </c>
      <c r="M332" t="s">
        <v>51</v>
      </c>
      <c r="N332">
        <v>3</v>
      </c>
      <c r="O332" t="s">
        <v>55</v>
      </c>
      <c r="P332">
        <v>0</v>
      </c>
      <c r="Q332" t="s">
        <v>54</v>
      </c>
      <c r="R332">
        <v>1</v>
      </c>
      <c r="S332" t="s">
        <v>55</v>
      </c>
      <c r="T332">
        <v>0</v>
      </c>
      <c r="U332" t="s">
        <v>55</v>
      </c>
      <c r="V332">
        <v>0</v>
      </c>
      <c r="W332" t="s">
        <v>55</v>
      </c>
      <c r="X332">
        <v>0</v>
      </c>
      <c r="Y332" t="s">
        <v>55</v>
      </c>
      <c r="Z332">
        <v>0</v>
      </c>
      <c r="AA332" t="s">
        <v>54</v>
      </c>
      <c r="AB332">
        <v>1</v>
      </c>
      <c r="AC332">
        <f t="shared" si="43"/>
        <v>2</v>
      </c>
      <c r="AD332">
        <f t="shared" si="44"/>
        <v>0</v>
      </c>
      <c r="AE332" t="s">
        <v>54</v>
      </c>
      <c r="AF332">
        <v>1</v>
      </c>
      <c r="AG332" t="b">
        <v>0</v>
      </c>
      <c r="AH332">
        <v>1</v>
      </c>
      <c r="AI332" t="s">
        <v>56</v>
      </c>
      <c r="AJ332">
        <v>0</v>
      </c>
      <c r="AK332">
        <v>0</v>
      </c>
      <c r="AL332">
        <f t="shared" si="45"/>
        <v>3</v>
      </c>
      <c r="AM332">
        <f t="shared" si="46"/>
        <v>0</v>
      </c>
      <c r="AN332" t="s">
        <v>63</v>
      </c>
      <c r="AO332">
        <v>4</v>
      </c>
      <c r="AP332" t="s">
        <v>66</v>
      </c>
      <c r="AQ332">
        <v>3</v>
      </c>
      <c r="AR332" t="s">
        <v>64</v>
      </c>
      <c r="AS332" t="s">
        <v>63</v>
      </c>
      <c r="AT332" t="s">
        <v>63</v>
      </c>
      <c r="AU332" t="s">
        <v>64</v>
      </c>
      <c r="AV332">
        <v>3</v>
      </c>
      <c r="AW332">
        <v>4</v>
      </c>
      <c r="AX332">
        <v>4</v>
      </c>
      <c r="AY332">
        <v>3</v>
      </c>
      <c r="AZ332">
        <f t="shared" si="47"/>
        <v>14</v>
      </c>
      <c r="BA332">
        <f t="shared" si="48"/>
        <v>1</v>
      </c>
      <c r="BB332" t="s">
        <v>54</v>
      </c>
      <c r="BC332" t="s">
        <v>55</v>
      </c>
      <c r="BD332" t="s">
        <v>54</v>
      </c>
      <c r="BE332" t="s">
        <v>55</v>
      </c>
      <c r="BF332" t="s">
        <v>55</v>
      </c>
      <c r="BG332" t="s">
        <v>55</v>
      </c>
      <c r="BH332">
        <v>1</v>
      </c>
      <c r="BI332">
        <v>0</v>
      </c>
      <c r="BJ332">
        <v>0</v>
      </c>
      <c r="BK332">
        <v>0</v>
      </c>
      <c r="BL332">
        <v>2</v>
      </c>
      <c r="BM332">
        <v>0</v>
      </c>
      <c r="BN332">
        <f t="shared" si="41"/>
        <v>2</v>
      </c>
      <c r="BO332" t="s">
        <v>64</v>
      </c>
      <c r="BP332">
        <v>3</v>
      </c>
      <c r="BQ332" t="s">
        <v>54</v>
      </c>
      <c r="BR332">
        <v>1</v>
      </c>
      <c r="BS332" t="s">
        <v>70</v>
      </c>
      <c r="BT332">
        <v>2</v>
      </c>
      <c r="BU332" t="s">
        <v>75</v>
      </c>
      <c r="BV332">
        <v>1</v>
      </c>
      <c r="BX332">
        <v>3</v>
      </c>
      <c r="BY332">
        <v>3</v>
      </c>
      <c r="BZ332">
        <v>3</v>
      </c>
      <c r="CA332" t="s">
        <v>55</v>
      </c>
      <c r="CB332" t="s">
        <v>54</v>
      </c>
      <c r="CC332" t="s">
        <v>55</v>
      </c>
      <c r="CD332" t="s">
        <v>54</v>
      </c>
      <c r="CE332" t="s">
        <v>55</v>
      </c>
      <c r="CF332" t="s">
        <v>55</v>
      </c>
      <c r="CG332">
        <v>1</v>
      </c>
      <c r="CH332">
        <v>0</v>
      </c>
      <c r="CI332">
        <v>1</v>
      </c>
      <c r="CJ332">
        <v>0</v>
      </c>
      <c r="CK332">
        <v>1</v>
      </c>
      <c r="CL332">
        <v>1</v>
      </c>
      <c r="CM332">
        <f t="shared" si="42"/>
        <v>4</v>
      </c>
    </row>
    <row r="333" spans="1:91" x14ac:dyDescent="0.25">
      <c r="A333">
        <v>394</v>
      </c>
      <c r="B333">
        <v>21</v>
      </c>
      <c r="C333">
        <f t="shared" si="40"/>
        <v>1</v>
      </c>
      <c r="D333" t="s">
        <v>42</v>
      </c>
      <c r="E333">
        <v>2</v>
      </c>
      <c r="I333" t="s">
        <v>81</v>
      </c>
      <c r="J333">
        <v>1</v>
      </c>
      <c r="K333" t="s">
        <v>48</v>
      </c>
      <c r="L333">
        <v>3</v>
      </c>
      <c r="M333" t="s">
        <v>50</v>
      </c>
      <c r="N333">
        <v>2</v>
      </c>
      <c r="O333" t="s">
        <v>55</v>
      </c>
      <c r="P333">
        <v>0</v>
      </c>
      <c r="Q333" t="s">
        <v>54</v>
      </c>
      <c r="R333">
        <v>1</v>
      </c>
      <c r="S333" t="s">
        <v>55</v>
      </c>
      <c r="T333">
        <v>0</v>
      </c>
      <c r="U333" t="s">
        <v>55</v>
      </c>
      <c r="V333">
        <v>0</v>
      </c>
      <c r="W333" t="s">
        <v>55</v>
      </c>
      <c r="X333">
        <v>0</v>
      </c>
      <c r="Y333" t="s">
        <v>55</v>
      </c>
      <c r="Z333">
        <v>0</v>
      </c>
      <c r="AA333" t="s">
        <v>54</v>
      </c>
      <c r="AB333">
        <v>1</v>
      </c>
      <c r="AC333">
        <f>SUM(P333,R333,T333,V333,X333,Z333,AB333)</f>
        <v>2</v>
      </c>
      <c r="AD333">
        <f t="shared" si="44"/>
        <v>0</v>
      </c>
      <c r="AE333" t="s">
        <v>55</v>
      </c>
      <c r="AF333">
        <v>0</v>
      </c>
      <c r="AL333">
        <f t="shared" si="45"/>
        <v>2</v>
      </c>
      <c r="AM333">
        <f t="shared" si="46"/>
        <v>0</v>
      </c>
      <c r="AN333" t="s">
        <v>63</v>
      </c>
      <c r="AO333">
        <v>4</v>
      </c>
      <c r="AP333" t="s">
        <v>23</v>
      </c>
      <c r="AQ333">
        <v>2</v>
      </c>
      <c r="AR333" t="s">
        <v>63</v>
      </c>
      <c r="AS333" t="s">
        <v>63</v>
      </c>
      <c r="AT333" t="s">
        <v>63</v>
      </c>
      <c r="AU333" t="s">
        <v>63</v>
      </c>
      <c r="AV333">
        <v>4</v>
      </c>
      <c r="AW333">
        <v>4</v>
      </c>
      <c r="AX333">
        <v>4</v>
      </c>
      <c r="AY333">
        <v>2</v>
      </c>
      <c r="AZ333">
        <f t="shared" si="47"/>
        <v>14</v>
      </c>
      <c r="BA333">
        <f t="shared" si="48"/>
        <v>1</v>
      </c>
      <c r="BB333" t="s">
        <v>55</v>
      </c>
      <c r="BC333" t="s">
        <v>55</v>
      </c>
      <c r="BD333" t="s">
        <v>55</v>
      </c>
      <c r="BE333" t="s">
        <v>55</v>
      </c>
      <c r="BF333" t="s">
        <v>55</v>
      </c>
      <c r="BG333" t="s">
        <v>54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3</v>
      </c>
      <c r="BN333">
        <f t="shared" si="41"/>
        <v>3</v>
      </c>
      <c r="BO333" t="s">
        <v>63</v>
      </c>
      <c r="BP333">
        <v>4</v>
      </c>
      <c r="BQ333" t="s">
        <v>55</v>
      </c>
      <c r="BR333">
        <v>0</v>
      </c>
      <c r="BX333" t="s">
        <v>78</v>
      </c>
      <c r="BY333">
        <v>1</v>
      </c>
      <c r="BZ333">
        <v>1</v>
      </c>
      <c r="CA333" t="s">
        <v>55</v>
      </c>
      <c r="CB333" t="s">
        <v>54</v>
      </c>
      <c r="CC333" t="s">
        <v>54</v>
      </c>
      <c r="CD333" t="s">
        <v>55</v>
      </c>
      <c r="CE333" t="s">
        <v>55</v>
      </c>
      <c r="CF333" t="s">
        <v>55</v>
      </c>
      <c r="CG333">
        <v>1</v>
      </c>
      <c r="CH333">
        <v>0</v>
      </c>
      <c r="CI333">
        <v>0</v>
      </c>
      <c r="CJ333">
        <v>1</v>
      </c>
      <c r="CK333">
        <v>1</v>
      </c>
      <c r="CL333">
        <v>1</v>
      </c>
      <c r="CM333">
        <f t="shared" si="42"/>
        <v>4</v>
      </c>
    </row>
    <row r="334" spans="1:91" x14ac:dyDescent="0.25">
      <c r="A334">
        <v>394</v>
      </c>
      <c r="B334">
        <v>22</v>
      </c>
      <c r="C334">
        <f t="shared" si="40"/>
        <v>1</v>
      </c>
      <c r="D334" t="s">
        <v>41</v>
      </c>
      <c r="E334">
        <v>1</v>
      </c>
      <c r="F334" t="s">
        <v>44</v>
      </c>
      <c r="G334">
        <v>1</v>
      </c>
      <c r="H334">
        <v>3</v>
      </c>
      <c r="I334" t="s">
        <v>80</v>
      </c>
      <c r="J334">
        <v>2</v>
      </c>
      <c r="M334" t="s">
        <v>50</v>
      </c>
      <c r="N334">
        <v>2</v>
      </c>
      <c r="O334" t="s">
        <v>55</v>
      </c>
      <c r="P334">
        <v>0</v>
      </c>
      <c r="Q334" t="s">
        <v>54</v>
      </c>
      <c r="R334">
        <v>1</v>
      </c>
      <c r="S334" t="s">
        <v>55</v>
      </c>
      <c r="T334">
        <v>0</v>
      </c>
      <c r="U334" t="s">
        <v>55</v>
      </c>
      <c r="V334">
        <v>0</v>
      </c>
      <c r="W334" t="s">
        <v>55</v>
      </c>
      <c r="X334">
        <v>0</v>
      </c>
      <c r="Y334" t="s">
        <v>55</v>
      </c>
      <c r="Z334">
        <v>0</v>
      </c>
      <c r="AA334" t="s">
        <v>54</v>
      </c>
      <c r="AB334">
        <v>1</v>
      </c>
      <c r="AC334">
        <f>SUM(P334,R334,T334,V334,X334,Z334,AB334)</f>
        <v>2</v>
      </c>
      <c r="AD334">
        <f t="shared" si="44"/>
        <v>0</v>
      </c>
      <c r="AE334" t="s">
        <v>54</v>
      </c>
      <c r="AF334">
        <v>1</v>
      </c>
      <c r="AG334" t="b">
        <v>1</v>
      </c>
      <c r="AH334">
        <v>0</v>
      </c>
      <c r="AI334" t="s">
        <v>56</v>
      </c>
      <c r="AJ334">
        <v>0</v>
      </c>
      <c r="AK334">
        <v>0</v>
      </c>
      <c r="AL334">
        <f t="shared" si="45"/>
        <v>2</v>
      </c>
      <c r="AM334">
        <f t="shared" si="46"/>
        <v>0</v>
      </c>
      <c r="AN334" t="s">
        <v>63</v>
      </c>
      <c r="AO334">
        <v>4</v>
      </c>
      <c r="AP334" t="s">
        <v>66</v>
      </c>
      <c r="AQ334">
        <v>3</v>
      </c>
      <c r="AR334" t="s">
        <v>63</v>
      </c>
      <c r="AS334" t="s">
        <v>61</v>
      </c>
      <c r="AT334" t="s">
        <v>63</v>
      </c>
      <c r="AU334" t="s">
        <v>63</v>
      </c>
      <c r="AV334">
        <v>4</v>
      </c>
      <c r="AW334">
        <v>5</v>
      </c>
      <c r="AX334">
        <v>4</v>
      </c>
      <c r="AY334">
        <v>2</v>
      </c>
      <c r="AZ334">
        <f t="shared" si="47"/>
        <v>15</v>
      </c>
      <c r="BA334">
        <f t="shared" si="48"/>
        <v>1</v>
      </c>
      <c r="BB334" t="s">
        <v>55</v>
      </c>
      <c r="BC334" t="s">
        <v>55</v>
      </c>
      <c r="BD334" t="s">
        <v>55</v>
      </c>
      <c r="BE334" t="s">
        <v>55</v>
      </c>
      <c r="BF334" t="s">
        <v>54</v>
      </c>
      <c r="BG334" t="s">
        <v>55</v>
      </c>
      <c r="BH334">
        <v>0</v>
      </c>
      <c r="BI334">
        <v>0</v>
      </c>
      <c r="BJ334">
        <v>1</v>
      </c>
      <c r="BK334">
        <v>1</v>
      </c>
      <c r="BL334">
        <v>0</v>
      </c>
      <c r="BM334">
        <v>0</v>
      </c>
      <c r="BN334">
        <f t="shared" si="41"/>
        <v>1</v>
      </c>
      <c r="BO334" t="s">
        <v>68</v>
      </c>
      <c r="BP334">
        <v>2</v>
      </c>
      <c r="BQ334" t="s">
        <v>54</v>
      </c>
      <c r="BR334">
        <v>1</v>
      </c>
      <c r="BS334" t="s">
        <v>70</v>
      </c>
      <c r="BT334">
        <v>2</v>
      </c>
      <c r="BU334" t="s">
        <v>8</v>
      </c>
      <c r="BV334">
        <v>1</v>
      </c>
      <c r="BW334" t="s">
        <v>40</v>
      </c>
      <c r="BX334" t="s">
        <v>76</v>
      </c>
      <c r="BY334">
        <v>4</v>
      </c>
      <c r="BZ334">
        <v>3</v>
      </c>
      <c r="CA334" t="s">
        <v>54</v>
      </c>
      <c r="CB334" t="s">
        <v>54</v>
      </c>
      <c r="CC334" t="s">
        <v>55</v>
      </c>
      <c r="CD334" t="s">
        <v>54</v>
      </c>
      <c r="CE334" t="s">
        <v>55</v>
      </c>
      <c r="CF334" t="s">
        <v>54</v>
      </c>
      <c r="CG334">
        <v>0</v>
      </c>
      <c r="CH334">
        <v>0</v>
      </c>
      <c r="CI334">
        <v>1</v>
      </c>
      <c r="CJ334">
        <v>0</v>
      </c>
      <c r="CK334">
        <v>1</v>
      </c>
      <c r="CL334">
        <v>0</v>
      </c>
      <c r="CM334">
        <f t="shared" si="42"/>
        <v>2</v>
      </c>
    </row>
    <row r="335" spans="1:91" x14ac:dyDescent="0.25">
      <c r="A335">
        <v>395</v>
      </c>
      <c r="B335">
        <v>23</v>
      </c>
      <c r="C335">
        <f t="shared" si="40"/>
        <v>1</v>
      </c>
      <c r="D335" t="s">
        <v>42</v>
      </c>
      <c r="E335">
        <v>2</v>
      </c>
      <c r="I335" t="s">
        <v>81</v>
      </c>
      <c r="J335">
        <v>1</v>
      </c>
      <c r="K335" t="s">
        <v>46</v>
      </c>
      <c r="L335">
        <v>1</v>
      </c>
      <c r="M335" t="s">
        <v>52</v>
      </c>
      <c r="N335">
        <v>4</v>
      </c>
      <c r="O335" t="s">
        <v>55</v>
      </c>
      <c r="P335">
        <v>0</v>
      </c>
      <c r="Q335" t="s">
        <v>54</v>
      </c>
      <c r="R335">
        <v>1</v>
      </c>
      <c r="S335" t="s">
        <v>55</v>
      </c>
      <c r="T335">
        <v>0</v>
      </c>
      <c r="U335" t="s">
        <v>55</v>
      </c>
      <c r="V335">
        <v>0</v>
      </c>
      <c r="W335" t="s">
        <v>55</v>
      </c>
      <c r="X335">
        <v>0</v>
      </c>
      <c r="Y335" t="s">
        <v>55</v>
      </c>
      <c r="Z335">
        <v>0</v>
      </c>
      <c r="AA335" t="s">
        <v>54</v>
      </c>
      <c r="AB335">
        <v>1</v>
      </c>
      <c r="AC335">
        <f>SUM(P335,R335,T335,V335,X335,Z335,AB335)</f>
        <v>2</v>
      </c>
      <c r="AD335">
        <f t="shared" si="44"/>
        <v>0</v>
      </c>
      <c r="AE335" t="s">
        <v>55</v>
      </c>
      <c r="AF335">
        <v>0</v>
      </c>
      <c r="AL335">
        <f t="shared" si="45"/>
        <v>2</v>
      </c>
      <c r="AM335">
        <f t="shared" si="46"/>
        <v>0</v>
      </c>
      <c r="AN335" t="s">
        <v>62</v>
      </c>
      <c r="AO335">
        <v>2</v>
      </c>
      <c r="AP335" t="s">
        <v>23</v>
      </c>
      <c r="AQ335">
        <v>2</v>
      </c>
      <c r="AR335" t="s">
        <v>62</v>
      </c>
      <c r="AS335" t="s">
        <v>63</v>
      </c>
      <c r="AT335" t="s">
        <v>62</v>
      </c>
      <c r="AU335" t="s">
        <v>63</v>
      </c>
      <c r="AV335">
        <v>2</v>
      </c>
      <c r="AW335">
        <v>4</v>
      </c>
      <c r="AX335">
        <v>2</v>
      </c>
      <c r="AY335">
        <v>2</v>
      </c>
      <c r="AZ335">
        <f t="shared" si="47"/>
        <v>10</v>
      </c>
      <c r="BA335">
        <f t="shared" si="48"/>
        <v>0</v>
      </c>
      <c r="BB335" t="s">
        <v>55</v>
      </c>
      <c r="BC335" t="s">
        <v>55</v>
      </c>
      <c r="BD335" t="s">
        <v>55</v>
      </c>
      <c r="BE335" t="s">
        <v>55</v>
      </c>
      <c r="BF335" t="s">
        <v>55</v>
      </c>
      <c r="BG335" t="s">
        <v>54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3</v>
      </c>
      <c r="BN335">
        <f t="shared" si="41"/>
        <v>3</v>
      </c>
      <c r="BO335" t="s">
        <v>68</v>
      </c>
      <c r="BP335">
        <v>2</v>
      </c>
      <c r="BQ335" t="s">
        <v>54</v>
      </c>
      <c r="BR335">
        <v>1</v>
      </c>
      <c r="BS335" t="s">
        <v>72</v>
      </c>
      <c r="BT335">
        <v>4</v>
      </c>
      <c r="BU335" t="s">
        <v>73</v>
      </c>
      <c r="BV335">
        <v>2</v>
      </c>
      <c r="BX335" t="s">
        <v>77</v>
      </c>
      <c r="BY335">
        <v>2</v>
      </c>
      <c r="BZ335">
        <v>2</v>
      </c>
      <c r="CA335" t="s">
        <v>55</v>
      </c>
      <c r="CB335" t="s">
        <v>55</v>
      </c>
      <c r="CC335" t="s">
        <v>55</v>
      </c>
      <c r="CD335" t="s">
        <v>54</v>
      </c>
      <c r="CE335" t="s">
        <v>54</v>
      </c>
      <c r="CF335" t="s">
        <v>55</v>
      </c>
      <c r="CG335">
        <v>1</v>
      </c>
      <c r="CH335">
        <v>1</v>
      </c>
      <c r="CI335">
        <v>1</v>
      </c>
      <c r="CJ335">
        <v>0</v>
      </c>
      <c r="CK335">
        <v>0</v>
      </c>
      <c r="CL335">
        <v>1</v>
      </c>
      <c r="CM335">
        <f t="shared" si="42"/>
        <v>4</v>
      </c>
    </row>
    <row r="336" spans="1:91" x14ac:dyDescent="0.25">
      <c r="A336">
        <v>395</v>
      </c>
      <c r="B336">
        <v>22</v>
      </c>
      <c r="C336">
        <f t="shared" si="40"/>
        <v>1</v>
      </c>
      <c r="D336" t="s">
        <v>41</v>
      </c>
      <c r="E336">
        <v>1</v>
      </c>
      <c r="F336" t="s">
        <v>44</v>
      </c>
      <c r="G336">
        <v>1</v>
      </c>
      <c r="H336">
        <v>3</v>
      </c>
      <c r="I336" t="s">
        <v>80</v>
      </c>
      <c r="J336">
        <v>2</v>
      </c>
      <c r="M336" t="s">
        <v>52</v>
      </c>
      <c r="N336">
        <v>4</v>
      </c>
      <c r="O336" t="s">
        <v>54</v>
      </c>
      <c r="P336">
        <v>1</v>
      </c>
      <c r="Q336" t="s">
        <v>54</v>
      </c>
      <c r="R336">
        <v>1</v>
      </c>
      <c r="S336" t="s">
        <v>54</v>
      </c>
      <c r="T336">
        <v>1</v>
      </c>
      <c r="U336" t="s">
        <v>54</v>
      </c>
      <c r="V336">
        <v>1</v>
      </c>
      <c r="W336" t="s">
        <v>54</v>
      </c>
      <c r="X336">
        <v>1</v>
      </c>
      <c r="Y336" t="s">
        <v>54</v>
      </c>
      <c r="Z336">
        <v>1</v>
      </c>
      <c r="AA336" t="s">
        <v>54</v>
      </c>
      <c r="AB336">
        <v>1</v>
      </c>
      <c r="AC336">
        <f t="shared" ref="AC336:AC360" si="49">SUM(P336,R336,T336,V336,X336,Z336,AB336)</f>
        <v>7</v>
      </c>
      <c r="AD336">
        <f t="shared" si="44"/>
        <v>2</v>
      </c>
      <c r="AE336" t="s">
        <v>54</v>
      </c>
      <c r="AF336">
        <v>1</v>
      </c>
      <c r="AG336" t="b">
        <v>1</v>
      </c>
      <c r="AH336">
        <v>0</v>
      </c>
      <c r="AI336" t="s">
        <v>57</v>
      </c>
      <c r="AJ336">
        <v>1</v>
      </c>
      <c r="AK336">
        <v>0</v>
      </c>
      <c r="AL336">
        <f t="shared" si="45"/>
        <v>7</v>
      </c>
      <c r="AM336">
        <f t="shared" si="46"/>
        <v>1</v>
      </c>
      <c r="AN336" t="s">
        <v>63</v>
      </c>
      <c r="AO336">
        <v>4</v>
      </c>
      <c r="AP336" t="s">
        <v>12</v>
      </c>
      <c r="AQ336">
        <v>4</v>
      </c>
      <c r="AR336" t="s">
        <v>63</v>
      </c>
      <c r="AS336" t="s">
        <v>63</v>
      </c>
      <c r="AT336" t="s">
        <v>63</v>
      </c>
      <c r="AU336" t="s">
        <v>62</v>
      </c>
      <c r="AV336">
        <v>4</v>
      </c>
      <c r="AW336">
        <v>4</v>
      </c>
      <c r="AX336">
        <v>4</v>
      </c>
      <c r="AY336">
        <v>4</v>
      </c>
      <c r="AZ336">
        <f t="shared" si="47"/>
        <v>16</v>
      </c>
      <c r="BA336">
        <f t="shared" si="48"/>
        <v>2</v>
      </c>
      <c r="BB336" t="s">
        <v>54</v>
      </c>
      <c r="BC336" t="s">
        <v>55</v>
      </c>
      <c r="BD336" t="s">
        <v>55</v>
      </c>
      <c r="BE336" t="s">
        <v>55</v>
      </c>
      <c r="BF336" t="s">
        <v>55</v>
      </c>
      <c r="BG336" t="s">
        <v>55</v>
      </c>
      <c r="BH336">
        <v>1</v>
      </c>
      <c r="BI336">
        <v>0</v>
      </c>
      <c r="BJ336">
        <v>0</v>
      </c>
      <c r="BK336">
        <v>0</v>
      </c>
      <c r="BL336">
        <v>2</v>
      </c>
      <c r="BM336">
        <v>0</v>
      </c>
      <c r="BN336">
        <f t="shared" si="41"/>
        <v>2</v>
      </c>
      <c r="BO336" t="s">
        <v>68</v>
      </c>
      <c r="BP336">
        <v>2</v>
      </c>
      <c r="BQ336" t="s">
        <v>54</v>
      </c>
      <c r="BR336">
        <v>1</v>
      </c>
      <c r="BS336" t="s">
        <v>72</v>
      </c>
      <c r="BT336">
        <v>4</v>
      </c>
      <c r="BU336" t="s">
        <v>8</v>
      </c>
      <c r="BV336">
        <v>1</v>
      </c>
      <c r="BW336" t="s">
        <v>17</v>
      </c>
      <c r="BX336" t="s">
        <v>77</v>
      </c>
      <c r="BY336">
        <v>2</v>
      </c>
      <c r="BZ336">
        <v>2</v>
      </c>
      <c r="CA336" t="s">
        <v>55</v>
      </c>
      <c r="CB336" t="s">
        <v>55</v>
      </c>
      <c r="CC336" t="s">
        <v>55</v>
      </c>
      <c r="CD336" t="s">
        <v>55</v>
      </c>
      <c r="CE336" t="s">
        <v>54</v>
      </c>
      <c r="CF336" t="s">
        <v>55</v>
      </c>
      <c r="CG336">
        <v>1</v>
      </c>
      <c r="CH336">
        <v>1</v>
      </c>
      <c r="CI336">
        <v>1</v>
      </c>
      <c r="CJ336">
        <v>1</v>
      </c>
      <c r="CK336">
        <v>0</v>
      </c>
      <c r="CL336">
        <v>1</v>
      </c>
      <c r="CM336">
        <f t="shared" si="42"/>
        <v>5</v>
      </c>
    </row>
    <row r="337" spans="1:91" x14ac:dyDescent="0.25">
      <c r="A337">
        <v>396</v>
      </c>
      <c r="B337">
        <v>26</v>
      </c>
      <c r="C337">
        <f t="shared" si="40"/>
        <v>1</v>
      </c>
      <c r="D337" t="s">
        <v>41</v>
      </c>
      <c r="E337">
        <v>1</v>
      </c>
      <c r="I337" t="s">
        <v>81</v>
      </c>
      <c r="J337">
        <v>1</v>
      </c>
      <c r="K337" t="s">
        <v>47</v>
      </c>
      <c r="L337">
        <v>2</v>
      </c>
      <c r="M337" t="s">
        <v>52</v>
      </c>
      <c r="N337">
        <v>4</v>
      </c>
      <c r="O337" t="s">
        <v>55</v>
      </c>
      <c r="P337">
        <v>0</v>
      </c>
      <c r="Q337" t="s">
        <v>54</v>
      </c>
      <c r="R337">
        <v>1</v>
      </c>
      <c r="S337" t="s">
        <v>55</v>
      </c>
      <c r="T337">
        <v>0</v>
      </c>
      <c r="U337" t="s">
        <v>55</v>
      </c>
      <c r="V337">
        <v>0</v>
      </c>
      <c r="W337" t="s">
        <v>55</v>
      </c>
      <c r="X337">
        <v>0</v>
      </c>
      <c r="Y337" t="s">
        <v>55</v>
      </c>
      <c r="Z337">
        <v>0</v>
      </c>
      <c r="AA337" t="s">
        <v>54</v>
      </c>
      <c r="AB337">
        <v>1</v>
      </c>
      <c r="AC337">
        <f t="shared" si="49"/>
        <v>2</v>
      </c>
      <c r="AD337">
        <f t="shared" si="44"/>
        <v>0</v>
      </c>
      <c r="AE337" t="s">
        <v>54</v>
      </c>
      <c r="AF337">
        <v>1</v>
      </c>
      <c r="AG337" t="b">
        <v>1</v>
      </c>
      <c r="AH337">
        <v>0</v>
      </c>
      <c r="AI337" t="s">
        <v>56</v>
      </c>
      <c r="AJ337">
        <v>0</v>
      </c>
      <c r="AK337">
        <v>0</v>
      </c>
      <c r="AL337">
        <f t="shared" si="45"/>
        <v>2</v>
      </c>
      <c r="AM337">
        <f t="shared" si="46"/>
        <v>0</v>
      </c>
      <c r="AN337" t="s">
        <v>63</v>
      </c>
      <c r="AO337">
        <v>4</v>
      </c>
      <c r="AP337" t="s">
        <v>23</v>
      </c>
      <c r="AQ337">
        <v>2</v>
      </c>
      <c r="AR337" t="s">
        <v>63</v>
      </c>
      <c r="AS337" t="s">
        <v>63</v>
      </c>
      <c r="AT337" t="s">
        <v>63</v>
      </c>
      <c r="AU337" t="s">
        <v>62</v>
      </c>
      <c r="AV337">
        <v>4</v>
      </c>
      <c r="AW337">
        <v>4</v>
      </c>
      <c r="AX337">
        <v>4</v>
      </c>
      <c r="AY337">
        <v>4</v>
      </c>
      <c r="AZ337">
        <f t="shared" si="47"/>
        <v>16</v>
      </c>
      <c r="BA337">
        <f t="shared" si="48"/>
        <v>2</v>
      </c>
      <c r="BB337" t="s">
        <v>55</v>
      </c>
      <c r="BC337" t="s">
        <v>55</v>
      </c>
      <c r="BD337" t="s">
        <v>55</v>
      </c>
      <c r="BE337" t="s">
        <v>55</v>
      </c>
      <c r="BF337" t="s">
        <v>55</v>
      </c>
      <c r="BG337" t="s">
        <v>54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3</v>
      </c>
      <c r="BN337">
        <f t="shared" si="41"/>
        <v>3</v>
      </c>
      <c r="BO337" t="s">
        <v>68</v>
      </c>
      <c r="BP337">
        <v>2</v>
      </c>
      <c r="BQ337" t="s">
        <v>54</v>
      </c>
      <c r="BR337">
        <v>1</v>
      </c>
      <c r="BS337" t="s">
        <v>70</v>
      </c>
      <c r="BT337">
        <v>2</v>
      </c>
      <c r="BU337" t="s">
        <v>75</v>
      </c>
      <c r="BV337">
        <v>1</v>
      </c>
      <c r="BX337" t="s">
        <v>78</v>
      </c>
      <c r="BY337">
        <v>1</v>
      </c>
      <c r="BZ337">
        <v>1</v>
      </c>
      <c r="CA337" t="s">
        <v>55</v>
      </c>
      <c r="CB337" t="s">
        <v>55</v>
      </c>
      <c r="CC337" t="s">
        <v>55</v>
      </c>
      <c r="CD337" t="s">
        <v>55</v>
      </c>
      <c r="CE337" t="s">
        <v>54</v>
      </c>
      <c r="CF337" t="s">
        <v>55</v>
      </c>
      <c r="CG337">
        <v>1</v>
      </c>
      <c r="CH337">
        <v>1</v>
      </c>
      <c r="CI337">
        <v>1</v>
      </c>
      <c r="CJ337">
        <v>1</v>
      </c>
      <c r="CK337">
        <v>0</v>
      </c>
      <c r="CL337">
        <v>1</v>
      </c>
      <c r="CM337">
        <f t="shared" si="42"/>
        <v>5</v>
      </c>
    </row>
    <row r="338" spans="1:91" x14ac:dyDescent="0.25">
      <c r="A338">
        <v>396</v>
      </c>
      <c r="B338">
        <v>22</v>
      </c>
      <c r="C338">
        <f t="shared" si="40"/>
        <v>1</v>
      </c>
      <c r="D338" t="s">
        <v>41</v>
      </c>
      <c r="E338">
        <v>1</v>
      </c>
      <c r="F338" t="s">
        <v>44</v>
      </c>
      <c r="G338">
        <v>1</v>
      </c>
      <c r="H338">
        <v>3</v>
      </c>
      <c r="I338" t="s">
        <v>80</v>
      </c>
      <c r="J338">
        <v>2</v>
      </c>
      <c r="M338" t="s">
        <v>52</v>
      </c>
      <c r="N338">
        <v>4</v>
      </c>
      <c r="O338" t="s">
        <v>54</v>
      </c>
      <c r="P338">
        <v>1</v>
      </c>
      <c r="Q338" t="s">
        <v>54</v>
      </c>
      <c r="R338">
        <v>1</v>
      </c>
      <c r="S338" t="s">
        <v>54</v>
      </c>
      <c r="T338">
        <v>1</v>
      </c>
      <c r="U338" t="s">
        <v>54</v>
      </c>
      <c r="V338">
        <v>1</v>
      </c>
      <c r="W338" t="s">
        <v>54</v>
      </c>
      <c r="X338">
        <v>1</v>
      </c>
      <c r="Y338" t="s">
        <v>54</v>
      </c>
      <c r="Z338">
        <v>1</v>
      </c>
      <c r="AA338" t="s">
        <v>54</v>
      </c>
      <c r="AB338">
        <v>1</v>
      </c>
      <c r="AC338">
        <f t="shared" si="49"/>
        <v>7</v>
      </c>
      <c r="AD338">
        <f t="shared" si="44"/>
        <v>2</v>
      </c>
      <c r="AE338" t="s">
        <v>54</v>
      </c>
      <c r="AF338">
        <v>1</v>
      </c>
      <c r="AG338" t="b">
        <v>1</v>
      </c>
      <c r="AH338">
        <v>0</v>
      </c>
      <c r="AI338" t="s">
        <v>58</v>
      </c>
      <c r="AJ338">
        <v>2</v>
      </c>
      <c r="AK338">
        <v>1</v>
      </c>
      <c r="AL338">
        <f t="shared" si="45"/>
        <v>8</v>
      </c>
      <c r="AM338">
        <f t="shared" si="46"/>
        <v>2</v>
      </c>
      <c r="AN338" t="s">
        <v>63</v>
      </c>
      <c r="AO338">
        <v>4</v>
      </c>
      <c r="AP338" t="s">
        <v>8</v>
      </c>
      <c r="AQ338">
        <v>6</v>
      </c>
      <c r="AR338" t="s">
        <v>63</v>
      </c>
      <c r="AS338" t="s">
        <v>63</v>
      </c>
      <c r="AT338" t="s">
        <v>63</v>
      </c>
      <c r="AU338" t="s">
        <v>63</v>
      </c>
      <c r="AV338">
        <v>4</v>
      </c>
      <c r="AW338">
        <v>4</v>
      </c>
      <c r="AX338">
        <v>4</v>
      </c>
      <c r="AY338">
        <v>2</v>
      </c>
      <c r="AZ338">
        <f t="shared" si="47"/>
        <v>14</v>
      </c>
      <c r="BA338">
        <f t="shared" si="48"/>
        <v>1</v>
      </c>
      <c r="BB338" t="s">
        <v>54</v>
      </c>
      <c r="BC338" t="s">
        <v>55</v>
      </c>
      <c r="BD338" t="s">
        <v>55</v>
      </c>
      <c r="BE338" t="s">
        <v>55</v>
      </c>
      <c r="BF338" t="s">
        <v>55</v>
      </c>
      <c r="BG338" t="s">
        <v>55</v>
      </c>
      <c r="BH338">
        <v>1</v>
      </c>
      <c r="BI338">
        <v>0</v>
      </c>
      <c r="BJ338">
        <v>0</v>
      </c>
      <c r="BK338">
        <v>0</v>
      </c>
      <c r="BL338">
        <v>2</v>
      </c>
      <c r="BM338">
        <v>0</v>
      </c>
      <c r="BN338">
        <f t="shared" si="41"/>
        <v>2</v>
      </c>
      <c r="BO338" t="s">
        <v>68</v>
      </c>
      <c r="BP338">
        <v>2</v>
      </c>
      <c r="BQ338" t="s">
        <v>54</v>
      </c>
      <c r="BR338">
        <v>1</v>
      </c>
      <c r="BS338" t="s">
        <v>70</v>
      </c>
      <c r="BT338">
        <v>2</v>
      </c>
      <c r="BU338" t="s">
        <v>8</v>
      </c>
      <c r="BV338">
        <v>1</v>
      </c>
      <c r="BW338" t="s">
        <v>17</v>
      </c>
      <c r="BX338" t="s">
        <v>78</v>
      </c>
      <c r="BY338">
        <v>1</v>
      </c>
      <c r="BZ338">
        <v>1</v>
      </c>
      <c r="CA338" t="s">
        <v>54</v>
      </c>
      <c r="CB338" t="s">
        <v>54</v>
      </c>
      <c r="CC338" t="s">
        <v>55</v>
      </c>
      <c r="CD338" t="s">
        <v>55</v>
      </c>
      <c r="CE338" t="s">
        <v>55</v>
      </c>
      <c r="CF338" t="s">
        <v>55</v>
      </c>
      <c r="CG338">
        <v>0</v>
      </c>
      <c r="CH338">
        <v>0</v>
      </c>
      <c r="CI338">
        <v>1</v>
      </c>
      <c r="CJ338">
        <v>1</v>
      </c>
      <c r="CK338">
        <v>1</v>
      </c>
      <c r="CL338">
        <v>1</v>
      </c>
      <c r="CM338">
        <f t="shared" si="42"/>
        <v>4</v>
      </c>
    </row>
    <row r="339" spans="1:91" x14ac:dyDescent="0.25">
      <c r="A339">
        <v>397</v>
      </c>
      <c r="B339">
        <v>23</v>
      </c>
      <c r="C339">
        <f t="shared" si="40"/>
        <v>1</v>
      </c>
      <c r="D339" t="s">
        <v>42</v>
      </c>
      <c r="E339">
        <v>2</v>
      </c>
      <c r="I339" t="s">
        <v>81</v>
      </c>
      <c r="J339">
        <v>1</v>
      </c>
      <c r="K339" t="s">
        <v>47</v>
      </c>
      <c r="L339">
        <v>2</v>
      </c>
      <c r="M339" t="s">
        <v>50</v>
      </c>
      <c r="N339">
        <v>2</v>
      </c>
      <c r="O339" t="s">
        <v>55</v>
      </c>
      <c r="P339">
        <v>0</v>
      </c>
      <c r="Q339" t="s">
        <v>54</v>
      </c>
      <c r="R339">
        <v>1</v>
      </c>
      <c r="S339" t="s">
        <v>55</v>
      </c>
      <c r="T339">
        <v>0</v>
      </c>
      <c r="U339" t="s">
        <v>55</v>
      </c>
      <c r="V339">
        <v>0</v>
      </c>
      <c r="W339" t="s">
        <v>55</v>
      </c>
      <c r="X339">
        <v>0</v>
      </c>
      <c r="Y339" t="s">
        <v>55</v>
      </c>
      <c r="Z339">
        <v>0</v>
      </c>
      <c r="AA339" t="s">
        <v>54</v>
      </c>
      <c r="AB339">
        <v>1</v>
      </c>
      <c r="AC339">
        <f t="shared" si="49"/>
        <v>2</v>
      </c>
      <c r="AD339">
        <f t="shared" si="44"/>
        <v>0</v>
      </c>
      <c r="AE339" t="s">
        <v>55</v>
      </c>
      <c r="AF339">
        <v>0</v>
      </c>
      <c r="AL339">
        <f t="shared" si="45"/>
        <v>2</v>
      </c>
      <c r="AM339">
        <f t="shared" si="46"/>
        <v>0</v>
      </c>
      <c r="AN339" t="s">
        <v>62</v>
      </c>
      <c r="AO339">
        <v>2</v>
      </c>
      <c r="AP339" t="s">
        <v>66</v>
      </c>
      <c r="AQ339">
        <v>3</v>
      </c>
      <c r="AR339" t="s">
        <v>63</v>
      </c>
      <c r="AS339" t="s">
        <v>63</v>
      </c>
      <c r="AT339" t="s">
        <v>63</v>
      </c>
      <c r="AU339" t="s">
        <v>62</v>
      </c>
      <c r="AV339">
        <v>4</v>
      </c>
      <c r="AW339">
        <v>4</v>
      </c>
      <c r="AX339">
        <v>4</v>
      </c>
      <c r="AY339">
        <v>4</v>
      </c>
      <c r="AZ339">
        <f t="shared" si="47"/>
        <v>16</v>
      </c>
      <c r="BA339">
        <f t="shared" si="48"/>
        <v>2</v>
      </c>
      <c r="BB339" t="s">
        <v>55</v>
      </c>
      <c r="BC339" t="s">
        <v>55</v>
      </c>
      <c r="BD339" t="s">
        <v>54</v>
      </c>
      <c r="BE339" t="s">
        <v>55</v>
      </c>
      <c r="BF339" t="s">
        <v>55</v>
      </c>
      <c r="BG339" t="s">
        <v>55</v>
      </c>
      <c r="BH339">
        <v>0</v>
      </c>
      <c r="BI339">
        <v>0</v>
      </c>
      <c r="BJ339">
        <v>0</v>
      </c>
      <c r="BK339">
        <v>1</v>
      </c>
      <c r="BL339">
        <v>0</v>
      </c>
      <c r="BM339">
        <v>0</v>
      </c>
      <c r="BN339">
        <f t="shared" si="41"/>
        <v>1</v>
      </c>
      <c r="BO339" t="s">
        <v>63</v>
      </c>
      <c r="BP339">
        <v>4</v>
      </c>
      <c r="BQ339" t="s">
        <v>55</v>
      </c>
      <c r="BR339">
        <v>0</v>
      </c>
      <c r="BX339" t="s">
        <v>78</v>
      </c>
      <c r="BY339">
        <v>1</v>
      </c>
      <c r="BZ339">
        <v>1</v>
      </c>
      <c r="CA339" t="s">
        <v>55</v>
      </c>
      <c r="CB339" t="s">
        <v>55</v>
      </c>
      <c r="CC339" t="s">
        <v>55</v>
      </c>
      <c r="CD339" t="s">
        <v>54</v>
      </c>
      <c r="CE339" t="s">
        <v>55</v>
      </c>
      <c r="CF339" t="s">
        <v>55</v>
      </c>
      <c r="CG339">
        <v>1</v>
      </c>
      <c r="CH339">
        <v>1</v>
      </c>
      <c r="CI339">
        <v>1</v>
      </c>
      <c r="CJ339">
        <v>0</v>
      </c>
      <c r="CK339">
        <v>1</v>
      </c>
      <c r="CL339">
        <v>1</v>
      </c>
      <c r="CM339">
        <f t="shared" si="42"/>
        <v>5</v>
      </c>
    </row>
    <row r="340" spans="1:91" x14ac:dyDescent="0.25">
      <c r="A340">
        <v>397</v>
      </c>
      <c r="B340">
        <v>24</v>
      </c>
      <c r="C340">
        <f t="shared" si="40"/>
        <v>1</v>
      </c>
      <c r="D340" t="s">
        <v>41</v>
      </c>
      <c r="E340">
        <v>1</v>
      </c>
      <c r="F340" t="s">
        <v>44</v>
      </c>
      <c r="G340">
        <v>1</v>
      </c>
      <c r="H340">
        <v>3</v>
      </c>
      <c r="I340" t="s">
        <v>80</v>
      </c>
      <c r="J340">
        <v>2</v>
      </c>
      <c r="M340" t="s">
        <v>49</v>
      </c>
      <c r="N340">
        <v>1</v>
      </c>
      <c r="O340" t="s">
        <v>54</v>
      </c>
      <c r="P340">
        <v>1</v>
      </c>
      <c r="Q340" t="s">
        <v>54</v>
      </c>
      <c r="R340">
        <v>1</v>
      </c>
      <c r="S340" t="s">
        <v>54</v>
      </c>
      <c r="T340">
        <v>1</v>
      </c>
      <c r="U340" t="s">
        <v>54</v>
      </c>
      <c r="V340">
        <v>1</v>
      </c>
      <c r="W340" t="s">
        <v>55</v>
      </c>
      <c r="X340">
        <v>0</v>
      </c>
      <c r="Y340" t="s">
        <v>54</v>
      </c>
      <c r="Z340">
        <v>1</v>
      </c>
      <c r="AA340" t="s">
        <v>54</v>
      </c>
      <c r="AB340">
        <v>1</v>
      </c>
      <c r="AC340">
        <f t="shared" si="49"/>
        <v>6</v>
      </c>
      <c r="AD340">
        <f t="shared" si="44"/>
        <v>2</v>
      </c>
      <c r="AE340" t="s">
        <v>54</v>
      </c>
      <c r="AF340">
        <v>1</v>
      </c>
      <c r="AG340" t="b">
        <v>0</v>
      </c>
      <c r="AH340">
        <v>1</v>
      </c>
      <c r="AI340" t="s">
        <v>58</v>
      </c>
      <c r="AJ340">
        <v>2</v>
      </c>
      <c r="AK340">
        <v>1</v>
      </c>
      <c r="AL340">
        <f t="shared" si="45"/>
        <v>8</v>
      </c>
      <c r="AM340">
        <f t="shared" si="46"/>
        <v>2</v>
      </c>
      <c r="AN340" t="s">
        <v>61</v>
      </c>
      <c r="AO340">
        <v>5</v>
      </c>
      <c r="AP340" t="s">
        <v>66</v>
      </c>
      <c r="AQ340">
        <v>3</v>
      </c>
      <c r="AR340" t="s">
        <v>61</v>
      </c>
      <c r="AS340" t="s">
        <v>64</v>
      </c>
      <c r="AT340" t="s">
        <v>61</v>
      </c>
      <c r="AU340" t="s">
        <v>63</v>
      </c>
      <c r="AV340">
        <v>5</v>
      </c>
      <c r="AW340">
        <v>3</v>
      </c>
      <c r="AX340">
        <v>5</v>
      </c>
      <c r="AY340">
        <v>2</v>
      </c>
      <c r="AZ340">
        <f t="shared" si="47"/>
        <v>15</v>
      </c>
      <c r="BA340">
        <f t="shared" si="48"/>
        <v>1</v>
      </c>
      <c r="BB340" t="s">
        <v>55</v>
      </c>
      <c r="BC340" t="s">
        <v>55</v>
      </c>
      <c r="BD340" t="s">
        <v>54</v>
      </c>
      <c r="BE340" t="s">
        <v>55</v>
      </c>
      <c r="BF340" t="s">
        <v>55</v>
      </c>
      <c r="BG340" t="s">
        <v>55</v>
      </c>
      <c r="BH340">
        <v>0</v>
      </c>
      <c r="BI340">
        <v>0</v>
      </c>
      <c r="BJ340">
        <v>0</v>
      </c>
      <c r="BK340">
        <v>1</v>
      </c>
      <c r="BL340">
        <v>0</v>
      </c>
      <c r="BM340">
        <v>0</v>
      </c>
      <c r="BN340">
        <f t="shared" si="41"/>
        <v>1</v>
      </c>
      <c r="BO340" t="s">
        <v>63</v>
      </c>
      <c r="BP340">
        <v>4</v>
      </c>
      <c r="BQ340" t="s">
        <v>54</v>
      </c>
      <c r="BR340">
        <v>1</v>
      </c>
      <c r="BS340" t="s">
        <v>70</v>
      </c>
      <c r="BT340">
        <v>2</v>
      </c>
      <c r="BU340" t="s">
        <v>73</v>
      </c>
      <c r="BV340">
        <v>2</v>
      </c>
      <c r="BX340" t="s">
        <v>78</v>
      </c>
      <c r="BY340">
        <v>1</v>
      </c>
      <c r="BZ340">
        <v>1</v>
      </c>
      <c r="CA340" t="s">
        <v>55</v>
      </c>
      <c r="CB340" t="s">
        <v>55</v>
      </c>
      <c r="CC340" t="s">
        <v>54</v>
      </c>
      <c r="CD340" t="s">
        <v>55</v>
      </c>
      <c r="CE340" t="s">
        <v>55</v>
      </c>
      <c r="CF340" t="s">
        <v>54</v>
      </c>
      <c r="CG340">
        <v>1</v>
      </c>
      <c r="CH340">
        <v>1</v>
      </c>
      <c r="CI340">
        <v>0</v>
      </c>
      <c r="CJ340">
        <v>1</v>
      </c>
      <c r="CK340">
        <v>1</v>
      </c>
      <c r="CL340">
        <v>0</v>
      </c>
      <c r="CM340">
        <f t="shared" si="42"/>
        <v>4</v>
      </c>
    </row>
    <row r="341" spans="1:91" x14ac:dyDescent="0.25">
      <c r="A341">
        <v>398</v>
      </c>
      <c r="B341">
        <v>23</v>
      </c>
      <c r="C341">
        <f t="shared" si="40"/>
        <v>1</v>
      </c>
      <c r="D341" t="s">
        <v>41</v>
      </c>
      <c r="E341">
        <v>1</v>
      </c>
      <c r="I341" t="s">
        <v>81</v>
      </c>
      <c r="J341">
        <v>1</v>
      </c>
      <c r="K341" t="s">
        <v>47</v>
      </c>
      <c r="L341">
        <v>2</v>
      </c>
      <c r="M341" t="s">
        <v>50</v>
      </c>
      <c r="N341">
        <v>2</v>
      </c>
      <c r="O341" t="s">
        <v>55</v>
      </c>
      <c r="P341">
        <v>0</v>
      </c>
      <c r="Q341" t="s">
        <v>54</v>
      </c>
      <c r="R341">
        <v>1</v>
      </c>
      <c r="S341" t="s">
        <v>55</v>
      </c>
      <c r="T341">
        <v>0</v>
      </c>
      <c r="U341" t="s">
        <v>55</v>
      </c>
      <c r="V341">
        <v>0</v>
      </c>
      <c r="W341" t="s">
        <v>54</v>
      </c>
      <c r="X341">
        <v>1</v>
      </c>
      <c r="Y341" t="s">
        <v>55</v>
      </c>
      <c r="Z341">
        <v>0</v>
      </c>
      <c r="AA341" t="s">
        <v>54</v>
      </c>
      <c r="AB341">
        <v>1</v>
      </c>
      <c r="AC341">
        <f t="shared" si="49"/>
        <v>3</v>
      </c>
      <c r="AD341">
        <f t="shared" si="44"/>
        <v>0</v>
      </c>
      <c r="AE341" t="s">
        <v>54</v>
      </c>
      <c r="AF341">
        <v>1</v>
      </c>
      <c r="AG341" t="b">
        <v>0</v>
      </c>
      <c r="AH341">
        <v>1</v>
      </c>
      <c r="AI341" t="s">
        <v>56</v>
      </c>
      <c r="AJ341">
        <v>0</v>
      </c>
      <c r="AK341">
        <v>0</v>
      </c>
      <c r="AL341">
        <f t="shared" si="45"/>
        <v>4</v>
      </c>
      <c r="AM341">
        <f t="shared" si="46"/>
        <v>0</v>
      </c>
      <c r="AN341" t="s">
        <v>62</v>
      </c>
      <c r="AO341">
        <v>2</v>
      </c>
      <c r="AP341" t="s">
        <v>23</v>
      </c>
      <c r="AQ341">
        <v>2</v>
      </c>
      <c r="AR341" t="s">
        <v>63</v>
      </c>
      <c r="AS341" t="s">
        <v>62</v>
      </c>
      <c r="AT341" t="s">
        <v>63</v>
      </c>
      <c r="AU341" t="s">
        <v>62</v>
      </c>
      <c r="AV341">
        <v>4</v>
      </c>
      <c r="AW341">
        <v>2</v>
      </c>
      <c r="AX341">
        <v>4</v>
      </c>
      <c r="AY341">
        <v>4</v>
      </c>
      <c r="AZ341">
        <f t="shared" si="47"/>
        <v>14</v>
      </c>
      <c r="BA341">
        <f t="shared" si="48"/>
        <v>1</v>
      </c>
      <c r="BB341" t="s">
        <v>55</v>
      </c>
      <c r="BC341" t="s">
        <v>55</v>
      </c>
      <c r="BD341" t="s">
        <v>55</v>
      </c>
      <c r="BE341" t="s">
        <v>55</v>
      </c>
      <c r="BF341" t="s">
        <v>55</v>
      </c>
      <c r="BG341" t="s">
        <v>54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3</v>
      </c>
      <c r="BN341">
        <f t="shared" si="41"/>
        <v>3</v>
      </c>
      <c r="BO341" t="s">
        <v>63</v>
      </c>
      <c r="BP341">
        <v>4</v>
      </c>
      <c r="BQ341" t="s">
        <v>54</v>
      </c>
      <c r="BR341">
        <v>1</v>
      </c>
      <c r="BS341" t="s">
        <v>69</v>
      </c>
      <c r="BT341">
        <v>1</v>
      </c>
      <c r="BU341" t="s">
        <v>73</v>
      </c>
      <c r="BV341">
        <v>2</v>
      </c>
      <c r="BX341" t="s">
        <v>78</v>
      </c>
      <c r="BY341">
        <v>1</v>
      </c>
      <c r="BZ341">
        <v>1</v>
      </c>
      <c r="CA341" t="s">
        <v>55</v>
      </c>
      <c r="CB341" t="s">
        <v>54</v>
      </c>
      <c r="CC341" t="s">
        <v>54</v>
      </c>
      <c r="CD341" t="s">
        <v>55</v>
      </c>
      <c r="CE341" t="s">
        <v>55</v>
      </c>
      <c r="CF341" t="s">
        <v>55</v>
      </c>
      <c r="CG341">
        <v>1</v>
      </c>
      <c r="CH341">
        <v>0</v>
      </c>
      <c r="CI341">
        <v>0</v>
      </c>
      <c r="CJ341">
        <v>1</v>
      </c>
      <c r="CK341">
        <v>1</v>
      </c>
      <c r="CL341">
        <v>1</v>
      </c>
      <c r="CM341">
        <f t="shared" si="42"/>
        <v>4</v>
      </c>
    </row>
    <row r="342" spans="1:91" x14ac:dyDescent="0.25">
      <c r="A342">
        <v>399</v>
      </c>
      <c r="B342">
        <v>21</v>
      </c>
      <c r="C342">
        <f t="shared" si="40"/>
        <v>1</v>
      </c>
      <c r="D342" t="s">
        <v>42</v>
      </c>
      <c r="E342">
        <v>2</v>
      </c>
      <c r="I342" t="s">
        <v>81</v>
      </c>
      <c r="J342">
        <v>1</v>
      </c>
      <c r="K342" t="s">
        <v>47</v>
      </c>
      <c r="L342">
        <v>2</v>
      </c>
      <c r="M342" t="s">
        <v>50</v>
      </c>
      <c r="N342">
        <v>2</v>
      </c>
      <c r="O342" t="s">
        <v>55</v>
      </c>
      <c r="P342">
        <v>0</v>
      </c>
      <c r="Q342" t="s">
        <v>54</v>
      </c>
      <c r="R342">
        <v>1</v>
      </c>
      <c r="S342" t="s">
        <v>55</v>
      </c>
      <c r="T342">
        <v>0</v>
      </c>
      <c r="U342" t="s">
        <v>55</v>
      </c>
      <c r="V342">
        <v>0</v>
      </c>
      <c r="W342" t="s">
        <v>55</v>
      </c>
      <c r="X342">
        <v>0</v>
      </c>
      <c r="Y342" t="s">
        <v>55</v>
      </c>
      <c r="Z342">
        <v>0</v>
      </c>
      <c r="AA342" t="s">
        <v>54</v>
      </c>
      <c r="AB342">
        <v>1</v>
      </c>
      <c r="AC342">
        <f t="shared" si="49"/>
        <v>2</v>
      </c>
      <c r="AD342">
        <f t="shared" si="44"/>
        <v>0</v>
      </c>
      <c r="AE342" t="s">
        <v>54</v>
      </c>
      <c r="AF342">
        <v>1</v>
      </c>
      <c r="AG342" t="b">
        <v>1</v>
      </c>
      <c r="AH342">
        <v>0</v>
      </c>
      <c r="AI342" t="s">
        <v>56</v>
      </c>
      <c r="AJ342">
        <v>0</v>
      </c>
      <c r="AK342">
        <v>0</v>
      </c>
      <c r="AL342">
        <f t="shared" si="45"/>
        <v>2</v>
      </c>
      <c r="AM342">
        <f t="shared" si="46"/>
        <v>0</v>
      </c>
      <c r="AN342" t="s">
        <v>63</v>
      </c>
      <c r="AO342">
        <v>4</v>
      </c>
      <c r="AP342" t="s">
        <v>23</v>
      </c>
      <c r="AQ342">
        <v>2</v>
      </c>
      <c r="AR342" t="s">
        <v>63</v>
      </c>
      <c r="AS342" t="s">
        <v>62</v>
      </c>
      <c r="AT342" t="s">
        <v>63</v>
      </c>
      <c r="AU342" t="s">
        <v>62</v>
      </c>
      <c r="AV342">
        <v>4</v>
      </c>
      <c r="AW342">
        <v>2</v>
      </c>
      <c r="AX342">
        <v>4</v>
      </c>
      <c r="AY342">
        <v>4</v>
      </c>
      <c r="AZ342">
        <f t="shared" si="47"/>
        <v>14</v>
      </c>
      <c r="BA342">
        <f t="shared" si="48"/>
        <v>1</v>
      </c>
      <c r="BB342" t="s">
        <v>55</v>
      </c>
      <c r="BC342" t="s">
        <v>55</v>
      </c>
      <c r="BD342" t="s">
        <v>55</v>
      </c>
      <c r="BE342" t="s">
        <v>55</v>
      </c>
      <c r="BF342" t="s">
        <v>55</v>
      </c>
      <c r="BG342" t="s">
        <v>54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3</v>
      </c>
      <c r="BN342">
        <f t="shared" si="41"/>
        <v>3</v>
      </c>
      <c r="BO342" t="s">
        <v>68</v>
      </c>
      <c r="BP342">
        <v>2</v>
      </c>
      <c r="BQ342" t="s">
        <v>55</v>
      </c>
      <c r="BR342">
        <v>0</v>
      </c>
      <c r="BX342" t="s">
        <v>78</v>
      </c>
      <c r="BY342">
        <v>1</v>
      </c>
      <c r="BZ342">
        <v>1</v>
      </c>
      <c r="CA342" t="s">
        <v>54</v>
      </c>
      <c r="CB342" t="s">
        <v>55</v>
      </c>
      <c r="CC342" t="s">
        <v>55</v>
      </c>
      <c r="CD342" t="s">
        <v>54</v>
      </c>
      <c r="CE342" t="s">
        <v>55</v>
      </c>
      <c r="CF342" t="s">
        <v>55</v>
      </c>
      <c r="CG342">
        <v>0</v>
      </c>
      <c r="CH342">
        <v>1</v>
      </c>
      <c r="CI342">
        <v>1</v>
      </c>
      <c r="CJ342">
        <v>0</v>
      </c>
      <c r="CK342">
        <v>1</v>
      </c>
      <c r="CL342">
        <v>1</v>
      </c>
      <c r="CM342">
        <f t="shared" si="42"/>
        <v>4</v>
      </c>
    </row>
    <row r="343" spans="1:91" x14ac:dyDescent="0.25">
      <c r="A343">
        <v>400</v>
      </c>
      <c r="B343">
        <v>34</v>
      </c>
      <c r="C343">
        <f t="shared" si="40"/>
        <v>1</v>
      </c>
      <c r="D343" t="s">
        <v>42</v>
      </c>
      <c r="E343">
        <v>2</v>
      </c>
      <c r="I343" t="s">
        <v>81</v>
      </c>
      <c r="J343">
        <v>1</v>
      </c>
      <c r="K343" t="s">
        <v>46</v>
      </c>
      <c r="L343">
        <v>1</v>
      </c>
      <c r="M343" t="s">
        <v>49</v>
      </c>
      <c r="N343">
        <v>1</v>
      </c>
      <c r="O343" t="s">
        <v>55</v>
      </c>
      <c r="P343">
        <v>0</v>
      </c>
      <c r="Q343" t="s">
        <v>54</v>
      </c>
      <c r="R343">
        <v>1</v>
      </c>
      <c r="S343" t="s">
        <v>55</v>
      </c>
      <c r="T343">
        <v>0</v>
      </c>
      <c r="U343" t="s">
        <v>55</v>
      </c>
      <c r="V343">
        <v>0</v>
      </c>
      <c r="W343" t="s">
        <v>55</v>
      </c>
      <c r="X343">
        <v>0</v>
      </c>
      <c r="Y343" t="s">
        <v>55</v>
      </c>
      <c r="Z343">
        <v>0</v>
      </c>
      <c r="AA343" t="s">
        <v>54</v>
      </c>
      <c r="AB343">
        <v>1</v>
      </c>
      <c r="AC343">
        <f t="shared" si="49"/>
        <v>2</v>
      </c>
      <c r="AD343">
        <f t="shared" si="44"/>
        <v>0</v>
      </c>
      <c r="AE343" t="s">
        <v>54</v>
      </c>
      <c r="AF343">
        <v>1</v>
      </c>
      <c r="AG343" t="b">
        <v>1</v>
      </c>
      <c r="AH343">
        <v>0</v>
      </c>
      <c r="AI343" t="s">
        <v>56</v>
      </c>
      <c r="AJ343">
        <v>0</v>
      </c>
      <c r="AK343">
        <v>0</v>
      </c>
      <c r="AL343">
        <f t="shared" si="45"/>
        <v>2</v>
      </c>
      <c r="AM343">
        <f t="shared" si="46"/>
        <v>0</v>
      </c>
      <c r="AN343" t="s">
        <v>63</v>
      </c>
      <c r="AO343">
        <v>4</v>
      </c>
      <c r="AP343" t="s">
        <v>23</v>
      </c>
      <c r="AQ343">
        <v>2</v>
      </c>
      <c r="AR343" t="s">
        <v>63</v>
      </c>
      <c r="AS343" t="s">
        <v>63</v>
      </c>
      <c r="AT343" t="s">
        <v>63</v>
      </c>
      <c r="AU343" t="s">
        <v>63</v>
      </c>
      <c r="AV343">
        <v>4</v>
      </c>
      <c r="AW343">
        <v>4</v>
      </c>
      <c r="AX343">
        <v>4</v>
      </c>
      <c r="AY343">
        <v>2</v>
      </c>
      <c r="AZ343">
        <f t="shared" si="47"/>
        <v>14</v>
      </c>
      <c r="BA343">
        <f t="shared" si="48"/>
        <v>1</v>
      </c>
      <c r="BB343" t="s">
        <v>55</v>
      </c>
      <c r="BC343" t="s">
        <v>55</v>
      </c>
      <c r="BD343" t="s">
        <v>55</v>
      </c>
      <c r="BE343" t="s">
        <v>55</v>
      </c>
      <c r="BF343" t="s">
        <v>55</v>
      </c>
      <c r="BG343" t="s">
        <v>54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3</v>
      </c>
      <c r="BN343">
        <f t="shared" si="41"/>
        <v>3</v>
      </c>
      <c r="BO343" t="s">
        <v>63</v>
      </c>
      <c r="BP343">
        <v>4</v>
      </c>
      <c r="BQ343" t="s">
        <v>55</v>
      </c>
      <c r="BR343">
        <v>0</v>
      </c>
      <c r="BX343" t="s">
        <v>77</v>
      </c>
      <c r="BY343">
        <v>2</v>
      </c>
      <c r="BZ343">
        <v>2</v>
      </c>
      <c r="CA343" t="s">
        <v>55</v>
      </c>
      <c r="CB343" t="s">
        <v>55</v>
      </c>
      <c r="CC343" t="s">
        <v>55</v>
      </c>
      <c r="CD343" t="s">
        <v>54</v>
      </c>
      <c r="CE343" t="s">
        <v>55</v>
      </c>
      <c r="CF343" t="s">
        <v>55</v>
      </c>
      <c r="CG343">
        <v>1</v>
      </c>
      <c r="CH343">
        <v>1</v>
      </c>
      <c r="CI343">
        <v>1</v>
      </c>
      <c r="CJ343">
        <v>0</v>
      </c>
      <c r="CK343">
        <v>1</v>
      </c>
      <c r="CL343">
        <v>1</v>
      </c>
      <c r="CM343">
        <f t="shared" si="42"/>
        <v>5</v>
      </c>
    </row>
    <row r="344" spans="1:91" x14ac:dyDescent="0.25">
      <c r="A344">
        <v>401</v>
      </c>
      <c r="B344">
        <v>21</v>
      </c>
      <c r="C344">
        <f t="shared" si="40"/>
        <v>1</v>
      </c>
      <c r="D344" t="s">
        <v>42</v>
      </c>
      <c r="E344">
        <v>2</v>
      </c>
      <c r="I344" t="s">
        <v>81</v>
      </c>
      <c r="J344">
        <v>1</v>
      </c>
      <c r="K344" t="s">
        <v>47</v>
      </c>
      <c r="L344">
        <v>2</v>
      </c>
      <c r="M344" t="s">
        <v>49</v>
      </c>
      <c r="N344">
        <v>1</v>
      </c>
      <c r="O344" t="s">
        <v>55</v>
      </c>
      <c r="P344">
        <v>0</v>
      </c>
      <c r="Q344" t="s">
        <v>54</v>
      </c>
      <c r="R344">
        <v>1</v>
      </c>
      <c r="S344" t="s">
        <v>55</v>
      </c>
      <c r="T344">
        <v>0</v>
      </c>
      <c r="U344" t="s">
        <v>55</v>
      </c>
      <c r="V344">
        <v>0</v>
      </c>
      <c r="W344" t="s">
        <v>55</v>
      </c>
      <c r="X344">
        <v>0</v>
      </c>
      <c r="Y344" t="s">
        <v>55</v>
      </c>
      <c r="Z344">
        <v>0</v>
      </c>
      <c r="AA344" t="s">
        <v>54</v>
      </c>
      <c r="AB344">
        <v>1</v>
      </c>
      <c r="AC344">
        <f t="shared" si="49"/>
        <v>2</v>
      </c>
      <c r="AD344">
        <f t="shared" si="44"/>
        <v>0</v>
      </c>
      <c r="AE344" t="s">
        <v>54</v>
      </c>
      <c r="AF344">
        <v>1</v>
      </c>
      <c r="AG344" t="b">
        <v>0</v>
      </c>
      <c r="AH344">
        <v>1</v>
      </c>
      <c r="AI344" t="s">
        <v>56</v>
      </c>
      <c r="AJ344">
        <v>0</v>
      </c>
      <c r="AK344">
        <v>0</v>
      </c>
      <c r="AL344">
        <f t="shared" si="45"/>
        <v>3</v>
      </c>
      <c r="AM344">
        <f t="shared" si="46"/>
        <v>0</v>
      </c>
      <c r="AN344" t="s">
        <v>62</v>
      </c>
      <c r="AO344">
        <v>2</v>
      </c>
      <c r="AP344" t="s">
        <v>23</v>
      </c>
      <c r="AQ344">
        <v>2</v>
      </c>
      <c r="AR344" t="s">
        <v>63</v>
      </c>
      <c r="AS344" t="s">
        <v>63</v>
      </c>
      <c r="AT344" t="s">
        <v>63</v>
      </c>
      <c r="AU344" t="s">
        <v>63</v>
      </c>
      <c r="AV344">
        <v>4</v>
      </c>
      <c r="AW344">
        <v>4</v>
      </c>
      <c r="AX344">
        <v>4</v>
      </c>
      <c r="AY344">
        <v>2</v>
      </c>
      <c r="AZ344">
        <f t="shared" si="47"/>
        <v>14</v>
      </c>
      <c r="BA344">
        <f t="shared" si="48"/>
        <v>1</v>
      </c>
      <c r="BB344" t="s">
        <v>54</v>
      </c>
      <c r="BC344" t="s">
        <v>55</v>
      </c>
      <c r="BD344" t="s">
        <v>55</v>
      </c>
      <c r="BE344" t="s">
        <v>55</v>
      </c>
      <c r="BF344" t="s">
        <v>55</v>
      </c>
      <c r="BG344" t="s">
        <v>55</v>
      </c>
      <c r="BH344">
        <v>1</v>
      </c>
      <c r="BI344">
        <v>0</v>
      </c>
      <c r="BJ344">
        <v>0</v>
      </c>
      <c r="BK344">
        <v>0</v>
      </c>
      <c r="BL344">
        <v>2</v>
      </c>
      <c r="BM344">
        <v>0</v>
      </c>
      <c r="BN344">
        <f t="shared" si="41"/>
        <v>2</v>
      </c>
      <c r="BO344" t="s">
        <v>63</v>
      </c>
      <c r="BP344">
        <v>4</v>
      </c>
      <c r="BQ344" t="s">
        <v>54</v>
      </c>
      <c r="BR344">
        <v>1</v>
      </c>
      <c r="BS344" t="s">
        <v>72</v>
      </c>
      <c r="BT344">
        <v>4</v>
      </c>
      <c r="BU344" t="s">
        <v>73</v>
      </c>
      <c r="BV344">
        <v>2</v>
      </c>
      <c r="BX344" t="s">
        <v>78</v>
      </c>
      <c r="BY344">
        <v>1</v>
      </c>
      <c r="BZ344">
        <v>1</v>
      </c>
      <c r="CA344" t="s">
        <v>55</v>
      </c>
      <c r="CB344" t="s">
        <v>55</v>
      </c>
      <c r="CC344" t="s">
        <v>55</v>
      </c>
      <c r="CD344" t="s">
        <v>54</v>
      </c>
      <c r="CE344" t="s">
        <v>55</v>
      </c>
      <c r="CF344" t="s">
        <v>55</v>
      </c>
      <c r="CG344">
        <v>1</v>
      </c>
      <c r="CH344">
        <v>1</v>
      </c>
      <c r="CI344">
        <v>1</v>
      </c>
      <c r="CJ344">
        <v>0</v>
      </c>
      <c r="CK344">
        <v>1</v>
      </c>
      <c r="CL344">
        <v>1</v>
      </c>
      <c r="CM344">
        <f t="shared" si="42"/>
        <v>5</v>
      </c>
    </row>
    <row r="345" spans="1:91" x14ac:dyDescent="0.25">
      <c r="A345">
        <v>402</v>
      </c>
      <c r="B345">
        <v>60</v>
      </c>
      <c r="C345">
        <f t="shared" si="40"/>
        <v>3</v>
      </c>
      <c r="D345" t="s">
        <v>42</v>
      </c>
      <c r="E345">
        <v>2</v>
      </c>
      <c r="I345" t="s">
        <v>81</v>
      </c>
      <c r="J345">
        <v>1</v>
      </c>
      <c r="K345" t="s">
        <v>46</v>
      </c>
      <c r="L345">
        <v>1</v>
      </c>
      <c r="M345" t="s">
        <v>49</v>
      </c>
      <c r="N345">
        <v>1</v>
      </c>
      <c r="O345" t="s">
        <v>55</v>
      </c>
      <c r="P345">
        <v>0</v>
      </c>
      <c r="Q345" t="s">
        <v>54</v>
      </c>
      <c r="R345">
        <v>1</v>
      </c>
      <c r="S345" t="s">
        <v>55</v>
      </c>
      <c r="T345">
        <v>0</v>
      </c>
      <c r="U345" t="s">
        <v>55</v>
      </c>
      <c r="V345">
        <v>0</v>
      </c>
      <c r="W345" t="s">
        <v>55</v>
      </c>
      <c r="X345">
        <v>0</v>
      </c>
      <c r="Y345" t="s">
        <v>55</v>
      </c>
      <c r="Z345">
        <v>0</v>
      </c>
      <c r="AA345" t="s">
        <v>54</v>
      </c>
      <c r="AB345">
        <v>1</v>
      </c>
      <c r="AC345">
        <f t="shared" si="49"/>
        <v>2</v>
      </c>
      <c r="AD345">
        <f t="shared" si="44"/>
        <v>0</v>
      </c>
      <c r="AE345" t="s">
        <v>55</v>
      </c>
      <c r="AF345">
        <v>0</v>
      </c>
      <c r="AL345">
        <f t="shared" si="45"/>
        <v>2</v>
      </c>
      <c r="AM345">
        <f t="shared" si="46"/>
        <v>0</v>
      </c>
      <c r="AN345" t="s">
        <v>63</v>
      </c>
      <c r="AO345">
        <v>4</v>
      </c>
      <c r="AP345" t="s">
        <v>23</v>
      </c>
      <c r="AQ345">
        <v>2</v>
      </c>
      <c r="AR345" t="s">
        <v>63</v>
      </c>
      <c r="AS345" t="s">
        <v>63</v>
      </c>
      <c r="AT345" t="s">
        <v>62</v>
      </c>
      <c r="AU345" t="s">
        <v>62</v>
      </c>
      <c r="AV345">
        <v>4</v>
      </c>
      <c r="AW345">
        <v>4</v>
      </c>
      <c r="AX345">
        <v>2</v>
      </c>
      <c r="AY345">
        <v>4</v>
      </c>
      <c r="AZ345">
        <f t="shared" si="47"/>
        <v>14</v>
      </c>
      <c r="BA345">
        <f t="shared" si="48"/>
        <v>1</v>
      </c>
      <c r="BB345" t="s">
        <v>55</v>
      </c>
      <c r="BC345" t="s">
        <v>55</v>
      </c>
      <c r="BD345" t="s">
        <v>55</v>
      </c>
      <c r="BE345" t="s">
        <v>55</v>
      </c>
      <c r="BF345" t="s">
        <v>55</v>
      </c>
      <c r="BG345" t="s">
        <v>54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3</v>
      </c>
      <c r="BN345">
        <f t="shared" si="41"/>
        <v>3</v>
      </c>
      <c r="BO345" t="s">
        <v>63</v>
      </c>
      <c r="BP345">
        <v>4</v>
      </c>
      <c r="BQ345" t="s">
        <v>54</v>
      </c>
      <c r="BR345">
        <v>1</v>
      </c>
      <c r="BS345" t="s">
        <v>69</v>
      </c>
      <c r="BT345">
        <v>1</v>
      </c>
      <c r="BU345" t="s">
        <v>73</v>
      </c>
      <c r="BV345">
        <v>2</v>
      </c>
      <c r="BX345" t="s">
        <v>77</v>
      </c>
      <c r="BY345">
        <v>2</v>
      </c>
      <c r="BZ345">
        <v>2</v>
      </c>
      <c r="CA345" t="s">
        <v>55</v>
      </c>
      <c r="CB345" t="s">
        <v>55</v>
      </c>
      <c r="CC345" t="s">
        <v>55</v>
      </c>
      <c r="CD345" t="s">
        <v>54</v>
      </c>
      <c r="CE345" t="s">
        <v>55</v>
      </c>
      <c r="CF345" t="s">
        <v>55</v>
      </c>
      <c r="CG345">
        <v>1</v>
      </c>
      <c r="CH345">
        <v>1</v>
      </c>
      <c r="CI345">
        <v>1</v>
      </c>
      <c r="CJ345">
        <v>0</v>
      </c>
      <c r="CK345">
        <v>1</v>
      </c>
      <c r="CL345">
        <v>1</v>
      </c>
      <c r="CM345">
        <f t="shared" si="42"/>
        <v>5</v>
      </c>
    </row>
    <row r="346" spans="1:91" x14ac:dyDescent="0.25">
      <c r="A346">
        <v>500</v>
      </c>
      <c r="B346">
        <v>46</v>
      </c>
      <c r="C346">
        <f t="shared" si="40"/>
        <v>2</v>
      </c>
      <c r="D346" t="s">
        <v>42</v>
      </c>
      <c r="E346">
        <v>2</v>
      </c>
      <c r="I346" t="s">
        <v>81</v>
      </c>
      <c r="J346">
        <v>1</v>
      </c>
      <c r="K346" t="s">
        <v>45</v>
      </c>
      <c r="L346">
        <v>0</v>
      </c>
      <c r="M346" t="s">
        <v>49</v>
      </c>
      <c r="N346">
        <v>1</v>
      </c>
      <c r="O346" t="s">
        <v>55</v>
      </c>
      <c r="P346">
        <v>0</v>
      </c>
      <c r="Q346" t="s">
        <v>54</v>
      </c>
      <c r="R346">
        <v>1</v>
      </c>
      <c r="S346" t="s">
        <v>55</v>
      </c>
      <c r="T346">
        <v>0</v>
      </c>
      <c r="U346" t="s">
        <v>54</v>
      </c>
      <c r="V346">
        <v>1</v>
      </c>
      <c r="W346" t="s">
        <v>55</v>
      </c>
      <c r="X346">
        <v>0</v>
      </c>
      <c r="Y346" t="s">
        <v>55</v>
      </c>
      <c r="Z346">
        <v>0</v>
      </c>
      <c r="AA346" t="s">
        <v>54</v>
      </c>
      <c r="AB346">
        <v>1</v>
      </c>
      <c r="AC346">
        <f t="shared" si="49"/>
        <v>3</v>
      </c>
      <c r="AD346">
        <f t="shared" si="44"/>
        <v>0</v>
      </c>
      <c r="AE346" t="s">
        <v>55</v>
      </c>
      <c r="AF346">
        <v>0</v>
      </c>
      <c r="AL346">
        <f t="shared" si="45"/>
        <v>3</v>
      </c>
      <c r="AM346">
        <f t="shared" si="46"/>
        <v>0</v>
      </c>
      <c r="AN346" t="s">
        <v>64</v>
      </c>
      <c r="AO346">
        <v>3</v>
      </c>
      <c r="AP346" t="s">
        <v>65</v>
      </c>
      <c r="AQ346">
        <v>1</v>
      </c>
      <c r="AR346" t="s">
        <v>63</v>
      </c>
      <c r="AS346" t="s">
        <v>63</v>
      </c>
      <c r="AT346" t="s">
        <v>63</v>
      </c>
      <c r="AU346" t="s">
        <v>63</v>
      </c>
      <c r="AV346">
        <v>4</v>
      </c>
      <c r="AW346">
        <v>4</v>
      </c>
      <c r="AX346">
        <v>4</v>
      </c>
      <c r="AY346">
        <v>2</v>
      </c>
      <c r="AZ346">
        <f t="shared" si="47"/>
        <v>14</v>
      </c>
      <c r="BA346">
        <f t="shared" si="48"/>
        <v>1</v>
      </c>
      <c r="BB346" t="s">
        <v>55</v>
      </c>
      <c r="BC346" t="s">
        <v>55</v>
      </c>
      <c r="BD346" t="s">
        <v>55</v>
      </c>
      <c r="BE346" t="s">
        <v>55</v>
      </c>
      <c r="BF346" t="s">
        <v>55</v>
      </c>
      <c r="BG346" t="s">
        <v>54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3</v>
      </c>
      <c r="BN346">
        <f t="shared" si="41"/>
        <v>3</v>
      </c>
      <c r="BO346" t="s">
        <v>63</v>
      </c>
      <c r="BP346">
        <v>4</v>
      </c>
      <c r="BQ346" t="s">
        <v>55</v>
      </c>
      <c r="BR346">
        <v>0</v>
      </c>
      <c r="BX346" t="s">
        <v>78</v>
      </c>
      <c r="BY346">
        <v>1</v>
      </c>
      <c r="BZ346">
        <v>1</v>
      </c>
      <c r="CA346" t="s">
        <v>55</v>
      </c>
      <c r="CB346" t="s">
        <v>54</v>
      </c>
      <c r="CC346" t="s">
        <v>54</v>
      </c>
      <c r="CD346" t="s">
        <v>54</v>
      </c>
      <c r="CE346" t="s">
        <v>54</v>
      </c>
      <c r="CF346" t="s">
        <v>54</v>
      </c>
      <c r="CG346">
        <v>1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f t="shared" si="42"/>
        <v>1</v>
      </c>
    </row>
    <row r="347" spans="1:91" x14ac:dyDescent="0.25">
      <c r="A347">
        <v>501</v>
      </c>
      <c r="B347">
        <v>42</v>
      </c>
      <c r="C347">
        <f t="shared" si="40"/>
        <v>2</v>
      </c>
      <c r="D347" t="s">
        <v>42</v>
      </c>
      <c r="E347">
        <v>2</v>
      </c>
      <c r="I347" t="s">
        <v>81</v>
      </c>
      <c r="J347">
        <v>1</v>
      </c>
      <c r="K347" t="s">
        <v>45</v>
      </c>
      <c r="L347">
        <v>0</v>
      </c>
      <c r="M347" t="s">
        <v>52</v>
      </c>
      <c r="N347">
        <v>4</v>
      </c>
      <c r="O347" t="s">
        <v>55</v>
      </c>
      <c r="P347">
        <v>0</v>
      </c>
      <c r="Q347" t="s">
        <v>54</v>
      </c>
      <c r="R347">
        <v>1</v>
      </c>
      <c r="S347" t="s">
        <v>55</v>
      </c>
      <c r="T347">
        <v>0</v>
      </c>
      <c r="U347" t="s">
        <v>55</v>
      </c>
      <c r="V347">
        <v>0</v>
      </c>
      <c r="W347" t="s">
        <v>55</v>
      </c>
      <c r="X347">
        <v>0</v>
      </c>
      <c r="Y347" t="s">
        <v>55</v>
      </c>
      <c r="Z347">
        <v>0</v>
      </c>
      <c r="AA347" t="s">
        <v>54</v>
      </c>
      <c r="AB347">
        <v>1</v>
      </c>
      <c r="AC347">
        <f t="shared" si="49"/>
        <v>2</v>
      </c>
      <c r="AD347">
        <f t="shared" si="44"/>
        <v>0</v>
      </c>
      <c r="AE347" t="s">
        <v>54</v>
      </c>
      <c r="AF347">
        <v>1</v>
      </c>
      <c r="AG347" t="b">
        <v>1</v>
      </c>
      <c r="AH347">
        <v>0</v>
      </c>
      <c r="AI347" t="s">
        <v>56</v>
      </c>
      <c r="AJ347">
        <v>0</v>
      </c>
      <c r="AK347">
        <v>0</v>
      </c>
      <c r="AL347">
        <f t="shared" si="45"/>
        <v>2</v>
      </c>
      <c r="AM347">
        <f t="shared" si="46"/>
        <v>0</v>
      </c>
      <c r="AN347" t="s">
        <v>63</v>
      </c>
      <c r="AO347">
        <v>4</v>
      </c>
      <c r="AP347" t="s">
        <v>67</v>
      </c>
      <c r="AQ347">
        <v>5</v>
      </c>
      <c r="AR347" t="s">
        <v>63</v>
      </c>
      <c r="AS347" t="s">
        <v>62</v>
      </c>
      <c r="AT347" t="s">
        <v>63</v>
      </c>
      <c r="AU347" t="s">
        <v>62</v>
      </c>
      <c r="AV347">
        <v>4</v>
      </c>
      <c r="AW347">
        <v>2</v>
      </c>
      <c r="AX347">
        <v>4</v>
      </c>
      <c r="AY347">
        <v>4</v>
      </c>
      <c r="AZ347">
        <f t="shared" si="47"/>
        <v>14</v>
      </c>
      <c r="BA347">
        <f t="shared" si="48"/>
        <v>1</v>
      </c>
      <c r="BB347" t="s">
        <v>55</v>
      </c>
      <c r="BC347" t="s">
        <v>55</v>
      </c>
      <c r="BD347" t="s">
        <v>55</v>
      </c>
      <c r="BE347" t="s">
        <v>55</v>
      </c>
      <c r="BF347" t="s">
        <v>55</v>
      </c>
      <c r="BG347" t="s">
        <v>54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3</v>
      </c>
      <c r="BN347">
        <f t="shared" si="41"/>
        <v>3</v>
      </c>
      <c r="BO347" t="s">
        <v>68</v>
      </c>
      <c r="BP347">
        <v>2</v>
      </c>
      <c r="BQ347" t="s">
        <v>54</v>
      </c>
      <c r="BR347">
        <v>1</v>
      </c>
      <c r="BS347" t="s">
        <v>72</v>
      </c>
      <c r="BT347">
        <v>4</v>
      </c>
      <c r="BU347" t="s">
        <v>8</v>
      </c>
      <c r="BV347">
        <v>1</v>
      </c>
      <c r="BW347" t="s">
        <v>30</v>
      </c>
      <c r="BX347" t="s">
        <v>78</v>
      </c>
      <c r="BY347">
        <v>1</v>
      </c>
      <c r="BZ347">
        <v>1</v>
      </c>
      <c r="CA347" t="s">
        <v>55</v>
      </c>
      <c r="CB347" t="s">
        <v>55</v>
      </c>
      <c r="CC347" t="s">
        <v>54</v>
      </c>
      <c r="CD347" t="s">
        <v>54</v>
      </c>
      <c r="CE347" t="s">
        <v>54</v>
      </c>
      <c r="CF347" t="s">
        <v>55</v>
      </c>
      <c r="CG347">
        <v>1</v>
      </c>
      <c r="CH347">
        <v>1</v>
      </c>
      <c r="CI347">
        <v>0</v>
      </c>
      <c r="CJ347">
        <v>0</v>
      </c>
      <c r="CK347">
        <v>0</v>
      </c>
      <c r="CL347">
        <v>1</v>
      </c>
      <c r="CM347">
        <f t="shared" si="42"/>
        <v>3</v>
      </c>
    </row>
    <row r="348" spans="1:91" x14ac:dyDescent="0.25">
      <c r="A348">
        <v>502</v>
      </c>
      <c r="B348">
        <v>40</v>
      </c>
      <c r="C348">
        <f t="shared" si="40"/>
        <v>2</v>
      </c>
      <c r="D348" t="s">
        <v>42</v>
      </c>
      <c r="E348">
        <v>2</v>
      </c>
      <c r="I348" t="s">
        <v>81</v>
      </c>
      <c r="J348">
        <v>1</v>
      </c>
      <c r="K348" t="s">
        <v>46</v>
      </c>
      <c r="L348">
        <v>1</v>
      </c>
      <c r="M348" t="s">
        <v>50</v>
      </c>
      <c r="N348">
        <v>2</v>
      </c>
      <c r="O348" t="s">
        <v>55</v>
      </c>
      <c r="P348">
        <v>0</v>
      </c>
      <c r="Q348" t="s">
        <v>54</v>
      </c>
      <c r="R348">
        <v>1</v>
      </c>
      <c r="S348" t="s">
        <v>55</v>
      </c>
      <c r="T348">
        <v>0</v>
      </c>
      <c r="U348" t="s">
        <v>55</v>
      </c>
      <c r="V348">
        <v>0</v>
      </c>
      <c r="W348" t="s">
        <v>55</v>
      </c>
      <c r="X348">
        <v>0</v>
      </c>
      <c r="Y348" t="s">
        <v>55</v>
      </c>
      <c r="Z348">
        <v>0</v>
      </c>
      <c r="AA348" t="s">
        <v>54</v>
      </c>
      <c r="AB348">
        <v>1</v>
      </c>
      <c r="AC348">
        <f t="shared" si="49"/>
        <v>2</v>
      </c>
      <c r="AD348">
        <f t="shared" si="44"/>
        <v>0</v>
      </c>
      <c r="AE348" t="s">
        <v>54</v>
      </c>
      <c r="AF348">
        <v>1</v>
      </c>
      <c r="AG348" t="b">
        <v>0</v>
      </c>
      <c r="AH348">
        <v>1</v>
      </c>
      <c r="AI348" t="s">
        <v>56</v>
      </c>
      <c r="AJ348">
        <v>0</v>
      </c>
      <c r="AK348">
        <v>0</v>
      </c>
      <c r="AL348">
        <f t="shared" si="45"/>
        <v>3</v>
      </c>
      <c r="AM348">
        <f t="shared" si="46"/>
        <v>0</v>
      </c>
      <c r="AN348" t="s">
        <v>63</v>
      </c>
      <c r="AO348">
        <v>4</v>
      </c>
      <c r="AP348" t="s">
        <v>67</v>
      </c>
      <c r="AQ348">
        <v>5</v>
      </c>
      <c r="AR348" t="s">
        <v>62</v>
      </c>
      <c r="AS348" t="s">
        <v>60</v>
      </c>
      <c r="AT348" t="s">
        <v>62</v>
      </c>
      <c r="AU348" t="s">
        <v>61</v>
      </c>
      <c r="AV348">
        <v>2</v>
      </c>
      <c r="AW348">
        <v>1</v>
      </c>
      <c r="AX348">
        <v>2</v>
      </c>
      <c r="AY348">
        <v>1</v>
      </c>
      <c r="AZ348">
        <f t="shared" si="47"/>
        <v>6</v>
      </c>
      <c r="BA348">
        <f t="shared" si="48"/>
        <v>0</v>
      </c>
      <c r="BB348" t="s">
        <v>54</v>
      </c>
      <c r="BC348" t="s">
        <v>55</v>
      </c>
      <c r="BD348" t="s">
        <v>55</v>
      </c>
      <c r="BE348" t="s">
        <v>55</v>
      </c>
      <c r="BF348" t="s">
        <v>55</v>
      </c>
      <c r="BG348" t="s">
        <v>55</v>
      </c>
      <c r="BH348">
        <v>1</v>
      </c>
      <c r="BI348">
        <v>0</v>
      </c>
      <c r="BJ348">
        <v>0</v>
      </c>
      <c r="BK348">
        <v>0</v>
      </c>
      <c r="BL348">
        <v>2</v>
      </c>
      <c r="BM348">
        <v>0</v>
      </c>
      <c r="BN348">
        <f t="shared" si="41"/>
        <v>2</v>
      </c>
      <c r="BO348" t="s">
        <v>60</v>
      </c>
      <c r="BP348">
        <v>1</v>
      </c>
      <c r="BQ348" t="s">
        <v>54</v>
      </c>
      <c r="BR348">
        <v>1</v>
      </c>
      <c r="BS348" t="s">
        <v>72</v>
      </c>
      <c r="BT348">
        <v>4</v>
      </c>
      <c r="BU348" t="s">
        <v>73</v>
      </c>
      <c r="BV348">
        <v>2</v>
      </c>
      <c r="BX348" t="s">
        <v>78</v>
      </c>
      <c r="BY348">
        <v>1</v>
      </c>
      <c r="BZ348">
        <v>1</v>
      </c>
      <c r="CA348" t="s">
        <v>54</v>
      </c>
      <c r="CB348" t="s">
        <v>54</v>
      </c>
      <c r="CC348" t="s">
        <v>54</v>
      </c>
      <c r="CD348" t="s">
        <v>55</v>
      </c>
      <c r="CE348" t="s">
        <v>54</v>
      </c>
      <c r="CF348" t="s">
        <v>55</v>
      </c>
      <c r="CG348">
        <v>0</v>
      </c>
      <c r="CH348">
        <v>0</v>
      </c>
      <c r="CI348">
        <v>0</v>
      </c>
      <c r="CJ348">
        <v>1</v>
      </c>
      <c r="CK348">
        <v>0</v>
      </c>
      <c r="CL348">
        <v>1</v>
      </c>
      <c r="CM348">
        <f t="shared" si="42"/>
        <v>2</v>
      </c>
    </row>
    <row r="349" spans="1:91" x14ac:dyDescent="0.25">
      <c r="A349">
        <v>503</v>
      </c>
      <c r="B349">
        <v>38</v>
      </c>
      <c r="C349">
        <f t="shared" si="40"/>
        <v>2</v>
      </c>
      <c r="D349" t="s">
        <v>41</v>
      </c>
      <c r="E349">
        <v>1</v>
      </c>
      <c r="I349" t="s">
        <v>81</v>
      </c>
      <c r="J349">
        <v>1</v>
      </c>
      <c r="K349" t="s">
        <v>47</v>
      </c>
      <c r="L349">
        <v>2</v>
      </c>
      <c r="M349" t="s">
        <v>51</v>
      </c>
      <c r="N349">
        <v>3</v>
      </c>
      <c r="O349" t="s">
        <v>55</v>
      </c>
      <c r="P349">
        <v>0</v>
      </c>
      <c r="Q349" t="s">
        <v>54</v>
      </c>
      <c r="R349">
        <v>1</v>
      </c>
      <c r="S349" t="s">
        <v>55</v>
      </c>
      <c r="T349">
        <v>0</v>
      </c>
      <c r="U349" t="s">
        <v>55</v>
      </c>
      <c r="V349">
        <v>0</v>
      </c>
      <c r="W349" t="s">
        <v>55</v>
      </c>
      <c r="X349">
        <v>0</v>
      </c>
      <c r="Y349" t="s">
        <v>55</v>
      </c>
      <c r="Z349">
        <v>0</v>
      </c>
      <c r="AA349" t="s">
        <v>54</v>
      </c>
      <c r="AB349">
        <v>1</v>
      </c>
      <c r="AC349">
        <f t="shared" si="49"/>
        <v>2</v>
      </c>
      <c r="AD349">
        <f t="shared" si="44"/>
        <v>0</v>
      </c>
      <c r="AE349" t="s">
        <v>54</v>
      </c>
      <c r="AF349">
        <v>1</v>
      </c>
      <c r="AG349" t="b">
        <v>0</v>
      </c>
      <c r="AH349">
        <v>1</v>
      </c>
      <c r="AI349" t="s">
        <v>56</v>
      </c>
      <c r="AJ349">
        <v>0</v>
      </c>
      <c r="AK349">
        <v>0</v>
      </c>
      <c r="AL349">
        <f t="shared" si="45"/>
        <v>3</v>
      </c>
      <c r="AM349">
        <f t="shared" si="46"/>
        <v>0</v>
      </c>
      <c r="AN349" t="s">
        <v>63</v>
      </c>
      <c r="AO349">
        <v>4</v>
      </c>
      <c r="AP349" t="s">
        <v>67</v>
      </c>
      <c r="AQ349">
        <v>5</v>
      </c>
      <c r="AR349" t="s">
        <v>63</v>
      </c>
      <c r="AS349" t="s">
        <v>62</v>
      </c>
      <c r="AT349" t="s">
        <v>63</v>
      </c>
      <c r="AU349" t="s">
        <v>61</v>
      </c>
      <c r="AV349">
        <v>4</v>
      </c>
      <c r="AW349">
        <v>2</v>
      </c>
      <c r="AX349">
        <v>4</v>
      </c>
      <c r="AY349">
        <v>1</v>
      </c>
      <c r="AZ349">
        <f t="shared" si="47"/>
        <v>11</v>
      </c>
      <c r="BA349">
        <f t="shared" si="48"/>
        <v>0</v>
      </c>
      <c r="BB349" t="s">
        <v>55</v>
      </c>
      <c r="BC349" t="s">
        <v>55</v>
      </c>
      <c r="BD349" t="s">
        <v>55</v>
      </c>
      <c r="BE349" t="s">
        <v>55</v>
      </c>
      <c r="BF349" t="s">
        <v>55</v>
      </c>
      <c r="BG349" t="s">
        <v>54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3</v>
      </c>
      <c r="BN349">
        <f t="shared" si="41"/>
        <v>3</v>
      </c>
      <c r="BO349" t="s">
        <v>68</v>
      </c>
      <c r="BP349">
        <v>2</v>
      </c>
      <c r="BQ349" t="s">
        <v>55</v>
      </c>
      <c r="BR349">
        <v>0</v>
      </c>
      <c r="BX349" t="s">
        <v>78</v>
      </c>
      <c r="BY349">
        <v>1</v>
      </c>
      <c r="BZ349">
        <v>1</v>
      </c>
      <c r="CA349" t="s">
        <v>54</v>
      </c>
      <c r="CB349" t="s">
        <v>54</v>
      </c>
      <c r="CC349" t="s">
        <v>55</v>
      </c>
      <c r="CD349" t="s">
        <v>55</v>
      </c>
      <c r="CE349" t="s">
        <v>54</v>
      </c>
      <c r="CF349" t="s">
        <v>55</v>
      </c>
      <c r="CG349">
        <v>0</v>
      </c>
      <c r="CH349">
        <v>0</v>
      </c>
      <c r="CI349">
        <v>1</v>
      </c>
      <c r="CJ349">
        <v>1</v>
      </c>
      <c r="CK349">
        <v>0</v>
      </c>
      <c r="CL349">
        <v>1</v>
      </c>
      <c r="CM349">
        <f t="shared" si="42"/>
        <v>3</v>
      </c>
    </row>
    <row r="350" spans="1:91" x14ac:dyDescent="0.25">
      <c r="A350">
        <v>504</v>
      </c>
      <c r="B350">
        <v>18</v>
      </c>
      <c r="C350">
        <f t="shared" si="40"/>
        <v>1</v>
      </c>
      <c r="D350" t="s">
        <v>42</v>
      </c>
      <c r="E350">
        <v>2</v>
      </c>
      <c r="I350" t="s">
        <v>81</v>
      </c>
      <c r="J350">
        <v>1</v>
      </c>
      <c r="K350" t="s">
        <v>47</v>
      </c>
      <c r="L350">
        <v>2</v>
      </c>
      <c r="M350" t="s">
        <v>49</v>
      </c>
      <c r="N350">
        <v>1</v>
      </c>
      <c r="O350" t="s">
        <v>55</v>
      </c>
      <c r="P350">
        <v>0</v>
      </c>
      <c r="Q350" t="s">
        <v>54</v>
      </c>
      <c r="R350">
        <v>1</v>
      </c>
      <c r="S350" t="s">
        <v>55</v>
      </c>
      <c r="T350">
        <v>0</v>
      </c>
      <c r="U350" t="s">
        <v>55</v>
      </c>
      <c r="V350">
        <v>0</v>
      </c>
      <c r="W350" t="s">
        <v>55</v>
      </c>
      <c r="X350">
        <v>0</v>
      </c>
      <c r="Y350" t="s">
        <v>55</v>
      </c>
      <c r="Z350">
        <v>0</v>
      </c>
      <c r="AA350" t="s">
        <v>54</v>
      </c>
      <c r="AB350">
        <v>1</v>
      </c>
      <c r="AC350">
        <f t="shared" si="49"/>
        <v>2</v>
      </c>
      <c r="AD350">
        <f t="shared" si="44"/>
        <v>0</v>
      </c>
      <c r="AE350" t="s">
        <v>54</v>
      </c>
      <c r="AF350">
        <v>1</v>
      </c>
      <c r="AG350" t="b">
        <v>0</v>
      </c>
      <c r="AH350">
        <v>1</v>
      </c>
      <c r="AI350" t="s">
        <v>56</v>
      </c>
      <c r="AJ350">
        <v>0</v>
      </c>
      <c r="AK350">
        <v>0</v>
      </c>
      <c r="AL350">
        <f t="shared" si="45"/>
        <v>3</v>
      </c>
      <c r="AM350">
        <f t="shared" si="46"/>
        <v>0</v>
      </c>
      <c r="AN350" t="s">
        <v>63</v>
      </c>
      <c r="AO350">
        <v>4</v>
      </c>
      <c r="AP350" t="s">
        <v>67</v>
      </c>
      <c r="AQ350">
        <v>5</v>
      </c>
      <c r="AR350" t="s">
        <v>63</v>
      </c>
      <c r="AS350" t="s">
        <v>63</v>
      </c>
      <c r="AT350" t="s">
        <v>63</v>
      </c>
      <c r="AU350" t="s">
        <v>63</v>
      </c>
      <c r="AV350">
        <v>4</v>
      </c>
      <c r="AW350">
        <v>4</v>
      </c>
      <c r="AX350">
        <v>4</v>
      </c>
      <c r="AY350">
        <v>2</v>
      </c>
      <c r="AZ350">
        <f t="shared" si="47"/>
        <v>14</v>
      </c>
      <c r="BA350">
        <f t="shared" si="48"/>
        <v>1</v>
      </c>
      <c r="BB350" t="s">
        <v>55</v>
      </c>
      <c r="BC350" t="s">
        <v>55</v>
      </c>
      <c r="BD350" t="s">
        <v>55</v>
      </c>
      <c r="BE350" t="s">
        <v>55</v>
      </c>
      <c r="BF350" t="s">
        <v>55</v>
      </c>
      <c r="BG350" t="s">
        <v>54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3</v>
      </c>
      <c r="BN350">
        <f t="shared" si="41"/>
        <v>3</v>
      </c>
      <c r="BO350" t="s">
        <v>60</v>
      </c>
      <c r="BP350">
        <v>1</v>
      </c>
      <c r="BQ350" t="s">
        <v>54</v>
      </c>
      <c r="BR350">
        <v>1</v>
      </c>
      <c r="BX350" t="s">
        <v>78</v>
      </c>
      <c r="BY350">
        <v>1</v>
      </c>
      <c r="BZ350">
        <v>1</v>
      </c>
      <c r="CA350" t="s">
        <v>54</v>
      </c>
      <c r="CB350" t="s">
        <v>54</v>
      </c>
      <c r="CC350" t="s">
        <v>55</v>
      </c>
      <c r="CD350" t="s">
        <v>55</v>
      </c>
      <c r="CE350" t="s">
        <v>55</v>
      </c>
      <c r="CF350" t="s">
        <v>54</v>
      </c>
      <c r="CG350">
        <v>0</v>
      </c>
      <c r="CH350">
        <v>0</v>
      </c>
      <c r="CI350">
        <v>1</v>
      </c>
      <c r="CJ350">
        <v>1</v>
      </c>
      <c r="CK350">
        <v>1</v>
      </c>
      <c r="CL350">
        <v>0</v>
      </c>
      <c r="CM350">
        <f t="shared" si="42"/>
        <v>3</v>
      </c>
    </row>
    <row r="351" spans="1:91" x14ac:dyDescent="0.25">
      <c r="A351">
        <v>505</v>
      </c>
      <c r="B351">
        <v>45</v>
      </c>
      <c r="C351">
        <f t="shared" si="40"/>
        <v>2</v>
      </c>
      <c r="D351" t="s">
        <v>41</v>
      </c>
      <c r="E351">
        <v>1</v>
      </c>
      <c r="I351" t="s">
        <v>81</v>
      </c>
      <c r="J351">
        <v>1</v>
      </c>
      <c r="K351" t="s">
        <v>46</v>
      </c>
      <c r="L351">
        <v>1</v>
      </c>
      <c r="M351" t="s">
        <v>49</v>
      </c>
      <c r="N351">
        <v>1</v>
      </c>
      <c r="O351" t="s">
        <v>55</v>
      </c>
      <c r="P351">
        <v>0</v>
      </c>
      <c r="Q351" t="s">
        <v>54</v>
      </c>
      <c r="R351">
        <v>1</v>
      </c>
      <c r="S351" t="s">
        <v>55</v>
      </c>
      <c r="T351">
        <v>0</v>
      </c>
      <c r="U351" t="s">
        <v>55</v>
      </c>
      <c r="V351">
        <v>0</v>
      </c>
      <c r="W351" t="s">
        <v>55</v>
      </c>
      <c r="X351">
        <v>0</v>
      </c>
      <c r="Y351" t="s">
        <v>55</v>
      </c>
      <c r="Z351">
        <v>0</v>
      </c>
      <c r="AA351" t="s">
        <v>54</v>
      </c>
      <c r="AB351">
        <v>1</v>
      </c>
      <c r="AC351">
        <f t="shared" si="49"/>
        <v>2</v>
      </c>
      <c r="AD351">
        <f t="shared" si="44"/>
        <v>0</v>
      </c>
      <c r="AE351" t="s">
        <v>54</v>
      </c>
      <c r="AF351">
        <v>1</v>
      </c>
      <c r="AG351" t="b">
        <v>0</v>
      </c>
      <c r="AH351">
        <v>1</v>
      </c>
      <c r="AI351" t="s">
        <v>56</v>
      </c>
      <c r="AJ351">
        <v>0</v>
      </c>
      <c r="AK351">
        <v>0</v>
      </c>
      <c r="AL351">
        <f t="shared" si="45"/>
        <v>3</v>
      </c>
      <c r="AM351">
        <f t="shared" si="46"/>
        <v>0</v>
      </c>
      <c r="AN351" t="s">
        <v>63</v>
      </c>
      <c r="AO351">
        <v>4</v>
      </c>
      <c r="AP351" t="s">
        <v>12</v>
      </c>
      <c r="AQ351">
        <v>4</v>
      </c>
      <c r="AR351" t="s">
        <v>63</v>
      </c>
      <c r="AS351" t="s">
        <v>63</v>
      </c>
      <c r="AT351" t="s">
        <v>63</v>
      </c>
      <c r="AU351" t="s">
        <v>61</v>
      </c>
      <c r="AV351">
        <v>4</v>
      </c>
      <c r="AW351">
        <v>4</v>
      </c>
      <c r="AX351">
        <v>4</v>
      </c>
      <c r="AY351">
        <v>1</v>
      </c>
      <c r="AZ351">
        <f t="shared" si="47"/>
        <v>13</v>
      </c>
      <c r="BA351">
        <f t="shared" si="48"/>
        <v>1</v>
      </c>
      <c r="BB351" t="s">
        <v>55</v>
      </c>
      <c r="BC351" t="s">
        <v>55</v>
      </c>
      <c r="BD351" t="s">
        <v>55</v>
      </c>
      <c r="BE351" t="s">
        <v>55</v>
      </c>
      <c r="BF351" t="s">
        <v>55</v>
      </c>
      <c r="BG351" t="s">
        <v>54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3</v>
      </c>
      <c r="BN351">
        <f t="shared" si="41"/>
        <v>3</v>
      </c>
      <c r="BO351" t="s">
        <v>60</v>
      </c>
      <c r="BP351">
        <v>1</v>
      </c>
      <c r="BQ351" t="s">
        <v>55</v>
      </c>
      <c r="BR351">
        <v>0</v>
      </c>
      <c r="BX351" t="s">
        <v>78</v>
      </c>
      <c r="BY351">
        <v>1</v>
      </c>
      <c r="BZ351">
        <v>1</v>
      </c>
      <c r="CA351" t="s">
        <v>54</v>
      </c>
      <c r="CB351" t="s">
        <v>54</v>
      </c>
      <c r="CC351" t="s">
        <v>54</v>
      </c>
      <c r="CD351" t="s">
        <v>54</v>
      </c>
      <c r="CE351" t="s">
        <v>54</v>
      </c>
      <c r="CF351" t="s">
        <v>55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1</v>
      </c>
      <c r="CM351">
        <f t="shared" si="42"/>
        <v>1</v>
      </c>
    </row>
    <row r="352" spans="1:91" x14ac:dyDescent="0.25">
      <c r="A352">
        <v>506</v>
      </c>
      <c r="B352">
        <v>28</v>
      </c>
      <c r="C352">
        <f t="shared" si="40"/>
        <v>1</v>
      </c>
      <c r="D352" t="s">
        <v>41</v>
      </c>
      <c r="E352">
        <v>1</v>
      </c>
      <c r="I352" t="s">
        <v>81</v>
      </c>
      <c r="J352">
        <v>1</v>
      </c>
      <c r="K352" t="s">
        <v>46</v>
      </c>
      <c r="L352">
        <v>1</v>
      </c>
      <c r="M352" t="s">
        <v>49</v>
      </c>
      <c r="N352">
        <v>1</v>
      </c>
      <c r="O352" t="s">
        <v>55</v>
      </c>
      <c r="P352">
        <v>0</v>
      </c>
      <c r="Q352" t="s">
        <v>55</v>
      </c>
      <c r="R352">
        <v>0</v>
      </c>
      <c r="S352" t="s">
        <v>55</v>
      </c>
      <c r="T352">
        <v>0</v>
      </c>
      <c r="U352" t="s">
        <v>54</v>
      </c>
      <c r="V352">
        <v>1</v>
      </c>
      <c r="W352" t="s">
        <v>55</v>
      </c>
      <c r="X352">
        <v>0</v>
      </c>
      <c r="Y352" t="s">
        <v>55</v>
      </c>
      <c r="Z352">
        <v>0</v>
      </c>
      <c r="AA352" t="s">
        <v>54</v>
      </c>
      <c r="AB352">
        <v>1</v>
      </c>
      <c r="AC352">
        <f t="shared" si="49"/>
        <v>2</v>
      </c>
      <c r="AD352">
        <f t="shared" si="44"/>
        <v>0</v>
      </c>
      <c r="AE352" t="s">
        <v>54</v>
      </c>
      <c r="AF352">
        <v>1</v>
      </c>
      <c r="AG352" t="b">
        <v>1</v>
      </c>
      <c r="AH352">
        <v>0</v>
      </c>
      <c r="AI352" t="s">
        <v>56</v>
      </c>
      <c r="AJ352">
        <v>0</v>
      </c>
      <c r="AK352">
        <v>0</v>
      </c>
      <c r="AL352">
        <f t="shared" si="45"/>
        <v>2</v>
      </c>
      <c r="AM352">
        <f t="shared" si="46"/>
        <v>0</v>
      </c>
      <c r="AN352" t="s">
        <v>63</v>
      </c>
      <c r="AO352">
        <v>4</v>
      </c>
      <c r="AP352" t="s">
        <v>12</v>
      </c>
      <c r="AQ352">
        <v>4</v>
      </c>
      <c r="AR352" t="s">
        <v>63</v>
      </c>
      <c r="AS352" t="s">
        <v>62</v>
      </c>
      <c r="AT352" t="s">
        <v>64</v>
      </c>
      <c r="AU352" t="s">
        <v>62</v>
      </c>
      <c r="AV352">
        <v>4</v>
      </c>
      <c r="AW352">
        <v>2</v>
      </c>
      <c r="AX352">
        <v>3</v>
      </c>
      <c r="AY352">
        <v>4</v>
      </c>
      <c r="AZ352">
        <f t="shared" si="47"/>
        <v>13</v>
      </c>
      <c r="BA352">
        <f t="shared" si="48"/>
        <v>1</v>
      </c>
      <c r="BB352" t="s">
        <v>55</v>
      </c>
      <c r="BC352" t="s">
        <v>55</v>
      </c>
      <c r="BD352" t="s">
        <v>55</v>
      </c>
      <c r="BE352" t="s">
        <v>55</v>
      </c>
      <c r="BF352" t="s">
        <v>54</v>
      </c>
      <c r="BG352" t="s">
        <v>55</v>
      </c>
      <c r="BH352">
        <v>0</v>
      </c>
      <c r="BI352">
        <v>0</v>
      </c>
      <c r="BJ352">
        <v>1</v>
      </c>
      <c r="BK352">
        <v>1</v>
      </c>
      <c r="BL352">
        <v>0</v>
      </c>
      <c r="BM352">
        <v>0</v>
      </c>
      <c r="BN352">
        <f t="shared" si="41"/>
        <v>1</v>
      </c>
      <c r="BO352" t="s">
        <v>63</v>
      </c>
      <c r="BP352">
        <v>4</v>
      </c>
      <c r="BQ352" t="s">
        <v>54</v>
      </c>
      <c r="BR352">
        <v>1</v>
      </c>
      <c r="BS352" t="s">
        <v>72</v>
      </c>
      <c r="BT352">
        <v>4</v>
      </c>
      <c r="BU352" t="s">
        <v>8</v>
      </c>
      <c r="BV352">
        <v>1</v>
      </c>
      <c r="BW352" t="s">
        <v>30</v>
      </c>
      <c r="BX352" t="s">
        <v>78</v>
      </c>
      <c r="BY352">
        <v>1</v>
      </c>
      <c r="BZ352">
        <v>1</v>
      </c>
      <c r="CA352" t="s">
        <v>55</v>
      </c>
      <c r="CB352" t="s">
        <v>55</v>
      </c>
      <c r="CC352" t="s">
        <v>54</v>
      </c>
      <c r="CD352" t="s">
        <v>54</v>
      </c>
      <c r="CE352" t="s">
        <v>55</v>
      </c>
      <c r="CF352" t="s">
        <v>54</v>
      </c>
      <c r="CG352">
        <v>1</v>
      </c>
      <c r="CH352">
        <v>1</v>
      </c>
      <c r="CI352">
        <v>0</v>
      </c>
      <c r="CJ352">
        <v>0</v>
      </c>
      <c r="CK352">
        <v>1</v>
      </c>
      <c r="CL352">
        <v>0</v>
      </c>
      <c r="CM352">
        <f t="shared" si="42"/>
        <v>3</v>
      </c>
    </row>
    <row r="353" spans="1:91" x14ac:dyDescent="0.25">
      <c r="A353">
        <v>507</v>
      </c>
      <c r="B353">
        <v>42</v>
      </c>
      <c r="C353">
        <f t="shared" si="40"/>
        <v>2</v>
      </c>
      <c r="D353" t="s">
        <v>42</v>
      </c>
      <c r="E353">
        <v>2</v>
      </c>
      <c r="I353" t="s">
        <v>81</v>
      </c>
      <c r="J353">
        <v>1</v>
      </c>
      <c r="K353" t="s">
        <v>46</v>
      </c>
      <c r="L353">
        <v>1</v>
      </c>
      <c r="M353" t="s">
        <v>50</v>
      </c>
      <c r="N353">
        <v>2</v>
      </c>
      <c r="O353" t="s">
        <v>55</v>
      </c>
      <c r="P353">
        <v>0</v>
      </c>
      <c r="Q353" t="s">
        <v>54</v>
      </c>
      <c r="R353">
        <v>1</v>
      </c>
      <c r="S353" t="s">
        <v>55</v>
      </c>
      <c r="T353">
        <v>0</v>
      </c>
      <c r="U353" t="s">
        <v>55</v>
      </c>
      <c r="V353">
        <v>0</v>
      </c>
      <c r="W353" t="s">
        <v>55</v>
      </c>
      <c r="X353">
        <v>0</v>
      </c>
      <c r="Y353" t="s">
        <v>55</v>
      </c>
      <c r="Z353">
        <v>0</v>
      </c>
      <c r="AA353" t="s">
        <v>54</v>
      </c>
      <c r="AB353">
        <v>1</v>
      </c>
      <c r="AC353">
        <f t="shared" si="49"/>
        <v>2</v>
      </c>
      <c r="AD353">
        <f t="shared" si="44"/>
        <v>0</v>
      </c>
      <c r="AE353" t="s">
        <v>54</v>
      </c>
      <c r="AF353">
        <v>1</v>
      </c>
      <c r="AG353" t="b">
        <v>0</v>
      </c>
      <c r="AH353">
        <v>1</v>
      </c>
      <c r="AI353" t="s">
        <v>56</v>
      </c>
      <c r="AJ353">
        <v>0</v>
      </c>
      <c r="AK353">
        <v>0</v>
      </c>
      <c r="AL353">
        <f t="shared" si="45"/>
        <v>3</v>
      </c>
      <c r="AM353">
        <f t="shared" si="46"/>
        <v>0</v>
      </c>
      <c r="AN353" t="s">
        <v>64</v>
      </c>
      <c r="AO353">
        <v>3</v>
      </c>
      <c r="AP353" t="s">
        <v>23</v>
      </c>
      <c r="AQ353">
        <v>2</v>
      </c>
      <c r="AR353" t="s">
        <v>64</v>
      </c>
      <c r="AS353" t="s">
        <v>62</v>
      </c>
      <c r="AT353" t="s">
        <v>64</v>
      </c>
      <c r="AU353" t="s">
        <v>63</v>
      </c>
      <c r="AV353">
        <v>3</v>
      </c>
      <c r="AW353">
        <v>2</v>
      </c>
      <c r="AX353">
        <v>3</v>
      </c>
      <c r="AY353">
        <v>2</v>
      </c>
      <c r="AZ353">
        <f t="shared" si="47"/>
        <v>10</v>
      </c>
      <c r="BA353">
        <f t="shared" si="48"/>
        <v>0</v>
      </c>
      <c r="BB353" t="s">
        <v>55</v>
      </c>
      <c r="BC353" t="s">
        <v>55</v>
      </c>
      <c r="BD353" t="s">
        <v>55</v>
      </c>
      <c r="BE353" t="s">
        <v>55</v>
      </c>
      <c r="BF353" t="s">
        <v>55</v>
      </c>
      <c r="BG353" t="s">
        <v>54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3</v>
      </c>
      <c r="BN353">
        <f t="shared" si="41"/>
        <v>3</v>
      </c>
      <c r="BO353" t="s">
        <v>60</v>
      </c>
      <c r="BP353">
        <v>1</v>
      </c>
      <c r="BQ353" t="s">
        <v>55</v>
      </c>
      <c r="BR353">
        <v>0</v>
      </c>
      <c r="BX353" t="s">
        <v>78</v>
      </c>
      <c r="BY353">
        <v>1</v>
      </c>
      <c r="BZ353">
        <v>1</v>
      </c>
      <c r="CA353" t="s">
        <v>55</v>
      </c>
      <c r="CB353" t="s">
        <v>54</v>
      </c>
      <c r="CC353" t="s">
        <v>54</v>
      </c>
      <c r="CD353" t="s">
        <v>54</v>
      </c>
      <c r="CE353" t="s">
        <v>54</v>
      </c>
      <c r="CF353" t="s">
        <v>54</v>
      </c>
      <c r="CG353">
        <v>1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f t="shared" si="42"/>
        <v>1</v>
      </c>
    </row>
    <row r="354" spans="1:91" x14ac:dyDescent="0.25">
      <c r="A354">
        <v>508</v>
      </c>
      <c r="B354">
        <v>33</v>
      </c>
      <c r="C354">
        <f t="shared" si="40"/>
        <v>1</v>
      </c>
      <c r="D354" t="s">
        <v>41</v>
      </c>
      <c r="E354">
        <v>1</v>
      </c>
      <c r="I354" t="s">
        <v>81</v>
      </c>
      <c r="J354">
        <v>1</v>
      </c>
      <c r="K354" t="s">
        <v>47</v>
      </c>
      <c r="L354">
        <v>2</v>
      </c>
      <c r="M354" t="s">
        <v>50</v>
      </c>
      <c r="N354">
        <v>2</v>
      </c>
      <c r="O354" t="s">
        <v>55</v>
      </c>
      <c r="P354">
        <v>0</v>
      </c>
      <c r="Q354" t="s">
        <v>54</v>
      </c>
      <c r="R354">
        <v>1</v>
      </c>
      <c r="S354" t="s">
        <v>55</v>
      </c>
      <c r="T354">
        <v>0</v>
      </c>
      <c r="U354" t="s">
        <v>55</v>
      </c>
      <c r="V354">
        <v>0</v>
      </c>
      <c r="W354" t="s">
        <v>55</v>
      </c>
      <c r="X354">
        <v>0</v>
      </c>
      <c r="Y354" t="s">
        <v>55</v>
      </c>
      <c r="Z354">
        <v>0</v>
      </c>
      <c r="AA354" t="s">
        <v>54</v>
      </c>
      <c r="AB354">
        <v>1</v>
      </c>
      <c r="AC354">
        <f t="shared" si="49"/>
        <v>2</v>
      </c>
      <c r="AD354">
        <f t="shared" si="44"/>
        <v>0</v>
      </c>
      <c r="AE354" t="s">
        <v>54</v>
      </c>
      <c r="AF354">
        <v>1</v>
      </c>
      <c r="AG354" t="b">
        <v>0</v>
      </c>
      <c r="AH354">
        <v>1</v>
      </c>
      <c r="AI354" t="s">
        <v>56</v>
      </c>
      <c r="AJ354">
        <v>0</v>
      </c>
      <c r="AK354">
        <v>0</v>
      </c>
      <c r="AL354">
        <f t="shared" si="45"/>
        <v>3</v>
      </c>
      <c r="AM354">
        <f t="shared" si="46"/>
        <v>0</v>
      </c>
      <c r="AN354" t="s">
        <v>62</v>
      </c>
      <c r="AO354">
        <v>2</v>
      </c>
      <c r="AP354" t="s">
        <v>23</v>
      </c>
      <c r="AQ354">
        <v>2</v>
      </c>
      <c r="AR354" t="s">
        <v>63</v>
      </c>
      <c r="AS354" t="s">
        <v>63</v>
      </c>
      <c r="AT354" t="s">
        <v>62</v>
      </c>
      <c r="AU354" t="s">
        <v>63</v>
      </c>
      <c r="AV354">
        <v>4</v>
      </c>
      <c r="AW354">
        <v>4</v>
      </c>
      <c r="AX354">
        <v>2</v>
      </c>
      <c r="AY354">
        <v>2</v>
      </c>
      <c r="AZ354">
        <f t="shared" si="47"/>
        <v>12</v>
      </c>
      <c r="BA354">
        <f t="shared" si="48"/>
        <v>1</v>
      </c>
      <c r="BB354" t="s">
        <v>55</v>
      </c>
      <c r="BC354" t="s">
        <v>55</v>
      </c>
      <c r="BD354" t="s">
        <v>55</v>
      </c>
      <c r="BE354" t="s">
        <v>55</v>
      </c>
      <c r="BF354" t="s">
        <v>55</v>
      </c>
      <c r="BG354" t="s">
        <v>54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3</v>
      </c>
      <c r="BN354">
        <f t="shared" si="41"/>
        <v>3</v>
      </c>
      <c r="BO354" t="s">
        <v>63</v>
      </c>
      <c r="BP354">
        <v>4</v>
      </c>
      <c r="BQ354" t="s">
        <v>55</v>
      </c>
      <c r="BR354">
        <v>0</v>
      </c>
      <c r="BX354" t="s">
        <v>78</v>
      </c>
      <c r="BY354">
        <v>1</v>
      </c>
      <c r="BZ354">
        <v>1</v>
      </c>
      <c r="CA354" t="s">
        <v>55</v>
      </c>
      <c r="CB354" t="s">
        <v>55</v>
      </c>
      <c r="CC354" t="s">
        <v>54</v>
      </c>
      <c r="CD354" t="s">
        <v>54</v>
      </c>
      <c r="CE354" t="s">
        <v>55</v>
      </c>
      <c r="CF354" t="s">
        <v>54</v>
      </c>
      <c r="CG354">
        <v>1</v>
      </c>
      <c r="CH354">
        <v>1</v>
      </c>
      <c r="CI354">
        <v>0</v>
      </c>
      <c r="CJ354">
        <v>0</v>
      </c>
      <c r="CK354">
        <v>1</v>
      </c>
      <c r="CL354">
        <v>0</v>
      </c>
      <c r="CM354">
        <f t="shared" si="42"/>
        <v>3</v>
      </c>
    </row>
    <row r="355" spans="1:91" x14ac:dyDescent="0.25">
      <c r="A355">
        <v>509</v>
      </c>
      <c r="B355">
        <v>36</v>
      </c>
      <c r="C355">
        <f t="shared" si="40"/>
        <v>2</v>
      </c>
      <c r="D355" t="s">
        <v>41</v>
      </c>
      <c r="E355">
        <v>1</v>
      </c>
      <c r="I355" t="s">
        <v>81</v>
      </c>
      <c r="J355">
        <v>1</v>
      </c>
      <c r="K355" t="s">
        <v>47</v>
      </c>
      <c r="L355">
        <v>2</v>
      </c>
      <c r="M355" t="s">
        <v>51</v>
      </c>
      <c r="N355">
        <v>3</v>
      </c>
      <c r="O355" t="s">
        <v>55</v>
      </c>
      <c r="P355">
        <v>0</v>
      </c>
      <c r="Q355" t="s">
        <v>54</v>
      </c>
      <c r="R355">
        <v>1</v>
      </c>
      <c r="S355" t="s">
        <v>55</v>
      </c>
      <c r="T355">
        <v>0</v>
      </c>
      <c r="U355" t="s">
        <v>54</v>
      </c>
      <c r="V355">
        <v>1</v>
      </c>
      <c r="W355" t="s">
        <v>54</v>
      </c>
      <c r="X355">
        <v>1</v>
      </c>
      <c r="Y355" t="s">
        <v>55</v>
      </c>
      <c r="Z355">
        <v>0</v>
      </c>
      <c r="AA355" t="s">
        <v>54</v>
      </c>
      <c r="AB355">
        <v>1</v>
      </c>
      <c r="AC355">
        <f t="shared" si="49"/>
        <v>4</v>
      </c>
      <c r="AD355">
        <f t="shared" si="44"/>
        <v>1</v>
      </c>
      <c r="AE355" t="s">
        <v>55</v>
      </c>
      <c r="AF355">
        <v>0</v>
      </c>
      <c r="AL355">
        <f t="shared" si="45"/>
        <v>4</v>
      </c>
      <c r="AM355">
        <f t="shared" si="46"/>
        <v>0</v>
      </c>
      <c r="AN355" t="s">
        <v>63</v>
      </c>
      <c r="AO355">
        <v>4</v>
      </c>
      <c r="AP355" t="s">
        <v>23</v>
      </c>
      <c r="AQ355">
        <v>2</v>
      </c>
      <c r="AR355" t="s">
        <v>63</v>
      </c>
      <c r="AS355" t="s">
        <v>62</v>
      </c>
      <c r="AT355" t="s">
        <v>63</v>
      </c>
      <c r="AU355" t="s">
        <v>62</v>
      </c>
      <c r="AV355">
        <v>4</v>
      </c>
      <c r="AW355">
        <v>2</v>
      </c>
      <c r="AX355">
        <v>4</v>
      </c>
      <c r="AY355">
        <v>4</v>
      </c>
      <c r="AZ355">
        <f t="shared" si="47"/>
        <v>14</v>
      </c>
      <c r="BA355">
        <f t="shared" si="48"/>
        <v>1</v>
      </c>
      <c r="BB355" t="s">
        <v>55</v>
      </c>
      <c r="BC355" t="s">
        <v>55</v>
      </c>
      <c r="BD355" t="s">
        <v>55</v>
      </c>
      <c r="BE355" t="s">
        <v>55</v>
      </c>
      <c r="BF355" t="s">
        <v>55</v>
      </c>
      <c r="BG355" t="s">
        <v>54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3</v>
      </c>
      <c r="BN355">
        <f t="shared" si="41"/>
        <v>3</v>
      </c>
      <c r="BO355" t="s">
        <v>63</v>
      </c>
      <c r="BP355">
        <v>4</v>
      </c>
      <c r="BQ355" t="s">
        <v>55</v>
      </c>
      <c r="BR355">
        <v>0</v>
      </c>
      <c r="BX355" t="s">
        <v>78</v>
      </c>
      <c r="BY355">
        <v>1</v>
      </c>
      <c r="BZ355">
        <v>1</v>
      </c>
      <c r="CA355" t="s">
        <v>55</v>
      </c>
      <c r="CB355" t="s">
        <v>55</v>
      </c>
      <c r="CC355" t="s">
        <v>54</v>
      </c>
      <c r="CD355" t="s">
        <v>54</v>
      </c>
      <c r="CE355" t="s">
        <v>55</v>
      </c>
      <c r="CF355" t="s">
        <v>54</v>
      </c>
      <c r="CG355">
        <v>1</v>
      </c>
      <c r="CH355">
        <v>1</v>
      </c>
      <c r="CI355">
        <v>0</v>
      </c>
      <c r="CJ355">
        <v>0</v>
      </c>
      <c r="CK355">
        <v>1</v>
      </c>
      <c r="CL355">
        <v>0</v>
      </c>
      <c r="CM355">
        <f t="shared" si="42"/>
        <v>3</v>
      </c>
    </row>
    <row r="356" spans="1:91" x14ac:dyDescent="0.25">
      <c r="A356">
        <v>510</v>
      </c>
      <c r="B356">
        <v>40</v>
      </c>
      <c r="C356">
        <f t="shared" si="40"/>
        <v>2</v>
      </c>
      <c r="D356" t="s">
        <v>41</v>
      </c>
      <c r="E356">
        <v>1</v>
      </c>
      <c r="I356" t="s">
        <v>81</v>
      </c>
      <c r="J356">
        <v>1</v>
      </c>
      <c r="K356" t="s">
        <v>47</v>
      </c>
      <c r="L356">
        <v>2</v>
      </c>
      <c r="M356" t="s">
        <v>49</v>
      </c>
      <c r="N356">
        <v>1</v>
      </c>
      <c r="O356" t="s">
        <v>55</v>
      </c>
      <c r="P356">
        <v>0</v>
      </c>
      <c r="Q356" t="s">
        <v>54</v>
      </c>
      <c r="R356">
        <v>1</v>
      </c>
      <c r="S356" t="s">
        <v>55</v>
      </c>
      <c r="T356">
        <v>0</v>
      </c>
      <c r="U356" t="s">
        <v>54</v>
      </c>
      <c r="V356">
        <v>1</v>
      </c>
      <c r="W356" t="s">
        <v>55</v>
      </c>
      <c r="X356">
        <v>0</v>
      </c>
      <c r="Y356" t="s">
        <v>55</v>
      </c>
      <c r="Z356">
        <v>0</v>
      </c>
      <c r="AA356" t="s">
        <v>54</v>
      </c>
      <c r="AB356">
        <v>1</v>
      </c>
      <c r="AC356">
        <f t="shared" si="49"/>
        <v>3</v>
      </c>
      <c r="AD356">
        <f t="shared" si="44"/>
        <v>0</v>
      </c>
      <c r="AE356" t="s">
        <v>54</v>
      </c>
      <c r="AF356">
        <v>1</v>
      </c>
      <c r="AG356" t="b">
        <v>0</v>
      </c>
      <c r="AH356">
        <v>1</v>
      </c>
      <c r="AI356" t="s">
        <v>56</v>
      </c>
      <c r="AJ356">
        <v>0</v>
      </c>
      <c r="AK356">
        <v>0</v>
      </c>
      <c r="AL356">
        <f t="shared" si="45"/>
        <v>4</v>
      </c>
      <c r="AM356">
        <f t="shared" si="46"/>
        <v>0</v>
      </c>
      <c r="AN356" t="s">
        <v>62</v>
      </c>
      <c r="AO356">
        <v>2</v>
      </c>
      <c r="AP356" t="s">
        <v>12</v>
      </c>
      <c r="AQ356">
        <v>4</v>
      </c>
      <c r="AR356" t="s">
        <v>63</v>
      </c>
      <c r="AS356" t="s">
        <v>61</v>
      </c>
      <c r="AT356" t="s">
        <v>63</v>
      </c>
      <c r="AU356" t="s">
        <v>63</v>
      </c>
      <c r="AV356">
        <v>4</v>
      </c>
      <c r="AW356">
        <v>5</v>
      </c>
      <c r="AX356">
        <v>4</v>
      </c>
      <c r="AY356">
        <v>2</v>
      </c>
      <c r="AZ356">
        <f t="shared" si="47"/>
        <v>15</v>
      </c>
      <c r="BA356">
        <f t="shared" si="48"/>
        <v>1</v>
      </c>
      <c r="BB356" t="s">
        <v>55</v>
      </c>
      <c r="BC356" t="s">
        <v>55</v>
      </c>
      <c r="BD356" t="s">
        <v>55</v>
      </c>
      <c r="BE356" t="s">
        <v>55</v>
      </c>
      <c r="BF356" t="s">
        <v>55</v>
      </c>
      <c r="BG356" t="s">
        <v>54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3</v>
      </c>
      <c r="BN356">
        <f t="shared" si="41"/>
        <v>3</v>
      </c>
      <c r="BO356" t="s">
        <v>60</v>
      </c>
      <c r="BP356">
        <v>1</v>
      </c>
      <c r="BQ356" t="s">
        <v>55</v>
      </c>
      <c r="BR356">
        <v>0</v>
      </c>
      <c r="BX356" t="s">
        <v>78</v>
      </c>
      <c r="BY356">
        <v>1</v>
      </c>
      <c r="BZ356">
        <v>1</v>
      </c>
      <c r="CA356" t="s">
        <v>54</v>
      </c>
      <c r="CB356" t="s">
        <v>54</v>
      </c>
      <c r="CC356" t="s">
        <v>54</v>
      </c>
      <c r="CD356" t="s">
        <v>54</v>
      </c>
      <c r="CE356" t="s">
        <v>54</v>
      </c>
      <c r="CF356" t="s">
        <v>55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1</v>
      </c>
      <c r="CM356">
        <f t="shared" si="42"/>
        <v>1</v>
      </c>
    </row>
    <row r="357" spans="1:91" x14ac:dyDescent="0.25">
      <c r="A357">
        <v>511</v>
      </c>
      <c r="B357">
        <v>29</v>
      </c>
      <c r="C357">
        <f t="shared" si="40"/>
        <v>1</v>
      </c>
      <c r="D357" t="s">
        <v>41</v>
      </c>
      <c r="E357">
        <v>1</v>
      </c>
      <c r="I357" t="s">
        <v>81</v>
      </c>
      <c r="J357">
        <v>1</v>
      </c>
      <c r="K357" t="s">
        <v>47</v>
      </c>
      <c r="L357">
        <v>2</v>
      </c>
      <c r="M357" t="s">
        <v>49</v>
      </c>
      <c r="N357">
        <v>1</v>
      </c>
      <c r="O357" t="s">
        <v>55</v>
      </c>
      <c r="P357">
        <v>0</v>
      </c>
      <c r="Q357" t="s">
        <v>54</v>
      </c>
      <c r="R357">
        <v>1</v>
      </c>
      <c r="S357" t="s">
        <v>55</v>
      </c>
      <c r="T357">
        <v>0</v>
      </c>
      <c r="U357" t="s">
        <v>54</v>
      </c>
      <c r="V357">
        <v>1</v>
      </c>
      <c r="W357" t="s">
        <v>55</v>
      </c>
      <c r="X357">
        <v>0</v>
      </c>
      <c r="Y357" t="s">
        <v>55</v>
      </c>
      <c r="Z357">
        <v>0</v>
      </c>
      <c r="AA357" t="s">
        <v>54</v>
      </c>
      <c r="AB357">
        <v>1</v>
      </c>
      <c r="AC357">
        <f t="shared" si="49"/>
        <v>3</v>
      </c>
      <c r="AD357">
        <f t="shared" si="44"/>
        <v>0</v>
      </c>
      <c r="AE357" t="s">
        <v>54</v>
      </c>
      <c r="AF357">
        <v>1</v>
      </c>
      <c r="AG357" t="b">
        <v>1</v>
      </c>
      <c r="AH357">
        <v>0</v>
      </c>
      <c r="AI357" t="s">
        <v>56</v>
      </c>
      <c r="AJ357">
        <v>0</v>
      </c>
      <c r="AK357">
        <v>0</v>
      </c>
      <c r="AL357">
        <f t="shared" si="45"/>
        <v>3</v>
      </c>
      <c r="AM357">
        <f t="shared" si="46"/>
        <v>0</v>
      </c>
      <c r="AN357" t="s">
        <v>62</v>
      </c>
      <c r="AO357">
        <v>2</v>
      </c>
      <c r="AP357" t="s">
        <v>66</v>
      </c>
      <c r="AQ357">
        <v>3</v>
      </c>
      <c r="AR357" t="s">
        <v>62</v>
      </c>
      <c r="AS357" t="s">
        <v>63</v>
      </c>
      <c r="AT357" t="s">
        <v>64</v>
      </c>
      <c r="AU357" t="s">
        <v>62</v>
      </c>
      <c r="AV357">
        <v>2</v>
      </c>
      <c r="AW357">
        <v>4</v>
      </c>
      <c r="AX357">
        <v>3</v>
      </c>
      <c r="AY357">
        <v>4</v>
      </c>
      <c r="AZ357">
        <f t="shared" si="47"/>
        <v>13</v>
      </c>
      <c r="BA357">
        <f t="shared" si="48"/>
        <v>1</v>
      </c>
      <c r="BB357" t="s">
        <v>55</v>
      </c>
      <c r="BC357" t="s">
        <v>55</v>
      </c>
      <c r="BD357" t="s">
        <v>55</v>
      </c>
      <c r="BE357" t="s">
        <v>55</v>
      </c>
      <c r="BF357" t="s">
        <v>55</v>
      </c>
      <c r="BG357" t="s">
        <v>54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3</v>
      </c>
      <c r="BN357">
        <f t="shared" si="41"/>
        <v>3</v>
      </c>
      <c r="BO357" t="s">
        <v>63</v>
      </c>
      <c r="BP357">
        <v>4</v>
      </c>
      <c r="BQ357" t="s">
        <v>55</v>
      </c>
      <c r="BR357">
        <v>0</v>
      </c>
      <c r="BX357" t="s">
        <v>78</v>
      </c>
      <c r="BY357">
        <v>1</v>
      </c>
      <c r="BZ357">
        <v>1</v>
      </c>
      <c r="CA357" t="s">
        <v>55</v>
      </c>
      <c r="CB357" t="s">
        <v>55</v>
      </c>
      <c r="CC357" t="s">
        <v>54</v>
      </c>
      <c r="CD357" t="s">
        <v>54</v>
      </c>
      <c r="CE357" t="s">
        <v>55</v>
      </c>
      <c r="CF357" t="s">
        <v>54</v>
      </c>
      <c r="CG357">
        <v>1</v>
      </c>
      <c r="CH357">
        <v>1</v>
      </c>
      <c r="CI357">
        <v>0</v>
      </c>
      <c r="CJ357">
        <v>0</v>
      </c>
      <c r="CK357">
        <v>1</v>
      </c>
      <c r="CL357">
        <v>0</v>
      </c>
      <c r="CM357">
        <f t="shared" si="42"/>
        <v>3</v>
      </c>
    </row>
    <row r="358" spans="1:91" x14ac:dyDescent="0.25">
      <c r="A358">
        <v>512</v>
      </c>
      <c r="B358">
        <v>42</v>
      </c>
      <c r="C358">
        <f t="shared" si="40"/>
        <v>2</v>
      </c>
      <c r="D358" t="s">
        <v>42</v>
      </c>
      <c r="E358">
        <v>2</v>
      </c>
      <c r="I358" t="s">
        <v>81</v>
      </c>
      <c r="J358">
        <v>1</v>
      </c>
      <c r="K358" t="s">
        <v>46</v>
      </c>
      <c r="L358">
        <v>1</v>
      </c>
      <c r="M358" t="s">
        <v>52</v>
      </c>
      <c r="N358">
        <v>4</v>
      </c>
      <c r="O358" t="s">
        <v>55</v>
      </c>
      <c r="P358">
        <v>0</v>
      </c>
      <c r="Q358" t="s">
        <v>54</v>
      </c>
      <c r="R358">
        <v>1</v>
      </c>
      <c r="S358" t="s">
        <v>54</v>
      </c>
      <c r="T358">
        <v>1</v>
      </c>
      <c r="U358" t="s">
        <v>54</v>
      </c>
      <c r="V358">
        <v>1</v>
      </c>
      <c r="W358" t="s">
        <v>55</v>
      </c>
      <c r="X358">
        <v>0</v>
      </c>
      <c r="Y358" t="s">
        <v>54</v>
      </c>
      <c r="Z358">
        <v>1</v>
      </c>
      <c r="AA358" t="s">
        <v>55</v>
      </c>
      <c r="AB358">
        <v>0</v>
      </c>
      <c r="AC358">
        <f t="shared" si="49"/>
        <v>4</v>
      </c>
      <c r="AD358">
        <f t="shared" si="44"/>
        <v>1</v>
      </c>
      <c r="AE358" t="s">
        <v>55</v>
      </c>
      <c r="AF358">
        <v>0</v>
      </c>
      <c r="AL358">
        <f t="shared" si="45"/>
        <v>4</v>
      </c>
      <c r="AM358">
        <f t="shared" si="46"/>
        <v>0</v>
      </c>
      <c r="AN358" t="s">
        <v>63</v>
      </c>
      <c r="AO358">
        <v>4</v>
      </c>
      <c r="AP358" t="s">
        <v>12</v>
      </c>
      <c r="AQ358">
        <v>4</v>
      </c>
      <c r="AR358" t="s">
        <v>63</v>
      </c>
      <c r="AS358" t="s">
        <v>63</v>
      </c>
      <c r="AT358" t="s">
        <v>63</v>
      </c>
      <c r="AU358" t="s">
        <v>63</v>
      </c>
      <c r="AV358">
        <v>4</v>
      </c>
      <c r="AW358">
        <v>4</v>
      </c>
      <c r="AX358">
        <v>4</v>
      </c>
      <c r="AY358">
        <v>2</v>
      </c>
      <c r="AZ358">
        <f t="shared" si="47"/>
        <v>14</v>
      </c>
      <c r="BA358">
        <f t="shared" si="48"/>
        <v>1</v>
      </c>
      <c r="BB358" t="s">
        <v>55</v>
      </c>
      <c r="BC358" t="s">
        <v>55</v>
      </c>
      <c r="BD358" t="s">
        <v>55</v>
      </c>
      <c r="BE358" t="s">
        <v>55</v>
      </c>
      <c r="BF358" t="s">
        <v>55</v>
      </c>
      <c r="BG358" t="s">
        <v>54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3</v>
      </c>
      <c r="BN358">
        <f t="shared" si="41"/>
        <v>3</v>
      </c>
      <c r="BO358" t="s">
        <v>63</v>
      </c>
      <c r="BP358">
        <v>4</v>
      </c>
      <c r="BQ358" t="s">
        <v>54</v>
      </c>
      <c r="BR358">
        <v>1</v>
      </c>
      <c r="BS358" t="s">
        <v>72</v>
      </c>
      <c r="BT358">
        <v>4</v>
      </c>
      <c r="BU358" t="s">
        <v>8</v>
      </c>
      <c r="BV358">
        <v>1</v>
      </c>
      <c r="BW358" t="s">
        <v>30</v>
      </c>
      <c r="BX358" t="s">
        <v>78</v>
      </c>
      <c r="BY358">
        <v>1</v>
      </c>
      <c r="BZ358">
        <v>1</v>
      </c>
      <c r="CA358" t="s">
        <v>54</v>
      </c>
      <c r="CB358" t="s">
        <v>54</v>
      </c>
      <c r="CC358" t="s">
        <v>54</v>
      </c>
      <c r="CD358" t="s">
        <v>54</v>
      </c>
      <c r="CE358" t="s">
        <v>55</v>
      </c>
      <c r="CF358" t="s">
        <v>54</v>
      </c>
      <c r="CG358">
        <v>0</v>
      </c>
      <c r="CH358">
        <v>0</v>
      </c>
      <c r="CI358">
        <v>0</v>
      </c>
      <c r="CJ358">
        <v>0</v>
      </c>
      <c r="CK358">
        <v>1</v>
      </c>
      <c r="CL358">
        <v>0</v>
      </c>
      <c r="CM358">
        <f t="shared" si="42"/>
        <v>1</v>
      </c>
    </row>
    <row r="359" spans="1:91" x14ac:dyDescent="0.25">
      <c r="A359">
        <v>513</v>
      </c>
      <c r="B359">
        <v>38</v>
      </c>
      <c r="C359">
        <f t="shared" si="40"/>
        <v>2</v>
      </c>
      <c r="D359" t="s">
        <v>41</v>
      </c>
      <c r="E359">
        <v>1</v>
      </c>
      <c r="I359" t="s">
        <v>81</v>
      </c>
      <c r="J359">
        <v>1</v>
      </c>
      <c r="K359" t="s">
        <v>46</v>
      </c>
      <c r="L359">
        <v>1</v>
      </c>
      <c r="M359" t="s">
        <v>49</v>
      </c>
      <c r="N359">
        <v>1</v>
      </c>
      <c r="O359" t="s">
        <v>55</v>
      </c>
      <c r="P359">
        <v>0</v>
      </c>
      <c r="Q359" t="s">
        <v>55</v>
      </c>
      <c r="R359">
        <v>0</v>
      </c>
      <c r="S359" t="s">
        <v>54</v>
      </c>
      <c r="T359">
        <v>1</v>
      </c>
      <c r="U359" t="s">
        <v>55</v>
      </c>
      <c r="V359">
        <v>0</v>
      </c>
      <c r="W359" t="s">
        <v>55</v>
      </c>
      <c r="X359">
        <v>0</v>
      </c>
      <c r="Y359" t="s">
        <v>55</v>
      </c>
      <c r="Z359">
        <v>0</v>
      </c>
      <c r="AA359" t="s">
        <v>54</v>
      </c>
      <c r="AB359">
        <v>1</v>
      </c>
      <c r="AC359">
        <f t="shared" si="49"/>
        <v>2</v>
      </c>
      <c r="AD359">
        <f t="shared" si="44"/>
        <v>0</v>
      </c>
      <c r="AE359" t="s">
        <v>54</v>
      </c>
      <c r="AF359">
        <v>1</v>
      </c>
      <c r="AG359" t="b">
        <v>0</v>
      </c>
      <c r="AH359">
        <v>1</v>
      </c>
      <c r="AI359" t="s">
        <v>56</v>
      </c>
      <c r="AJ359">
        <v>0</v>
      </c>
      <c r="AK359">
        <v>0</v>
      </c>
      <c r="AL359">
        <f t="shared" si="45"/>
        <v>3</v>
      </c>
      <c r="AM359">
        <f t="shared" si="46"/>
        <v>0</v>
      </c>
      <c r="AN359" t="s">
        <v>62</v>
      </c>
      <c r="AO359">
        <v>2</v>
      </c>
      <c r="AP359" t="s">
        <v>23</v>
      </c>
      <c r="AQ359">
        <v>2</v>
      </c>
      <c r="AR359" t="s">
        <v>63</v>
      </c>
      <c r="AS359" t="s">
        <v>63</v>
      </c>
      <c r="AT359" t="s">
        <v>64</v>
      </c>
      <c r="AU359" t="s">
        <v>63</v>
      </c>
      <c r="AV359">
        <v>4</v>
      </c>
      <c r="AW359">
        <v>4</v>
      </c>
      <c r="AX359">
        <v>3</v>
      </c>
      <c r="AY359">
        <v>2</v>
      </c>
      <c r="AZ359">
        <f t="shared" si="47"/>
        <v>13</v>
      </c>
      <c r="BA359">
        <f t="shared" si="48"/>
        <v>1</v>
      </c>
      <c r="BB359" t="s">
        <v>55</v>
      </c>
      <c r="BC359" t="s">
        <v>55</v>
      </c>
      <c r="BD359" t="s">
        <v>55</v>
      </c>
      <c r="BE359" t="s">
        <v>55</v>
      </c>
      <c r="BF359" t="s">
        <v>55</v>
      </c>
      <c r="BG359" t="s">
        <v>54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3</v>
      </c>
      <c r="BN359">
        <f t="shared" si="41"/>
        <v>3</v>
      </c>
      <c r="BO359" t="s">
        <v>63</v>
      </c>
      <c r="BP359">
        <v>4</v>
      </c>
      <c r="BQ359" t="s">
        <v>55</v>
      </c>
      <c r="BR359">
        <v>0</v>
      </c>
      <c r="BX359" t="s">
        <v>78</v>
      </c>
      <c r="BY359">
        <v>1</v>
      </c>
      <c r="BZ359">
        <v>1</v>
      </c>
      <c r="CA359" t="s">
        <v>55</v>
      </c>
      <c r="CB359" t="s">
        <v>55</v>
      </c>
      <c r="CC359" t="s">
        <v>54</v>
      </c>
      <c r="CD359" t="s">
        <v>54</v>
      </c>
      <c r="CE359" t="s">
        <v>55</v>
      </c>
      <c r="CF359" t="s">
        <v>54</v>
      </c>
      <c r="CG359">
        <v>1</v>
      </c>
      <c r="CH359">
        <v>1</v>
      </c>
      <c r="CI359">
        <v>0</v>
      </c>
      <c r="CJ359">
        <v>0</v>
      </c>
      <c r="CK359">
        <v>1</v>
      </c>
      <c r="CL359">
        <v>0</v>
      </c>
      <c r="CM359">
        <f t="shared" si="42"/>
        <v>3</v>
      </c>
    </row>
    <row r="360" spans="1:91" x14ac:dyDescent="0.25">
      <c r="A360">
        <v>514</v>
      </c>
      <c r="B360">
        <v>20</v>
      </c>
      <c r="C360">
        <f t="shared" si="40"/>
        <v>1</v>
      </c>
      <c r="D360" t="s">
        <v>41</v>
      </c>
      <c r="E360">
        <v>1</v>
      </c>
      <c r="I360" t="s">
        <v>81</v>
      </c>
      <c r="J360">
        <v>1</v>
      </c>
      <c r="K360" t="s">
        <v>48</v>
      </c>
      <c r="L360">
        <v>3</v>
      </c>
      <c r="M360" t="s">
        <v>52</v>
      </c>
      <c r="N360">
        <v>4</v>
      </c>
      <c r="O360" t="s">
        <v>55</v>
      </c>
      <c r="P360">
        <v>0</v>
      </c>
      <c r="Q360" t="s">
        <v>54</v>
      </c>
      <c r="R360">
        <v>1</v>
      </c>
      <c r="S360" t="s">
        <v>54</v>
      </c>
      <c r="T360">
        <v>1</v>
      </c>
      <c r="U360" t="s">
        <v>54</v>
      </c>
      <c r="V360">
        <v>1</v>
      </c>
      <c r="W360" t="s">
        <v>55</v>
      </c>
      <c r="X360">
        <v>0</v>
      </c>
      <c r="Y360" t="s">
        <v>55</v>
      </c>
      <c r="Z360">
        <v>0</v>
      </c>
      <c r="AA360" t="s">
        <v>54</v>
      </c>
      <c r="AB360">
        <v>1</v>
      </c>
      <c r="AC360">
        <f t="shared" si="49"/>
        <v>4</v>
      </c>
      <c r="AD360">
        <f t="shared" si="44"/>
        <v>1</v>
      </c>
      <c r="AE360" t="s">
        <v>54</v>
      </c>
      <c r="AF360">
        <v>1</v>
      </c>
      <c r="AG360" t="b">
        <v>1</v>
      </c>
      <c r="AH360">
        <v>0</v>
      </c>
      <c r="AI360" t="s">
        <v>56</v>
      </c>
      <c r="AJ360">
        <v>0</v>
      </c>
      <c r="AK360">
        <v>0</v>
      </c>
      <c r="AL360">
        <f t="shared" si="45"/>
        <v>4</v>
      </c>
      <c r="AM360">
        <f t="shared" si="46"/>
        <v>0</v>
      </c>
      <c r="AN360" t="s">
        <v>62</v>
      </c>
      <c r="AO360">
        <v>2</v>
      </c>
      <c r="AP360" t="s">
        <v>23</v>
      </c>
      <c r="AQ360">
        <v>2</v>
      </c>
      <c r="AR360" t="s">
        <v>63</v>
      </c>
      <c r="AS360" t="s">
        <v>63</v>
      </c>
      <c r="AT360" t="s">
        <v>63</v>
      </c>
      <c r="AU360" t="s">
        <v>63</v>
      </c>
      <c r="AV360">
        <v>4</v>
      </c>
      <c r="AW360">
        <v>4</v>
      </c>
      <c r="AX360">
        <v>4</v>
      </c>
      <c r="AY360">
        <v>2</v>
      </c>
      <c r="AZ360">
        <f t="shared" si="47"/>
        <v>14</v>
      </c>
      <c r="BA360">
        <f t="shared" si="48"/>
        <v>1</v>
      </c>
      <c r="BB360" t="s">
        <v>55</v>
      </c>
      <c r="BC360" t="s">
        <v>55</v>
      </c>
      <c r="BD360" t="s">
        <v>55</v>
      </c>
      <c r="BE360" t="s">
        <v>55</v>
      </c>
      <c r="BF360" t="s">
        <v>55</v>
      </c>
      <c r="BG360" t="s">
        <v>54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3</v>
      </c>
      <c r="BN360">
        <f t="shared" si="41"/>
        <v>3</v>
      </c>
      <c r="BO360" t="s">
        <v>63</v>
      </c>
      <c r="BP360">
        <v>4</v>
      </c>
      <c r="BQ360" t="s">
        <v>55</v>
      </c>
      <c r="BR360">
        <v>0</v>
      </c>
      <c r="BX360" t="s">
        <v>78</v>
      </c>
      <c r="BY360">
        <v>1</v>
      </c>
      <c r="BZ360">
        <v>1</v>
      </c>
      <c r="CA360" t="s">
        <v>54</v>
      </c>
      <c r="CB360" t="s">
        <v>54</v>
      </c>
      <c r="CC360" t="s">
        <v>54</v>
      </c>
      <c r="CD360" t="s">
        <v>55</v>
      </c>
      <c r="CE360" t="s">
        <v>54</v>
      </c>
      <c r="CF360" t="s">
        <v>54</v>
      </c>
      <c r="CG360">
        <v>0</v>
      </c>
      <c r="CH360">
        <v>0</v>
      </c>
      <c r="CI360">
        <v>0</v>
      </c>
      <c r="CJ360">
        <v>1</v>
      </c>
      <c r="CK360">
        <v>0</v>
      </c>
      <c r="CL360">
        <v>0</v>
      </c>
      <c r="CM360">
        <f t="shared" si="42"/>
        <v>1</v>
      </c>
    </row>
  </sheetData>
  <conditionalFormatting sqref="BK1:BK1048576">
    <cfRule type="cellIs" dxfId="3" priority="5" operator="equal">
      <formula>1</formula>
    </cfRule>
  </conditionalFormatting>
  <conditionalFormatting sqref="BK1:BK1048576">
    <cfRule type="cellIs" dxfId="2" priority="4" operator="equal">
      <formula>1</formula>
    </cfRule>
  </conditionalFormatting>
  <conditionalFormatting sqref="BK1:BK1048576">
    <cfRule type="cellIs" dxfId="1" priority="3" operator="equal">
      <formula>1</formula>
    </cfRule>
  </conditionalFormatting>
  <conditionalFormatting sqref="BK1:BL1048576">
    <cfRule type="cellIs" dxfId="0" priority="2" operator="equal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15" zoomScaleNormal="115" workbookViewId="0">
      <selection activeCell="C19" sqref="C19"/>
    </sheetView>
  </sheetViews>
  <sheetFormatPr defaultRowHeight="15" x14ac:dyDescent="0.25"/>
  <cols>
    <col min="1" max="1" width="18.140625" customWidth="1"/>
    <col min="2" max="2" width="16.42578125" customWidth="1"/>
    <col min="4" max="4" width="15.28515625" customWidth="1"/>
  </cols>
  <sheetData>
    <row r="1" spans="1:5" x14ac:dyDescent="0.25">
      <c r="B1" s="26" t="s">
        <v>512</v>
      </c>
      <c r="C1" s="26"/>
      <c r="D1" s="26" t="s">
        <v>513</v>
      </c>
      <c r="E1" s="26"/>
    </row>
    <row r="2" spans="1:5" x14ac:dyDescent="0.25">
      <c r="A2" s="3" t="s">
        <v>173</v>
      </c>
      <c r="B2" s="13" t="s">
        <v>174</v>
      </c>
      <c r="C2" s="3" t="s">
        <v>165</v>
      </c>
      <c r="D2" s="13" t="s">
        <v>174</v>
      </c>
      <c r="E2" s="3" t="s">
        <v>165</v>
      </c>
    </row>
    <row r="3" spans="1:5" x14ac:dyDescent="0.25">
      <c r="A3" s="3" t="s">
        <v>144</v>
      </c>
      <c r="B3" s="12"/>
    </row>
    <row r="4" spans="1:5" x14ac:dyDescent="0.25">
      <c r="A4" s="5" t="s">
        <v>146</v>
      </c>
      <c r="B4" s="12">
        <v>1</v>
      </c>
      <c r="D4">
        <v>1</v>
      </c>
    </row>
    <row r="5" spans="1:5" x14ac:dyDescent="0.25">
      <c r="A5" s="5" t="s">
        <v>147</v>
      </c>
      <c r="B5" s="12">
        <v>1</v>
      </c>
      <c r="D5" t="s">
        <v>409</v>
      </c>
      <c r="E5">
        <v>0.626</v>
      </c>
    </row>
    <row r="6" spans="1:5" x14ac:dyDescent="0.25">
      <c r="A6" s="5" t="s">
        <v>148</v>
      </c>
      <c r="B6" s="12">
        <v>1</v>
      </c>
      <c r="D6" t="s">
        <v>410</v>
      </c>
    </row>
    <row r="7" spans="1:5" x14ac:dyDescent="0.25">
      <c r="A7" s="3" t="s">
        <v>149</v>
      </c>
      <c r="B7" s="12"/>
    </row>
    <row r="8" spans="1:5" x14ac:dyDescent="0.25">
      <c r="A8" s="5" t="s">
        <v>41</v>
      </c>
      <c r="B8" s="12">
        <v>1</v>
      </c>
      <c r="D8">
        <v>1</v>
      </c>
    </row>
    <row r="9" spans="1:5" x14ac:dyDescent="0.25">
      <c r="A9" s="5" t="s">
        <v>42</v>
      </c>
      <c r="B9" s="12" t="s">
        <v>192</v>
      </c>
      <c r="C9">
        <v>6.0999999999999999E-2</v>
      </c>
      <c r="D9" t="s">
        <v>411</v>
      </c>
      <c r="E9">
        <v>0.48599999999999999</v>
      </c>
    </row>
    <row r="10" spans="1:5" x14ac:dyDescent="0.25">
      <c r="A10" s="3" t="s">
        <v>79</v>
      </c>
      <c r="B10" s="12"/>
    </row>
    <row r="11" spans="1:5" x14ac:dyDescent="0.25">
      <c r="A11" s="5" t="s">
        <v>81</v>
      </c>
      <c r="B11" s="12">
        <v>1</v>
      </c>
      <c r="D11">
        <v>1</v>
      </c>
    </row>
    <row r="12" spans="1:5" x14ac:dyDescent="0.25">
      <c r="A12" s="5" t="s">
        <v>164</v>
      </c>
      <c r="B12" s="12" t="s">
        <v>187</v>
      </c>
      <c r="C12">
        <v>1E-3</v>
      </c>
      <c r="D12" t="s">
        <v>412</v>
      </c>
      <c r="E12">
        <v>3.0000000000000001E-3</v>
      </c>
    </row>
    <row r="13" spans="1:5" x14ac:dyDescent="0.25">
      <c r="A13" s="3" t="s">
        <v>157</v>
      </c>
      <c r="B13" s="12"/>
    </row>
    <row r="14" spans="1:5" x14ac:dyDescent="0.25">
      <c r="A14" s="5" t="s">
        <v>158</v>
      </c>
      <c r="B14" s="12">
        <v>1</v>
      </c>
      <c r="D14">
        <v>1</v>
      </c>
    </row>
    <row r="15" spans="1:5" x14ac:dyDescent="0.25">
      <c r="A15" s="5" t="s">
        <v>159</v>
      </c>
      <c r="B15" s="12" t="s">
        <v>188</v>
      </c>
      <c r="C15">
        <v>0.875</v>
      </c>
      <c r="D15" t="s">
        <v>413</v>
      </c>
      <c r="E15">
        <v>0.42299999999999999</v>
      </c>
    </row>
    <row r="16" spans="1:5" x14ac:dyDescent="0.25">
      <c r="A16" s="5" t="s">
        <v>51</v>
      </c>
      <c r="B16" s="12" t="s">
        <v>190</v>
      </c>
      <c r="C16">
        <v>0.94699999999999995</v>
      </c>
      <c r="D16" t="s">
        <v>414</v>
      </c>
      <c r="E16">
        <v>0.76700000000000002</v>
      </c>
    </row>
    <row r="17" spans="1:5" x14ac:dyDescent="0.25">
      <c r="A17" s="5" t="s">
        <v>160</v>
      </c>
      <c r="B17" s="12" t="s">
        <v>191</v>
      </c>
      <c r="C17">
        <v>0.91900000000000004</v>
      </c>
      <c r="D17" t="s">
        <v>415</v>
      </c>
      <c r="E17">
        <v>0.86799999999999999</v>
      </c>
    </row>
    <row r="18" spans="1:5" x14ac:dyDescent="0.25">
      <c r="A18" s="5" t="s">
        <v>8</v>
      </c>
      <c r="B18" s="12" t="s">
        <v>189</v>
      </c>
      <c r="C18">
        <v>0.26700000000000002</v>
      </c>
      <c r="D18" t="s">
        <v>416</v>
      </c>
      <c r="E18">
        <v>0.216</v>
      </c>
    </row>
  </sheetData>
  <mergeCells count="2">
    <mergeCell ref="D1:E1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"/>
  <sheetViews>
    <sheetView workbookViewId="0">
      <selection activeCell="A5" sqref="A5:G5"/>
    </sheetView>
  </sheetViews>
  <sheetFormatPr defaultRowHeight="15" x14ac:dyDescent="0.25"/>
  <cols>
    <col min="1" max="1" width="12.28515625" customWidth="1"/>
  </cols>
  <sheetData>
    <row r="3" spans="1:7" x14ac:dyDescent="0.25">
      <c r="A3" t="s">
        <v>407</v>
      </c>
      <c r="B3" t="s">
        <v>181</v>
      </c>
      <c r="C3" t="s">
        <v>182</v>
      </c>
      <c r="D3" t="s">
        <v>183</v>
      </c>
      <c r="E3" t="s">
        <v>184</v>
      </c>
      <c r="F3" t="s">
        <v>185</v>
      </c>
      <c r="G3" t="s">
        <v>186</v>
      </c>
    </row>
    <row r="5" spans="1:7" x14ac:dyDescent="0.25">
      <c r="A5" t="s">
        <v>222</v>
      </c>
      <c r="B5">
        <v>1.8076920000000001</v>
      </c>
      <c r="C5">
        <v>0.47537370000000001</v>
      </c>
      <c r="D5">
        <v>2.25</v>
      </c>
      <c r="E5">
        <v>2.4E-2</v>
      </c>
      <c r="F5">
        <v>1.079647</v>
      </c>
      <c r="G5">
        <v>3.0266850000000001</v>
      </c>
    </row>
    <row r="6" spans="1:7" x14ac:dyDescent="0.25">
      <c r="A6" t="s">
        <v>179</v>
      </c>
      <c r="B6">
        <v>2.6666669999999999</v>
      </c>
      <c r="C6">
        <v>0.52115730000000005</v>
      </c>
      <c r="D6">
        <v>5.0199999999999996</v>
      </c>
      <c r="E6">
        <v>0</v>
      </c>
      <c r="F6">
        <v>1.8180879999999999</v>
      </c>
      <c r="G6">
        <v>3.9113120000000001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V1" workbookViewId="0">
      <selection activeCell="G16" sqref="G16:J16"/>
    </sheetView>
  </sheetViews>
  <sheetFormatPr defaultColWidth="19.7109375" defaultRowHeight="15" x14ac:dyDescent="0.25"/>
  <cols>
    <col min="1" max="1" width="27.28515625" style="22" customWidth="1"/>
    <col min="2" max="2" width="9.85546875" style="1" customWidth="1"/>
    <col min="3" max="3" width="10.28515625" style="1" customWidth="1"/>
    <col min="4" max="6" width="19.7109375" style="1"/>
    <col min="7" max="7" width="11.7109375" style="1" customWidth="1"/>
    <col min="8" max="8" width="9" style="1" customWidth="1"/>
    <col min="9" max="9" width="10.7109375" style="1" customWidth="1"/>
    <col min="10" max="10" width="11.28515625" style="1" customWidth="1"/>
    <col min="11" max="16384" width="19.7109375" style="1"/>
  </cols>
  <sheetData>
    <row r="1" spans="1:10" ht="30" x14ac:dyDescent="0.25">
      <c r="A1" s="1" t="s">
        <v>143</v>
      </c>
      <c r="B1" s="1" t="s">
        <v>426</v>
      </c>
      <c r="C1" s="1" t="s">
        <v>427</v>
      </c>
    </row>
    <row r="2" spans="1:10" x14ac:dyDescent="0.25">
      <c r="A2" s="22" t="s">
        <v>425</v>
      </c>
    </row>
    <row r="3" spans="1:10" ht="30.75" customHeight="1" x14ac:dyDescent="0.25">
      <c r="A3" s="22" t="s">
        <v>422</v>
      </c>
      <c r="B3" s="1">
        <v>149</v>
      </c>
      <c r="C3" s="1">
        <v>41.5</v>
      </c>
      <c r="F3" s="1" t="s">
        <v>180</v>
      </c>
      <c r="G3" s="1" t="s">
        <v>181</v>
      </c>
      <c r="H3" s="1" t="s">
        <v>184</v>
      </c>
      <c r="I3" s="1" t="s">
        <v>185</v>
      </c>
      <c r="J3" s="1" t="s">
        <v>186</v>
      </c>
    </row>
    <row r="4" spans="1:10" x14ac:dyDescent="0.25">
      <c r="A4" s="22" t="s">
        <v>423</v>
      </c>
      <c r="B4" s="1">
        <v>72</v>
      </c>
      <c r="C4" s="1">
        <v>20.100000000000001</v>
      </c>
    </row>
    <row r="5" spans="1:10" ht="30" x14ac:dyDescent="0.25">
      <c r="A5" s="22" t="s">
        <v>424</v>
      </c>
      <c r="B5" s="1">
        <v>138</v>
      </c>
      <c r="C5" s="1">
        <v>38.4</v>
      </c>
      <c r="F5" s="1" t="s">
        <v>434</v>
      </c>
    </row>
    <row r="6" spans="1:10" x14ac:dyDescent="0.25">
      <c r="F6" s="1">
        <v>2</v>
      </c>
      <c r="G6" s="1">
        <v>1.4965520000000001</v>
      </c>
      <c r="H6" s="1">
        <v>0.20799999999999999</v>
      </c>
      <c r="I6" s="1">
        <v>0.79929649999999997</v>
      </c>
      <c r="J6" s="1">
        <v>2.8020480000000001</v>
      </c>
    </row>
    <row r="7" spans="1:10" x14ac:dyDescent="0.25">
      <c r="A7" s="22" t="s">
        <v>428</v>
      </c>
      <c r="F7" s="1">
        <v>3</v>
      </c>
      <c r="G7" s="1">
        <v>2.1461540000000001</v>
      </c>
      <c r="H7" s="1">
        <v>3.5999999999999997E-2</v>
      </c>
      <c r="I7" s="1">
        <v>1.0505310000000001</v>
      </c>
      <c r="J7" s="1">
        <v>4.3844269999999996</v>
      </c>
    </row>
    <row r="8" spans="1:10" x14ac:dyDescent="0.25">
      <c r="A8" s="22" t="s">
        <v>429</v>
      </c>
      <c r="B8" s="1">
        <v>144</v>
      </c>
      <c r="C8" s="1">
        <v>40.200000000000003</v>
      </c>
    </row>
    <row r="9" spans="1:10" x14ac:dyDescent="0.25">
      <c r="A9" s="22" t="s">
        <v>431</v>
      </c>
      <c r="B9" s="1">
        <v>144</v>
      </c>
      <c r="C9" s="1">
        <v>40.200000000000003</v>
      </c>
      <c r="F9" s="1" t="s">
        <v>179</v>
      </c>
      <c r="G9" s="1">
        <v>0.1612903</v>
      </c>
      <c r="H9" s="1">
        <v>0</v>
      </c>
      <c r="I9" s="1">
        <v>0.10057679999999999</v>
      </c>
      <c r="J9" s="1">
        <v>0.25865379999999999</v>
      </c>
    </row>
    <row r="10" spans="1:10" x14ac:dyDescent="0.25">
      <c r="A10" s="22" t="s">
        <v>430</v>
      </c>
      <c r="B10" s="1">
        <v>70</v>
      </c>
      <c r="C10" s="1">
        <v>19.600000000000001</v>
      </c>
    </row>
    <row r="13" spans="1:10" ht="51.75" customHeight="1" x14ac:dyDescent="0.25">
      <c r="A13" s="23" t="s">
        <v>433</v>
      </c>
      <c r="F13" s="1" t="s">
        <v>316</v>
      </c>
      <c r="G13" s="1" t="s">
        <v>181</v>
      </c>
      <c r="H13" s="1" t="s">
        <v>184</v>
      </c>
      <c r="I13" s="1" t="s">
        <v>185</v>
      </c>
      <c r="J13" s="1" t="s">
        <v>186</v>
      </c>
    </row>
    <row r="14" spans="1:10" ht="30" x14ac:dyDescent="0.25">
      <c r="F14" s="1" t="s">
        <v>434</v>
      </c>
    </row>
    <row r="15" spans="1:10" x14ac:dyDescent="0.25">
      <c r="F15" s="1">
        <v>2</v>
      </c>
      <c r="G15" s="1">
        <v>3.5377049999999999</v>
      </c>
      <c r="H15" s="1">
        <v>0</v>
      </c>
      <c r="I15" s="1">
        <v>2.1625939999999999</v>
      </c>
      <c r="J15" s="1">
        <v>5.7871959999999998</v>
      </c>
    </row>
    <row r="16" spans="1:10" x14ac:dyDescent="0.25">
      <c r="F16" s="1">
        <v>3</v>
      </c>
      <c r="G16" s="1">
        <v>9.2222220000000004</v>
      </c>
      <c r="H16" s="1">
        <v>0</v>
      </c>
      <c r="I16" s="1">
        <v>4.2530049999999999</v>
      </c>
      <c r="J16" s="1">
        <v>19.997479999999999</v>
      </c>
    </row>
    <row r="18" spans="6:10" x14ac:dyDescent="0.25">
      <c r="F18" s="1" t="s">
        <v>179</v>
      </c>
      <c r="G18" s="1">
        <v>0.73493980000000003</v>
      </c>
      <c r="H18" s="1">
        <v>6.8000000000000005E-2</v>
      </c>
      <c r="I18" s="1">
        <v>0.52807990000000005</v>
      </c>
      <c r="J18" s="1">
        <v>1.022831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workbookViewId="0">
      <selection sqref="A1:G12"/>
    </sheetView>
  </sheetViews>
  <sheetFormatPr defaultRowHeight="15" x14ac:dyDescent="0.25"/>
  <cols>
    <col min="1" max="1" width="33.42578125" style="1" customWidth="1"/>
    <col min="2" max="2" width="12.7109375" style="1" customWidth="1"/>
    <col min="3" max="3" width="10.140625" style="1" customWidth="1"/>
    <col min="4" max="4" width="9" style="1" customWidth="1"/>
    <col min="5" max="12" width="9.140625" style="1"/>
    <col min="13" max="13" width="11.5703125" style="1" bestFit="1" customWidth="1"/>
    <col min="14" max="23" width="9.140625" style="1"/>
    <col min="24" max="24" width="11.5703125" style="1" bestFit="1" customWidth="1"/>
    <col min="25" max="38" width="9.140625" style="1"/>
    <col min="39" max="39" width="11.5703125" style="1" bestFit="1" customWidth="1"/>
    <col min="40" max="43" width="9.140625" style="1"/>
    <col min="44" max="44" width="20.140625" style="1" customWidth="1"/>
    <col min="45" max="45" width="10.85546875" style="1" customWidth="1"/>
    <col min="46" max="46" width="9.140625" style="1"/>
    <col min="47" max="47" width="11.5703125" style="1" bestFit="1" customWidth="1"/>
    <col min="48" max="48" width="9.140625" style="1"/>
    <col min="49" max="49" width="10.140625" style="1" customWidth="1"/>
    <col min="50" max="50" width="11.5703125" style="1" bestFit="1" customWidth="1"/>
    <col min="51" max="16384" width="9.140625" style="1"/>
  </cols>
  <sheetData>
    <row r="1" spans="1:51" s="7" customFormat="1" ht="36" customHeight="1" x14ac:dyDescent="0.25">
      <c r="A1" s="7" t="s">
        <v>442</v>
      </c>
      <c r="B1" s="7" t="s">
        <v>469</v>
      </c>
      <c r="C1" s="25" t="s">
        <v>470</v>
      </c>
      <c r="D1" s="25"/>
      <c r="E1" s="25" t="s">
        <v>471</v>
      </c>
      <c r="F1" s="25"/>
      <c r="G1" s="7" t="s">
        <v>489</v>
      </c>
      <c r="L1" s="7" t="s">
        <v>443</v>
      </c>
      <c r="M1" s="7" t="s">
        <v>444</v>
      </c>
      <c r="AT1" s="7" t="s">
        <v>81</v>
      </c>
      <c r="AW1" s="7" t="s">
        <v>468</v>
      </c>
    </row>
    <row r="2" spans="1:51" ht="18.75" customHeight="1" x14ac:dyDescent="0.25">
      <c r="A2" s="1" t="s">
        <v>436</v>
      </c>
      <c r="B2" s="1" t="s">
        <v>483</v>
      </c>
      <c r="C2" s="27" t="s">
        <v>472</v>
      </c>
      <c r="D2" s="27"/>
      <c r="E2" s="27" t="s">
        <v>481</v>
      </c>
      <c r="F2" s="27"/>
      <c r="G2" s="1">
        <v>0.19400000000000001</v>
      </c>
      <c r="L2" s="1">
        <v>119</v>
      </c>
      <c r="M2" s="1">
        <f t="shared" ref="M2:M7" si="0">L2/351*100</f>
        <v>33.903133903133906</v>
      </c>
      <c r="N2" s="1" t="str">
        <f t="shared" ref="N2:N7" si="1">CONCATENATE(L2," (",ROUND(M2,1),")")</f>
        <v>119 (33.9)</v>
      </c>
      <c r="AR2" s="1" t="s">
        <v>436</v>
      </c>
      <c r="AS2" s="1" t="s">
        <v>54</v>
      </c>
      <c r="AT2" s="1">
        <v>30</v>
      </c>
      <c r="AU2" s="1">
        <f t="shared" ref="AU2:AU7" si="2">AT2/104*100</f>
        <v>28.846153846153843</v>
      </c>
      <c r="AV2" s="1" t="str">
        <f t="shared" ref="AV2:AV7" si="3">CONCATENATE(AT2," (",ROUND(AU2,1),")")</f>
        <v>30 (28.8)</v>
      </c>
      <c r="AW2" s="1">
        <v>89</v>
      </c>
      <c r="AX2" s="1">
        <f t="shared" ref="AX2:AX7" si="4">AW2/247*100</f>
        <v>36.032388663967616</v>
      </c>
      <c r="AY2" s="1" t="str">
        <f t="shared" ref="AY2:AY7" si="5">CONCATENATE(AW2," (",ROUND(AX2,1),")")</f>
        <v>89 (36)</v>
      </c>
    </row>
    <row r="3" spans="1:51" ht="31.5" customHeight="1" x14ac:dyDescent="0.25">
      <c r="A3" s="1" t="s">
        <v>437</v>
      </c>
      <c r="B3" s="1" t="s">
        <v>484</v>
      </c>
      <c r="C3" s="27" t="s">
        <v>473</v>
      </c>
      <c r="D3" s="27"/>
      <c r="E3" s="27" t="s">
        <v>478</v>
      </c>
      <c r="F3" s="27"/>
      <c r="G3" s="24">
        <v>0</v>
      </c>
      <c r="L3" s="1">
        <v>211</v>
      </c>
      <c r="M3" s="1">
        <f t="shared" si="0"/>
        <v>60.113960113960118</v>
      </c>
      <c r="N3" s="1" t="str">
        <f t="shared" si="1"/>
        <v>211 (60.1)</v>
      </c>
      <c r="AC3" s="1" t="s">
        <v>445</v>
      </c>
      <c r="AD3" s="1" t="s">
        <v>446</v>
      </c>
      <c r="AR3" s="1" t="s">
        <v>437</v>
      </c>
      <c r="AS3" s="1" t="s">
        <v>54</v>
      </c>
      <c r="AT3" s="1">
        <v>47</v>
      </c>
      <c r="AU3" s="1">
        <f t="shared" si="2"/>
        <v>45.192307692307693</v>
      </c>
      <c r="AV3" s="1" t="str">
        <f t="shared" si="3"/>
        <v>47 (45.2)</v>
      </c>
      <c r="AW3" s="1">
        <v>164</v>
      </c>
      <c r="AX3" s="1">
        <f t="shared" si="4"/>
        <v>66.396761133603249</v>
      </c>
      <c r="AY3" s="1" t="str">
        <f t="shared" si="5"/>
        <v>164 (66.4)</v>
      </c>
    </row>
    <row r="4" spans="1:51" ht="28.5" customHeight="1" x14ac:dyDescent="0.25">
      <c r="A4" s="1" t="s">
        <v>438</v>
      </c>
      <c r="B4" s="1" t="s">
        <v>485</v>
      </c>
      <c r="C4" s="27" t="s">
        <v>474</v>
      </c>
      <c r="D4" s="27"/>
      <c r="E4" s="27" t="s">
        <v>479</v>
      </c>
      <c r="F4" s="27"/>
      <c r="G4" s="24">
        <v>0.01</v>
      </c>
      <c r="L4" s="1">
        <v>92</v>
      </c>
      <c r="M4" s="1">
        <f t="shared" si="0"/>
        <v>26.210826210826209</v>
      </c>
      <c r="N4" s="1" t="str">
        <f t="shared" si="1"/>
        <v>92 (26.2)</v>
      </c>
      <c r="V4" s="1" t="s">
        <v>79</v>
      </c>
      <c r="W4" s="1">
        <v>0</v>
      </c>
      <c r="Z4" s="1">
        <v>1</v>
      </c>
      <c r="AC4" s="1">
        <v>2</v>
      </c>
      <c r="AF4" s="1">
        <v>3</v>
      </c>
      <c r="AI4" s="1">
        <v>4</v>
      </c>
      <c r="AL4" s="1">
        <v>5</v>
      </c>
      <c r="AN4" s="1" t="s">
        <v>155</v>
      </c>
      <c r="AO4" s="1" t="s">
        <v>447</v>
      </c>
      <c r="AP4" s="1" t="s">
        <v>448</v>
      </c>
      <c r="AR4" s="1" t="s">
        <v>438</v>
      </c>
      <c r="AS4" s="1" t="s">
        <v>54</v>
      </c>
      <c r="AT4" s="1">
        <v>37</v>
      </c>
      <c r="AU4" s="1">
        <f t="shared" si="2"/>
        <v>35.57692307692308</v>
      </c>
      <c r="AV4" s="1" t="str">
        <f t="shared" si="3"/>
        <v>37 (35.6)</v>
      </c>
      <c r="AW4" s="1">
        <v>55</v>
      </c>
      <c r="AX4" s="1">
        <f t="shared" si="4"/>
        <v>22.267206477732792</v>
      </c>
      <c r="AY4" s="1" t="str">
        <f t="shared" si="5"/>
        <v>55 (22.3)</v>
      </c>
    </row>
    <row r="5" spans="1:51" ht="16.5" customHeight="1" x14ac:dyDescent="0.25">
      <c r="A5" s="1" t="s">
        <v>439</v>
      </c>
      <c r="B5" s="1" t="s">
        <v>486</v>
      </c>
      <c r="C5" s="27" t="s">
        <v>475</v>
      </c>
      <c r="D5" s="27"/>
      <c r="E5" s="27" t="s">
        <v>480</v>
      </c>
      <c r="F5" s="27"/>
      <c r="G5" s="1">
        <v>2E-3</v>
      </c>
      <c r="L5" s="1">
        <v>164</v>
      </c>
      <c r="M5" s="1">
        <f t="shared" si="0"/>
        <v>46.723646723646723</v>
      </c>
      <c r="N5" s="1" t="str">
        <f t="shared" si="1"/>
        <v>164 (46.7)</v>
      </c>
      <c r="AR5" s="1" t="s">
        <v>439</v>
      </c>
      <c r="AS5" s="1" t="s">
        <v>54</v>
      </c>
      <c r="AT5" s="1">
        <v>62</v>
      </c>
      <c r="AU5" s="1">
        <f t="shared" si="2"/>
        <v>59.615384615384613</v>
      </c>
      <c r="AV5" s="1" t="str">
        <f t="shared" si="3"/>
        <v>62 (59.6)</v>
      </c>
      <c r="AW5" s="1">
        <v>102</v>
      </c>
      <c r="AX5" s="1">
        <f t="shared" si="4"/>
        <v>41.295546558704451</v>
      </c>
      <c r="AY5" s="1" t="str">
        <f t="shared" si="5"/>
        <v>102 (41.3)</v>
      </c>
    </row>
    <row r="6" spans="1:51" ht="15.75" customHeight="1" x14ac:dyDescent="0.25">
      <c r="A6" s="1" t="s">
        <v>440</v>
      </c>
      <c r="B6" s="1" t="s">
        <v>487</v>
      </c>
      <c r="C6" s="27" t="s">
        <v>476</v>
      </c>
      <c r="D6" s="27"/>
      <c r="E6" s="27" t="s">
        <v>479</v>
      </c>
      <c r="F6" s="27"/>
      <c r="G6" s="24">
        <v>0</v>
      </c>
      <c r="L6" s="1">
        <v>98</v>
      </c>
      <c r="M6" s="1">
        <f t="shared" si="0"/>
        <v>27.920227920227919</v>
      </c>
      <c r="N6" s="1" t="str">
        <f t="shared" si="1"/>
        <v>98 (27.9)</v>
      </c>
      <c r="V6" s="1" t="s">
        <v>81</v>
      </c>
      <c r="W6" s="1">
        <v>9</v>
      </c>
      <c r="X6" s="1">
        <f>W6/112*100</f>
        <v>8.0357142857142865</v>
      </c>
      <c r="Y6" s="1" t="str">
        <f>CONCATENATE(W6," (",ROUND(X6,1),")")</f>
        <v>9 (8)</v>
      </c>
      <c r="Z6" s="1">
        <v>6</v>
      </c>
      <c r="AA6" s="1">
        <f>Z6/112*100</f>
        <v>5.3571428571428568</v>
      </c>
      <c r="AB6" s="1" t="str">
        <f>CONCATENATE(Z6," (",ROUND(AA6,1),")")</f>
        <v>6 (5.4)</v>
      </c>
      <c r="AC6" s="1">
        <v>9</v>
      </c>
      <c r="AD6" s="1">
        <f>AC6/112*100</f>
        <v>8.0357142857142865</v>
      </c>
      <c r="AE6" s="1" t="str">
        <f>CONCATENATE(AC6," (",ROUND(AD6,1),")")</f>
        <v>9 (8)</v>
      </c>
      <c r="AF6" s="1">
        <v>23</v>
      </c>
      <c r="AG6" s="1">
        <f>AF6/112*100</f>
        <v>20.535714285714285</v>
      </c>
      <c r="AH6" s="1" t="str">
        <f>CONCATENATE(AF6," (",ROUND(AG6,1),")")</f>
        <v>23 (20.5)</v>
      </c>
      <c r="AI6" s="1">
        <v>35</v>
      </c>
      <c r="AJ6" s="1">
        <f>AI6/112*100</f>
        <v>31.25</v>
      </c>
      <c r="AK6" s="1" t="str">
        <f>CONCATENATE(AI6," (",ROUND(AJ6,1),")")</f>
        <v>35 (31.3)</v>
      </c>
      <c r="AL6" s="1">
        <v>30</v>
      </c>
      <c r="AM6" s="1">
        <f>AL6/112*100</f>
        <v>26.785714285714285</v>
      </c>
      <c r="AN6" s="1" t="str">
        <f>CONCATENATE(AL6," (",ROUND(AM6,1),")")</f>
        <v>30 (26.8)</v>
      </c>
      <c r="AO6" s="1">
        <v>112</v>
      </c>
      <c r="AP6" s="1">
        <v>1.6E-2</v>
      </c>
      <c r="AR6" s="1" t="s">
        <v>440</v>
      </c>
      <c r="AS6" s="1" t="s">
        <v>54</v>
      </c>
      <c r="AT6" s="1">
        <v>43</v>
      </c>
      <c r="AU6" s="1">
        <f t="shared" si="2"/>
        <v>41.346153846153847</v>
      </c>
      <c r="AV6" s="1" t="str">
        <f t="shared" si="3"/>
        <v>43 (41.3)</v>
      </c>
      <c r="AW6" s="1">
        <v>55</v>
      </c>
      <c r="AX6" s="1">
        <f t="shared" si="4"/>
        <v>22.267206477732792</v>
      </c>
      <c r="AY6" s="1" t="str">
        <f t="shared" si="5"/>
        <v>55 (22.3)</v>
      </c>
    </row>
    <row r="7" spans="1:51" ht="18.75" customHeight="1" x14ac:dyDescent="0.25">
      <c r="A7" s="1" t="s">
        <v>441</v>
      </c>
      <c r="B7" s="1" t="s">
        <v>488</v>
      </c>
      <c r="C7" s="27" t="s">
        <v>477</v>
      </c>
      <c r="D7" s="27"/>
      <c r="E7" s="27" t="s">
        <v>482</v>
      </c>
      <c r="F7" s="27"/>
      <c r="G7" s="1">
        <v>4.1000000000000002E-2</v>
      </c>
      <c r="L7" s="1">
        <v>101</v>
      </c>
      <c r="M7" s="1">
        <f t="shared" si="0"/>
        <v>28.774928774928775</v>
      </c>
      <c r="N7" s="1" t="str">
        <f t="shared" si="1"/>
        <v>101 (28.8)</v>
      </c>
      <c r="V7" s="1" t="s">
        <v>80</v>
      </c>
      <c r="W7" s="1">
        <v>4</v>
      </c>
      <c r="X7" s="1">
        <f>W7/247*100</f>
        <v>1.6194331983805668</v>
      </c>
      <c r="Y7" s="1" t="str">
        <f>CONCATENATE(W7," (",ROUND(X7,1),")")</f>
        <v>4 (1.6)</v>
      </c>
      <c r="Z7" s="1">
        <v>6</v>
      </c>
      <c r="AA7" s="1">
        <f>Z7/247*100</f>
        <v>2.42914979757085</v>
      </c>
      <c r="AB7" s="1" t="str">
        <f>CONCATENATE(Z7," (",ROUND(AA7,1),")")</f>
        <v>6 (2.4)</v>
      </c>
      <c r="AC7" s="1">
        <v>29</v>
      </c>
      <c r="AD7" s="1">
        <f>AC7/247*100</f>
        <v>11.740890688259109</v>
      </c>
      <c r="AE7" s="1" t="str">
        <f>CONCATENATE(AC7," (",ROUND(AD7,1),")")</f>
        <v>29 (11.7)</v>
      </c>
      <c r="AF7" s="1">
        <v>47</v>
      </c>
      <c r="AG7" s="1">
        <f>AF7/247*100</f>
        <v>19.02834008097166</v>
      </c>
      <c r="AH7" s="1" t="str">
        <f>CONCATENATE(AF7," (",ROUND(AG7,1),")")</f>
        <v>47 (19)</v>
      </c>
      <c r="AI7" s="1">
        <v>72</v>
      </c>
      <c r="AJ7" s="1">
        <f>AI7/247*100</f>
        <v>29.1497975708502</v>
      </c>
      <c r="AK7" s="1" t="str">
        <f>CONCATENATE(AI7," (",ROUND(AJ7,1),")")</f>
        <v>72 (29.1)</v>
      </c>
      <c r="AL7" s="1">
        <v>89</v>
      </c>
      <c r="AM7" s="1">
        <f>AL7/247*100</f>
        <v>36.032388663967616</v>
      </c>
      <c r="AN7" s="1" t="str">
        <f>CONCATENATE(AL7," (",ROUND(AM7,1),")")</f>
        <v>89 (36)</v>
      </c>
      <c r="AO7" s="1">
        <v>247</v>
      </c>
      <c r="AR7" s="1" t="s">
        <v>441</v>
      </c>
      <c r="AS7" s="1" t="s">
        <v>54</v>
      </c>
      <c r="AT7" s="1">
        <v>22</v>
      </c>
      <c r="AU7" s="1">
        <f t="shared" si="2"/>
        <v>21.153846153846153</v>
      </c>
      <c r="AV7" s="1" t="str">
        <f t="shared" si="3"/>
        <v>22 (21.2)</v>
      </c>
      <c r="AW7" s="1">
        <v>79</v>
      </c>
      <c r="AX7" s="1">
        <f t="shared" si="4"/>
        <v>31.983805668016196</v>
      </c>
      <c r="AY7" s="1" t="str">
        <f t="shared" si="5"/>
        <v>79 (32)</v>
      </c>
    </row>
    <row r="8" spans="1:51" ht="15" customHeight="1" x14ac:dyDescent="0.25">
      <c r="A8" s="27" t="s">
        <v>451</v>
      </c>
      <c r="B8" s="27"/>
      <c r="C8" s="27"/>
      <c r="D8" s="27"/>
      <c r="E8" s="27"/>
      <c r="F8" s="27"/>
      <c r="G8" s="27"/>
    </row>
    <row r="9" spans="1:51" x14ac:dyDescent="0.25">
      <c r="B9" s="1" t="s">
        <v>45</v>
      </c>
      <c r="C9" s="1" t="s">
        <v>151</v>
      </c>
      <c r="D9" s="1" t="s">
        <v>152</v>
      </c>
      <c r="E9" s="1" t="s">
        <v>153</v>
      </c>
      <c r="F9" s="1" t="s">
        <v>154</v>
      </c>
      <c r="G9" s="1" t="s">
        <v>155</v>
      </c>
    </row>
    <row r="10" spans="1:51" x14ac:dyDescent="0.25">
      <c r="A10" s="1" t="s">
        <v>449</v>
      </c>
      <c r="B10" s="1" t="s">
        <v>329</v>
      </c>
      <c r="C10" s="1" t="s">
        <v>454</v>
      </c>
      <c r="D10" s="1" t="s">
        <v>329</v>
      </c>
      <c r="E10" s="1" t="s">
        <v>458</v>
      </c>
      <c r="F10" s="1" t="s">
        <v>392</v>
      </c>
      <c r="G10" s="1" t="s">
        <v>463</v>
      </c>
    </row>
    <row r="11" spans="1:51" x14ac:dyDescent="0.25">
      <c r="A11" s="1" t="s">
        <v>450</v>
      </c>
      <c r="B11" s="1" t="s">
        <v>452</v>
      </c>
      <c r="C11" s="1" t="s">
        <v>455</v>
      </c>
      <c r="D11" s="1" t="s">
        <v>275</v>
      </c>
      <c r="E11" s="1" t="s">
        <v>459</v>
      </c>
      <c r="F11" s="1" t="s">
        <v>461</v>
      </c>
      <c r="G11" s="1" t="s">
        <v>464</v>
      </c>
    </row>
    <row r="12" spans="1:51" ht="19.5" customHeight="1" x14ac:dyDescent="0.25">
      <c r="A12" s="1" t="s">
        <v>466</v>
      </c>
      <c r="B12" s="1" t="s">
        <v>453</v>
      </c>
      <c r="C12" s="1" t="s">
        <v>456</v>
      </c>
      <c r="D12" s="1" t="s">
        <v>457</v>
      </c>
      <c r="E12" s="1" t="s">
        <v>460</v>
      </c>
      <c r="F12" s="1" t="s">
        <v>462</v>
      </c>
      <c r="G12" s="1" t="s">
        <v>465</v>
      </c>
      <c r="AB12" s="1" t="s">
        <v>447</v>
      </c>
      <c r="AC12" s="1">
        <v>13</v>
      </c>
      <c r="AD12" s="1">
        <v>12</v>
      </c>
      <c r="AE12" s="1">
        <v>38</v>
      </c>
      <c r="AF12" s="1">
        <v>70</v>
      </c>
      <c r="AG12" s="1">
        <v>107</v>
      </c>
      <c r="AH12" s="1">
        <v>119</v>
      </c>
      <c r="AI12" s="1">
        <v>359</v>
      </c>
    </row>
    <row r="17" spans="1:7" ht="30" x14ac:dyDescent="0.25">
      <c r="A17" s="1" t="s">
        <v>467</v>
      </c>
      <c r="B17" s="1" t="s">
        <v>181</v>
      </c>
      <c r="C17" s="1" t="s">
        <v>182</v>
      </c>
      <c r="D17" s="1" t="s">
        <v>183</v>
      </c>
      <c r="E17" s="1" t="s">
        <v>184</v>
      </c>
      <c r="F17" s="1" t="s">
        <v>185</v>
      </c>
      <c r="G17" s="1" t="s">
        <v>186</v>
      </c>
    </row>
    <row r="19" spans="1:7" x14ac:dyDescent="0.25">
      <c r="A19" s="1" t="s">
        <v>177</v>
      </c>
      <c r="B19" s="1">
        <v>5.3082520000000004</v>
      </c>
      <c r="C19" s="1">
        <v>3.250346</v>
      </c>
      <c r="D19" s="1">
        <v>2.73</v>
      </c>
      <c r="E19" s="1">
        <v>6.0000000000000001E-3</v>
      </c>
      <c r="F19" s="1">
        <v>1.598617</v>
      </c>
      <c r="G19" s="1">
        <v>17.626200000000001</v>
      </c>
    </row>
    <row r="20" spans="1:7" x14ac:dyDescent="0.25">
      <c r="A20" s="1" t="s">
        <v>179</v>
      </c>
      <c r="B20" s="1">
        <v>11.44444</v>
      </c>
      <c r="C20" s="1">
        <v>3.977992</v>
      </c>
      <c r="D20" s="1">
        <v>7.01</v>
      </c>
      <c r="E20" s="1">
        <v>0</v>
      </c>
      <c r="F20" s="1">
        <v>5.79061</v>
      </c>
      <c r="G20" s="1">
        <v>22.618569999999998</v>
      </c>
    </row>
  </sheetData>
  <mergeCells count="15">
    <mergeCell ref="A8:G8"/>
    <mergeCell ref="C6:D6"/>
    <mergeCell ref="C7:D7"/>
    <mergeCell ref="E1:F1"/>
    <mergeCell ref="E2:F2"/>
    <mergeCell ref="E3:F3"/>
    <mergeCell ref="E4:F4"/>
    <mergeCell ref="E5:F5"/>
    <mergeCell ref="E6:F6"/>
    <mergeCell ref="E7:F7"/>
    <mergeCell ref="C1:D1"/>
    <mergeCell ref="C2:D2"/>
    <mergeCell ref="C3:D3"/>
    <mergeCell ref="C4:D4"/>
    <mergeCell ref="C5:D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G3" sqref="G3:G31"/>
    </sheetView>
  </sheetViews>
  <sheetFormatPr defaultRowHeight="15" x14ac:dyDescent="0.25"/>
  <cols>
    <col min="1" max="1" width="18.7109375" customWidth="1"/>
    <col min="2" max="2" width="18.42578125" customWidth="1"/>
    <col min="3" max="3" width="14.42578125" customWidth="1"/>
  </cols>
  <sheetData>
    <row r="1" spans="1:10" s="6" customFormat="1" ht="18" customHeight="1" x14ac:dyDescent="0.25">
      <c r="A1" s="7" t="s">
        <v>143</v>
      </c>
      <c r="B1" s="7" t="s">
        <v>163</v>
      </c>
      <c r="C1" s="7" t="s">
        <v>162</v>
      </c>
    </row>
    <row r="2" spans="1:10" s="4" customFormat="1" ht="15.75" x14ac:dyDescent="0.25">
      <c r="A2" s="3" t="s">
        <v>144</v>
      </c>
      <c r="B2" s="3"/>
      <c r="C2" s="3"/>
    </row>
    <row r="3" spans="1:10" x14ac:dyDescent="0.25">
      <c r="A3" s="5" t="s">
        <v>146</v>
      </c>
      <c r="B3" s="5">
        <v>320</v>
      </c>
      <c r="C3" s="5">
        <v>89.14</v>
      </c>
      <c r="E3" t="str">
        <f>CONCATENATE(B3," (",ROUND(C3,1),")")</f>
        <v>320 (89.1)</v>
      </c>
      <c r="G3" t="s">
        <v>490</v>
      </c>
    </row>
    <row r="4" spans="1:10" x14ac:dyDescent="0.25">
      <c r="A4" s="5" t="s">
        <v>147</v>
      </c>
      <c r="B4" s="5">
        <v>31</v>
      </c>
      <c r="C4" s="5">
        <v>8.64</v>
      </c>
      <c r="E4" t="str">
        <f t="shared" ref="E4:E31" si="0">CONCATENATE(B4," (",ROUND(C4,1),")")</f>
        <v>31 (8.6)</v>
      </c>
      <c r="G4" t="s">
        <v>491</v>
      </c>
    </row>
    <row r="5" spans="1:10" x14ac:dyDescent="0.25">
      <c r="A5" s="5" t="s">
        <v>148</v>
      </c>
      <c r="B5" s="5">
        <v>8</v>
      </c>
      <c r="C5" s="5">
        <v>2.23</v>
      </c>
      <c r="E5" t="str">
        <f t="shared" si="0"/>
        <v>8 (2.2)</v>
      </c>
      <c r="G5" t="s">
        <v>492</v>
      </c>
    </row>
    <row r="6" spans="1:10" s="4" customFormat="1" ht="15.75" x14ac:dyDescent="0.25">
      <c r="A6" s="3" t="s">
        <v>149</v>
      </c>
      <c r="B6" s="3"/>
      <c r="C6" s="3"/>
      <c r="E6"/>
      <c r="J6" s="4">
        <f>359/390*100</f>
        <v>92.051282051282044</v>
      </c>
    </row>
    <row r="7" spans="1:10" x14ac:dyDescent="0.25">
      <c r="A7" s="5" t="s">
        <v>41</v>
      </c>
      <c r="B7" s="5">
        <v>243</v>
      </c>
      <c r="C7" s="5">
        <v>67.69</v>
      </c>
      <c r="E7" t="str">
        <f t="shared" si="0"/>
        <v>243 (67.7)</v>
      </c>
      <c r="G7" t="s">
        <v>493</v>
      </c>
    </row>
    <row r="8" spans="1:10" x14ac:dyDescent="0.25">
      <c r="A8" s="5" t="s">
        <v>42</v>
      </c>
      <c r="B8" s="5">
        <v>116</v>
      </c>
      <c r="C8" s="5">
        <v>32.31</v>
      </c>
      <c r="E8" t="str">
        <f t="shared" si="0"/>
        <v>116 (32.3)</v>
      </c>
      <c r="G8" t="s">
        <v>494</v>
      </c>
    </row>
    <row r="9" spans="1:10" s="4" customFormat="1" ht="15.75" x14ac:dyDescent="0.25">
      <c r="A9" s="3" t="s">
        <v>79</v>
      </c>
      <c r="B9" s="3"/>
      <c r="C9" s="3"/>
      <c r="E9"/>
    </row>
    <row r="10" spans="1:10" x14ac:dyDescent="0.25">
      <c r="A10" s="5" t="s">
        <v>81</v>
      </c>
      <c r="B10" s="5">
        <v>112</v>
      </c>
      <c r="C10" s="5">
        <v>31.2</v>
      </c>
      <c r="E10" t="str">
        <f t="shared" si="0"/>
        <v>112 (31.2)</v>
      </c>
      <c r="G10" t="s">
        <v>495</v>
      </c>
    </row>
    <row r="11" spans="1:10" x14ac:dyDescent="0.25">
      <c r="A11" s="5" t="s">
        <v>164</v>
      </c>
      <c r="B11" s="5">
        <v>247</v>
      </c>
      <c r="C11" s="5">
        <v>68.8</v>
      </c>
      <c r="E11" t="str">
        <f t="shared" si="0"/>
        <v>247 (68.8)</v>
      </c>
      <c r="G11" t="s">
        <v>496</v>
      </c>
    </row>
    <row r="12" spans="1:10" s="4" customFormat="1" ht="15.75" x14ac:dyDescent="0.25">
      <c r="A12" s="3" t="s">
        <v>3</v>
      </c>
      <c r="B12" s="3"/>
      <c r="C12" s="3"/>
      <c r="E12"/>
    </row>
    <row r="13" spans="1:10" x14ac:dyDescent="0.25">
      <c r="A13" s="5" t="s">
        <v>43</v>
      </c>
      <c r="B13" s="5">
        <v>116</v>
      </c>
      <c r="C13" s="5">
        <v>47.15</v>
      </c>
      <c r="E13" t="str">
        <f t="shared" si="0"/>
        <v>116 (47.2)</v>
      </c>
      <c r="G13" t="s">
        <v>497</v>
      </c>
    </row>
    <row r="14" spans="1:10" x14ac:dyDescent="0.25">
      <c r="A14" s="5" t="s">
        <v>44</v>
      </c>
      <c r="B14" s="5">
        <v>130</v>
      </c>
      <c r="C14" s="5">
        <v>52.85</v>
      </c>
      <c r="E14" t="str">
        <f t="shared" si="0"/>
        <v>130 (52.9)</v>
      </c>
      <c r="G14" t="s">
        <v>498</v>
      </c>
    </row>
    <row r="15" spans="1:10" s="4" customFormat="1" ht="15.75" x14ac:dyDescent="0.25">
      <c r="A15" s="3" t="s">
        <v>150</v>
      </c>
      <c r="B15" s="3"/>
      <c r="C15" s="3"/>
      <c r="E15"/>
    </row>
    <row r="16" spans="1:10" x14ac:dyDescent="0.25">
      <c r="A16" s="5" t="s">
        <v>151</v>
      </c>
      <c r="B16" s="5">
        <v>62</v>
      </c>
      <c r="C16" s="5">
        <v>25.2</v>
      </c>
      <c r="E16" t="str">
        <f t="shared" si="0"/>
        <v>62 (25.2)</v>
      </c>
      <c r="G16" t="s">
        <v>499</v>
      </c>
    </row>
    <row r="17" spans="1:7" x14ac:dyDescent="0.25">
      <c r="A17" s="5" t="s">
        <v>152</v>
      </c>
      <c r="B17" s="5">
        <v>79</v>
      </c>
      <c r="C17" s="5">
        <v>32.11</v>
      </c>
      <c r="E17" t="str">
        <f t="shared" si="0"/>
        <v>79 (32.1)</v>
      </c>
      <c r="G17" t="s">
        <v>500</v>
      </c>
    </row>
    <row r="18" spans="1:7" x14ac:dyDescent="0.25">
      <c r="A18" s="5" t="s">
        <v>153</v>
      </c>
      <c r="B18" s="5">
        <v>70</v>
      </c>
      <c r="C18" s="5">
        <v>28.46</v>
      </c>
      <c r="E18" t="str">
        <f t="shared" si="0"/>
        <v>70 (28.5)</v>
      </c>
      <c r="G18" t="s">
        <v>501</v>
      </c>
    </row>
    <row r="19" spans="1:7" x14ac:dyDescent="0.25">
      <c r="A19" s="5" t="s">
        <v>154</v>
      </c>
      <c r="B19" s="5">
        <v>26</v>
      </c>
      <c r="C19" s="5">
        <v>10.57</v>
      </c>
      <c r="E19" t="str">
        <f t="shared" si="0"/>
        <v>26 (10.6)</v>
      </c>
      <c r="G19" t="s">
        <v>502</v>
      </c>
    </row>
    <row r="20" spans="1:7" x14ac:dyDescent="0.25">
      <c r="A20" s="5" t="s">
        <v>155</v>
      </c>
      <c r="B20" s="5">
        <v>9</v>
      </c>
      <c r="C20" s="5">
        <v>3.66</v>
      </c>
      <c r="E20" t="str">
        <f t="shared" si="0"/>
        <v>9 (3.7)</v>
      </c>
      <c r="G20" t="s">
        <v>503</v>
      </c>
    </row>
    <row r="21" spans="1:7" s="4" customFormat="1" ht="15.75" x14ac:dyDescent="0.25">
      <c r="A21" s="3" t="s">
        <v>156</v>
      </c>
      <c r="B21" s="3"/>
      <c r="C21" s="3"/>
      <c r="E21"/>
    </row>
    <row r="22" spans="1:7" s="5" customFormat="1" x14ac:dyDescent="0.25">
      <c r="A22" s="5" t="s">
        <v>45</v>
      </c>
      <c r="B22" s="5">
        <v>6</v>
      </c>
      <c r="C22" s="5">
        <v>5.31</v>
      </c>
      <c r="E22" t="str">
        <f t="shared" si="0"/>
        <v>6 (5.3)</v>
      </c>
      <c r="G22" s="5" t="s">
        <v>504</v>
      </c>
    </row>
    <row r="23" spans="1:7" s="5" customFormat="1" x14ac:dyDescent="0.25">
      <c r="A23" s="5" t="s">
        <v>161</v>
      </c>
      <c r="B23" s="5">
        <v>43</v>
      </c>
      <c r="C23" s="5">
        <v>38.049999999999997</v>
      </c>
      <c r="E23" t="str">
        <f t="shared" si="0"/>
        <v>43 (38.1)</v>
      </c>
      <c r="G23" s="5" t="s">
        <v>505</v>
      </c>
    </row>
    <row r="24" spans="1:7" s="5" customFormat="1" x14ac:dyDescent="0.25">
      <c r="A24" s="5" t="s">
        <v>47</v>
      </c>
      <c r="B24" s="5">
        <v>56</v>
      </c>
      <c r="C24" s="5">
        <v>49.56</v>
      </c>
      <c r="E24" t="str">
        <f t="shared" si="0"/>
        <v>56 (49.6)</v>
      </c>
      <c r="G24" s="5" t="s">
        <v>506</v>
      </c>
    </row>
    <row r="25" spans="1:7" s="5" customFormat="1" x14ac:dyDescent="0.25">
      <c r="A25" s="5" t="s">
        <v>48</v>
      </c>
      <c r="B25" s="5">
        <v>8</v>
      </c>
      <c r="C25" s="5">
        <v>7.08</v>
      </c>
      <c r="E25" t="str">
        <f t="shared" si="0"/>
        <v>8 (7.1)</v>
      </c>
      <c r="G25" s="5" t="s">
        <v>507</v>
      </c>
    </row>
    <row r="26" spans="1:7" s="4" customFormat="1" ht="15.75" x14ac:dyDescent="0.25">
      <c r="A26" s="3" t="s">
        <v>157</v>
      </c>
      <c r="B26" s="3"/>
      <c r="C26" s="3"/>
      <c r="E26"/>
    </row>
    <row r="27" spans="1:7" x14ac:dyDescent="0.25">
      <c r="A27" s="5" t="s">
        <v>158</v>
      </c>
      <c r="B27" s="5">
        <v>116</v>
      </c>
      <c r="C27" s="5">
        <v>32.31</v>
      </c>
      <c r="E27" t="str">
        <f t="shared" si="0"/>
        <v>116 (32.3)</v>
      </c>
      <c r="G27" t="s">
        <v>494</v>
      </c>
    </row>
    <row r="28" spans="1:7" x14ac:dyDescent="0.25">
      <c r="A28" s="5" t="s">
        <v>159</v>
      </c>
      <c r="B28" s="5">
        <v>106</v>
      </c>
      <c r="C28" s="5">
        <v>29.53</v>
      </c>
      <c r="E28" t="str">
        <f t="shared" si="0"/>
        <v>106 (29.5)</v>
      </c>
      <c r="G28" t="s">
        <v>508</v>
      </c>
    </row>
    <row r="29" spans="1:7" x14ac:dyDescent="0.25">
      <c r="A29" s="5" t="s">
        <v>51</v>
      </c>
      <c r="B29" s="5">
        <v>44</v>
      </c>
      <c r="C29" s="5">
        <v>12.26</v>
      </c>
      <c r="E29" t="str">
        <f t="shared" si="0"/>
        <v>44 (12.3)</v>
      </c>
      <c r="G29" t="s">
        <v>509</v>
      </c>
    </row>
    <row r="30" spans="1:7" x14ac:dyDescent="0.25">
      <c r="A30" s="5" t="s">
        <v>160</v>
      </c>
      <c r="B30" s="5">
        <v>62</v>
      </c>
      <c r="C30" s="5">
        <v>17.27</v>
      </c>
      <c r="E30" t="str">
        <f t="shared" si="0"/>
        <v>62 (17.3)</v>
      </c>
      <c r="G30" t="s">
        <v>510</v>
      </c>
    </row>
    <row r="31" spans="1:7" x14ac:dyDescent="0.25">
      <c r="A31" s="5" t="s">
        <v>8</v>
      </c>
      <c r="B31" s="5">
        <v>31</v>
      </c>
      <c r="C31" s="5">
        <v>8.64</v>
      </c>
      <c r="E31" t="str">
        <f t="shared" si="0"/>
        <v>31 (8.6)</v>
      </c>
      <c r="G31" t="s">
        <v>491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I2" sqref="I2"/>
    </sheetView>
  </sheetViews>
  <sheetFormatPr defaultRowHeight="15" x14ac:dyDescent="0.25"/>
  <cols>
    <col min="1" max="1" width="18.5703125" customWidth="1"/>
    <col min="2" max="2" width="12.5703125" customWidth="1"/>
    <col min="3" max="4" width="11" customWidth="1"/>
    <col min="5" max="5" width="11.5703125" customWidth="1"/>
    <col min="10" max="10" width="17.7109375" customWidth="1"/>
  </cols>
  <sheetData>
    <row r="1" spans="1:19" s="1" customFormat="1" ht="30" x14ac:dyDescent="0.25">
      <c r="B1" s="1" t="s">
        <v>511</v>
      </c>
      <c r="C1" s="25" t="s">
        <v>167</v>
      </c>
      <c r="D1" s="25"/>
      <c r="E1" s="25"/>
      <c r="F1" s="25"/>
      <c r="G1" s="1" t="s">
        <v>224</v>
      </c>
    </row>
    <row r="2" spans="1:19" ht="30" x14ac:dyDescent="0.25">
      <c r="A2" s="7" t="s">
        <v>143</v>
      </c>
      <c r="B2" s="7"/>
      <c r="C2" s="8" t="s">
        <v>168</v>
      </c>
      <c r="D2" s="8" t="s">
        <v>166</v>
      </c>
      <c r="E2" s="8" t="s">
        <v>169</v>
      </c>
      <c r="F2" s="8" t="s">
        <v>165</v>
      </c>
    </row>
    <row r="3" spans="1:19" s="12" customFormat="1" x14ac:dyDescent="0.25">
      <c r="A3" s="10" t="s">
        <v>289</v>
      </c>
      <c r="B3" s="10"/>
      <c r="C3" s="10" t="s">
        <v>228</v>
      </c>
      <c r="D3" s="10" t="s">
        <v>251</v>
      </c>
      <c r="E3" s="10" t="s">
        <v>270</v>
      </c>
      <c r="F3" s="11"/>
      <c r="G3" s="20">
        <v>359</v>
      </c>
      <c r="K3" s="12" t="s">
        <v>225</v>
      </c>
      <c r="N3" s="12" t="s">
        <v>226</v>
      </c>
      <c r="Q3" s="12" t="s">
        <v>227</v>
      </c>
    </row>
    <row r="4" spans="1:19" x14ac:dyDescent="0.25">
      <c r="A4" s="3" t="s">
        <v>144</v>
      </c>
      <c r="B4" s="3"/>
      <c r="J4" s="7" t="s">
        <v>170</v>
      </c>
      <c r="K4">
        <v>292</v>
      </c>
      <c r="L4">
        <f>K4/359*100</f>
        <v>81.337047353760454</v>
      </c>
      <c r="M4" t="str">
        <f>CONCATENATE(K4," (",ROUND(L4,1),")")</f>
        <v>292 (81.3)</v>
      </c>
      <c r="N4">
        <v>37</v>
      </c>
      <c r="O4">
        <f>N4/359*100</f>
        <v>10.30640668523677</v>
      </c>
      <c r="P4" t="str">
        <f>CONCATENATE(N4," (",ROUND(O4,1),")")</f>
        <v>37 (10.3)</v>
      </c>
      <c r="Q4">
        <v>30</v>
      </c>
      <c r="R4">
        <f>Q4/359*100</f>
        <v>8.3565459610027855</v>
      </c>
      <c r="S4" t="str">
        <f t="shared" ref="S4:S34" si="0">CONCATENATE(Q4," (",ROUND(R4,1),")")</f>
        <v>30 (8.4)</v>
      </c>
    </row>
    <row r="5" spans="1:19" x14ac:dyDescent="0.25">
      <c r="A5" s="5" t="s">
        <v>146</v>
      </c>
      <c r="B5" t="s">
        <v>490</v>
      </c>
      <c r="C5" t="s">
        <v>229</v>
      </c>
      <c r="D5" t="s">
        <v>252</v>
      </c>
      <c r="E5" t="s">
        <v>271</v>
      </c>
      <c r="F5" s="9">
        <v>0.04</v>
      </c>
      <c r="G5">
        <v>320</v>
      </c>
      <c r="J5" s="3" t="s">
        <v>144</v>
      </c>
    </row>
    <row r="6" spans="1:19" x14ac:dyDescent="0.25">
      <c r="A6" s="5" t="s">
        <v>147</v>
      </c>
      <c r="B6" t="s">
        <v>491</v>
      </c>
      <c r="C6" t="s">
        <v>230</v>
      </c>
      <c r="D6" t="s">
        <v>171</v>
      </c>
      <c r="E6" t="s">
        <v>171</v>
      </c>
      <c r="G6">
        <v>31</v>
      </c>
      <c r="J6" s="5" t="s">
        <v>146</v>
      </c>
      <c r="K6">
        <v>253</v>
      </c>
      <c r="L6">
        <f>K6/320*100</f>
        <v>79.0625</v>
      </c>
      <c r="M6" t="str">
        <f t="shared" ref="M6:M11" si="1">CONCATENATE(K6," (",ROUND(L6,1),")")</f>
        <v>253 (79.1)</v>
      </c>
      <c r="N6">
        <v>37</v>
      </c>
      <c r="O6">
        <f>N6/320*100</f>
        <v>11.5625</v>
      </c>
      <c r="P6" t="str">
        <f t="shared" ref="P6:P34" si="2">CONCATENATE(N6," (",ROUND(O6,1),")")</f>
        <v>37 (11.6)</v>
      </c>
      <c r="Q6">
        <v>30</v>
      </c>
      <c r="R6">
        <f>Q6/320*100</f>
        <v>9.375</v>
      </c>
      <c r="S6" t="str">
        <f t="shared" si="0"/>
        <v>30 (9.4)</v>
      </c>
    </row>
    <row r="7" spans="1:19" x14ac:dyDescent="0.25">
      <c r="A7" s="5" t="s">
        <v>148</v>
      </c>
      <c r="B7" t="s">
        <v>492</v>
      </c>
      <c r="C7" t="s">
        <v>231</v>
      </c>
      <c r="D7" t="s">
        <v>171</v>
      </c>
      <c r="E7" t="s">
        <v>171</v>
      </c>
      <c r="G7">
        <v>8</v>
      </c>
      <c r="J7" s="5" t="s">
        <v>147</v>
      </c>
      <c r="K7">
        <v>31</v>
      </c>
      <c r="L7">
        <f>K7/31*100</f>
        <v>100</v>
      </c>
      <c r="M7" t="str">
        <f t="shared" si="1"/>
        <v>31 (100)</v>
      </c>
      <c r="N7">
        <v>0</v>
      </c>
      <c r="O7">
        <f>N7/18*100</f>
        <v>0</v>
      </c>
      <c r="P7" t="str">
        <f t="shared" si="2"/>
        <v>0 (0)</v>
      </c>
      <c r="Q7">
        <v>0</v>
      </c>
      <c r="R7">
        <f>Q7/49*100</f>
        <v>0</v>
      </c>
      <c r="S7" t="str">
        <f t="shared" si="0"/>
        <v>0 (0)</v>
      </c>
    </row>
    <row r="8" spans="1:19" ht="15.75" x14ac:dyDescent="0.25">
      <c r="A8" s="3" t="s">
        <v>149</v>
      </c>
      <c r="B8" s="4"/>
      <c r="J8" s="5" t="s">
        <v>148</v>
      </c>
      <c r="K8">
        <v>8</v>
      </c>
      <c r="L8">
        <f>K8/8*100</f>
        <v>100</v>
      </c>
      <c r="M8" t="str">
        <f t="shared" si="1"/>
        <v>8 (100)</v>
      </c>
      <c r="N8">
        <v>0</v>
      </c>
      <c r="O8">
        <f>N8/18*100</f>
        <v>0</v>
      </c>
      <c r="P8" t="str">
        <f t="shared" si="2"/>
        <v>0 (0)</v>
      </c>
      <c r="Q8">
        <v>0</v>
      </c>
      <c r="R8">
        <f>Q8/49*100</f>
        <v>0</v>
      </c>
      <c r="S8" t="str">
        <f t="shared" si="0"/>
        <v>0 (0)</v>
      </c>
    </row>
    <row r="9" spans="1:19" x14ac:dyDescent="0.25">
      <c r="A9" s="5" t="s">
        <v>41</v>
      </c>
      <c r="B9" t="s">
        <v>493</v>
      </c>
      <c r="C9" t="s">
        <v>232</v>
      </c>
      <c r="D9" t="s">
        <v>253</v>
      </c>
      <c r="E9" t="s">
        <v>272</v>
      </c>
      <c r="F9">
        <v>0.57099999999999995</v>
      </c>
      <c r="G9">
        <v>243</v>
      </c>
      <c r="J9" s="3" t="s">
        <v>149</v>
      </c>
    </row>
    <row r="10" spans="1:19" x14ac:dyDescent="0.25">
      <c r="A10" s="5" t="s">
        <v>42</v>
      </c>
      <c r="B10" t="s">
        <v>494</v>
      </c>
      <c r="C10" t="s">
        <v>233</v>
      </c>
      <c r="D10" t="s">
        <v>254</v>
      </c>
      <c r="E10" t="s">
        <v>273</v>
      </c>
      <c r="G10">
        <v>116</v>
      </c>
      <c r="J10" s="5" t="s">
        <v>41</v>
      </c>
      <c r="K10">
        <v>201</v>
      </c>
      <c r="L10">
        <f>K10/243*100</f>
        <v>82.716049382716051</v>
      </c>
      <c r="M10" t="str">
        <f t="shared" si="1"/>
        <v>201 (82.7)</v>
      </c>
      <c r="N10">
        <v>24</v>
      </c>
      <c r="O10">
        <f>N10/243*100</f>
        <v>9.8765432098765427</v>
      </c>
      <c r="P10" t="str">
        <f t="shared" si="2"/>
        <v>24 (9.9)</v>
      </c>
      <c r="Q10">
        <v>18</v>
      </c>
      <c r="R10">
        <f>Q10/243*100</f>
        <v>7.4074074074074066</v>
      </c>
      <c r="S10" t="str">
        <f t="shared" si="0"/>
        <v>18 (7.4)</v>
      </c>
    </row>
    <row r="11" spans="1:19" ht="15.75" x14ac:dyDescent="0.25">
      <c r="A11" s="3" t="s">
        <v>79</v>
      </c>
      <c r="B11" s="4"/>
      <c r="J11" s="5" t="s">
        <v>42</v>
      </c>
      <c r="K11">
        <v>91</v>
      </c>
      <c r="L11">
        <f>K11/116*100</f>
        <v>78.448275862068968</v>
      </c>
      <c r="M11" t="str">
        <f t="shared" si="1"/>
        <v>91 (78.4)</v>
      </c>
      <c r="N11">
        <v>13</v>
      </c>
      <c r="O11">
        <f>N11/116*100</f>
        <v>11.206896551724139</v>
      </c>
      <c r="P11" t="str">
        <f t="shared" si="2"/>
        <v>13 (11.2)</v>
      </c>
      <c r="Q11">
        <v>12</v>
      </c>
      <c r="R11">
        <f>Q11/116*100</f>
        <v>10.344827586206897</v>
      </c>
      <c r="S11" t="str">
        <f t="shared" si="0"/>
        <v>12 (10.3)</v>
      </c>
    </row>
    <row r="12" spans="1:19" x14ac:dyDescent="0.25">
      <c r="A12" s="5" t="s">
        <v>81</v>
      </c>
      <c r="B12" t="s">
        <v>495</v>
      </c>
      <c r="C12" t="s">
        <v>234</v>
      </c>
      <c r="D12" t="s">
        <v>255</v>
      </c>
      <c r="E12" t="s">
        <v>274</v>
      </c>
      <c r="F12" s="9">
        <v>0</v>
      </c>
      <c r="G12">
        <v>112</v>
      </c>
      <c r="J12" s="3" t="s">
        <v>79</v>
      </c>
      <c r="O12">
        <f>N12/18*100</f>
        <v>0</v>
      </c>
      <c r="R12">
        <f>Q12/49*100</f>
        <v>0</v>
      </c>
      <c r="S12" t="str">
        <f t="shared" si="0"/>
        <v xml:space="preserve"> (0)</v>
      </c>
    </row>
    <row r="13" spans="1:19" x14ac:dyDescent="0.25">
      <c r="A13" s="5" t="s">
        <v>164</v>
      </c>
      <c r="B13" t="s">
        <v>496</v>
      </c>
      <c r="C13" t="s">
        <v>235</v>
      </c>
      <c r="D13" t="s">
        <v>256</v>
      </c>
      <c r="E13" t="s">
        <v>275</v>
      </c>
      <c r="G13">
        <v>247</v>
      </c>
      <c r="J13" s="5" t="s">
        <v>81</v>
      </c>
      <c r="K13">
        <v>108</v>
      </c>
      <c r="L13">
        <f>K13/112*100</f>
        <v>96.428571428571431</v>
      </c>
      <c r="M13" t="str">
        <f>CONCATENATE(K13," (",ROUND(L13,1),")")</f>
        <v>108 (96.4)</v>
      </c>
      <c r="N13">
        <v>3</v>
      </c>
      <c r="O13">
        <f>N13/112*100</f>
        <v>2.6785714285714284</v>
      </c>
      <c r="P13" t="str">
        <f t="shared" si="2"/>
        <v>3 (2.7)</v>
      </c>
      <c r="Q13">
        <v>1</v>
      </c>
      <c r="R13">
        <f>Q13/112*100</f>
        <v>0.89285714285714279</v>
      </c>
      <c r="S13" t="str">
        <f t="shared" si="0"/>
        <v>1 (0.9)</v>
      </c>
    </row>
    <row r="14" spans="1:19" ht="15.75" x14ac:dyDescent="0.25">
      <c r="A14" s="3" t="s">
        <v>3</v>
      </c>
      <c r="B14" s="4"/>
      <c r="J14" s="5" t="s">
        <v>164</v>
      </c>
      <c r="K14">
        <v>184</v>
      </c>
      <c r="L14">
        <f>K14/247*100</f>
        <v>74.493927125506076</v>
      </c>
      <c r="M14" t="str">
        <f t="shared" ref="M14:M34" si="3">CONCATENATE(K14," (",ROUND(L14,1),")")</f>
        <v>184 (74.5)</v>
      </c>
      <c r="N14">
        <v>34</v>
      </c>
      <c r="O14">
        <f>N14/247*100</f>
        <v>13.765182186234817</v>
      </c>
      <c r="P14" t="str">
        <f t="shared" si="2"/>
        <v>34 (13.8)</v>
      </c>
      <c r="Q14">
        <v>29</v>
      </c>
      <c r="R14">
        <f>Q14/247*100</f>
        <v>11.740890688259109</v>
      </c>
      <c r="S14" t="str">
        <f t="shared" si="0"/>
        <v>29 (11.7)</v>
      </c>
    </row>
    <row r="15" spans="1:19" x14ac:dyDescent="0.25">
      <c r="A15" s="5" t="s">
        <v>43</v>
      </c>
      <c r="B15" t="s">
        <v>497</v>
      </c>
      <c r="C15" t="s">
        <v>236</v>
      </c>
      <c r="D15" t="s">
        <v>257</v>
      </c>
      <c r="E15" t="s">
        <v>276</v>
      </c>
      <c r="F15">
        <v>0.129</v>
      </c>
      <c r="G15">
        <v>116</v>
      </c>
      <c r="J15" s="3" t="s">
        <v>3</v>
      </c>
    </row>
    <row r="16" spans="1:19" x14ac:dyDescent="0.25">
      <c r="A16" s="5" t="s">
        <v>44</v>
      </c>
      <c r="B16" t="s">
        <v>498</v>
      </c>
      <c r="C16" t="s">
        <v>237</v>
      </c>
      <c r="D16" t="s">
        <v>258</v>
      </c>
      <c r="E16" t="s">
        <v>277</v>
      </c>
      <c r="G16">
        <v>130</v>
      </c>
      <c r="J16" s="5" t="s">
        <v>43</v>
      </c>
      <c r="K16">
        <v>80</v>
      </c>
      <c r="L16">
        <f>K16/116*100</f>
        <v>68.965517241379317</v>
      </c>
      <c r="M16" t="str">
        <f>CONCATENATE(K16," (",ROUND(L16,1),")")</f>
        <v>80 (69)</v>
      </c>
      <c r="N16">
        <v>19</v>
      </c>
      <c r="O16">
        <f>N16/116*100</f>
        <v>16.379310344827587</v>
      </c>
      <c r="P16" t="str">
        <f t="shared" si="2"/>
        <v>19 (16.4)</v>
      </c>
      <c r="Q16">
        <v>17</v>
      </c>
      <c r="R16">
        <f>Q16/116*100</f>
        <v>14.655172413793101</v>
      </c>
      <c r="S16" t="str">
        <f t="shared" si="0"/>
        <v>17 (14.7)</v>
      </c>
    </row>
    <row r="17" spans="1:19" ht="15.75" x14ac:dyDescent="0.25">
      <c r="A17" s="3" t="s">
        <v>150</v>
      </c>
      <c r="B17" s="4"/>
      <c r="J17" s="5" t="s">
        <v>44</v>
      </c>
      <c r="K17">
        <v>104</v>
      </c>
      <c r="L17">
        <f>K17/130*100</f>
        <v>80</v>
      </c>
      <c r="M17" t="str">
        <f t="shared" si="3"/>
        <v>104 (80)</v>
      </c>
      <c r="N17">
        <v>15</v>
      </c>
      <c r="O17">
        <f>N17/130*100</f>
        <v>11.538461538461538</v>
      </c>
      <c r="P17" t="str">
        <f t="shared" si="2"/>
        <v>15 (11.5)</v>
      </c>
      <c r="Q17">
        <v>11</v>
      </c>
      <c r="R17">
        <f>Q17/130*100</f>
        <v>8.4615384615384617</v>
      </c>
      <c r="S17" t="str">
        <f t="shared" si="0"/>
        <v>11 (8.5)</v>
      </c>
    </row>
    <row r="18" spans="1:19" x14ac:dyDescent="0.25">
      <c r="A18" s="5" t="s">
        <v>151</v>
      </c>
      <c r="B18" t="s">
        <v>499</v>
      </c>
      <c r="C18" t="s">
        <v>238</v>
      </c>
      <c r="D18" t="s">
        <v>259</v>
      </c>
      <c r="E18" t="s">
        <v>278</v>
      </c>
      <c r="F18" s="9">
        <v>2.8000000000000001E-2</v>
      </c>
      <c r="G18">
        <v>62</v>
      </c>
      <c r="J18" s="3" t="s">
        <v>150</v>
      </c>
      <c r="L18">
        <f>K18/292*100</f>
        <v>0</v>
      </c>
      <c r="O18">
        <f>N18/18*100</f>
        <v>0</v>
      </c>
      <c r="R18">
        <f>Q18/49*100</f>
        <v>0</v>
      </c>
    </row>
    <row r="19" spans="1:19" x14ac:dyDescent="0.25">
      <c r="A19" s="5" t="s">
        <v>152</v>
      </c>
      <c r="B19" t="s">
        <v>500</v>
      </c>
      <c r="C19" t="s">
        <v>239</v>
      </c>
      <c r="D19" t="s">
        <v>260</v>
      </c>
      <c r="E19" t="s">
        <v>279</v>
      </c>
      <c r="G19">
        <v>79</v>
      </c>
      <c r="J19" s="5" t="s">
        <v>151</v>
      </c>
      <c r="K19">
        <v>52</v>
      </c>
      <c r="L19">
        <f>K19/62*100</f>
        <v>83.870967741935488</v>
      </c>
      <c r="M19" t="str">
        <f t="shared" si="3"/>
        <v>52 (83.9)</v>
      </c>
      <c r="N19">
        <v>8</v>
      </c>
      <c r="O19">
        <f>N19/62*100</f>
        <v>12.903225806451612</v>
      </c>
      <c r="P19" t="str">
        <f t="shared" si="2"/>
        <v>8 (12.9)</v>
      </c>
      <c r="Q19">
        <v>2</v>
      </c>
      <c r="R19">
        <f>Q19/62*100</f>
        <v>3.225806451612903</v>
      </c>
      <c r="S19" t="str">
        <f t="shared" si="0"/>
        <v>2 (3.2)</v>
      </c>
    </row>
    <row r="20" spans="1:19" x14ac:dyDescent="0.25">
      <c r="A20" s="5" t="s">
        <v>153</v>
      </c>
      <c r="B20" t="s">
        <v>501</v>
      </c>
      <c r="C20" t="s">
        <v>240</v>
      </c>
      <c r="D20" t="s">
        <v>261</v>
      </c>
      <c r="E20" t="s">
        <v>280</v>
      </c>
      <c r="G20">
        <v>70</v>
      </c>
      <c r="J20" s="5" t="s">
        <v>152</v>
      </c>
      <c r="K20">
        <v>60</v>
      </c>
      <c r="L20">
        <f>K20/79*100</f>
        <v>75.949367088607602</v>
      </c>
      <c r="M20" t="str">
        <f t="shared" si="3"/>
        <v>60 (75.9)</v>
      </c>
      <c r="N20">
        <v>13</v>
      </c>
      <c r="O20">
        <f>N20/79*100</f>
        <v>16.455696202531644</v>
      </c>
      <c r="P20" t="str">
        <f t="shared" si="2"/>
        <v>13 (16.5)</v>
      </c>
      <c r="Q20">
        <v>6</v>
      </c>
      <c r="R20">
        <f>Q20/79*100</f>
        <v>7.59493670886076</v>
      </c>
      <c r="S20" t="str">
        <f t="shared" si="0"/>
        <v>6 (7.6)</v>
      </c>
    </row>
    <row r="21" spans="1:19" x14ac:dyDescent="0.25">
      <c r="A21" s="5" t="s">
        <v>154</v>
      </c>
      <c r="B21" t="s">
        <v>502</v>
      </c>
      <c r="C21" t="s">
        <v>241</v>
      </c>
      <c r="D21" t="s">
        <v>262</v>
      </c>
      <c r="E21" t="s">
        <v>281</v>
      </c>
      <c r="G21">
        <v>26</v>
      </c>
      <c r="J21" s="5" t="s">
        <v>153</v>
      </c>
      <c r="K21">
        <v>48</v>
      </c>
      <c r="L21">
        <f>K21/70*100</f>
        <v>68.571428571428569</v>
      </c>
      <c r="M21" t="str">
        <f t="shared" si="3"/>
        <v>48 (68.6)</v>
      </c>
      <c r="N21">
        <v>8</v>
      </c>
      <c r="O21">
        <f>N21/70*100</f>
        <v>11.428571428571429</v>
      </c>
      <c r="P21" t="str">
        <f t="shared" si="2"/>
        <v>8 (11.4)</v>
      </c>
      <c r="Q21">
        <v>14</v>
      </c>
      <c r="R21">
        <f>Q21/70*100</f>
        <v>20</v>
      </c>
      <c r="S21" t="str">
        <f t="shared" si="0"/>
        <v>14 (20)</v>
      </c>
    </row>
    <row r="22" spans="1:19" x14ac:dyDescent="0.25">
      <c r="A22" s="5" t="s">
        <v>155</v>
      </c>
      <c r="B22" t="s">
        <v>503</v>
      </c>
      <c r="C22" t="s">
        <v>242</v>
      </c>
      <c r="D22" t="s">
        <v>263</v>
      </c>
      <c r="E22" t="s">
        <v>282</v>
      </c>
      <c r="G22">
        <v>9</v>
      </c>
      <c r="J22" s="5" t="s">
        <v>154</v>
      </c>
      <c r="K22">
        <v>19</v>
      </c>
      <c r="L22">
        <f>K22/26*100</f>
        <v>73.076923076923066</v>
      </c>
      <c r="M22" t="str">
        <f t="shared" si="3"/>
        <v>19 (73.1)</v>
      </c>
      <c r="N22">
        <v>2</v>
      </c>
      <c r="O22">
        <f>N22/26*100</f>
        <v>7.6923076923076925</v>
      </c>
      <c r="P22" t="str">
        <f t="shared" si="2"/>
        <v>2 (7.7)</v>
      </c>
      <c r="Q22">
        <v>5</v>
      </c>
      <c r="R22">
        <f>Q22/26*100</f>
        <v>19.230769230769234</v>
      </c>
      <c r="S22" t="str">
        <f t="shared" si="0"/>
        <v>5 (19.2)</v>
      </c>
    </row>
    <row r="23" spans="1:19" ht="15.75" x14ac:dyDescent="0.25">
      <c r="A23" s="3" t="s">
        <v>156</v>
      </c>
      <c r="B23" s="4"/>
      <c r="J23" s="5" t="s">
        <v>155</v>
      </c>
      <c r="K23">
        <v>4</v>
      </c>
      <c r="L23">
        <f>K23/9*100</f>
        <v>44.444444444444443</v>
      </c>
      <c r="M23" t="str">
        <f t="shared" si="3"/>
        <v>4 (44.4)</v>
      </c>
      <c r="N23">
        <v>3</v>
      </c>
      <c r="O23">
        <f>N23/9*100</f>
        <v>33.333333333333329</v>
      </c>
      <c r="P23" t="str">
        <f t="shared" si="2"/>
        <v>3 (33.3)</v>
      </c>
      <c r="Q23">
        <v>2</v>
      </c>
      <c r="R23">
        <f>Q23/9*100</f>
        <v>22.222222222222221</v>
      </c>
      <c r="S23" t="str">
        <f t="shared" si="0"/>
        <v>2 (22.2)</v>
      </c>
    </row>
    <row r="24" spans="1:19" x14ac:dyDescent="0.25">
      <c r="A24" s="5" t="s">
        <v>45</v>
      </c>
      <c r="B24" s="5" t="s">
        <v>504</v>
      </c>
      <c r="C24" t="s">
        <v>243</v>
      </c>
      <c r="D24" t="s">
        <v>171</v>
      </c>
      <c r="E24" t="s">
        <v>171</v>
      </c>
      <c r="F24">
        <v>0.64700000000000002</v>
      </c>
      <c r="G24">
        <v>6</v>
      </c>
      <c r="J24" s="3" t="s">
        <v>156</v>
      </c>
      <c r="L24">
        <f>K24/292*100</f>
        <v>0</v>
      </c>
      <c r="O24">
        <f>N24/18*100</f>
        <v>0</v>
      </c>
      <c r="R24">
        <f>Q24/49*100</f>
        <v>0</v>
      </c>
    </row>
    <row r="25" spans="1:19" x14ac:dyDescent="0.25">
      <c r="A25" s="5" t="s">
        <v>161</v>
      </c>
      <c r="B25" s="5" t="s">
        <v>505</v>
      </c>
      <c r="C25" t="s">
        <v>244</v>
      </c>
      <c r="D25" t="s">
        <v>171</v>
      </c>
      <c r="E25" t="s">
        <v>171</v>
      </c>
      <c r="G25">
        <v>43</v>
      </c>
      <c r="J25" s="5" t="s">
        <v>45</v>
      </c>
      <c r="K25">
        <v>6</v>
      </c>
      <c r="L25">
        <f>K25/6*100</f>
        <v>100</v>
      </c>
      <c r="M25" t="str">
        <f t="shared" si="3"/>
        <v>6 (100)</v>
      </c>
      <c r="N25">
        <v>0</v>
      </c>
      <c r="O25">
        <f>N25/18*100</f>
        <v>0</v>
      </c>
      <c r="P25" t="str">
        <f t="shared" si="2"/>
        <v>0 (0)</v>
      </c>
      <c r="Q25">
        <v>0</v>
      </c>
      <c r="R25">
        <f>Q25/49*100</f>
        <v>0</v>
      </c>
      <c r="S25" t="str">
        <f t="shared" si="0"/>
        <v>0 (0)</v>
      </c>
    </row>
    <row r="26" spans="1:19" x14ac:dyDescent="0.25">
      <c r="A26" s="5" t="s">
        <v>47</v>
      </c>
      <c r="B26" s="5" t="s">
        <v>506</v>
      </c>
      <c r="C26" t="s">
        <v>245</v>
      </c>
      <c r="D26" t="s">
        <v>264</v>
      </c>
      <c r="E26" t="s">
        <v>283</v>
      </c>
      <c r="G26">
        <v>56</v>
      </c>
      <c r="J26" s="5" t="s">
        <v>161</v>
      </c>
      <c r="K26">
        <v>43</v>
      </c>
      <c r="L26">
        <f>K26/43*100</f>
        <v>100</v>
      </c>
      <c r="M26" t="str">
        <f t="shared" si="3"/>
        <v>43 (100)</v>
      </c>
      <c r="N26">
        <v>0</v>
      </c>
      <c r="O26">
        <f>N26/18*100</f>
        <v>0</v>
      </c>
      <c r="P26" t="str">
        <f t="shared" si="2"/>
        <v>0 (0)</v>
      </c>
      <c r="Q26">
        <v>0</v>
      </c>
      <c r="R26">
        <f>Q26/49*100</f>
        <v>0</v>
      </c>
      <c r="S26" t="str">
        <f t="shared" si="0"/>
        <v>0 (0)</v>
      </c>
    </row>
    <row r="27" spans="1:19" x14ac:dyDescent="0.25">
      <c r="A27" s="5" t="s">
        <v>48</v>
      </c>
      <c r="B27" s="5" t="s">
        <v>507</v>
      </c>
      <c r="C27" t="s">
        <v>231</v>
      </c>
      <c r="D27" t="s">
        <v>171</v>
      </c>
      <c r="E27" t="s">
        <v>171</v>
      </c>
      <c r="G27">
        <v>8</v>
      </c>
      <c r="J27" s="5" t="s">
        <v>47</v>
      </c>
      <c r="K27">
        <v>52</v>
      </c>
      <c r="L27">
        <f>K27/56*100</f>
        <v>92.857142857142861</v>
      </c>
      <c r="M27" t="str">
        <f t="shared" si="3"/>
        <v>52 (92.9)</v>
      </c>
      <c r="N27">
        <v>3</v>
      </c>
      <c r="O27">
        <f>N27/56*100</f>
        <v>5.3571428571428568</v>
      </c>
      <c r="P27" t="str">
        <f t="shared" si="2"/>
        <v>3 (5.4)</v>
      </c>
      <c r="Q27">
        <v>1</v>
      </c>
      <c r="R27">
        <f>Q27/56*100</f>
        <v>1.7857142857142856</v>
      </c>
      <c r="S27" t="str">
        <f t="shared" si="0"/>
        <v>1 (1.8)</v>
      </c>
    </row>
    <row r="28" spans="1:19" ht="15.75" x14ac:dyDescent="0.25">
      <c r="A28" s="3" t="s">
        <v>157</v>
      </c>
      <c r="B28" s="4"/>
      <c r="J28" s="5" t="s">
        <v>48</v>
      </c>
      <c r="K28">
        <v>8</v>
      </c>
      <c r="L28">
        <f>K28/8*100</f>
        <v>100</v>
      </c>
      <c r="M28" t="str">
        <f t="shared" si="3"/>
        <v>8 (100)</v>
      </c>
      <c r="N28">
        <v>0</v>
      </c>
      <c r="O28">
        <f>N28/18*100</f>
        <v>0</v>
      </c>
      <c r="P28" t="str">
        <f t="shared" si="2"/>
        <v>0 (0)</v>
      </c>
      <c r="Q28">
        <v>0</v>
      </c>
      <c r="R28">
        <f>Q28/49*100</f>
        <v>0</v>
      </c>
      <c r="S28" t="str">
        <f t="shared" si="0"/>
        <v>0 (0)</v>
      </c>
    </row>
    <row r="29" spans="1:19" x14ac:dyDescent="0.25">
      <c r="A29" s="5" t="s">
        <v>158</v>
      </c>
      <c r="B29" t="s">
        <v>494</v>
      </c>
      <c r="C29" t="s">
        <v>246</v>
      </c>
      <c r="D29" t="s">
        <v>265</v>
      </c>
      <c r="E29" t="s">
        <v>284</v>
      </c>
      <c r="F29">
        <v>0.39300000000000002</v>
      </c>
      <c r="G29">
        <v>116</v>
      </c>
      <c r="J29" s="3" t="s">
        <v>157</v>
      </c>
      <c r="L29">
        <f>K29/292*100</f>
        <v>0</v>
      </c>
      <c r="O29">
        <f>N29/18*100</f>
        <v>0</v>
      </c>
      <c r="R29">
        <f>Q29/49*100</f>
        <v>0</v>
      </c>
    </row>
    <row r="30" spans="1:19" x14ac:dyDescent="0.25">
      <c r="A30" s="5" t="s">
        <v>159</v>
      </c>
      <c r="B30" t="s">
        <v>508</v>
      </c>
      <c r="C30" t="s">
        <v>247</v>
      </c>
      <c r="D30" t="s">
        <v>266</v>
      </c>
      <c r="E30" t="s">
        <v>285</v>
      </c>
      <c r="G30">
        <v>106</v>
      </c>
      <c r="J30" s="5" t="s">
        <v>158</v>
      </c>
      <c r="K30">
        <v>97</v>
      </c>
      <c r="L30">
        <f>K30/116*100</f>
        <v>83.620689655172413</v>
      </c>
      <c r="M30" t="str">
        <f t="shared" si="3"/>
        <v>97 (83.6)</v>
      </c>
      <c r="N30">
        <v>11</v>
      </c>
      <c r="O30">
        <f>N30/116*100</f>
        <v>9.4827586206896548</v>
      </c>
      <c r="P30" t="str">
        <f t="shared" si="2"/>
        <v>11 (9.5)</v>
      </c>
      <c r="Q30">
        <v>8</v>
      </c>
      <c r="R30">
        <f>Q30/116*100</f>
        <v>6.8965517241379306</v>
      </c>
      <c r="S30" t="str">
        <f t="shared" si="0"/>
        <v>8 (6.9)</v>
      </c>
    </row>
    <row r="31" spans="1:19" x14ac:dyDescent="0.25">
      <c r="A31" s="5" t="s">
        <v>51</v>
      </c>
      <c r="B31" t="s">
        <v>509</v>
      </c>
      <c r="C31" t="s">
        <v>248</v>
      </c>
      <c r="D31" t="s">
        <v>267</v>
      </c>
      <c r="E31" t="s">
        <v>286</v>
      </c>
      <c r="G31">
        <v>44</v>
      </c>
      <c r="J31" s="5" t="s">
        <v>159</v>
      </c>
      <c r="K31">
        <v>85</v>
      </c>
      <c r="L31">
        <f>K31/106*100</f>
        <v>80.188679245283026</v>
      </c>
      <c r="M31" t="str">
        <f t="shared" si="3"/>
        <v>85 (80.2)</v>
      </c>
      <c r="N31">
        <v>11</v>
      </c>
      <c r="O31">
        <f>N31/106*100</f>
        <v>10.377358490566039</v>
      </c>
      <c r="P31" t="str">
        <f t="shared" si="2"/>
        <v>11 (10.4)</v>
      </c>
      <c r="Q31">
        <v>10</v>
      </c>
      <c r="R31">
        <f>Q31/106*100</f>
        <v>9.433962264150944</v>
      </c>
      <c r="S31" t="str">
        <f t="shared" si="0"/>
        <v>10 (9.4)</v>
      </c>
    </row>
    <row r="32" spans="1:19" x14ac:dyDescent="0.25">
      <c r="A32" s="5" t="s">
        <v>160</v>
      </c>
      <c r="B32" t="s">
        <v>510</v>
      </c>
      <c r="C32" t="s">
        <v>249</v>
      </c>
      <c r="D32" t="s">
        <v>268</v>
      </c>
      <c r="E32" t="s">
        <v>287</v>
      </c>
      <c r="G32">
        <v>62</v>
      </c>
      <c r="J32" s="5" t="s">
        <v>51</v>
      </c>
      <c r="K32">
        <v>39</v>
      </c>
      <c r="L32">
        <f>K32/44*100</f>
        <v>88.63636363636364</v>
      </c>
      <c r="M32" t="str">
        <f t="shared" si="3"/>
        <v>39 (88.6)</v>
      </c>
      <c r="N32">
        <v>3</v>
      </c>
      <c r="O32">
        <f>N32/44*100</f>
        <v>6.8181818181818175</v>
      </c>
      <c r="P32" t="str">
        <f t="shared" si="2"/>
        <v>3 (6.8)</v>
      </c>
      <c r="Q32">
        <v>2</v>
      </c>
      <c r="R32">
        <f>Q32/44*100</f>
        <v>4.5454545454545459</v>
      </c>
      <c r="S32" t="str">
        <f t="shared" si="0"/>
        <v>2 (4.5)</v>
      </c>
    </row>
    <row r="33" spans="1:19" x14ac:dyDescent="0.25">
      <c r="A33" s="5" t="s">
        <v>8</v>
      </c>
      <c r="B33" t="s">
        <v>491</v>
      </c>
      <c r="C33" t="s">
        <v>250</v>
      </c>
      <c r="D33" t="s">
        <v>269</v>
      </c>
      <c r="E33" t="s">
        <v>288</v>
      </c>
      <c r="G33">
        <v>31</v>
      </c>
      <c r="J33" s="5" t="s">
        <v>160</v>
      </c>
      <c r="K33">
        <v>50</v>
      </c>
      <c r="L33">
        <f>K33/62*100</f>
        <v>80.645161290322577</v>
      </c>
      <c r="M33" t="str">
        <f t="shared" si="3"/>
        <v>50 (80.6)</v>
      </c>
      <c r="N33">
        <v>5</v>
      </c>
      <c r="O33">
        <f>N33/62*100</f>
        <v>8.064516129032258</v>
      </c>
      <c r="P33" t="str">
        <f t="shared" si="2"/>
        <v>5 (8.1)</v>
      </c>
      <c r="Q33">
        <v>7</v>
      </c>
      <c r="R33">
        <f>Q33/62*100</f>
        <v>11.29032258064516</v>
      </c>
      <c r="S33" t="str">
        <f t="shared" si="0"/>
        <v>7 (11.3)</v>
      </c>
    </row>
    <row r="34" spans="1:19" x14ac:dyDescent="0.25">
      <c r="J34" s="5" t="s">
        <v>8</v>
      </c>
      <c r="K34">
        <v>21</v>
      </c>
      <c r="L34">
        <f>K34/31*100</f>
        <v>67.741935483870961</v>
      </c>
      <c r="M34" t="str">
        <f t="shared" si="3"/>
        <v>21 (67.7)</v>
      </c>
      <c r="N34">
        <v>7</v>
      </c>
      <c r="O34">
        <f>N34/31*100</f>
        <v>22.58064516129032</v>
      </c>
      <c r="P34" t="str">
        <f t="shared" si="2"/>
        <v>7 (22.6)</v>
      </c>
      <c r="Q34">
        <v>3</v>
      </c>
      <c r="R34">
        <f>Q34/31*100</f>
        <v>9.67741935483871</v>
      </c>
      <c r="S34" t="str">
        <f t="shared" si="0"/>
        <v>3 (9.7)</v>
      </c>
    </row>
  </sheetData>
  <mergeCells count="1">
    <mergeCell ref="C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K17" sqref="K17"/>
    </sheetView>
  </sheetViews>
  <sheetFormatPr defaultRowHeight="15" x14ac:dyDescent="0.25"/>
  <cols>
    <col min="1" max="1" width="19" customWidth="1"/>
    <col min="2" max="2" width="17.140625" customWidth="1"/>
    <col min="3" max="3" width="18.5703125" customWidth="1"/>
    <col min="4" max="4" width="22.42578125" customWidth="1"/>
    <col min="12" max="12" width="6.5703125" customWidth="1"/>
    <col min="15" max="15" width="5.140625" customWidth="1"/>
  </cols>
  <sheetData>
    <row r="1" spans="1:17" x14ac:dyDescent="0.25">
      <c r="C1" t="s">
        <v>319</v>
      </c>
    </row>
    <row r="2" spans="1:17" s="6" customFormat="1" ht="18" customHeight="1" x14ac:dyDescent="0.25">
      <c r="A2" s="7" t="s">
        <v>320</v>
      </c>
      <c r="B2" s="7" t="s">
        <v>205</v>
      </c>
      <c r="C2" s="21" t="s">
        <v>327</v>
      </c>
      <c r="D2" s="21" t="s">
        <v>328</v>
      </c>
    </row>
    <row r="3" spans="1:17" x14ac:dyDescent="0.25">
      <c r="A3" t="s">
        <v>16</v>
      </c>
      <c r="B3" t="s">
        <v>321</v>
      </c>
      <c r="C3" t="s">
        <v>329</v>
      </c>
      <c r="D3" t="s">
        <v>330</v>
      </c>
      <c r="K3" t="s">
        <v>318</v>
      </c>
      <c r="L3" t="s">
        <v>81</v>
      </c>
      <c r="O3" t="s">
        <v>80</v>
      </c>
    </row>
    <row r="4" spans="1:17" ht="18" customHeight="1" x14ac:dyDescent="0.25">
      <c r="A4" t="s">
        <v>23</v>
      </c>
      <c r="B4" t="s">
        <v>322</v>
      </c>
      <c r="C4" t="s">
        <v>331</v>
      </c>
      <c r="D4" t="s">
        <v>332</v>
      </c>
      <c r="G4" s="7" t="s">
        <v>163</v>
      </c>
      <c r="H4" s="7" t="s">
        <v>162</v>
      </c>
    </row>
    <row r="5" spans="1:17" x14ac:dyDescent="0.25">
      <c r="A5" t="s">
        <v>12</v>
      </c>
      <c r="B5" t="s">
        <v>323</v>
      </c>
      <c r="C5" t="s">
        <v>336</v>
      </c>
      <c r="D5" t="s">
        <v>337</v>
      </c>
      <c r="G5">
        <v>139</v>
      </c>
      <c r="H5">
        <v>38.72</v>
      </c>
      <c r="I5" t="str">
        <f t="shared" ref="I5:I10" si="0">CONCATENATE(G5," (",ROUND(H5,1),")")</f>
        <v>139 (38.7)</v>
      </c>
      <c r="K5" t="s">
        <v>67</v>
      </c>
      <c r="L5">
        <v>9</v>
      </c>
      <c r="M5">
        <f t="shared" ref="M5:M10" si="1">L5/112*100</f>
        <v>8.0357142857142865</v>
      </c>
      <c r="N5" t="str">
        <f t="shared" ref="N5:N10" si="2">CONCATENATE(L5," (",ROUND(M5,1),")")</f>
        <v>9 (8)</v>
      </c>
      <c r="O5">
        <v>13</v>
      </c>
      <c r="P5">
        <f t="shared" ref="P5:P10" si="3">O5/247*100</f>
        <v>5.2631578947368416</v>
      </c>
      <c r="Q5" t="str">
        <f t="shared" ref="Q5:Q10" si="4">CONCATENATE(O5," (",ROUND(P5,1),")")</f>
        <v>13 (5.3)</v>
      </c>
    </row>
    <row r="6" spans="1:17" x14ac:dyDescent="0.25">
      <c r="A6" t="s">
        <v>67</v>
      </c>
      <c r="B6" t="s">
        <v>324</v>
      </c>
      <c r="C6" t="s">
        <v>329</v>
      </c>
      <c r="D6" t="s">
        <v>338</v>
      </c>
      <c r="G6">
        <v>101</v>
      </c>
      <c r="H6">
        <v>28.13</v>
      </c>
      <c r="I6" t="str">
        <f t="shared" si="0"/>
        <v>101 (28.1)</v>
      </c>
      <c r="K6" t="s">
        <v>65</v>
      </c>
      <c r="L6">
        <v>4</v>
      </c>
      <c r="M6">
        <f t="shared" si="1"/>
        <v>3.5714285714285712</v>
      </c>
      <c r="N6" t="str">
        <f t="shared" si="2"/>
        <v>4 (3.6)</v>
      </c>
      <c r="O6">
        <v>10</v>
      </c>
      <c r="P6">
        <f t="shared" si="3"/>
        <v>4.048582995951417</v>
      </c>
      <c r="Q6" t="str">
        <f t="shared" si="4"/>
        <v>10 (4)</v>
      </c>
    </row>
    <row r="7" spans="1:17" x14ac:dyDescent="0.25">
      <c r="A7" t="s">
        <v>65</v>
      </c>
      <c r="B7" t="s">
        <v>325</v>
      </c>
      <c r="C7" t="s">
        <v>333</v>
      </c>
      <c r="D7" t="s">
        <v>334</v>
      </c>
      <c r="G7">
        <v>41</v>
      </c>
      <c r="H7">
        <v>11.42</v>
      </c>
      <c r="I7" t="str">
        <f t="shared" si="0"/>
        <v>41 (11.4)</v>
      </c>
      <c r="K7" t="s">
        <v>8</v>
      </c>
      <c r="L7">
        <v>3</v>
      </c>
      <c r="M7">
        <f t="shared" si="1"/>
        <v>2.6785714285714284</v>
      </c>
      <c r="N7" t="str">
        <f t="shared" si="2"/>
        <v>3 (2.7)</v>
      </c>
      <c r="O7">
        <v>39</v>
      </c>
      <c r="P7">
        <f t="shared" si="3"/>
        <v>15.789473684210526</v>
      </c>
      <c r="Q7" t="str">
        <f t="shared" si="4"/>
        <v>39 (15.8)</v>
      </c>
    </row>
    <row r="8" spans="1:17" x14ac:dyDescent="0.25">
      <c r="A8" t="s">
        <v>8</v>
      </c>
      <c r="B8" t="s">
        <v>326</v>
      </c>
      <c r="C8" t="s">
        <v>255</v>
      </c>
      <c r="D8" t="s">
        <v>335</v>
      </c>
      <c r="G8">
        <v>22</v>
      </c>
      <c r="H8">
        <v>6.13</v>
      </c>
      <c r="I8" t="str">
        <f t="shared" si="0"/>
        <v>22 (6.1)</v>
      </c>
      <c r="K8" t="s">
        <v>12</v>
      </c>
      <c r="L8">
        <v>29</v>
      </c>
      <c r="M8">
        <f t="shared" si="1"/>
        <v>25.892857142857146</v>
      </c>
      <c r="N8" t="str">
        <f t="shared" si="2"/>
        <v>29 (25.9)</v>
      </c>
      <c r="O8">
        <v>12</v>
      </c>
      <c r="P8">
        <f t="shared" si="3"/>
        <v>4.8582995951417001</v>
      </c>
      <c r="Q8" t="str">
        <f t="shared" si="4"/>
        <v>12 (4.9)</v>
      </c>
    </row>
    <row r="9" spans="1:17" x14ac:dyDescent="0.25">
      <c r="G9">
        <v>14</v>
      </c>
      <c r="H9">
        <v>3.9</v>
      </c>
      <c r="I9" t="str">
        <f t="shared" si="0"/>
        <v>14 (3.9)</v>
      </c>
      <c r="K9" t="s">
        <v>16</v>
      </c>
      <c r="L9">
        <v>9</v>
      </c>
      <c r="M9">
        <f t="shared" si="1"/>
        <v>8.0357142857142865</v>
      </c>
      <c r="N9" t="str">
        <f t="shared" si="2"/>
        <v>9 (8)</v>
      </c>
      <c r="O9">
        <v>130</v>
      </c>
      <c r="P9">
        <f t="shared" si="3"/>
        <v>52.631578947368418</v>
      </c>
      <c r="Q9" t="str">
        <f t="shared" si="4"/>
        <v>130 (52.6)</v>
      </c>
    </row>
    <row r="10" spans="1:17" x14ac:dyDescent="0.25">
      <c r="G10">
        <v>42</v>
      </c>
      <c r="H10">
        <v>11.7</v>
      </c>
      <c r="I10" t="str">
        <f t="shared" si="0"/>
        <v>42 (11.7)</v>
      </c>
      <c r="K10" t="s">
        <v>23</v>
      </c>
      <c r="L10">
        <v>58</v>
      </c>
      <c r="M10">
        <f t="shared" si="1"/>
        <v>51.785714285714292</v>
      </c>
      <c r="N10" t="str">
        <f t="shared" si="2"/>
        <v>58 (51.8)</v>
      </c>
      <c r="O10">
        <v>43</v>
      </c>
      <c r="P10">
        <f t="shared" si="3"/>
        <v>17.408906882591094</v>
      </c>
      <c r="Q10" t="str">
        <f t="shared" si="4"/>
        <v>43 (17.4)</v>
      </c>
    </row>
    <row r="11" spans="1:17" x14ac:dyDescent="0.25">
      <c r="A11" s="14" t="s">
        <v>201</v>
      </c>
      <c r="B11" s="14"/>
      <c r="C11" s="14"/>
    </row>
    <row r="14" spans="1:17" x14ac:dyDescent="0.25">
      <c r="B14" s="7" t="s">
        <v>173</v>
      </c>
      <c r="C14" t="s">
        <v>16</v>
      </c>
      <c r="D14" t="s">
        <v>23</v>
      </c>
      <c r="E14" t="s">
        <v>12</v>
      </c>
      <c r="F14" t="s">
        <v>67</v>
      </c>
      <c r="G14" t="s">
        <v>65</v>
      </c>
      <c r="H14" t="s">
        <v>8</v>
      </c>
    </row>
    <row r="15" spans="1:17" x14ac:dyDescent="0.25">
      <c r="B15" s="7" t="s">
        <v>339</v>
      </c>
      <c r="C15" t="s">
        <v>321</v>
      </c>
      <c r="D15" t="s">
        <v>322</v>
      </c>
      <c r="E15" t="s">
        <v>323</v>
      </c>
      <c r="F15" t="s">
        <v>324</v>
      </c>
      <c r="G15" t="s">
        <v>325</v>
      </c>
      <c r="H15" t="s">
        <v>326</v>
      </c>
    </row>
    <row r="16" spans="1:17" ht="31.5" x14ac:dyDescent="0.25">
      <c r="A16" s="26" t="s">
        <v>319</v>
      </c>
      <c r="B16" s="21" t="s">
        <v>327</v>
      </c>
      <c r="C16" t="s">
        <v>329</v>
      </c>
      <c r="D16" t="s">
        <v>331</v>
      </c>
      <c r="E16" t="s">
        <v>336</v>
      </c>
      <c r="F16" t="s">
        <v>329</v>
      </c>
      <c r="G16" t="s">
        <v>333</v>
      </c>
      <c r="H16" t="s">
        <v>255</v>
      </c>
    </row>
    <row r="17" spans="1:8" ht="31.5" x14ac:dyDescent="0.25">
      <c r="A17" s="26"/>
      <c r="B17" s="21" t="s">
        <v>328</v>
      </c>
      <c r="C17" t="s">
        <v>330</v>
      </c>
      <c r="D17" t="s">
        <v>332</v>
      </c>
      <c r="E17" t="s">
        <v>337</v>
      </c>
      <c r="F17" t="s">
        <v>338</v>
      </c>
      <c r="G17" t="s">
        <v>334</v>
      </c>
      <c r="H17" t="s">
        <v>335</v>
      </c>
    </row>
  </sheetData>
  <mergeCells count="1">
    <mergeCell ref="A16:A17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C31"/>
    </sheetView>
  </sheetViews>
  <sheetFormatPr defaultRowHeight="15" x14ac:dyDescent="0.25"/>
  <cols>
    <col min="1" max="1" width="17.140625" customWidth="1"/>
    <col min="2" max="2" width="14.42578125" style="12" customWidth="1"/>
    <col min="3" max="3" width="11.85546875" customWidth="1"/>
    <col min="6" max="6" width="14.85546875" customWidth="1"/>
    <col min="7" max="7" width="12" customWidth="1"/>
    <col min="10" max="10" width="11.28515625" customWidth="1"/>
    <col min="13" max="13" width="15.42578125" customWidth="1"/>
    <col min="14" max="14" width="13.42578125" customWidth="1"/>
    <col min="15" max="15" width="13.28515625" customWidth="1"/>
  </cols>
  <sheetData>
    <row r="1" spans="1:17" x14ac:dyDescent="0.25">
      <c r="A1" s="3" t="s">
        <v>173</v>
      </c>
      <c r="B1" s="13" t="s">
        <v>174</v>
      </c>
      <c r="C1" s="3" t="s">
        <v>165</v>
      </c>
    </row>
    <row r="2" spans="1:17" x14ac:dyDescent="0.25">
      <c r="A2" s="3" t="s">
        <v>144</v>
      </c>
    </row>
    <row r="3" spans="1:17" x14ac:dyDescent="0.25">
      <c r="A3" s="5" t="s">
        <v>146</v>
      </c>
      <c r="B3" s="12">
        <v>1</v>
      </c>
      <c r="F3" t="s">
        <v>180</v>
      </c>
      <c r="G3" t="s">
        <v>181</v>
      </c>
      <c r="H3" t="s">
        <v>185</v>
      </c>
      <c r="I3" t="s">
        <v>186</v>
      </c>
      <c r="K3" t="s">
        <v>184</v>
      </c>
    </row>
    <row r="4" spans="1:17" x14ac:dyDescent="0.25">
      <c r="A4" s="5" t="s">
        <v>147</v>
      </c>
      <c r="B4" s="12">
        <v>1</v>
      </c>
    </row>
    <row r="5" spans="1:17" x14ac:dyDescent="0.25">
      <c r="A5" s="5" t="s">
        <v>148</v>
      </c>
      <c r="B5" s="12">
        <v>1</v>
      </c>
      <c r="F5" t="s">
        <v>175</v>
      </c>
      <c r="M5" t="s">
        <v>290</v>
      </c>
    </row>
    <row r="6" spans="1:17" x14ac:dyDescent="0.25">
      <c r="A6" s="3" t="s">
        <v>149</v>
      </c>
      <c r="F6">
        <v>1</v>
      </c>
      <c r="G6">
        <v>1</v>
      </c>
      <c r="M6">
        <v>2</v>
      </c>
      <c r="N6">
        <v>1</v>
      </c>
    </row>
    <row r="7" spans="1:17" x14ac:dyDescent="0.25">
      <c r="A7" s="5" t="s">
        <v>41</v>
      </c>
      <c r="B7" s="12">
        <v>1</v>
      </c>
      <c r="F7">
        <v>2</v>
      </c>
      <c r="G7">
        <v>1</v>
      </c>
      <c r="M7">
        <v>3</v>
      </c>
      <c r="N7">
        <v>1</v>
      </c>
    </row>
    <row r="8" spans="1:17" x14ac:dyDescent="0.25">
      <c r="A8" s="5" t="s">
        <v>42</v>
      </c>
      <c r="B8" s="12" t="s">
        <v>192</v>
      </c>
      <c r="C8">
        <v>6.0999999999999999E-2</v>
      </c>
      <c r="F8">
        <v>3</v>
      </c>
      <c r="G8">
        <v>1</v>
      </c>
    </row>
    <row r="9" spans="1:17" x14ac:dyDescent="0.25">
      <c r="A9" s="3" t="s">
        <v>79</v>
      </c>
      <c r="M9" t="s">
        <v>176</v>
      </c>
      <c r="N9">
        <v>1.7672779999999999</v>
      </c>
      <c r="O9">
        <v>6.0999999999999999E-2</v>
      </c>
      <c r="P9">
        <v>0.97385480000000002</v>
      </c>
      <c r="Q9">
        <v>3.2071230000000002</v>
      </c>
    </row>
    <row r="10" spans="1:17" x14ac:dyDescent="0.25">
      <c r="A10" s="5" t="s">
        <v>81</v>
      </c>
      <c r="B10" s="12">
        <v>1</v>
      </c>
      <c r="F10" t="s">
        <v>176</v>
      </c>
      <c r="G10">
        <v>1.7672779999999999</v>
      </c>
      <c r="H10">
        <v>0.97385480000000002</v>
      </c>
      <c r="I10">
        <v>3.2071230000000002</v>
      </c>
      <c r="J10" t="str">
        <f>CONCATENATE(ROUND(G10,1)," (",ROUND(H10,1)," - ",ROUND(I10,1),")")</f>
        <v>1.8 (1 - 3.2)</v>
      </c>
      <c r="K10">
        <v>6.0999999999999999E-2</v>
      </c>
      <c r="M10" t="s">
        <v>177</v>
      </c>
      <c r="N10">
        <v>6.292567</v>
      </c>
      <c r="O10">
        <v>1E-3</v>
      </c>
      <c r="P10">
        <v>2.1442070000000002</v>
      </c>
      <c r="Q10">
        <v>18.46669</v>
      </c>
    </row>
    <row r="11" spans="1:17" x14ac:dyDescent="0.25">
      <c r="A11" s="5" t="s">
        <v>164</v>
      </c>
      <c r="B11" s="12" t="s">
        <v>187</v>
      </c>
      <c r="C11">
        <v>1E-3</v>
      </c>
      <c r="F11" t="s">
        <v>177</v>
      </c>
      <c r="G11">
        <v>6.292567</v>
      </c>
      <c r="H11">
        <v>2.1442070000000002</v>
      </c>
      <c r="I11">
        <v>18.46669</v>
      </c>
      <c r="J11" t="str">
        <f>CONCATENATE(ROUND(G11,1)," (",ROUND(H11,1)," - ",ROUND(I11,1),")")</f>
        <v>6.3 (2.1 - 18.5)</v>
      </c>
      <c r="K11">
        <v>1E-3</v>
      </c>
    </row>
    <row r="12" spans="1:17" x14ac:dyDescent="0.25">
      <c r="A12" s="17" t="s">
        <v>3</v>
      </c>
      <c r="B12" s="18"/>
      <c r="C12" s="19"/>
      <c r="M12" t="s">
        <v>178</v>
      </c>
    </row>
    <row r="13" spans="1:17" x14ac:dyDescent="0.25">
      <c r="A13" s="19" t="s">
        <v>44</v>
      </c>
      <c r="B13" s="18">
        <v>1</v>
      </c>
      <c r="C13" s="19"/>
      <c r="F13" t="s">
        <v>178</v>
      </c>
      <c r="M13">
        <v>2</v>
      </c>
      <c r="N13">
        <v>1.0591299999999999</v>
      </c>
      <c r="O13">
        <v>0.875</v>
      </c>
      <c r="P13">
        <v>0.518957</v>
      </c>
      <c r="Q13">
        <v>2.1615600000000001</v>
      </c>
    </row>
    <row r="14" spans="1:17" x14ac:dyDescent="0.25">
      <c r="A14" s="19" t="s">
        <v>43</v>
      </c>
      <c r="B14" s="18" t="s">
        <v>195</v>
      </c>
      <c r="C14" s="19">
        <v>0.14899999999999999</v>
      </c>
      <c r="F14">
        <v>2</v>
      </c>
      <c r="G14">
        <v>1.0591299999999999</v>
      </c>
      <c r="H14">
        <v>0.518957</v>
      </c>
      <c r="I14">
        <v>2.1615600000000001</v>
      </c>
      <c r="J14" t="str">
        <f t="shared" ref="J14:J27" si="0">CONCATENATE(ROUND(G14,1)," (",ROUND(H14,1)," - ",ROUND(I14,1),")")</f>
        <v>1.1 (0.5 - 2.2)</v>
      </c>
      <c r="K14">
        <v>0.875</v>
      </c>
      <c r="M14">
        <v>3</v>
      </c>
      <c r="N14">
        <v>1.038797</v>
      </c>
      <c r="O14">
        <v>0.94699999999999995</v>
      </c>
      <c r="P14">
        <v>0.3377329</v>
      </c>
      <c r="Q14">
        <v>3.1951239999999999</v>
      </c>
    </row>
    <row r="15" spans="1:17" x14ac:dyDescent="0.25">
      <c r="A15" s="17" t="s">
        <v>150</v>
      </c>
      <c r="B15" s="18"/>
      <c r="C15" s="19"/>
      <c r="F15">
        <v>3</v>
      </c>
      <c r="G15">
        <v>1.038797</v>
      </c>
      <c r="H15">
        <v>0.3377329</v>
      </c>
      <c r="I15">
        <v>3.1951239999999999</v>
      </c>
      <c r="J15" t="str">
        <f t="shared" si="0"/>
        <v>1 (0.3 - 3.2)</v>
      </c>
      <c r="K15">
        <v>0.94699999999999995</v>
      </c>
      <c r="M15">
        <v>4</v>
      </c>
      <c r="N15">
        <v>1.0440739999999999</v>
      </c>
      <c r="O15">
        <v>0.91900000000000004</v>
      </c>
      <c r="P15">
        <v>0.4564955</v>
      </c>
      <c r="Q15">
        <v>2.387953</v>
      </c>
    </row>
    <row r="16" spans="1:17" x14ac:dyDescent="0.25">
      <c r="A16" s="19" t="s">
        <v>151</v>
      </c>
      <c r="B16" s="18">
        <v>1</v>
      </c>
      <c r="C16" s="19"/>
      <c r="F16">
        <v>4</v>
      </c>
      <c r="G16">
        <v>1.0440739999999999</v>
      </c>
      <c r="H16">
        <v>0.4564955</v>
      </c>
      <c r="I16">
        <v>2.387953</v>
      </c>
      <c r="J16" t="str">
        <f t="shared" si="0"/>
        <v>1 (0.5 - 2.4)</v>
      </c>
      <c r="K16">
        <v>0.91900000000000004</v>
      </c>
      <c r="M16">
        <v>5</v>
      </c>
      <c r="N16">
        <v>1.7041500000000001</v>
      </c>
      <c r="O16">
        <v>0.26700000000000002</v>
      </c>
      <c r="P16">
        <v>0.66465220000000003</v>
      </c>
      <c r="Q16">
        <v>4.3693929999999996</v>
      </c>
    </row>
    <row r="17" spans="1:17" x14ac:dyDescent="0.25">
      <c r="A17" s="19" t="s">
        <v>152</v>
      </c>
      <c r="B17" s="18" t="s">
        <v>196</v>
      </c>
      <c r="C17" s="19">
        <v>0.378</v>
      </c>
      <c r="F17">
        <v>5</v>
      </c>
      <c r="G17">
        <v>1.7041500000000001</v>
      </c>
      <c r="H17">
        <v>0.66465220000000003</v>
      </c>
      <c r="I17">
        <v>4.3693929999999996</v>
      </c>
      <c r="J17" t="str">
        <f t="shared" si="0"/>
        <v>1.7 (0.7 - 4.4)</v>
      </c>
      <c r="K17">
        <v>0.26700000000000002</v>
      </c>
    </row>
    <row r="18" spans="1:17" x14ac:dyDescent="0.25">
      <c r="A18" s="19" t="s">
        <v>153</v>
      </c>
      <c r="B18" s="18" t="s">
        <v>197</v>
      </c>
      <c r="C18" s="19">
        <v>7.9000000000000001E-2</v>
      </c>
      <c r="M18" t="s">
        <v>179</v>
      </c>
      <c r="N18">
        <v>4.18491E-2</v>
      </c>
      <c r="O18">
        <v>0</v>
      </c>
      <c r="P18">
        <v>1.33172E-2</v>
      </c>
      <c r="Q18">
        <v>0.13151019999999999</v>
      </c>
    </row>
    <row r="19" spans="1:17" x14ac:dyDescent="0.25">
      <c r="A19" s="19" t="s">
        <v>154</v>
      </c>
      <c r="B19" s="18" t="s">
        <v>198</v>
      </c>
      <c r="C19" s="19">
        <v>0.39500000000000002</v>
      </c>
      <c r="F19" t="s">
        <v>179</v>
      </c>
      <c r="G19">
        <v>4.18491E-2</v>
      </c>
      <c r="H19">
        <v>1.33172E-2</v>
      </c>
      <c r="I19">
        <v>0.13151019999999999</v>
      </c>
      <c r="J19" t="str">
        <f t="shared" si="0"/>
        <v>0 (0 - 0.1)</v>
      </c>
      <c r="K19">
        <v>0</v>
      </c>
    </row>
    <row r="20" spans="1:17" x14ac:dyDescent="0.25">
      <c r="A20" s="19" t="s">
        <v>155</v>
      </c>
      <c r="B20" s="18" t="s">
        <v>199</v>
      </c>
      <c r="C20" s="19">
        <v>4.5999999999999999E-2</v>
      </c>
    </row>
    <row r="21" spans="1:17" x14ac:dyDescent="0.25">
      <c r="A21" s="3" t="s">
        <v>156</v>
      </c>
      <c r="F21" t="s">
        <v>193</v>
      </c>
      <c r="G21">
        <v>1.578265</v>
      </c>
      <c r="H21">
        <v>0.84964439999999997</v>
      </c>
      <c r="I21">
        <v>2.931721</v>
      </c>
      <c r="J21" t="str">
        <f t="shared" si="0"/>
        <v>1.6 (0.8 - 2.9)</v>
      </c>
      <c r="K21">
        <v>0.14899999999999999</v>
      </c>
      <c r="M21" t="s">
        <v>180</v>
      </c>
      <c r="N21" t="s">
        <v>181</v>
      </c>
      <c r="O21" t="s">
        <v>186</v>
      </c>
    </row>
    <row r="22" spans="1:17" x14ac:dyDescent="0.25">
      <c r="A22" s="5" t="s">
        <v>45</v>
      </c>
    </row>
    <row r="23" spans="1:17" x14ac:dyDescent="0.25">
      <c r="A23" s="5" t="s">
        <v>161</v>
      </c>
      <c r="F23" t="s">
        <v>194</v>
      </c>
      <c r="M23" t="s">
        <v>193</v>
      </c>
      <c r="N23">
        <v>1.578265</v>
      </c>
      <c r="O23">
        <v>2.931721</v>
      </c>
    </row>
    <row r="24" spans="1:17" x14ac:dyDescent="0.25">
      <c r="A24" s="5" t="s">
        <v>47</v>
      </c>
      <c r="F24">
        <v>2</v>
      </c>
      <c r="G24">
        <v>1.476817</v>
      </c>
      <c r="H24">
        <v>0.62083750000000004</v>
      </c>
      <c r="I24">
        <v>3.5129800000000002</v>
      </c>
      <c r="J24" t="str">
        <f t="shared" si="0"/>
        <v>1.5 (0.6 - 3.5)</v>
      </c>
      <c r="K24">
        <v>0.378</v>
      </c>
    </row>
    <row r="25" spans="1:17" x14ac:dyDescent="0.25">
      <c r="A25" s="5" t="s">
        <v>48</v>
      </c>
      <c r="F25">
        <v>3</v>
      </c>
      <c r="G25">
        <v>2.1546750000000001</v>
      </c>
      <c r="H25">
        <v>0.91620000000000001</v>
      </c>
      <c r="I25">
        <v>5.0672629999999996</v>
      </c>
      <c r="J25" t="str">
        <f t="shared" si="0"/>
        <v>2.2 (0.9 - 5.1)</v>
      </c>
      <c r="K25">
        <v>7.9000000000000001E-2</v>
      </c>
      <c r="M25" t="s">
        <v>194</v>
      </c>
    </row>
    <row r="26" spans="1:17" x14ac:dyDescent="0.25">
      <c r="A26" s="3" t="s">
        <v>157</v>
      </c>
      <c r="F26">
        <v>4</v>
      </c>
      <c r="G26">
        <v>1.6289370000000001</v>
      </c>
      <c r="H26">
        <v>0.52904960000000001</v>
      </c>
      <c r="I26">
        <v>5.0154779999999999</v>
      </c>
      <c r="J26" t="str">
        <f t="shared" si="0"/>
        <v>1.6 (0.5 - 5)</v>
      </c>
      <c r="K26">
        <v>0.39500000000000002</v>
      </c>
      <c r="M26">
        <v>2</v>
      </c>
      <c r="N26">
        <v>1.476817</v>
      </c>
      <c r="O26">
        <v>3.5129800000000002</v>
      </c>
    </row>
    <row r="27" spans="1:17" x14ac:dyDescent="0.25">
      <c r="A27" s="5" t="s">
        <v>158</v>
      </c>
      <c r="B27" s="12">
        <v>1</v>
      </c>
      <c r="F27">
        <v>5</v>
      </c>
      <c r="G27">
        <v>4.7717029999999996</v>
      </c>
      <c r="H27">
        <v>1.0305</v>
      </c>
      <c r="I27">
        <v>22.095230000000001</v>
      </c>
      <c r="J27" t="str">
        <f t="shared" si="0"/>
        <v>4.8 (1 - 22.1)</v>
      </c>
      <c r="K27">
        <v>4.5999999999999999E-2</v>
      </c>
      <c r="M27">
        <v>3</v>
      </c>
      <c r="N27">
        <v>2.1546750000000001</v>
      </c>
      <c r="O27">
        <v>5.0672629999999996</v>
      </c>
    </row>
    <row r="28" spans="1:17" x14ac:dyDescent="0.25">
      <c r="A28" s="5" t="s">
        <v>159</v>
      </c>
      <c r="B28" s="12" t="s">
        <v>188</v>
      </c>
      <c r="C28">
        <v>0.875</v>
      </c>
      <c r="M28">
        <v>4</v>
      </c>
      <c r="N28">
        <v>1.6289370000000001</v>
      </c>
      <c r="O28">
        <v>5.0154779999999999</v>
      </c>
    </row>
    <row r="29" spans="1:17" x14ac:dyDescent="0.25">
      <c r="A29" s="5" t="s">
        <v>51</v>
      </c>
      <c r="B29" s="12" t="s">
        <v>190</v>
      </c>
      <c r="C29">
        <v>0.94699999999999995</v>
      </c>
      <c r="M29">
        <v>5</v>
      </c>
      <c r="N29">
        <v>4.7717029999999996</v>
      </c>
      <c r="O29">
        <v>22.095230000000001</v>
      </c>
    </row>
    <row r="30" spans="1:17" x14ac:dyDescent="0.25">
      <c r="A30" s="5" t="s">
        <v>160</v>
      </c>
      <c r="B30" s="12" t="s">
        <v>191</v>
      </c>
      <c r="C30">
        <v>0.91900000000000004</v>
      </c>
    </row>
    <row r="31" spans="1:17" x14ac:dyDescent="0.25">
      <c r="A31" s="5" t="s">
        <v>8</v>
      </c>
      <c r="B31" s="12" t="s">
        <v>189</v>
      </c>
      <c r="C31">
        <v>0.26700000000000002</v>
      </c>
      <c r="M31" t="s">
        <v>179</v>
      </c>
      <c r="N31">
        <v>0.1659804</v>
      </c>
      <c r="O31">
        <v>0.3388679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E8" sqref="E8"/>
    </sheetView>
  </sheetViews>
  <sheetFormatPr defaultRowHeight="15" x14ac:dyDescent="0.25"/>
  <cols>
    <col min="1" max="1" width="23.140625" style="1" customWidth="1"/>
    <col min="2" max="2" width="9.140625" style="1"/>
    <col min="3" max="3" width="11" style="1" customWidth="1"/>
    <col min="4" max="4" width="10.7109375" style="1" customWidth="1"/>
    <col min="5" max="5" width="9.140625" style="1"/>
  </cols>
  <sheetData>
    <row r="1" spans="1:19" ht="16.5" customHeight="1" x14ac:dyDescent="0.25">
      <c r="C1" s="27" t="s">
        <v>219</v>
      </c>
      <c r="D1" s="27"/>
      <c r="E1" s="27"/>
    </row>
    <row r="2" spans="1:19" s="3" customFormat="1" ht="32.25" customHeight="1" x14ac:dyDescent="0.25">
      <c r="A2" s="7" t="s">
        <v>173</v>
      </c>
      <c r="B2" s="7" t="s">
        <v>205</v>
      </c>
      <c r="C2" s="8" t="s">
        <v>168</v>
      </c>
      <c r="D2" s="8" t="s">
        <v>166</v>
      </c>
      <c r="E2" s="8" t="s">
        <v>169</v>
      </c>
      <c r="F2" s="8" t="s">
        <v>165</v>
      </c>
      <c r="K2" s="3" t="s">
        <v>291</v>
      </c>
      <c r="N2" s="3" t="s">
        <v>292</v>
      </c>
      <c r="Q2" s="3" t="s">
        <v>293</v>
      </c>
    </row>
    <row r="3" spans="1:19" ht="16.5" customHeight="1" x14ac:dyDescent="0.25">
      <c r="A3" s="10" t="s">
        <v>289</v>
      </c>
      <c r="C3" s="10" t="s">
        <v>228</v>
      </c>
      <c r="D3" s="10" t="s">
        <v>251</v>
      </c>
      <c r="E3" s="10" t="s">
        <v>270</v>
      </c>
      <c r="F3" s="8"/>
      <c r="K3">
        <v>292</v>
      </c>
      <c r="N3">
        <v>37</v>
      </c>
      <c r="Q3">
        <v>30</v>
      </c>
    </row>
    <row r="4" spans="1:19" s="3" customFormat="1" ht="17.25" customHeight="1" x14ac:dyDescent="0.25">
      <c r="A4" s="7" t="s">
        <v>202</v>
      </c>
      <c r="B4" s="7"/>
      <c r="C4" s="7"/>
      <c r="D4" s="7"/>
      <c r="E4" s="7"/>
    </row>
    <row r="5" spans="1:19" x14ac:dyDescent="0.25">
      <c r="A5" t="s">
        <v>55</v>
      </c>
      <c r="B5" s="1" t="s">
        <v>203</v>
      </c>
      <c r="C5" s="1" t="s">
        <v>294</v>
      </c>
      <c r="D5" s="1" t="s">
        <v>302</v>
      </c>
      <c r="E5" s="1" t="s">
        <v>310</v>
      </c>
      <c r="F5">
        <v>5.0000000000000001E-3</v>
      </c>
      <c r="J5" t="s">
        <v>55</v>
      </c>
      <c r="K5">
        <v>119</v>
      </c>
      <c r="L5">
        <f>K5/132*100</f>
        <v>90.151515151515156</v>
      </c>
      <c r="M5" t="str">
        <f>CONCATENATE(K5," (",ROUND(L5,1),")")</f>
        <v>119 (90.2)</v>
      </c>
      <c r="N5">
        <v>7</v>
      </c>
      <c r="O5">
        <f>N5/132*100</f>
        <v>5.3030303030303028</v>
      </c>
      <c r="P5" t="str">
        <f>CONCATENATE(N5," (",ROUND(O5,1),")")</f>
        <v>7 (5.3)</v>
      </c>
      <c r="Q5">
        <v>6</v>
      </c>
      <c r="R5">
        <f>Q5/132*100</f>
        <v>4.5454545454545459</v>
      </c>
      <c r="S5" t="str">
        <f>CONCATENATE(Q5," (",ROUND(R5,1),")")</f>
        <v>6 (4.5)</v>
      </c>
    </row>
    <row r="6" spans="1:19" x14ac:dyDescent="0.25">
      <c r="A6" t="s">
        <v>54</v>
      </c>
      <c r="B6" s="1" t="s">
        <v>204</v>
      </c>
      <c r="C6" s="1" t="s">
        <v>295</v>
      </c>
      <c r="D6" s="1" t="s">
        <v>303</v>
      </c>
      <c r="E6" s="1" t="s">
        <v>311</v>
      </c>
      <c r="J6" t="s">
        <v>54</v>
      </c>
      <c r="K6">
        <v>173</v>
      </c>
      <c r="L6">
        <f>K6/227*100</f>
        <v>76.211453744493397</v>
      </c>
      <c r="M6" t="str">
        <f t="shared" ref="M6:M14" si="0">CONCATENATE(K6," (",ROUND(L6,1),")")</f>
        <v>173 (76.2)</v>
      </c>
      <c r="N6">
        <v>30</v>
      </c>
      <c r="O6">
        <f>N6/227*100</f>
        <v>13.215859030837004</v>
      </c>
      <c r="P6" t="str">
        <f t="shared" ref="P6:P14" si="1">CONCATENATE(N6," (",ROUND(O6,1),")")</f>
        <v>30 (13.2)</v>
      </c>
      <c r="Q6">
        <v>24</v>
      </c>
      <c r="R6">
        <f>Q6/227*100</f>
        <v>10.572687224669604</v>
      </c>
      <c r="S6" t="str">
        <f t="shared" ref="S6:S14" si="2">CONCATENATE(Q6," (",ROUND(R6,1),")")</f>
        <v>24 (10.6)</v>
      </c>
    </row>
    <row r="7" spans="1:19" s="3" customFormat="1" ht="30" x14ac:dyDescent="0.25">
      <c r="A7" s="7" t="s">
        <v>216</v>
      </c>
      <c r="B7" s="7"/>
      <c r="C7" s="7"/>
      <c r="D7" s="7"/>
      <c r="E7" s="7"/>
      <c r="M7"/>
      <c r="P7"/>
      <c r="S7"/>
    </row>
    <row r="8" spans="1:19" x14ac:dyDescent="0.25">
      <c r="A8" t="s">
        <v>206</v>
      </c>
      <c r="B8" s="1" t="s">
        <v>211</v>
      </c>
      <c r="C8" s="1" t="s">
        <v>296</v>
      </c>
      <c r="D8" s="1" t="s">
        <v>304</v>
      </c>
      <c r="E8" s="1" t="s">
        <v>312</v>
      </c>
      <c r="F8">
        <v>0.56599999999999995</v>
      </c>
      <c r="J8" t="s">
        <v>206</v>
      </c>
      <c r="K8">
        <v>12</v>
      </c>
      <c r="L8">
        <f>K8/16*100</f>
        <v>75</v>
      </c>
      <c r="M8" t="str">
        <f t="shared" si="0"/>
        <v>12 (75)</v>
      </c>
      <c r="N8">
        <v>1</v>
      </c>
      <c r="O8">
        <f>N8/16*100</f>
        <v>6.25</v>
      </c>
      <c r="P8" t="str">
        <f t="shared" si="1"/>
        <v>1 (6.3)</v>
      </c>
      <c r="Q8">
        <v>3</v>
      </c>
      <c r="R8">
        <f>Q8/16*100</f>
        <v>18.75</v>
      </c>
      <c r="S8" t="str">
        <f t="shared" si="2"/>
        <v>3 (18.8)</v>
      </c>
    </row>
    <row r="9" spans="1:19" x14ac:dyDescent="0.25">
      <c r="A9" t="s">
        <v>207</v>
      </c>
      <c r="B9" s="1" t="s">
        <v>212</v>
      </c>
      <c r="C9" s="1" t="s">
        <v>297</v>
      </c>
      <c r="D9" s="1" t="s">
        <v>305</v>
      </c>
      <c r="E9" s="1" t="s">
        <v>313</v>
      </c>
      <c r="J9" t="s">
        <v>207</v>
      </c>
      <c r="K9">
        <v>29</v>
      </c>
      <c r="L9">
        <f>K9/38*100</f>
        <v>76.31578947368422</v>
      </c>
      <c r="M9" t="str">
        <f t="shared" si="0"/>
        <v>29 (76.3)</v>
      </c>
      <c r="N9">
        <v>3</v>
      </c>
      <c r="O9">
        <f>N9/38*100</f>
        <v>7.8947368421052628</v>
      </c>
      <c r="P9" t="str">
        <f t="shared" si="1"/>
        <v>3 (7.9)</v>
      </c>
      <c r="Q9">
        <v>6</v>
      </c>
      <c r="R9">
        <f>Q9/38*100</f>
        <v>15.789473684210526</v>
      </c>
      <c r="S9" t="str">
        <f t="shared" si="2"/>
        <v>6 (15.8)</v>
      </c>
    </row>
    <row r="10" spans="1:19" x14ac:dyDescent="0.25">
      <c r="A10" t="s">
        <v>208</v>
      </c>
      <c r="B10" s="1" t="s">
        <v>213</v>
      </c>
      <c r="C10" s="1" t="s">
        <v>298</v>
      </c>
      <c r="D10" s="1" t="s">
        <v>306</v>
      </c>
      <c r="E10" s="1" t="s">
        <v>314</v>
      </c>
      <c r="J10" t="s">
        <v>208</v>
      </c>
      <c r="K10">
        <v>48</v>
      </c>
      <c r="L10">
        <f>K10/64*100</f>
        <v>75</v>
      </c>
      <c r="M10" t="str">
        <f t="shared" si="0"/>
        <v>48 (75)</v>
      </c>
      <c r="N10">
        <v>11</v>
      </c>
      <c r="O10">
        <f>N10/64*100</f>
        <v>17.1875</v>
      </c>
      <c r="P10" t="str">
        <f t="shared" si="1"/>
        <v>11 (17.2)</v>
      </c>
      <c r="Q10">
        <v>5</v>
      </c>
      <c r="R10">
        <f>Q10/64*100</f>
        <v>7.8125</v>
      </c>
      <c r="S10" t="str">
        <f t="shared" si="2"/>
        <v>5 (7.8)</v>
      </c>
    </row>
    <row r="11" spans="1:19" x14ac:dyDescent="0.25">
      <c r="A11" t="s">
        <v>210</v>
      </c>
      <c r="B11" s="1" t="s">
        <v>214</v>
      </c>
      <c r="C11" s="1" t="s">
        <v>299</v>
      </c>
      <c r="D11" s="1" t="s">
        <v>307</v>
      </c>
      <c r="E11" s="1" t="s">
        <v>315</v>
      </c>
      <c r="J11" t="s">
        <v>209</v>
      </c>
      <c r="K11">
        <v>83</v>
      </c>
      <c r="L11">
        <f>K11/108*100</f>
        <v>76.851851851851848</v>
      </c>
      <c r="M11" t="str">
        <f t="shared" si="0"/>
        <v>83 (76.9)</v>
      </c>
      <c r="N11">
        <v>15</v>
      </c>
      <c r="O11">
        <f>N11/108*100</f>
        <v>13.888888888888889</v>
      </c>
      <c r="P11" t="str">
        <f t="shared" si="1"/>
        <v>15 (13.9)</v>
      </c>
      <c r="Q11">
        <v>10</v>
      </c>
      <c r="R11">
        <f>Q11/108*100</f>
        <v>9.2592592592592595</v>
      </c>
      <c r="S11" t="str">
        <f t="shared" si="2"/>
        <v>10 (9.3)</v>
      </c>
    </row>
    <row r="12" spans="1:19" s="3" customFormat="1" x14ac:dyDescent="0.25">
      <c r="A12" s="7" t="s">
        <v>215</v>
      </c>
      <c r="B12" s="7"/>
      <c r="C12" s="7"/>
      <c r="D12" s="7"/>
      <c r="E12" s="7"/>
      <c r="M12"/>
      <c r="P12"/>
      <c r="S12"/>
    </row>
    <row r="13" spans="1:19" x14ac:dyDescent="0.25">
      <c r="A13" t="s">
        <v>32</v>
      </c>
      <c r="B13" s="1" t="s">
        <v>217</v>
      </c>
      <c r="C13" s="1" t="s">
        <v>300</v>
      </c>
      <c r="D13" s="1" t="s">
        <v>308</v>
      </c>
      <c r="E13" s="1" t="s">
        <v>285</v>
      </c>
      <c r="F13">
        <v>0.75700000000000001</v>
      </c>
      <c r="J13">
        <v>2</v>
      </c>
      <c r="K13">
        <v>82</v>
      </c>
      <c r="L13">
        <f>K13/106*100</f>
        <v>77.358490566037744</v>
      </c>
      <c r="M13" t="str">
        <f t="shared" si="0"/>
        <v>82 (77.4)</v>
      </c>
      <c r="N13">
        <v>14</v>
      </c>
      <c r="O13">
        <f>N13/106*100</f>
        <v>13.20754716981132</v>
      </c>
      <c r="P13" t="str">
        <f t="shared" si="1"/>
        <v>14 (13.2)</v>
      </c>
      <c r="Q13">
        <v>10</v>
      </c>
      <c r="R13">
        <f>Q13/106*100</f>
        <v>9.433962264150944</v>
      </c>
      <c r="S13" t="str">
        <f t="shared" si="2"/>
        <v>10 (9.4)</v>
      </c>
    </row>
    <row r="14" spans="1:19" x14ac:dyDescent="0.25">
      <c r="A14" t="s">
        <v>8</v>
      </c>
      <c r="B14" s="1" t="s">
        <v>218</v>
      </c>
      <c r="C14" s="1" t="s">
        <v>301</v>
      </c>
      <c r="D14" s="1" t="s">
        <v>309</v>
      </c>
      <c r="E14" s="1" t="s">
        <v>309</v>
      </c>
      <c r="J14">
        <v>1</v>
      </c>
      <c r="K14">
        <v>83</v>
      </c>
      <c r="L14">
        <f>K14/111*100</f>
        <v>74.774774774774784</v>
      </c>
      <c r="M14" t="str">
        <f t="shared" si="0"/>
        <v>83 (74.8)</v>
      </c>
      <c r="N14">
        <v>14</v>
      </c>
      <c r="O14">
        <f>N14/111*100</f>
        <v>12.612612612612612</v>
      </c>
      <c r="P14" t="str">
        <f t="shared" si="1"/>
        <v>14 (12.6)</v>
      </c>
      <c r="Q14">
        <v>14</v>
      </c>
      <c r="R14">
        <f>Q14/111*100</f>
        <v>12.612612612612612</v>
      </c>
      <c r="S14" t="str">
        <f t="shared" si="2"/>
        <v>14 (12.6)</v>
      </c>
    </row>
    <row r="16" spans="1:19" x14ac:dyDescent="0.25">
      <c r="G16" t="s">
        <v>220</v>
      </c>
    </row>
  </sheetData>
  <mergeCells count="1">
    <mergeCell ref="C1:E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10" sqref="A10:E10"/>
    </sheetView>
  </sheetViews>
  <sheetFormatPr defaultRowHeight="15" x14ac:dyDescent="0.25"/>
  <cols>
    <col min="1" max="1" width="12.140625" customWidth="1"/>
  </cols>
  <sheetData>
    <row r="1" spans="1:17" x14ac:dyDescent="0.25">
      <c r="A1" t="s">
        <v>221</v>
      </c>
    </row>
    <row r="3" spans="1:17" x14ac:dyDescent="0.25">
      <c r="A3" t="s">
        <v>223</v>
      </c>
    </row>
    <row r="4" spans="1:17" x14ac:dyDescent="0.25">
      <c r="A4" t="s">
        <v>181</v>
      </c>
      <c r="B4" t="s">
        <v>185</v>
      </c>
      <c r="C4" t="s">
        <v>186</v>
      </c>
      <c r="E4" t="s">
        <v>184</v>
      </c>
    </row>
    <row r="6" spans="1:17" x14ac:dyDescent="0.25">
      <c r="A6">
        <v>2.8572700000000002</v>
      </c>
      <c r="B6">
        <v>1.4932099999999999</v>
      </c>
      <c r="C6">
        <v>5.4674100000000001</v>
      </c>
      <c r="E6">
        <v>2E-3</v>
      </c>
    </row>
    <row r="8" spans="1:17" x14ac:dyDescent="0.25">
      <c r="A8" t="s">
        <v>317</v>
      </c>
    </row>
    <row r="10" spans="1:17" x14ac:dyDescent="0.25">
      <c r="A10">
        <v>3.1354289999999998</v>
      </c>
      <c r="B10">
        <v>1.971287</v>
      </c>
      <c r="C10">
        <v>4.9870520000000003</v>
      </c>
      <c r="E10" s="9">
        <v>0</v>
      </c>
      <c r="K10" t="s">
        <v>316</v>
      </c>
      <c r="L10" t="s">
        <v>181</v>
      </c>
      <c r="M10" t="s">
        <v>182</v>
      </c>
      <c r="N10" t="s">
        <v>183</v>
      </c>
      <c r="O10" t="s">
        <v>184</v>
      </c>
      <c r="P10" t="s">
        <v>185</v>
      </c>
      <c r="Q10" t="s">
        <v>186</v>
      </c>
    </row>
    <row r="12" spans="1:17" x14ac:dyDescent="0.25">
      <c r="K12" t="s">
        <v>177</v>
      </c>
      <c r="L12">
        <v>3.1354289999999998</v>
      </c>
      <c r="M12">
        <v>0.74240479999999998</v>
      </c>
      <c r="N12">
        <v>4.83</v>
      </c>
      <c r="O12" s="9">
        <v>0</v>
      </c>
      <c r="P12">
        <v>1.971287</v>
      </c>
      <c r="Q12">
        <v>4.9870520000000003</v>
      </c>
    </row>
    <row r="13" spans="1:17" x14ac:dyDescent="0.25">
      <c r="K13" t="s">
        <v>179</v>
      </c>
      <c r="L13">
        <v>0.80645160000000005</v>
      </c>
      <c r="M13">
        <v>0.15328739999999999</v>
      </c>
      <c r="N13">
        <v>-1.1299999999999999</v>
      </c>
      <c r="O13">
        <v>0.25800000000000001</v>
      </c>
      <c r="P13">
        <v>0.55562909999999999</v>
      </c>
      <c r="Q13">
        <v>1.170501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sqref="A1:E33"/>
    </sheetView>
  </sheetViews>
  <sheetFormatPr defaultRowHeight="15" x14ac:dyDescent="0.25"/>
  <cols>
    <col min="1" max="1" width="18.42578125" customWidth="1"/>
    <col min="2" max="3" width="11.5703125" customWidth="1"/>
    <col min="4" max="4" width="10.5703125" customWidth="1"/>
    <col min="9" max="9" width="17" customWidth="1"/>
  </cols>
  <sheetData>
    <row r="1" spans="1:31" x14ac:dyDescent="0.25">
      <c r="B1" s="25" t="s">
        <v>342</v>
      </c>
      <c r="C1" s="25"/>
      <c r="D1" s="25"/>
      <c r="E1" s="25"/>
      <c r="F1" t="s">
        <v>224</v>
      </c>
    </row>
    <row r="2" spans="1:31" ht="29.25" customHeight="1" x14ac:dyDescent="0.25">
      <c r="A2" s="7" t="s">
        <v>143</v>
      </c>
      <c r="B2" s="8" t="s">
        <v>168</v>
      </c>
      <c r="C2" s="8" t="s">
        <v>166</v>
      </c>
      <c r="D2" s="8" t="s">
        <v>169</v>
      </c>
      <c r="E2" s="8" t="s">
        <v>165</v>
      </c>
      <c r="J2" t="s">
        <v>225</v>
      </c>
      <c r="M2" t="s">
        <v>226</v>
      </c>
      <c r="P2" t="s">
        <v>227</v>
      </c>
      <c r="S2" t="s">
        <v>343</v>
      </c>
      <c r="V2" s="12"/>
      <c r="W2" s="12" t="s">
        <v>225</v>
      </c>
      <c r="X2" s="12"/>
      <c r="Y2" s="12"/>
      <c r="Z2" s="12" t="s">
        <v>226</v>
      </c>
      <c r="AA2" s="12"/>
      <c r="AB2" s="12"/>
      <c r="AC2" s="12" t="s">
        <v>227</v>
      </c>
      <c r="AD2" s="12"/>
      <c r="AE2" s="12"/>
    </row>
    <row r="3" spans="1:31" x14ac:dyDescent="0.25">
      <c r="A3" s="10" t="s">
        <v>289</v>
      </c>
      <c r="B3" t="s">
        <v>344</v>
      </c>
      <c r="C3" t="s">
        <v>363</v>
      </c>
      <c r="D3" t="s">
        <v>386</v>
      </c>
      <c r="I3" s="10" t="s">
        <v>289</v>
      </c>
      <c r="J3">
        <v>75</v>
      </c>
      <c r="K3">
        <f>J3/359*100</f>
        <v>20.891364902506965</v>
      </c>
      <c r="M3">
        <v>180</v>
      </c>
      <c r="N3">
        <f>M3/359*100</f>
        <v>50.139275766016709</v>
      </c>
      <c r="P3">
        <v>104</v>
      </c>
      <c r="Q3">
        <f>P3/359*100</f>
        <v>28.969359331476323</v>
      </c>
      <c r="V3" s="7" t="s">
        <v>170</v>
      </c>
      <c r="W3">
        <v>75</v>
      </c>
      <c r="X3">
        <f>W3/359*100</f>
        <v>20.891364902506965</v>
      </c>
      <c r="Y3" t="str">
        <f>CONCATENATE(W3," (",ROUND(X3,1),")")</f>
        <v>75 (20.9)</v>
      </c>
      <c r="Z3">
        <v>180</v>
      </c>
      <c r="AA3">
        <f>Z3/359*100</f>
        <v>50.139275766016709</v>
      </c>
      <c r="AB3" t="str">
        <f>CONCATENATE(Z3," (",ROUND(AA3,1),")")</f>
        <v>180 (50.1)</v>
      </c>
      <c r="AC3">
        <v>104</v>
      </c>
      <c r="AD3">
        <f>AC3/359*100</f>
        <v>28.969359331476323</v>
      </c>
      <c r="AE3" t="str">
        <f t="shared" ref="AE3:AE33" si="0">CONCATENATE(AC3," (",ROUND(AD3,1),")")</f>
        <v>104 (29)</v>
      </c>
    </row>
    <row r="4" spans="1:31" x14ac:dyDescent="0.25">
      <c r="A4" s="3" t="s">
        <v>144</v>
      </c>
      <c r="I4" s="3" t="s">
        <v>144</v>
      </c>
      <c r="V4" s="3" t="s">
        <v>144</v>
      </c>
    </row>
    <row r="5" spans="1:31" x14ac:dyDescent="0.25">
      <c r="A5" s="5" t="s">
        <v>146</v>
      </c>
      <c r="B5" t="s">
        <v>345</v>
      </c>
      <c r="C5" t="s">
        <v>364</v>
      </c>
      <c r="D5" t="s">
        <v>387</v>
      </c>
      <c r="E5">
        <v>0.28399999999999997</v>
      </c>
      <c r="F5">
        <v>320</v>
      </c>
      <c r="I5" s="5" t="s">
        <v>146</v>
      </c>
      <c r="J5">
        <v>71</v>
      </c>
      <c r="K5">
        <f>J5/320</f>
        <v>0.22187499999999999</v>
      </c>
      <c r="M5">
        <v>159</v>
      </c>
      <c r="P5">
        <v>90</v>
      </c>
      <c r="S5">
        <v>320</v>
      </c>
      <c r="V5" s="5" t="s">
        <v>146</v>
      </c>
      <c r="W5">
        <v>71</v>
      </c>
      <c r="X5">
        <f>W5/320*100</f>
        <v>22.1875</v>
      </c>
      <c r="Y5" t="str">
        <f t="shared" ref="Y5:Y10" si="1">CONCATENATE(W5," (",ROUND(X5,1),")")</f>
        <v>71 (22.2)</v>
      </c>
      <c r="Z5">
        <v>159</v>
      </c>
      <c r="AA5">
        <f>Z5/320*100</f>
        <v>49.6875</v>
      </c>
      <c r="AB5" t="str">
        <f t="shared" ref="AB5:AB33" si="2">CONCATENATE(Z5," (",ROUND(AA5,1),")")</f>
        <v>159 (49.7)</v>
      </c>
      <c r="AC5">
        <v>90</v>
      </c>
      <c r="AD5">
        <f>AC5/320*100</f>
        <v>28.125</v>
      </c>
      <c r="AE5" t="str">
        <f t="shared" si="0"/>
        <v>90 (28.1)</v>
      </c>
    </row>
    <row r="6" spans="1:31" x14ac:dyDescent="0.25">
      <c r="A6" s="5" t="s">
        <v>147</v>
      </c>
      <c r="B6" t="s">
        <v>346</v>
      </c>
      <c r="C6" t="s">
        <v>365</v>
      </c>
      <c r="D6" t="s">
        <v>388</v>
      </c>
      <c r="F6">
        <v>31</v>
      </c>
      <c r="I6" s="5" t="s">
        <v>147</v>
      </c>
      <c r="J6">
        <v>4</v>
      </c>
      <c r="M6">
        <v>15</v>
      </c>
      <c r="P6">
        <v>12</v>
      </c>
      <c r="S6">
        <v>31</v>
      </c>
      <c r="V6" s="5" t="s">
        <v>147</v>
      </c>
      <c r="W6">
        <v>4</v>
      </c>
      <c r="X6">
        <f>W6/31*100</f>
        <v>12.903225806451612</v>
      </c>
      <c r="Y6" t="str">
        <f t="shared" si="1"/>
        <v>4 (12.9)</v>
      </c>
      <c r="Z6">
        <v>15</v>
      </c>
      <c r="AA6">
        <f>Z6/18*100</f>
        <v>83.333333333333343</v>
      </c>
      <c r="AB6" t="str">
        <f t="shared" si="2"/>
        <v>15 (83.3)</v>
      </c>
      <c r="AC6">
        <v>12</v>
      </c>
      <c r="AD6">
        <f>AC6/49*100</f>
        <v>24.489795918367346</v>
      </c>
      <c r="AE6" t="str">
        <f t="shared" si="0"/>
        <v>12 (24.5)</v>
      </c>
    </row>
    <row r="7" spans="1:31" x14ac:dyDescent="0.25">
      <c r="A7" s="5" t="s">
        <v>148</v>
      </c>
      <c r="B7" t="s">
        <v>171</v>
      </c>
      <c r="C7" t="s">
        <v>366</v>
      </c>
      <c r="D7" t="s">
        <v>389</v>
      </c>
      <c r="F7">
        <v>8</v>
      </c>
      <c r="I7" s="5" t="s">
        <v>148</v>
      </c>
      <c r="J7">
        <v>0</v>
      </c>
      <c r="M7">
        <v>6</v>
      </c>
      <c r="P7">
        <v>2</v>
      </c>
      <c r="S7">
        <v>8</v>
      </c>
      <c r="V7" s="5" t="s">
        <v>148</v>
      </c>
      <c r="W7">
        <v>0</v>
      </c>
      <c r="X7">
        <f>W7/8*100</f>
        <v>0</v>
      </c>
      <c r="Y7" t="str">
        <f t="shared" si="1"/>
        <v>0 (0)</v>
      </c>
      <c r="Z7">
        <v>6</v>
      </c>
      <c r="AA7">
        <f>Z7/18*100</f>
        <v>33.333333333333329</v>
      </c>
      <c r="AB7" t="str">
        <f t="shared" si="2"/>
        <v>6 (33.3)</v>
      </c>
      <c r="AC7">
        <v>2</v>
      </c>
      <c r="AD7">
        <f>AC7/49*100</f>
        <v>4.0816326530612246</v>
      </c>
      <c r="AE7" t="str">
        <f t="shared" si="0"/>
        <v>2 (4.1)</v>
      </c>
    </row>
    <row r="8" spans="1:31" x14ac:dyDescent="0.25">
      <c r="A8" s="3" t="s">
        <v>149</v>
      </c>
      <c r="I8" s="3" t="s">
        <v>149</v>
      </c>
      <c r="V8" s="3" t="s">
        <v>149</v>
      </c>
    </row>
    <row r="9" spans="1:31" x14ac:dyDescent="0.25">
      <c r="A9" s="5" t="s">
        <v>41</v>
      </c>
      <c r="B9" t="s">
        <v>347</v>
      </c>
      <c r="C9" t="s">
        <v>367</v>
      </c>
      <c r="D9" t="s">
        <v>390</v>
      </c>
      <c r="E9">
        <v>0.77600000000000002</v>
      </c>
      <c r="F9">
        <v>243</v>
      </c>
      <c r="I9" s="5" t="s">
        <v>41</v>
      </c>
      <c r="J9">
        <v>51</v>
      </c>
      <c r="M9">
        <v>119</v>
      </c>
      <c r="P9">
        <v>73</v>
      </c>
      <c r="S9">
        <v>243</v>
      </c>
      <c r="V9" s="5" t="s">
        <v>41</v>
      </c>
      <c r="W9">
        <v>51</v>
      </c>
      <c r="X9">
        <f>W9/243*100</f>
        <v>20.987654320987652</v>
      </c>
      <c r="Y9" t="str">
        <f t="shared" si="1"/>
        <v>51 (21)</v>
      </c>
      <c r="Z9">
        <v>119</v>
      </c>
      <c r="AA9">
        <f>Z9/243*100</f>
        <v>48.971193415637856</v>
      </c>
      <c r="AB9" t="str">
        <f t="shared" si="2"/>
        <v>119 (49)</v>
      </c>
      <c r="AC9">
        <v>73</v>
      </c>
      <c r="AD9">
        <f>AC9/243*100</f>
        <v>30.041152263374489</v>
      </c>
      <c r="AE9" t="str">
        <f t="shared" si="0"/>
        <v>73 (30)</v>
      </c>
    </row>
    <row r="10" spans="1:31" x14ac:dyDescent="0.25">
      <c r="A10" s="5" t="s">
        <v>42</v>
      </c>
      <c r="B10" t="s">
        <v>348</v>
      </c>
      <c r="C10" t="s">
        <v>368</v>
      </c>
      <c r="D10" t="s">
        <v>391</v>
      </c>
      <c r="F10">
        <v>116</v>
      </c>
      <c r="I10" s="5" t="s">
        <v>42</v>
      </c>
      <c r="J10">
        <v>24</v>
      </c>
      <c r="M10">
        <v>61</v>
      </c>
      <c r="P10">
        <v>31</v>
      </c>
      <c r="S10">
        <v>116</v>
      </c>
      <c r="V10" s="5" t="s">
        <v>42</v>
      </c>
      <c r="W10">
        <v>24</v>
      </c>
      <c r="X10">
        <f>W10/116*100</f>
        <v>20.689655172413794</v>
      </c>
      <c r="Y10" t="str">
        <f t="shared" si="1"/>
        <v>24 (20.7)</v>
      </c>
      <c r="Z10">
        <v>61</v>
      </c>
      <c r="AA10">
        <f>Z10/116*100</f>
        <v>52.586206896551722</v>
      </c>
      <c r="AB10" t="str">
        <f t="shared" si="2"/>
        <v>61 (52.6)</v>
      </c>
      <c r="AC10">
        <v>31</v>
      </c>
      <c r="AD10">
        <f>AC10/116*100</f>
        <v>26.72413793103448</v>
      </c>
      <c r="AE10" t="str">
        <f t="shared" si="0"/>
        <v>31 (26.7)</v>
      </c>
    </row>
    <row r="11" spans="1:31" x14ac:dyDescent="0.25">
      <c r="A11" s="3" t="s">
        <v>79</v>
      </c>
      <c r="D11" t="s">
        <v>172</v>
      </c>
      <c r="I11" s="3" t="s">
        <v>79</v>
      </c>
      <c r="V11" s="3" t="s">
        <v>79</v>
      </c>
      <c r="AA11">
        <f>Z11/18*100</f>
        <v>0</v>
      </c>
      <c r="AD11">
        <f>AC11/49*100</f>
        <v>0</v>
      </c>
      <c r="AE11" t="str">
        <f t="shared" si="0"/>
        <v xml:space="preserve"> (0)</v>
      </c>
    </row>
    <row r="12" spans="1:31" x14ac:dyDescent="0.25">
      <c r="A12" s="5" t="s">
        <v>81</v>
      </c>
      <c r="B12" t="s">
        <v>349</v>
      </c>
      <c r="C12" t="s">
        <v>369</v>
      </c>
      <c r="D12" t="s">
        <v>392</v>
      </c>
      <c r="E12">
        <v>2E-3</v>
      </c>
      <c r="F12">
        <v>112</v>
      </c>
      <c r="I12" s="5" t="s">
        <v>81</v>
      </c>
      <c r="J12">
        <v>11</v>
      </c>
      <c r="M12">
        <v>66</v>
      </c>
      <c r="P12">
        <v>35</v>
      </c>
      <c r="S12">
        <v>112</v>
      </c>
      <c r="V12" s="5" t="s">
        <v>81</v>
      </c>
      <c r="W12">
        <v>11</v>
      </c>
      <c r="X12">
        <f>W12/112*100</f>
        <v>9.8214285714285712</v>
      </c>
      <c r="Y12" t="str">
        <f>CONCATENATE(W12," (",ROUND(X12,1),")")</f>
        <v>11 (9.8)</v>
      </c>
      <c r="Z12">
        <v>66</v>
      </c>
      <c r="AA12">
        <f>Z12/112*100</f>
        <v>58.928571428571431</v>
      </c>
      <c r="AB12" t="str">
        <f t="shared" si="2"/>
        <v>66 (58.9)</v>
      </c>
      <c r="AC12">
        <v>35</v>
      </c>
      <c r="AD12">
        <f>AC12/112*100</f>
        <v>31.25</v>
      </c>
      <c r="AE12" t="str">
        <f t="shared" si="0"/>
        <v>35 (31.3)</v>
      </c>
    </row>
    <row r="13" spans="1:31" x14ac:dyDescent="0.25">
      <c r="A13" s="5" t="s">
        <v>164</v>
      </c>
      <c r="B13" t="s">
        <v>350</v>
      </c>
      <c r="C13" t="s">
        <v>370</v>
      </c>
      <c r="D13" t="s">
        <v>393</v>
      </c>
      <c r="F13">
        <v>247</v>
      </c>
      <c r="I13" s="5" t="s">
        <v>164</v>
      </c>
      <c r="J13">
        <v>64</v>
      </c>
      <c r="M13">
        <v>114</v>
      </c>
      <c r="P13">
        <v>69</v>
      </c>
      <c r="S13">
        <v>247</v>
      </c>
      <c r="V13" s="5" t="s">
        <v>164</v>
      </c>
      <c r="W13">
        <v>64</v>
      </c>
      <c r="X13">
        <f>W13/247*100</f>
        <v>25.910931174089068</v>
      </c>
      <c r="Y13" t="str">
        <f t="shared" ref="Y13:Y33" si="3">CONCATENATE(W13," (",ROUND(X13,1),")")</f>
        <v>64 (25.9)</v>
      </c>
      <c r="Z13">
        <v>114</v>
      </c>
      <c r="AA13">
        <f>Z13/247*100</f>
        <v>46.153846153846153</v>
      </c>
      <c r="AB13" t="str">
        <f t="shared" si="2"/>
        <v>114 (46.2)</v>
      </c>
      <c r="AC13">
        <v>69</v>
      </c>
      <c r="AD13">
        <f>AC13/247*100</f>
        <v>27.935222672064778</v>
      </c>
      <c r="AE13" t="str">
        <f t="shared" si="0"/>
        <v>69 (27.9)</v>
      </c>
    </row>
    <row r="14" spans="1:31" x14ac:dyDescent="0.25">
      <c r="A14" s="3" t="s">
        <v>3</v>
      </c>
      <c r="I14" s="3" t="s">
        <v>3</v>
      </c>
      <c r="V14" s="3" t="s">
        <v>3</v>
      </c>
    </row>
    <row r="15" spans="1:31" x14ac:dyDescent="0.25">
      <c r="A15" s="5" t="s">
        <v>43</v>
      </c>
      <c r="B15" t="s">
        <v>351</v>
      </c>
      <c r="C15" t="s">
        <v>371</v>
      </c>
      <c r="D15" t="s">
        <v>394</v>
      </c>
      <c r="E15">
        <v>5.1999999999999998E-2</v>
      </c>
      <c r="F15">
        <v>116</v>
      </c>
      <c r="I15" s="5" t="s">
        <v>43</v>
      </c>
      <c r="J15">
        <v>26</v>
      </c>
      <c r="M15">
        <v>49</v>
      </c>
      <c r="P15">
        <v>41</v>
      </c>
      <c r="S15">
        <v>116</v>
      </c>
      <c r="V15" s="5" t="s">
        <v>43</v>
      </c>
      <c r="W15">
        <v>26</v>
      </c>
      <c r="X15">
        <f>W15/116*100</f>
        <v>22.413793103448278</v>
      </c>
      <c r="Y15" t="str">
        <f>CONCATENATE(W15," (",ROUND(X15,1),")")</f>
        <v>26 (22.4)</v>
      </c>
      <c r="Z15">
        <v>49</v>
      </c>
      <c r="AA15">
        <f>Z15/116*100</f>
        <v>42.241379310344826</v>
      </c>
      <c r="AB15" t="str">
        <f t="shared" si="2"/>
        <v>49 (42.2)</v>
      </c>
      <c r="AC15">
        <v>41</v>
      </c>
      <c r="AD15">
        <f>AC15/116*100</f>
        <v>35.344827586206897</v>
      </c>
      <c r="AE15" t="str">
        <f t="shared" si="0"/>
        <v>41 (35.3)</v>
      </c>
    </row>
    <row r="16" spans="1:31" x14ac:dyDescent="0.25">
      <c r="A16" s="5" t="s">
        <v>44</v>
      </c>
      <c r="B16" t="s">
        <v>352</v>
      </c>
      <c r="C16" t="s">
        <v>372</v>
      </c>
      <c r="D16" t="s">
        <v>395</v>
      </c>
      <c r="F16">
        <v>130</v>
      </c>
      <c r="I16" s="5" t="s">
        <v>44</v>
      </c>
      <c r="J16">
        <v>38</v>
      </c>
      <c r="M16">
        <v>64</v>
      </c>
      <c r="P16">
        <v>28</v>
      </c>
      <c r="S16">
        <v>130</v>
      </c>
      <c r="V16" s="5" t="s">
        <v>44</v>
      </c>
      <c r="W16">
        <v>38</v>
      </c>
      <c r="X16">
        <f>W16/130*100</f>
        <v>29.230769230769234</v>
      </c>
      <c r="Y16" t="str">
        <f t="shared" si="3"/>
        <v>38 (29.2)</v>
      </c>
      <c r="Z16">
        <v>64</v>
      </c>
      <c r="AA16">
        <f>Z16/130*100</f>
        <v>49.230769230769234</v>
      </c>
      <c r="AB16" t="str">
        <f t="shared" si="2"/>
        <v>64 (49.2)</v>
      </c>
      <c r="AC16">
        <v>28</v>
      </c>
      <c r="AD16">
        <f>AC16/130*100</f>
        <v>21.53846153846154</v>
      </c>
      <c r="AE16" t="str">
        <f t="shared" si="0"/>
        <v>28 (21.5)</v>
      </c>
    </row>
    <row r="17" spans="1:31" x14ac:dyDescent="0.25">
      <c r="A17" s="3" t="s">
        <v>150</v>
      </c>
      <c r="I17" s="3" t="s">
        <v>150</v>
      </c>
      <c r="V17" s="3" t="s">
        <v>150</v>
      </c>
      <c r="X17">
        <f>W17/292*100</f>
        <v>0</v>
      </c>
      <c r="AA17">
        <f>Z17/18*100</f>
        <v>0</v>
      </c>
      <c r="AD17">
        <f>AC17/49*100</f>
        <v>0</v>
      </c>
    </row>
    <row r="18" spans="1:31" x14ac:dyDescent="0.25">
      <c r="A18" s="5" t="s">
        <v>151</v>
      </c>
      <c r="B18" t="s">
        <v>353</v>
      </c>
      <c r="C18" t="s">
        <v>373</v>
      </c>
      <c r="D18" t="s">
        <v>396</v>
      </c>
      <c r="E18">
        <v>0.189</v>
      </c>
      <c r="F18">
        <v>62</v>
      </c>
      <c r="I18" s="5" t="s">
        <v>151</v>
      </c>
      <c r="J18">
        <v>18</v>
      </c>
      <c r="M18">
        <v>27</v>
      </c>
      <c r="P18">
        <v>17</v>
      </c>
      <c r="S18">
        <v>62</v>
      </c>
      <c r="V18" s="5" t="s">
        <v>151</v>
      </c>
      <c r="W18">
        <v>18</v>
      </c>
      <c r="X18">
        <f>W18/62*100</f>
        <v>29.032258064516132</v>
      </c>
      <c r="Y18" t="str">
        <f t="shared" si="3"/>
        <v>18 (29)</v>
      </c>
      <c r="Z18">
        <v>27</v>
      </c>
      <c r="AA18">
        <f>Z18/62*100</f>
        <v>43.548387096774192</v>
      </c>
      <c r="AB18" t="str">
        <f t="shared" si="2"/>
        <v>27 (43.5)</v>
      </c>
      <c r="AC18">
        <v>17</v>
      </c>
      <c r="AD18">
        <f>AC18/62*100</f>
        <v>27.419354838709676</v>
      </c>
      <c r="AE18" t="str">
        <f t="shared" si="0"/>
        <v>17 (27.4)</v>
      </c>
    </row>
    <row r="19" spans="1:31" x14ac:dyDescent="0.25">
      <c r="A19" s="5" t="s">
        <v>152</v>
      </c>
      <c r="B19" t="s">
        <v>354</v>
      </c>
      <c r="C19" t="s">
        <v>374</v>
      </c>
      <c r="D19" t="s">
        <v>397</v>
      </c>
      <c r="F19">
        <v>79</v>
      </c>
      <c r="I19" s="5" t="s">
        <v>152</v>
      </c>
      <c r="J19">
        <v>26</v>
      </c>
      <c r="M19">
        <v>32</v>
      </c>
      <c r="P19">
        <v>21</v>
      </c>
      <c r="S19">
        <v>79</v>
      </c>
      <c r="V19" s="5" t="s">
        <v>152</v>
      </c>
      <c r="W19">
        <v>26</v>
      </c>
      <c r="X19">
        <f>W19/79*100</f>
        <v>32.911392405063289</v>
      </c>
      <c r="Y19" t="str">
        <f t="shared" si="3"/>
        <v>26 (32.9)</v>
      </c>
      <c r="Z19">
        <v>32</v>
      </c>
      <c r="AA19">
        <f>Z19/79*100</f>
        <v>40.506329113924053</v>
      </c>
      <c r="AB19" t="str">
        <f t="shared" si="2"/>
        <v>32 (40.5)</v>
      </c>
      <c r="AC19">
        <v>21</v>
      </c>
      <c r="AD19">
        <f>AC19/79*100</f>
        <v>26.582278481012654</v>
      </c>
      <c r="AE19" t="str">
        <f t="shared" si="0"/>
        <v>21 (26.6)</v>
      </c>
    </row>
    <row r="20" spans="1:31" x14ac:dyDescent="0.25">
      <c r="A20" s="5" t="s">
        <v>153</v>
      </c>
      <c r="B20" t="s">
        <v>355</v>
      </c>
      <c r="C20" t="s">
        <v>375</v>
      </c>
      <c r="D20" t="s">
        <v>398</v>
      </c>
      <c r="F20">
        <v>70</v>
      </c>
      <c r="I20" s="5" t="s">
        <v>153</v>
      </c>
      <c r="J20">
        <v>13</v>
      </c>
      <c r="M20">
        <v>41</v>
      </c>
      <c r="P20">
        <v>16</v>
      </c>
      <c r="S20">
        <v>70</v>
      </c>
      <c r="V20" s="5" t="s">
        <v>153</v>
      </c>
      <c r="W20">
        <v>13</v>
      </c>
      <c r="X20">
        <f>W20/70*100</f>
        <v>18.571428571428573</v>
      </c>
      <c r="Y20" t="str">
        <f t="shared" si="3"/>
        <v>13 (18.6)</v>
      </c>
      <c r="Z20">
        <v>41</v>
      </c>
      <c r="AA20">
        <f>Z20/70*100</f>
        <v>58.571428571428577</v>
      </c>
      <c r="AB20" t="str">
        <f t="shared" si="2"/>
        <v>41 (58.6)</v>
      </c>
      <c r="AC20">
        <v>16</v>
      </c>
      <c r="AD20">
        <f>AC20/70*100</f>
        <v>22.857142857142858</v>
      </c>
      <c r="AE20" t="str">
        <f t="shared" si="0"/>
        <v>16 (22.9)</v>
      </c>
    </row>
    <row r="21" spans="1:31" x14ac:dyDescent="0.25">
      <c r="A21" s="5" t="s">
        <v>154</v>
      </c>
      <c r="B21" t="s">
        <v>281</v>
      </c>
      <c r="C21" t="s">
        <v>376</v>
      </c>
      <c r="D21" t="s">
        <v>399</v>
      </c>
      <c r="F21">
        <v>26</v>
      </c>
      <c r="I21" s="5" t="s">
        <v>154</v>
      </c>
      <c r="J21">
        <v>5</v>
      </c>
      <c r="M21">
        <v>10</v>
      </c>
      <c r="P21">
        <v>11</v>
      </c>
      <c r="S21">
        <v>26</v>
      </c>
      <c r="V21" s="5" t="s">
        <v>154</v>
      </c>
      <c r="W21">
        <v>5</v>
      </c>
      <c r="X21">
        <f>W21/26*100</f>
        <v>19.230769230769234</v>
      </c>
      <c r="Y21" t="str">
        <f t="shared" si="3"/>
        <v>5 (19.2)</v>
      </c>
      <c r="Z21">
        <v>10</v>
      </c>
      <c r="AA21">
        <f>Z21/26*100</f>
        <v>38.461538461538467</v>
      </c>
      <c r="AB21" t="str">
        <f t="shared" si="2"/>
        <v>10 (38.5)</v>
      </c>
      <c r="AC21">
        <v>11</v>
      </c>
      <c r="AD21">
        <f>AC21/26*100</f>
        <v>42.307692307692307</v>
      </c>
      <c r="AE21" t="str">
        <f t="shared" si="0"/>
        <v>11 (42.3)</v>
      </c>
    </row>
    <row r="22" spans="1:31" x14ac:dyDescent="0.25">
      <c r="A22" s="5" t="s">
        <v>155</v>
      </c>
      <c r="B22" t="s">
        <v>356</v>
      </c>
      <c r="C22" t="s">
        <v>242</v>
      </c>
      <c r="D22" t="s">
        <v>242</v>
      </c>
      <c r="F22">
        <v>9</v>
      </c>
      <c r="I22" s="5" t="s">
        <v>155</v>
      </c>
      <c r="J22">
        <v>1</v>
      </c>
      <c r="M22">
        <v>4</v>
      </c>
      <c r="P22">
        <v>4</v>
      </c>
      <c r="S22">
        <v>9</v>
      </c>
      <c r="V22" s="5" t="s">
        <v>155</v>
      </c>
      <c r="W22">
        <v>1</v>
      </c>
      <c r="X22">
        <f>W22/9*100</f>
        <v>11.111111111111111</v>
      </c>
      <c r="Y22" t="str">
        <f t="shared" si="3"/>
        <v>1 (11.1)</v>
      </c>
      <c r="Z22">
        <v>4</v>
      </c>
      <c r="AA22">
        <f>Z22/9*100</f>
        <v>44.444444444444443</v>
      </c>
      <c r="AB22" t="str">
        <f t="shared" si="2"/>
        <v>4 (44.4)</v>
      </c>
      <c r="AC22">
        <v>4</v>
      </c>
      <c r="AD22">
        <f>AC22/9*100</f>
        <v>44.444444444444443</v>
      </c>
      <c r="AE22" t="str">
        <f t="shared" si="0"/>
        <v>4 (44.4)</v>
      </c>
    </row>
    <row r="23" spans="1:31" x14ac:dyDescent="0.25">
      <c r="A23" s="3" t="s">
        <v>156</v>
      </c>
      <c r="I23" s="3" t="s">
        <v>156</v>
      </c>
      <c r="V23" s="3" t="s">
        <v>156</v>
      </c>
      <c r="X23">
        <f>W23/292*100</f>
        <v>0</v>
      </c>
      <c r="AA23">
        <f>Z23/18*100</f>
        <v>0</v>
      </c>
      <c r="AD23">
        <f>AC23/49*100</f>
        <v>0</v>
      </c>
    </row>
    <row r="24" spans="1:31" x14ac:dyDescent="0.25">
      <c r="A24" s="5" t="s">
        <v>45</v>
      </c>
      <c r="B24" t="s">
        <v>171</v>
      </c>
      <c r="C24" t="s">
        <v>377</v>
      </c>
      <c r="D24" t="s">
        <v>400</v>
      </c>
      <c r="E24">
        <v>0.65100000000000002</v>
      </c>
      <c r="F24">
        <v>6</v>
      </c>
      <c r="I24" s="5" t="s">
        <v>45</v>
      </c>
      <c r="J24">
        <v>0</v>
      </c>
      <c r="M24">
        <v>3</v>
      </c>
      <c r="P24">
        <v>3</v>
      </c>
      <c r="S24">
        <v>6</v>
      </c>
      <c r="V24" s="5" t="s">
        <v>45</v>
      </c>
      <c r="W24">
        <v>0</v>
      </c>
      <c r="X24">
        <f>W24/6*100</f>
        <v>0</v>
      </c>
      <c r="Y24" t="str">
        <f t="shared" si="3"/>
        <v>0 (0)</v>
      </c>
      <c r="Z24">
        <v>3</v>
      </c>
      <c r="AA24">
        <f>Z24/18*100</f>
        <v>16.666666666666664</v>
      </c>
      <c r="AB24" t="str">
        <f t="shared" si="2"/>
        <v>3 (16.7)</v>
      </c>
      <c r="AC24">
        <v>3</v>
      </c>
      <c r="AD24">
        <f>AC24/49*100</f>
        <v>6.1224489795918364</v>
      </c>
      <c r="AE24" t="str">
        <f t="shared" si="0"/>
        <v>3 (6.1)</v>
      </c>
    </row>
    <row r="25" spans="1:31" x14ac:dyDescent="0.25">
      <c r="A25" s="5" t="s">
        <v>161</v>
      </c>
      <c r="B25" t="s">
        <v>357</v>
      </c>
      <c r="C25" t="s">
        <v>378</v>
      </c>
      <c r="D25" t="s">
        <v>401</v>
      </c>
      <c r="F25">
        <v>43</v>
      </c>
      <c r="I25" s="5" t="s">
        <v>161</v>
      </c>
      <c r="J25">
        <v>5</v>
      </c>
      <c r="M25">
        <v>28</v>
      </c>
      <c r="P25">
        <v>10</v>
      </c>
      <c r="S25">
        <v>43</v>
      </c>
      <c r="V25" s="5" t="s">
        <v>161</v>
      </c>
      <c r="W25">
        <v>5</v>
      </c>
      <c r="X25">
        <f>W25/43*100</f>
        <v>11.627906976744185</v>
      </c>
      <c r="Y25" t="str">
        <f t="shared" si="3"/>
        <v>5 (11.6)</v>
      </c>
      <c r="Z25">
        <v>28</v>
      </c>
      <c r="AA25">
        <f>Z25/18*100</f>
        <v>155.55555555555557</v>
      </c>
      <c r="AB25" t="str">
        <f t="shared" si="2"/>
        <v>28 (155.6)</v>
      </c>
      <c r="AC25">
        <v>10</v>
      </c>
      <c r="AD25">
        <f>AC25/49*100</f>
        <v>20.408163265306122</v>
      </c>
      <c r="AE25" t="str">
        <f t="shared" si="0"/>
        <v>10 (20.4)</v>
      </c>
    </row>
    <row r="26" spans="1:31" x14ac:dyDescent="0.25">
      <c r="A26" s="5" t="s">
        <v>47</v>
      </c>
      <c r="B26" t="s">
        <v>358</v>
      </c>
      <c r="C26" t="s">
        <v>379</v>
      </c>
      <c r="D26" t="s">
        <v>402</v>
      </c>
      <c r="F26">
        <v>56</v>
      </c>
      <c r="I26" s="5" t="s">
        <v>47</v>
      </c>
      <c r="J26">
        <v>6</v>
      </c>
      <c r="M26">
        <v>30</v>
      </c>
      <c r="P26">
        <v>20</v>
      </c>
      <c r="S26">
        <v>56</v>
      </c>
      <c r="V26" s="5" t="s">
        <v>47</v>
      </c>
      <c r="W26">
        <v>6</v>
      </c>
      <c r="X26">
        <f>W26/56*100</f>
        <v>10.714285714285714</v>
      </c>
      <c r="Y26" t="str">
        <f t="shared" si="3"/>
        <v>6 (10.7)</v>
      </c>
      <c r="Z26">
        <v>30</v>
      </c>
      <c r="AA26">
        <f>Z26/56*100</f>
        <v>53.571428571428569</v>
      </c>
      <c r="AB26" t="str">
        <f t="shared" si="2"/>
        <v>30 (53.6)</v>
      </c>
      <c r="AC26">
        <v>20</v>
      </c>
      <c r="AD26">
        <f>AC26/56*100</f>
        <v>35.714285714285715</v>
      </c>
      <c r="AE26" t="str">
        <f t="shared" si="0"/>
        <v>20 (35.7)</v>
      </c>
    </row>
    <row r="27" spans="1:31" x14ac:dyDescent="0.25">
      <c r="A27" s="5" t="s">
        <v>48</v>
      </c>
      <c r="B27" t="s">
        <v>171</v>
      </c>
      <c r="C27" t="s">
        <v>380</v>
      </c>
      <c r="D27" t="s">
        <v>400</v>
      </c>
      <c r="F27">
        <v>8</v>
      </c>
      <c r="I27" s="5" t="s">
        <v>48</v>
      </c>
      <c r="J27">
        <v>0</v>
      </c>
      <c r="M27">
        <v>5</v>
      </c>
      <c r="P27">
        <v>3</v>
      </c>
      <c r="S27">
        <v>8</v>
      </c>
      <c r="V27" s="5" t="s">
        <v>48</v>
      </c>
      <c r="W27">
        <v>0</v>
      </c>
      <c r="X27">
        <f>W27/8*100</f>
        <v>0</v>
      </c>
      <c r="Y27" t="str">
        <f t="shared" si="3"/>
        <v>0 (0)</v>
      </c>
      <c r="Z27">
        <v>5</v>
      </c>
      <c r="AA27">
        <f>Z27/18*100</f>
        <v>27.777777777777779</v>
      </c>
      <c r="AB27" t="str">
        <f t="shared" si="2"/>
        <v>5 (27.8)</v>
      </c>
      <c r="AC27">
        <v>3</v>
      </c>
      <c r="AD27">
        <f>AC27/49*100</f>
        <v>6.1224489795918364</v>
      </c>
      <c r="AE27" t="str">
        <f t="shared" si="0"/>
        <v>3 (6.1)</v>
      </c>
    </row>
    <row r="28" spans="1:31" x14ac:dyDescent="0.25">
      <c r="A28" s="3" t="s">
        <v>157</v>
      </c>
      <c r="I28" s="3" t="s">
        <v>157</v>
      </c>
      <c r="V28" s="3" t="s">
        <v>157</v>
      </c>
      <c r="X28">
        <f>W28/292*100</f>
        <v>0</v>
      </c>
      <c r="AA28">
        <f>Z28/18*100</f>
        <v>0</v>
      </c>
      <c r="AD28">
        <f>AC28/49*100</f>
        <v>0</v>
      </c>
    </row>
    <row r="29" spans="1:31" x14ac:dyDescent="0.25">
      <c r="A29" s="5" t="s">
        <v>158</v>
      </c>
      <c r="B29" t="s">
        <v>351</v>
      </c>
      <c r="C29" t="s">
        <v>381</v>
      </c>
      <c r="D29" t="s">
        <v>403</v>
      </c>
      <c r="E29">
        <v>0.21199999999999999</v>
      </c>
      <c r="F29">
        <v>116</v>
      </c>
      <c r="I29" s="5" t="s">
        <v>158</v>
      </c>
      <c r="J29" s="5">
        <v>26</v>
      </c>
      <c r="M29">
        <v>53</v>
      </c>
      <c r="P29">
        <v>37</v>
      </c>
      <c r="S29">
        <v>116</v>
      </c>
      <c r="V29" s="5" t="s">
        <v>158</v>
      </c>
      <c r="W29" s="5">
        <v>26</v>
      </c>
      <c r="X29">
        <f>W29/116*100</f>
        <v>22.413793103448278</v>
      </c>
      <c r="Y29" t="str">
        <f t="shared" si="3"/>
        <v>26 (22.4)</v>
      </c>
      <c r="Z29">
        <v>53</v>
      </c>
      <c r="AA29">
        <f>Z29/116*100</f>
        <v>45.689655172413794</v>
      </c>
      <c r="AB29" t="str">
        <f t="shared" si="2"/>
        <v>53 (45.7)</v>
      </c>
      <c r="AC29">
        <v>37</v>
      </c>
      <c r="AD29">
        <f>AC29/116*100</f>
        <v>31.896551724137932</v>
      </c>
      <c r="AE29" t="str">
        <f t="shared" si="0"/>
        <v>37 (31.9)</v>
      </c>
    </row>
    <row r="30" spans="1:31" x14ac:dyDescent="0.25">
      <c r="A30" s="5" t="s">
        <v>159</v>
      </c>
      <c r="B30" t="s">
        <v>359</v>
      </c>
      <c r="C30" t="s">
        <v>382</v>
      </c>
      <c r="D30" t="s">
        <v>404</v>
      </c>
      <c r="F30">
        <v>106</v>
      </c>
      <c r="I30" s="5" t="s">
        <v>159</v>
      </c>
      <c r="J30">
        <v>21</v>
      </c>
      <c r="M30">
        <v>63</v>
      </c>
      <c r="P30">
        <v>22</v>
      </c>
      <c r="S30">
        <v>106</v>
      </c>
      <c r="V30" s="5" t="s">
        <v>159</v>
      </c>
      <c r="W30">
        <v>21</v>
      </c>
      <c r="X30">
        <f>W30/106*100</f>
        <v>19.811320754716981</v>
      </c>
      <c r="Y30" t="str">
        <f t="shared" si="3"/>
        <v>21 (19.8)</v>
      </c>
      <c r="Z30">
        <v>63</v>
      </c>
      <c r="AA30">
        <f>Z30/106*100</f>
        <v>59.433962264150942</v>
      </c>
      <c r="AB30" t="str">
        <f t="shared" si="2"/>
        <v>63 (59.4)</v>
      </c>
      <c r="AC30">
        <v>22</v>
      </c>
      <c r="AD30">
        <f>AC30/106*100</f>
        <v>20.754716981132077</v>
      </c>
      <c r="AE30" t="str">
        <f t="shared" si="0"/>
        <v>22 (20.8)</v>
      </c>
    </row>
    <row r="31" spans="1:31" x14ac:dyDescent="0.25">
      <c r="A31" s="5" t="s">
        <v>51</v>
      </c>
      <c r="B31" t="s">
        <v>360</v>
      </c>
      <c r="C31" t="s">
        <v>383</v>
      </c>
      <c r="D31" t="s">
        <v>405</v>
      </c>
      <c r="F31">
        <v>44</v>
      </c>
      <c r="I31" s="5" t="s">
        <v>51</v>
      </c>
      <c r="J31">
        <v>7</v>
      </c>
      <c r="M31">
        <v>23</v>
      </c>
      <c r="P31">
        <v>14</v>
      </c>
      <c r="S31">
        <v>44</v>
      </c>
      <c r="V31" s="5" t="s">
        <v>51</v>
      </c>
      <c r="W31">
        <v>7</v>
      </c>
      <c r="X31">
        <f>W31/44*100</f>
        <v>15.909090909090908</v>
      </c>
      <c r="Y31" t="str">
        <f t="shared" si="3"/>
        <v>7 (15.9)</v>
      </c>
      <c r="Z31">
        <v>23</v>
      </c>
      <c r="AA31">
        <f>Z31/44*100</f>
        <v>52.272727272727273</v>
      </c>
      <c r="AB31" t="str">
        <f t="shared" si="2"/>
        <v>23 (52.3)</v>
      </c>
      <c r="AC31">
        <v>14</v>
      </c>
      <c r="AD31">
        <f>AC31/44*100</f>
        <v>31.818181818181817</v>
      </c>
      <c r="AE31" t="str">
        <f t="shared" si="0"/>
        <v>14 (31.8)</v>
      </c>
    </row>
    <row r="32" spans="1:31" x14ac:dyDescent="0.25">
      <c r="A32" s="5" t="s">
        <v>160</v>
      </c>
      <c r="B32" t="s">
        <v>361</v>
      </c>
      <c r="C32" t="s">
        <v>384</v>
      </c>
      <c r="D32" t="s">
        <v>396</v>
      </c>
      <c r="F32">
        <v>62</v>
      </c>
      <c r="I32" s="5" t="s">
        <v>160</v>
      </c>
      <c r="J32">
        <v>16</v>
      </c>
      <c r="M32">
        <v>29</v>
      </c>
      <c r="P32">
        <v>17</v>
      </c>
      <c r="S32">
        <v>62</v>
      </c>
      <c r="V32" s="5" t="s">
        <v>160</v>
      </c>
      <c r="W32">
        <v>16</v>
      </c>
      <c r="X32">
        <f>W32/62*100</f>
        <v>25.806451612903224</v>
      </c>
      <c r="Y32" t="str">
        <f t="shared" si="3"/>
        <v>16 (25.8)</v>
      </c>
      <c r="Z32">
        <v>29</v>
      </c>
      <c r="AA32">
        <f>Z32/62*100</f>
        <v>46.774193548387096</v>
      </c>
      <c r="AB32" t="str">
        <f t="shared" si="2"/>
        <v>29 (46.8)</v>
      </c>
      <c r="AC32">
        <v>17</v>
      </c>
      <c r="AD32">
        <f>AC32/62*100</f>
        <v>27.419354838709676</v>
      </c>
      <c r="AE32" t="str">
        <f t="shared" si="0"/>
        <v>17 (27.4)</v>
      </c>
    </row>
    <row r="33" spans="1:31" x14ac:dyDescent="0.25">
      <c r="A33" s="5" t="s">
        <v>8</v>
      </c>
      <c r="B33" t="s">
        <v>362</v>
      </c>
      <c r="C33" t="s">
        <v>385</v>
      </c>
      <c r="D33" t="s">
        <v>406</v>
      </c>
      <c r="F33">
        <v>31</v>
      </c>
      <c r="I33" s="5" t="s">
        <v>8</v>
      </c>
      <c r="J33">
        <v>5</v>
      </c>
      <c r="M33">
        <v>12</v>
      </c>
      <c r="P33">
        <v>14</v>
      </c>
      <c r="S33">
        <v>31</v>
      </c>
      <c r="V33" s="5" t="s">
        <v>8</v>
      </c>
      <c r="W33">
        <v>5</v>
      </c>
      <c r="X33">
        <f>W33/31*100</f>
        <v>16.129032258064516</v>
      </c>
      <c r="Y33" t="str">
        <f t="shared" si="3"/>
        <v>5 (16.1)</v>
      </c>
      <c r="Z33">
        <v>12</v>
      </c>
      <c r="AA33">
        <f>Z33/31*100</f>
        <v>38.70967741935484</v>
      </c>
      <c r="AB33" t="str">
        <f t="shared" si="2"/>
        <v>12 (38.7)</v>
      </c>
      <c r="AC33">
        <v>14</v>
      </c>
      <c r="AD33">
        <f>AC33/31*100</f>
        <v>45.161290322580641</v>
      </c>
      <c r="AE33" t="str">
        <f t="shared" si="0"/>
        <v>14 (45.2)</v>
      </c>
    </row>
  </sheetData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0" workbookViewId="0">
      <selection sqref="A1:C31"/>
    </sheetView>
  </sheetViews>
  <sheetFormatPr defaultRowHeight="15" x14ac:dyDescent="0.25"/>
  <cols>
    <col min="1" max="1" width="18.140625" style="16" customWidth="1"/>
    <col min="2" max="2" width="12.42578125" customWidth="1"/>
    <col min="3" max="3" width="11.5703125" customWidth="1"/>
    <col min="7" max="7" width="12.28515625" customWidth="1"/>
    <col min="9" max="9" width="10.28515625" customWidth="1"/>
    <col min="10" max="11" width="13.140625" customWidth="1"/>
    <col min="13" max="13" width="17.7109375" customWidth="1"/>
    <col min="14" max="15" width="20.42578125" customWidth="1"/>
  </cols>
  <sheetData>
    <row r="1" spans="1:16" x14ac:dyDescent="0.25">
      <c r="A1" s="15" t="s">
        <v>173</v>
      </c>
      <c r="B1" s="13" t="s">
        <v>174</v>
      </c>
      <c r="C1" s="3" t="s">
        <v>165</v>
      </c>
    </row>
    <row r="2" spans="1:16" x14ac:dyDescent="0.25">
      <c r="A2" s="15" t="s">
        <v>144</v>
      </c>
    </row>
    <row r="3" spans="1:16" x14ac:dyDescent="0.25">
      <c r="A3" s="16" t="s">
        <v>146</v>
      </c>
      <c r="B3">
        <v>1</v>
      </c>
      <c r="L3" s="13"/>
      <c r="M3" s="3"/>
    </row>
    <row r="4" spans="1:16" x14ac:dyDescent="0.25">
      <c r="A4" s="16" t="s">
        <v>147</v>
      </c>
      <c r="B4" t="s">
        <v>409</v>
      </c>
      <c r="C4">
        <v>0.626</v>
      </c>
      <c r="F4" t="s">
        <v>175</v>
      </c>
      <c r="L4" t="s">
        <v>407</v>
      </c>
      <c r="M4" t="s">
        <v>181</v>
      </c>
      <c r="N4" t="s">
        <v>184</v>
      </c>
      <c r="O4" t="s">
        <v>185</v>
      </c>
      <c r="P4" t="s">
        <v>186</v>
      </c>
    </row>
    <row r="5" spans="1:16" x14ac:dyDescent="0.25">
      <c r="A5" s="16" t="s">
        <v>148</v>
      </c>
      <c r="B5" t="s">
        <v>410</v>
      </c>
      <c r="F5">
        <v>1</v>
      </c>
      <c r="G5">
        <v>1</v>
      </c>
    </row>
    <row r="6" spans="1:16" x14ac:dyDescent="0.25">
      <c r="A6" s="15" t="s">
        <v>149</v>
      </c>
      <c r="F6">
        <v>2</v>
      </c>
      <c r="G6">
        <v>0.72142669999999998</v>
      </c>
      <c r="H6">
        <v>0.1940857</v>
      </c>
      <c r="I6">
        <v>2.6815799999999999</v>
      </c>
      <c r="J6" t="str">
        <f>CONCATENATE(ROUND(G6,1)," (",ROUND(H6,1)," - ",ROUND(I6,1),")")</f>
        <v>0.7 (0.2 - 2.7)</v>
      </c>
      <c r="L6" t="s">
        <v>290</v>
      </c>
    </row>
    <row r="7" spans="1:16" x14ac:dyDescent="0.25">
      <c r="A7" s="16" t="s">
        <v>41</v>
      </c>
      <c r="B7">
        <v>1</v>
      </c>
      <c r="F7">
        <v>3</v>
      </c>
      <c r="G7">
        <v>1</v>
      </c>
      <c r="L7">
        <v>2</v>
      </c>
      <c r="M7">
        <v>0.72142669999999998</v>
      </c>
      <c r="N7">
        <v>0.626</v>
      </c>
      <c r="O7">
        <v>0.1940857</v>
      </c>
      <c r="P7">
        <v>2.6815799999999999</v>
      </c>
    </row>
    <row r="8" spans="1:16" x14ac:dyDescent="0.25">
      <c r="A8" s="16" t="s">
        <v>42</v>
      </c>
      <c r="B8" t="s">
        <v>411</v>
      </c>
      <c r="C8">
        <v>0.48599999999999999</v>
      </c>
      <c r="L8">
        <v>3</v>
      </c>
      <c r="M8">
        <v>1</v>
      </c>
    </row>
    <row r="9" spans="1:16" x14ac:dyDescent="0.25">
      <c r="A9" s="15" t="s">
        <v>79</v>
      </c>
      <c r="F9" t="s">
        <v>176</v>
      </c>
      <c r="G9">
        <v>0.81579740000000001</v>
      </c>
      <c r="H9">
        <v>0.46027580000000001</v>
      </c>
      <c r="I9">
        <v>1.445927</v>
      </c>
      <c r="J9" t="str">
        <f>CONCATENATE(ROUND(G9,1)," (",ROUND(H9,1)," - ",ROUND(I9,1),")")</f>
        <v>0.8 (0.5 - 1.4)</v>
      </c>
    </row>
    <row r="10" spans="1:16" x14ac:dyDescent="0.25">
      <c r="A10" s="16" t="s">
        <v>164</v>
      </c>
      <c r="B10">
        <v>1</v>
      </c>
      <c r="F10" t="s">
        <v>177</v>
      </c>
      <c r="G10">
        <v>3.5889769999999999</v>
      </c>
      <c r="H10">
        <v>1.530197</v>
      </c>
      <c r="I10">
        <v>8.4177119999999999</v>
      </c>
      <c r="J10" t="str">
        <f>CONCATENATE(ROUND(G10,1)," (",ROUND(H10,1)," - ",ROUND(I10,1),")")</f>
        <v>3.6 (1.5 - 8.4)</v>
      </c>
      <c r="L10" t="s">
        <v>176</v>
      </c>
      <c r="M10">
        <v>0.81579740000000001</v>
      </c>
      <c r="N10">
        <v>0.48599999999999999</v>
      </c>
      <c r="O10">
        <v>0.46027580000000001</v>
      </c>
      <c r="P10">
        <v>1.445927</v>
      </c>
    </row>
    <row r="11" spans="1:16" x14ac:dyDescent="0.25">
      <c r="A11" s="16" t="s">
        <v>81</v>
      </c>
      <c r="B11" t="s">
        <v>412</v>
      </c>
      <c r="C11">
        <v>3.0000000000000001E-3</v>
      </c>
      <c r="L11" t="s">
        <v>408</v>
      </c>
      <c r="M11">
        <v>3.5889769999999999</v>
      </c>
      <c r="N11">
        <v>3.0000000000000001E-3</v>
      </c>
      <c r="O11">
        <v>1.530197</v>
      </c>
      <c r="P11">
        <v>8.4177119999999999</v>
      </c>
    </row>
    <row r="12" spans="1:16" x14ac:dyDescent="0.25">
      <c r="A12" s="15" t="s">
        <v>3</v>
      </c>
      <c r="F12" t="s">
        <v>178</v>
      </c>
    </row>
    <row r="13" spans="1:16" x14ac:dyDescent="0.25">
      <c r="A13" s="16" t="s">
        <v>44</v>
      </c>
      <c r="F13">
        <v>2</v>
      </c>
      <c r="G13">
        <v>1.3118449999999999</v>
      </c>
      <c r="H13">
        <v>0.67527269999999995</v>
      </c>
      <c r="I13">
        <v>2.5485060000000002</v>
      </c>
      <c r="J13" t="str">
        <f t="shared" ref="J13:J26" si="0">CONCATENATE(ROUND(G13,1)," (",ROUND(H13,1)," - ",ROUND(I13,1),")")</f>
        <v>1.3 (0.7 - 2.5)</v>
      </c>
      <c r="L13" t="s">
        <v>178</v>
      </c>
    </row>
    <row r="14" spans="1:16" x14ac:dyDescent="0.25">
      <c r="A14" s="16" t="s">
        <v>43</v>
      </c>
      <c r="F14">
        <v>3</v>
      </c>
      <c r="G14">
        <v>1.15581</v>
      </c>
      <c r="H14">
        <v>0.44400519999999999</v>
      </c>
      <c r="I14">
        <v>3.0087389999999998</v>
      </c>
      <c r="J14" t="str">
        <f t="shared" si="0"/>
        <v>1.2 (0.4 - 3)</v>
      </c>
      <c r="L14">
        <v>2</v>
      </c>
      <c r="M14">
        <v>1.3118449999999999</v>
      </c>
      <c r="N14">
        <v>0.42299999999999999</v>
      </c>
      <c r="O14">
        <v>0.67527269999999995</v>
      </c>
      <c r="P14">
        <v>2.5485060000000002</v>
      </c>
    </row>
    <row r="15" spans="1:16" x14ac:dyDescent="0.25">
      <c r="A15" s="15" t="s">
        <v>150</v>
      </c>
      <c r="F15">
        <v>4</v>
      </c>
      <c r="G15">
        <v>0.93960489999999997</v>
      </c>
      <c r="H15">
        <v>0.45179750000000002</v>
      </c>
      <c r="I15">
        <v>1.9540999999999999</v>
      </c>
      <c r="J15" t="str">
        <f t="shared" si="0"/>
        <v>0.9 (0.5 - 2)</v>
      </c>
      <c r="L15">
        <v>3</v>
      </c>
      <c r="M15">
        <v>1.15581</v>
      </c>
      <c r="N15">
        <v>0.76700000000000002</v>
      </c>
      <c r="O15">
        <v>0.44400519999999999</v>
      </c>
      <c r="P15">
        <v>3.0087389999999998</v>
      </c>
    </row>
    <row r="16" spans="1:16" x14ac:dyDescent="0.25">
      <c r="A16" s="16" t="s">
        <v>151</v>
      </c>
      <c r="F16">
        <v>5</v>
      </c>
      <c r="G16">
        <v>1.968213</v>
      </c>
      <c r="H16">
        <v>0.6736531</v>
      </c>
      <c r="I16">
        <v>5.7505319999999998</v>
      </c>
      <c r="J16" t="str">
        <f t="shared" si="0"/>
        <v>2 (0.7 - 5.8)</v>
      </c>
      <c r="L16">
        <v>4</v>
      </c>
      <c r="M16">
        <v>0.93960489999999997</v>
      </c>
      <c r="N16">
        <v>0.86799999999999999</v>
      </c>
      <c r="O16">
        <v>0.45179750000000002</v>
      </c>
      <c r="P16">
        <v>1.9540999999999999</v>
      </c>
    </row>
    <row r="17" spans="1:16" x14ac:dyDescent="0.25">
      <c r="A17" s="16" t="s">
        <v>152</v>
      </c>
      <c r="L17">
        <v>5</v>
      </c>
      <c r="M17">
        <v>1.968213</v>
      </c>
      <c r="N17">
        <v>0.216</v>
      </c>
      <c r="O17">
        <v>0.6736531</v>
      </c>
      <c r="P17">
        <v>5.7505319999999998</v>
      </c>
    </row>
    <row r="18" spans="1:16" x14ac:dyDescent="0.25">
      <c r="A18" s="16" t="s">
        <v>153</v>
      </c>
      <c r="F18" t="s">
        <v>179</v>
      </c>
      <c r="G18">
        <v>2.6064530000000001</v>
      </c>
      <c r="H18">
        <v>1.605815</v>
      </c>
      <c r="I18">
        <v>4.2306210000000002</v>
      </c>
      <c r="J18" t="str">
        <f t="shared" si="0"/>
        <v>2.6 (1.6 - 4.2)</v>
      </c>
    </row>
    <row r="19" spans="1:16" x14ac:dyDescent="0.25">
      <c r="A19" s="16" t="s">
        <v>154</v>
      </c>
      <c r="L19" t="s">
        <v>179</v>
      </c>
      <c r="M19">
        <v>2.6064530000000001</v>
      </c>
      <c r="N19">
        <v>0</v>
      </c>
      <c r="O19">
        <v>1.605815</v>
      </c>
      <c r="P19">
        <v>4.2306210000000002</v>
      </c>
    </row>
    <row r="20" spans="1:16" x14ac:dyDescent="0.25">
      <c r="A20" s="16" t="s">
        <v>155</v>
      </c>
      <c r="F20" t="s">
        <v>193</v>
      </c>
      <c r="G20">
        <v>1.578265</v>
      </c>
      <c r="H20">
        <v>0.84964439999999997</v>
      </c>
      <c r="I20">
        <v>2.931721</v>
      </c>
      <c r="J20" t="str">
        <f t="shared" si="0"/>
        <v>1.6 (0.8 - 2.9)</v>
      </c>
    </row>
    <row r="21" spans="1:16" x14ac:dyDescent="0.25">
      <c r="A21" s="15" t="s">
        <v>156</v>
      </c>
    </row>
    <row r="22" spans="1:16" x14ac:dyDescent="0.25">
      <c r="A22" s="16" t="s">
        <v>45</v>
      </c>
      <c r="F22" t="s">
        <v>194</v>
      </c>
    </row>
    <row r="23" spans="1:16" x14ac:dyDescent="0.25">
      <c r="A23" s="16" t="s">
        <v>161</v>
      </c>
      <c r="F23">
        <v>2</v>
      </c>
      <c r="G23">
        <v>1.476817</v>
      </c>
      <c r="H23">
        <v>0.62083750000000004</v>
      </c>
      <c r="I23">
        <v>3.5129800000000002</v>
      </c>
      <c r="J23" t="str">
        <f t="shared" si="0"/>
        <v>1.5 (0.6 - 3.5)</v>
      </c>
    </row>
    <row r="24" spans="1:16" x14ac:dyDescent="0.25">
      <c r="A24" s="16" t="s">
        <v>47</v>
      </c>
      <c r="F24">
        <v>3</v>
      </c>
      <c r="G24">
        <v>2.1546750000000001</v>
      </c>
      <c r="H24">
        <v>0.91620000000000001</v>
      </c>
      <c r="I24">
        <v>5.0672629999999996</v>
      </c>
      <c r="J24" t="str">
        <f t="shared" si="0"/>
        <v>2.2 (0.9 - 5.1)</v>
      </c>
    </row>
    <row r="25" spans="1:16" x14ac:dyDescent="0.25">
      <c r="A25" s="16" t="s">
        <v>48</v>
      </c>
      <c r="F25">
        <v>4</v>
      </c>
      <c r="G25">
        <v>1.6289370000000001</v>
      </c>
      <c r="H25">
        <v>0.52904960000000001</v>
      </c>
      <c r="I25">
        <v>5.0154779999999999</v>
      </c>
      <c r="J25" t="str">
        <f t="shared" si="0"/>
        <v>1.6 (0.5 - 5)</v>
      </c>
    </row>
    <row r="26" spans="1:16" x14ac:dyDescent="0.25">
      <c r="A26" s="15" t="s">
        <v>157</v>
      </c>
      <c r="F26">
        <v>5</v>
      </c>
      <c r="G26">
        <v>4.7717029999999996</v>
      </c>
      <c r="H26">
        <v>1.0305</v>
      </c>
      <c r="I26">
        <v>22.095230000000001</v>
      </c>
      <c r="J26" t="str">
        <f t="shared" si="0"/>
        <v>4.8 (1 - 22.1)</v>
      </c>
    </row>
    <row r="27" spans="1:16" x14ac:dyDescent="0.25">
      <c r="A27" s="16" t="s">
        <v>158</v>
      </c>
      <c r="B27">
        <v>1</v>
      </c>
    </row>
    <row r="28" spans="1:16" x14ac:dyDescent="0.25">
      <c r="A28" s="16" t="s">
        <v>159</v>
      </c>
      <c r="B28" t="s">
        <v>413</v>
      </c>
      <c r="C28">
        <v>0.42299999999999999</v>
      </c>
    </row>
    <row r="29" spans="1:16" x14ac:dyDescent="0.25">
      <c r="A29" s="16" t="s">
        <v>51</v>
      </c>
      <c r="B29" t="s">
        <v>414</v>
      </c>
      <c r="C29">
        <v>0.76700000000000002</v>
      </c>
    </row>
    <row r="30" spans="1:16" x14ac:dyDescent="0.25">
      <c r="A30" s="16" t="s">
        <v>160</v>
      </c>
      <c r="B30" t="s">
        <v>415</v>
      </c>
      <c r="C30">
        <v>0.86799999999999999</v>
      </c>
    </row>
    <row r="31" spans="1:16" x14ac:dyDescent="0.25">
      <c r="A31" s="16" t="s">
        <v>8</v>
      </c>
      <c r="B31" t="s">
        <v>416</v>
      </c>
      <c r="C31">
        <v>0.216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27 march data sheet KAP COVID 1</vt:lpstr>
      <vt:lpstr>demo</vt:lpstr>
      <vt:lpstr>table 2 </vt:lpstr>
      <vt:lpstr>TABLE 3</vt:lpstr>
      <vt:lpstr>TABLE 4</vt:lpstr>
      <vt:lpstr>table 5 crude</vt:lpstr>
      <vt:lpstr>Sheet7</vt:lpstr>
      <vt:lpstr>TABLE 6</vt:lpstr>
      <vt:lpstr>table 7</vt:lpstr>
      <vt:lpstr>ods knw and att</vt:lpstr>
      <vt:lpstr>Sheet10</vt:lpstr>
      <vt:lpstr>table 8 </vt:lpstr>
      <vt:lpstr>table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E7250</dc:creator>
  <cp:lastModifiedBy>Windows User</cp:lastModifiedBy>
  <dcterms:created xsi:type="dcterms:W3CDTF">2020-04-24T18:53:25Z</dcterms:created>
  <dcterms:modified xsi:type="dcterms:W3CDTF">2020-06-05T08:52:35Z</dcterms:modified>
</cp:coreProperties>
</file>