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umail-my.sharepoint.com/personal/hamaguchi-toyohiro_spu_ac_jp/Documents/Mid Brain/濱口書物シリーズ作成中/2020_ibs_locomotor/"/>
    </mc:Choice>
  </mc:AlternateContent>
  <xr:revisionPtr revIDLastSave="35" documentId="8_{BFBA98C0-3CC5-BC44-9A1C-D3C73D019C7A}" xr6:coauthVersionLast="45" xr6:coauthVersionMax="45" xr10:uidLastSave="{D0A27B95-BA86-0049-B82A-63AE7231C756}"/>
  <bookViews>
    <workbookView xWindow="39920" yWindow="2840" windowWidth="38220" windowHeight="37020" xr2:uid="{00000000-000D-0000-FFFF-FFFF00000000}"/>
  </bookViews>
  <sheets>
    <sheet name="raw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D7" i="9"/>
  <c r="I8" i="9"/>
  <c r="I9" i="9"/>
  <c r="I10" i="9"/>
  <c r="I13" i="9"/>
  <c r="I14" i="9"/>
  <c r="I18" i="9"/>
  <c r="I19" i="9"/>
  <c r="I20" i="9"/>
  <c r="D21" i="9"/>
  <c r="I22" i="9"/>
  <c r="D24" i="9"/>
  <c r="D26" i="9"/>
  <c r="D27" i="9"/>
  <c r="D28" i="9"/>
  <c r="I29" i="9"/>
  <c r="I31" i="9"/>
  <c r="I32" i="9"/>
  <c r="D33" i="9"/>
  <c r="D35" i="9"/>
  <c r="I36" i="9"/>
  <c r="D37" i="9"/>
  <c r="I38" i="9"/>
  <c r="I40" i="9"/>
  <c r="I43" i="9"/>
  <c r="I44" i="9"/>
  <c r="I47" i="9"/>
  <c r="I48" i="9"/>
  <c r="I55" i="9"/>
  <c r="I57" i="9"/>
  <c r="I64" i="9"/>
  <c r="I65" i="9"/>
  <c r="D66" i="9"/>
  <c r="I67" i="9"/>
  <c r="I68" i="9"/>
  <c r="I70" i="9"/>
  <c r="I71" i="9"/>
  <c r="I72" i="9"/>
  <c r="I73" i="9"/>
  <c r="I76" i="9"/>
  <c r="I77" i="9"/>
  <c r="I80" i="9"/>
  <c r="I81" i="9"/>
  <c r="D82" i="9"/>
  <c r="D86" i="9"/>
  <c r="I87" i="9"/>
  <c r="I88" i="9"/>
  <c r="D91" i="9"/>
  <c r="I92" i="9"/>
  <c r="I93" i="9"/>
  <c r="D96" i="9"/>
  <c r="D99" i="9"/>
  <c r="D102" i="9"/>
</calcChain>
</file>

<file path=xl/sharedStrings.xml><?xml version="1.0" encoding="utf-8"?>
<sst xmlns="http://schemas.openxmlformats.org/spreadsheetml/2006/main" count="9" uniqueCount="9">
  <si>
    <t>executing_rate</t>
    <phoneticPr fontId="2"/>
  </si>
  <si>
    <t>age</t>
    <phoneticPr fontId="2"/>
  </si>
  <si>
    <t>sex</t>
    <phoneticPr fontId="2"/>
  </si>
  <si>
    <t>BMI</t>
    <phoneticPr fontId="5"/>
  </si>
  <si>
    <t>weight</t>
    <phoneticPr fontId="2"/>
  </si>
  <si>
    <t>height</t>
    <phoneticPr fontId="2"/>
  </si>
  <si>
    <t>IBS</t>
  </si>
  <si>
    <t>GSRS_pre_ajdusted</t>
    <phoneticPr fontId="2"/>
  </si>
  <si>
    <t>locomo_activity_1w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</si>
</sst>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;_᐀"/>
    <numFmt numFmtId="179" formatCode="0.0"/>
    <numFmt numFmtId="180" formatCode="0.0_);[Red]\(0.0\)"/>
    <numFmt numFmtId="181" formatCode="0.0_ "/>
    <numFmt numFmtId="182" formatCode="0_ 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alibri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9" fontId="3" fillId="0" borderId="0" applyFont="0" applyFill="0" applyBorder="0" applyAlignment="0" applyProtection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4" fillId="0" borderId="0" xfId="0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76" fontId="4" fillId="0" borderId="0" xfId="2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79" fontId="4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right"/>
    </xf>
    <xf numFmtId="176" fontId="4" fillId="0" borderId="0" xfId="3" applyNumberFormat="1" applyFont="1" applyFill="1" applyBorder="1" applyAlignment="1">
      <alignment horizontal="right"/>
    </xf>
    <xf numFmtId="179" fontId="4" fillId="0" borderId="0" xfId="3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vertical="center"/>
    </xf>
  </cellXfs>
  <cellStyles count="4">
    <cellStyle name="パーセント" xfId="2" builtinId="5"/>
    <cellStyle name="標準" xfId="0" builtinId="0"/>
    <cellStyle name="標準 2" xfId="1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5"/>
  <sheetViews>
    <sheetView tabSelected="1" workbookViewId="0">
      <selection activeCell="N25" sqref="N25"/>
    </sheetView>
  </sheetViews>
  <sheetFormatPr baseColWidth="10" defaultColWidth="8.83203125" defaultRowHeight="15"/>
  <cols>
    <col min="1" max="1" width="4.33203125" style="1" bestFit="1" customWidth="1"/>
    <col min="2" max="2" width="8" style="1" bestFit="1" customWidth="1"/>
    <col min="3" max="3" width="7" style="1" bestFit="1" customWidth="1"/>
    <col min="4" max="4" width="7" style="2" bestFit="1" customWidth="1"/>
    <col min="5" max="6" width="5.33203125" style="1" bestFit="1" customWidth="1"/>
    <col min="7" max="7" width="16.33203125" style="1" bestFit="1" customWidth="1"/>
    <col min="8" max="8" width="18.33203125" style="1" customWidth="1"/>
    <col min="9" max="9" width="18.5" style="1" bestFit="1" customWidth="1"/>
    <col min="10" max="10" width="4.33203125" style="1" bestFit="1" customWidth="1"/>
    <col min="11" max="11" width="5.1640625" style="1" bestFit="1" customWidth="1"/>
    <col min="12" max="12" width="6.5" style="1" bestFit="1" customWidth="1"/>
    <col min="13" max="14" width="5.5" style="1" bestFit="1" customWidth="1"/>
    <col min="15" max="16" width="5.1640625" style="1" bestFit="1" customWidth="1"/>
    <col min="17" max="17" width="16.1640625" style="1" bestFit="1" customWidth="1"/>
    <col min="18" max="20" width="16.5" style="1" bestFit="1" customWidth="1"/>
    <col min="21" max="21" width="17.1640625" style="1" bestFit="1" customWidth="1"/>
    <col min="22" max="22" width="18.33203125" style="1" bestFit="1" customWidth="1"/>
    <col min="23" max="23" width="5.6640625" style="1" bestFit="1" customWidth="1"/>
    <col min="24" max="24" width="5.83203125" style="1" bestFit="1" customWidth="1"/>
    <col min="25" max="25" width="4.33203125" style="1" bestFit="1" customWidth="1"/>
    <col min="26" max="26" width="5.1640625" style="1" bestFit="1" customWidth="1"/>
    <col min="27" max="28" width="6.5" style="1" bestFit="1" customWidth="1"/>
    <col min="29" max="29" width="5.5" style="1" bestFit="1" customWidth="1"/>
    <col min="30" max="31" width="5.1640625" style="1" bestFit="1" customWidth="1"/>
    <col min="32" max="32" width="16.1640625" style="1" bestFit="1" customWidth="1"/>
    <col min="33" max="35" width="16.5" style="1" bestFit="1" customWidth="1"/>
    <col min="36" max="36" width="17.1640625" style="1" bestFit="1" customWidth="1"/>
    <col min="37" max="37" width="18.33203125" style="1" bestFit="1" customWidth="1"/>
    <col min="38" max="16384" width="8.83203125" style="1"/>
  </cols>
  <sheetData>
    <row r="1" spans="1:37">
      <c r="A1" s="5" t="s">
        <v>6</v>
      </c>
      <c r="B1" s="5" t="s">
        <v>5</v>
      </c>
      <c r="C1" s="5" t="s">
        <v>4</v>
      </c>
      <c r="D1" s="7" t="s">
        <v>3</v>
      </c>
      <c r="E1" s="5" t="s">
        <v>2</v>
      </c>
      <c r="F1" s="5" t="s">
        <v>1</v>
      </c>
      <c r="G1" s="5" t="s">
        <v>8</v>
      </c>
      <c r="H1" s="5" t="s">
        <v>7</v>
      </c>
      <c r="I1" s="5" t="s">
        <v>0</v>
      </c>
      <c r="J1" s="5"/>
      <c r="K1" s="5"/>
      <c r="L1" s="5"/>
      <c r="M1" s="5"/>
      <c r="N1" s="7"/>
      <c r="O1" s="5"/>
      <c r="P1" s="5"/>
      <c r="Q1" s="5"/>
      <c r="R1" s="5"/>
      <c r="S1" s="5"/>
      <c r="T1" s="5"/>
      <c r="U1" s="4"/>
      <c r="V1" s="5"/>
      <c r="Y1" s="5"/>
      <c r="Z1" s="5"/>
      <c r="AA1" s="5"/>
      <c r="AB1" s="5"/>
      <c r="AC1" s="7"/>
      <c r="AD1" s="5"/>
      <c r="AE1" s="5"/>
      <c r="AF1" s="5"/>
      <c r="AG1" s="5"/>
      <c r="AH1" s="5"/>
      <c r="AI1" s="5"/>
      <c r="AJ1" s="4"/>
      <c r="AK1" s="5"/>
    </row>
    <row r="2" spans="1:37">
      <c r="A2" s="3">
        <v>1</v>
      </c>
      <c r="B2" s="8">
        <v>162</v>
      </c>
      <c r="C2" s="8">
        <v>63</v>
      </c>
      <c r="D2" s="8">
        <v>24.005486968449926</v>
      </c>
      <c r="E2" s="9">
        <v>1</v>
      </c>
      <c r="F2" s="9">
        <v>21</v>
      </c>
      <c r="G2" s="6">
        <v>5836.7142857142853</v>
      </c>
      <c r="H2" s="10">
        <v>1.736842105263158</v>
      </c>
      <c r="I2" s="6">
        <v>4</v>
      </c>
    </row>
    <row r="3" spans="1:37">
      <c r="A3" s="3">
        <v>2</v>
      </c>
      <c r="B3" s="8">
        <v>156</v>
      </c>
      <c r="C3" s="8">
        <v>47</v>
      </c>
      <c r="D3" s="8">
        <v>19.312952005259696</v>
      </c>
      <c r="E3" s="9">
        <v>2</v>
      </c>
      <c r="F3" s="9">
        <v>19</v>
      </c>
      <c r="G3" s="13">
        <v>3905</v>
      </c>
      <c r="H3" s="10">
        <v>5.3157894736842106</v>
      </c>
      <c r="I3" s="11">
        <v>8</v>
      </c>
    </row>
    <row r="4" spans="1:37">
      <c r="A4" s="3">
        <v>3</v>
      </c>
      <c r="B4" s="8">
        <v>160.9</v>
      </c>
      <c r="C4" s="8">
        <v>53.7</v>
      </c>
      <c r="D4" s="8">
        <v>20.716793333590523</v>
      </c>
      <c r="E4" s="9">
        <v>2</v>
      </c>
      <c r="F4" s="9">
        <v>21</v>
      </c>
      <c r="G4" s="6">
        <v>6148.7142857142853</v>
      </c>
      <c r="H4" s="10">
        <v>2.5789473684210527</v>
      </c>
      <c r="I4" s="11">
        <v>10</v>
      </c>
    </row>
    <row r="5" spans="1:37">
      <c r="A5" s="3">
        <v>4</v>
      </c>
      <c r="B5" s="8">
        <v>179.5</v>
      </c>
      <c r="C5" s="8">
        <v>72.3</v>
      </c>
      <c r="D5" s="8">
        <f>C5/(B5*B5)*10000</f>
        <v>22.439304474670433</v>
      </c>
      <c r="E5" s="9">
        <v>1</v>
      </c>
      <c r="F5" s="9">
        <v>22</v>
      </c>
      <c r="G5" s="6">
        <v>4409</v>
      </c>
      <c r="H5" s="10">
        <v>3.4736842105263159</v>
      </c>
      <c r="I5" s="6">
        <v>35.700000000000003</v>
      </c>
    </row>
    <row r="6" spans="1:37">
      <c r="A6" s="3">
        <v>5</v>
      </c>
      <c r="B6" s="8">
        <v>157.9</v>
      </c>
      <c r="C6" s="8">
        <v>53.8</v>
      </c>
      <c r="D6" s="8">
        <v>21.6</v>
      </c>
      <c r="E6" s="4">
        <v>2</v>
      </c>
      <c r="F6" s="4">
        <v>19</v>
      </c>
      <c r="G6" s="6">
        <v>7834</v>
      </c>
      <c r="H6" s="10">
        <v>4.0526315789473681</v>
      </c>
      <c r="I6" s="11">
        <v>36</v>
      </c>
    </row>
    <row r="7" spans="1:37">
      <c r="A7" s="3">
        <v>6</v>
      </c>
      <c r="B7" s="8">
        <v>170</v>
      </c>
      <c r="C7" s="8">
        <v>69.400000000000006</v>
      </c>
      <c r="D7" s="8">
        <f>C7/(B7*B7)*10000</f>
        <v>24.013840830449826</v>
      </c>
      <c r="E7" s="9">
        <v>2</v>
      </c>
      <c r="F7" s="9">
        <v>21</v>
      </c>
      <c r="G7" s="13">
        <v>7934</v>
      </c>
      <c r="H7" s="10">
        <v>1.6842105263157894</v>
      </c>
      <c r="I7" s="11">
        <v>39.200000000000003</v>
      </c>
    </row>
    <row r="8" spans="1:37">
      <c r="A8" s="3">
        <v>7</v>
      </c>
      <c r="B8" s="8">
        <v>173.1</v>
      </c>
      <c r="C8" s="8">
        <v>67</v>
      </c>
      <c r="D8" s="8">
        <v>22.4</v>
      </c>
      <c r="E8" s="4">
        <v>1</v>
      </c>
      <c r="F8" s="4">
        <v>18</v>
      </c>
      <c r="G8" s="6">
        <v>4218.2857142857101</v>
      </c>
      <c r="H8" s="10">
        <v>2.8421052631578947</v>
      </c>
      <c r="I8" s="6">
        <f>AVERAGE(13/28*100)</f>
        <v>46.428571428571431</v>
      </c>
    </row>
    <row r="9" spans="1:37">
      <c r="A9" s="3">
        <v>8</v>
      </c>
      <c r="B9" s="8">
        <v>170.5</v>
      </c>
      <c r="C9" s="8">
        <v>65.099999999999994</v>
      </c>
      <c r="D9" s="8">
        <v>22.4</v>
      </c>
      <c r="E9" s="4">
        <v>1</v>
      </c>
      <c r="F9" s="4">
        <v>27</v>
      </c>
      <c r="G9" s="6">
        <v>7075</v>
      </c>
      <c r="H9" s="10">
        <v>2.736842105263158</v>
      </c>
      <c r="I9" s="11">
        <f>AVERAGE(13/28*100)</f>
        <v>46.428571428571431</v>
      </c>
    </row>
    <row r="10" spans="1:37">
      <c r="A10" s="3">
        <v>9</v>
      </c>
      <c r="B10" s="8">
        <v>160</v>
      </c>
      <c r="C10" s="8">
        <v>47.8</v>
      </c>
      <c r="D10" s="8">
        <v>18.671875</v>
      </c>
      <c r="E10" s="4">
        <v>2</v>
      </c>
      <c r="F10" s="4">
        <v>20</v>
      </c>
      <c r="G10" s="6">
        <v>7379.5714285714284</v>
      </c>
      <c r="H10" s="10">
        <v>2.5789473684210527</v>
      </c>
      <c r="I10" s="11">
        <f>AVERAGE(13/28*100)</f>
        <v>46.428571428571431</v>
      </c>
    </row>
    <row r="11" spans="1:37">
      <c r="A11" s="3">
        <v>10</v>
      </c>
      <c r="B11" s="8">
        <v>162</v>
      </c>
      <c r="C11" s="8">
        <v>48</v>
      </c>
      <c r="D11" s="8">
        <v>18.289894833104707</v>
      </c>
      <c r="E11" s="9">
        <v>2</v>
      </c>
      <c r="F11" s="9">
        <v>34</v>
      </c>
      <c r="G11" s="6">
        <v>7722</v>
      </c>
      <c r="H11" s="10">
        <v>4.6315789473684212</v>
      </c>
      <c r="I11" s="11">
        <v>48</v>
      </c>
    </row>
    <row r="12" spans="1:37">
      <c r="A12" s="3">
        <v>11</v>
      </c>
      <c r="B12" s="8">
        <v>163</v>
      </c>
      <c r="C12" s="8">
        <v>57</v>
      </c>
      <c r="D12" s="8">
        <v>21.453573713726524</v>
      </c>
      <c r="E12" s="9">
        <v>2</v>
      </c>
      <c r="F12" s="9">
        <v>21</v>
      </c>
      <c r="G12" s="13">
        <v>5993</v>
      </c>
      <c r="H12" s="10">
        <v>2.4210526315789473</v>
      </c>
      <c r="I12" s="11">
        <v>52.38</v>
      </c>
    </row>
    <row r="13" spans="1:37">
      <c r="A13" s="3">
        <v>12</v>
      </c>
      <c r="B13" s="8">
        <v>157.1</v>
      </c>
      <c r="C13" s="8">
        <v>46.1</v>
      </c>
      <c r="D13" s="8">
        <v>18.678782078579733</v>
      </c>
      <c r="E13" s="4">
        <v>2</v>
      </c>
      <c r="F13" s="4">
        <v>21</v>
      </c>
      <c r="G13" s="13">
        <v>4576.2857142857147</v>
      </c>
      <c r="H13" s="10">
        <v>3.1578947368421053</v>
      </c>
      <c r="I13" s="11">
        <f>AVERAGE(15/28*100)</f>
        <v>53.571428571428569</v>
      </c>
    </row>
    <row r="14" spans="1:37">
      <c r="A14" s="3">
        <v>13</v>
      </c>
      <c r="B14" s="8">
        <v>153</v>
      </c>
      <c r="C14" s="8">
        <v>48.8</v>
      </c>
      <c r="D14" s="8">
        <v>20.8</v>
      </c>
      <c r="E14" s="4">
        <v>2</v>
      </c>
      <c r="F14" s="4">
        <v>21</v>
      </c>
      <c r="G14" s="13">
        <v>4785</v>
      </c>
      <c r="H14" s="10">
        <v>3.2105263157894739</v>
      </c>
      <c r="I14" s="11">
        <f>AVERAGE(15/28*100)</f>
        <v>53.571428571428569</v>
      </c>
    </row>
    <row r="15" spans="1:37">
      <c r="A15" s="3">
        <v>14</v>
      </c>
      <c r="B15" s="8">
        <v>174</v>
      </c>
      <c r="C15" s="8">
        <v>68</v>
      </c>
      <c r="D15" s="8">
        <v>22.460034350640772</v>
      </c>
      <c r="E15" s="9">
        <v>1</v>
      </c>
      <c r="F15" s="9">
        <v>18</v>
      </c>
      <c r="G15" s="6">
        <v>5207.5714285714284</v>
      </c>
      <c r="H15" s="10">
        <v>1.9473684210526316</v>
      </c>
      <c r="I15" s="6">
        <v>53.571428571428569</v>
      </c>
    </row>
    <row r="16" spans="1:37">
      <c r="A16" s="3">
        <v>15</v>
      </c>
      <c r="B16" s="8">
        <v>170</v>
      </c>
      <c r="C16" s="8">
        <v>55</v>
      </c>
      <c r="D16" s="8">
        <v>19.031141868512112</v>
      </c>
      <c r="E16" s="9">
        <v>2</v>
      </c>
      <c r="F16" s="9">
        <v>19</v>
      </c>
      <c r="G16" s="6">
        <v>5388</v>
      </c>
      <c r="H16" s="10">
        <v>3.263157894736842</v>
      </c>
      <c r="I16" s="11">
        <v>54</v>
      </c>
    </row>
    <row r="17" spans="1:9">
      <c r="A17" s="3">
        <v>16</v>
      </c>
      <c r="B17" s="8">
        <v>162</v>
      </c>
      <c r="C17" s="8">
        <v>64</v>
      </c>
      <c r="D17" s="8">
        <v>24.386526444139609</v>
      </c>
      <c r="E17" s="9">
        <v>1</v>
      </c>
      <c r="F17" s="9">
        <v>18</v>
      </c>
      <c r="G17" s="6">
        <v>5292</v>
      </c>
      <c r="H17" s="10">
        <v>3.5789473684210527</v>
      </c>
      <c r="I17" s="11">
        <v>57</v>
      </c>
    </row>
    <row r="18" spans="1:9">
      <c r="A18" s="3">
        <v>17</v>
      </c>
      <c r="B18" s="8">
        <v>159.1</v>
      </c>
      <c r="C18" s="8">
        <v>53</v>
      </c>
      <c r="D18" s="8">
        <v>21</v>
      </c>
      <c r="E18" s="4">
        <v>2</v>
      </c>
      <c r="F18" s="4">
        <v>21</v>
      </c>
      <c r="G18" s="6">
        <v>4958.2857142857101</v>
      </c>
      <c r="H18" s="10">
        <v>2.7894736842105261</v>
      </c>
      <c r="I18" s="6">
        <f>AVERAGE(16/28*100)</f>
        <v>57.142857142857139</v>
      </c>
    </row>
    <row r="19" spans="1:9">
      <c r="A19" s="3">
        <v>18</v>
      </c>
      <c r="B19" s="8">
        <v>159.30000000000001</v>
      </c>
      <c r="C19" s="8">
        <v>52.8</v>
      </c>
      <c r="D19" s="8">
        <v>20.8</v>
      </c>
      <c r="E19" s="4">
        <v>2</v>
      </c>
      <c r="F19" s="4">
        <v>19</v>
      </c>
      <c r="G19" s="6">
        <v>6639.7142857142899</v>
      </c>
      <c r="H19" s="10">
        <v>4.4736842105263159</v>
      </c>
      <c r="I19" s="6">
        <f>AVERAGE(16/28*100)</f>
        <v>57.142857142857139</v>
      </c>
    </row>
    <row r="20" spans="1:9">
      <c r="A20" s="3">
        <v>19</v>
      </c>
      <c r="B20" s="8">
        <v>155.19999999999999</v>
      </c>
      <c r="C20" s="8">
        <v>46</v>
      </c>
      <c r="D20" s="8">
        <v>19.100000000000001</v>
      </c>
      <c r="E20" s="4">
        <v>2</v>
      </c>
      <c r="F20" s="4">
        <v>21</v>
      </c>
      <c r="G20" s="6">
        <v>5094.1428571428596</v>
      </c>
      <c r="H20" s="10">
        <v>3.4210526315789473</v>
      </c>
      <c r="I20" s="6">
        <f>AVERAGE(17/28*100)</f>
        <v>60.714285714285708</v>
      </c>
    </row>
    <row r="21" spans="1:9">
      <c r="A21" s="3">
        <v>20</v>
      </c>
      <c r="B21" s="8">
        <v>153.9</v>
      </c>
      <c r="C21" s="8">
        <v>51.4</v>
      </c>
      <c r="D21" s="8">
        <f>C21/(B21*B21)*10000</f>
        <v>21.701306427090998</v>
      </c>
      <c r="E21" s="9">
        <v>2</v>
      </c>
      <c r="F21" s="9">
        <v>21</v>
      </c>
      <c r="G21" s="6">
        <v>7964</v>
      </c>
      <c r="H21" s="10">
        <v>3.1578947368421053</v>
      </c>
      <c r="I21" s="6">
        <v>64.2</v>
      </c>
    </row>
    <row r="22" spans="1:9">
      <c r="A22" s="3">
        <v>21</v>
      </c>
      <c r="B22" s="8">
        <v>160.69999999999999</v>
      </c>
      <c r="C22" s="8">
        <v>54.1</v>
      </c>
      <c r="D22" s="8">
        <v>20.9</v>
      </c>
      <c r="E22" s="4">
        <v>2</v>
      </c>
      <c r="F22" s="4">
        <v>20</v>
      </c>
      <c r="G22" s="13">
        <v>6363</v>
      </c>
      <c r="H22" s="10">
        <v>2.4736842105263159</v>
      </c>
      <c r="I22" s="11">
        <f>AVERAGE(18/28*100)</f>
        <v>64.285714285714292</v>
      </c>
    </row>
    <row r="23" spans="1:9">
      <c r="A23" s="3">
        <v>22</v>
      </c>
      <c r="B23" s="8">
        <v>160.80000000000001</v>
      </c>
      <c r="C23" s="8">
        <v>57.5</v>
      </c>
      <c r="D23" s="8">
        <v>22.182786157941436</v>
      </c>
      <c r="E23" s="9">
        <v>2</v>
      </c>
      <c r="F23" s="9">
        <v>19</v>
      </c>
      <c r="G23" s="6">
        <v>4553.2857142857147</v>
      </c>
      <c r="H23" s="10">
        <v>3.6315789473684212</v>
      </c>
      <c r="I23" s="6">
        <v>65</v>
      </c>
    </row>
    <row r="24" spans="1:9">
      <c r="A24" s="3">
        <v>23</v>
      </c>
      <c r="B24" s="8">
        <v>156</v>
      </c>
      <c r="C24" s="8">
        <v>54.9</v>
      </c>
      <c r="D24" s="8">
        <f>C24/(B24*B24)*10000</f>
        <v>22.559171597633135</v>
      </c>
      <c r="E24" s="9">
        <v>2</v>
      </c>
      <c r="F24" s="9">
        <v>20</v>
      </c>
      <c r="G24" s="13">
        <v>5937</v>
      </c>
      <c r="H24" s="10">
        <v>1.631578947368421</v>
      </c>
      <c r="I24" s="6">
        <v>67.8</v>
      </c>
    </row>
    <row r="25" spans="1:9">
      <c r="A25" s="3">
        <v>24</v>
      </c>
      <c r="B25" s="8">
        <v>158</v>
      </c>
      <c r="C25" s="8">
        <v>54</v>
      </c>
      <c r="D25" s="8">
        <v>21.631148854350261</v>
      </c>
      <c r="E25" s="9">
        <v>2</v>
      </c>
      <c r="F25" s="9">
        <v>21</v>
      </c>
      <c r="G25" s="6">
        <v>5803.2857142857147</v>
      </c>
      <c r="H25" s="10">
        <v>1.4736842105263157</v>
      </c>
      <c r="I25" s="6">
        <v>68</v>
      </c>
    </row>
    <row r="26" spans="1:9">
      <c r="A26" s="3">
        <v>25</v>
      </c>
      <c r="B26" s="8">
        <v>177.3</v>
      </c>
      <c r="C26" s="8">
        <v>113.4</v>
      </c>
      <c r="D26" s="8">
        <f>C26/(B26*B26)*10000</f>
        <v>36.074106521683113</v>
      </c>
      <c r="E26" s="9">
        <v>1</v>
      </c>
      <c r="F26" s="9">
        <v>19</v>
      </c>
      <c r="G26" s="6">
        <v>2026</v>
      </c>
      <c r="H26" s="10">
        <v>2.6315789473684212</v>
      </c>
      <c r="I26" s="11">
        <v>71.400000000000006</v>
      </c>
    </row>
    <row r="27" spans="1:9">
      <c r="A27" s="3">
        <v>26</v>
      </c>
      <c r="B27" s="8">
        <v>156.9</v>
      </c>
      <c r="C27" s="8">
        <v>52.2</v>
      </c>
      <c r="D27" s="8">
        <f>C27/(B27*B27)*10000</f>
        <v>21.204332995770102</v>
      </c>
      <c r="E27" s="9">
        <v>2</v>
      </c>
      <c r="F27" s="9">
        <v>20</v>
      </c>
      <c r="G27" s="6">
        <v>3216</v>
      </c>
      <c r="H27" s="10">
        <v>3.4210526315789473</v>
      </c>
      <c r="I27" s="6">
        <v>71.400000000000006</v>
      </c>
    </row>
    <row r="28" spans="1:9">
      <c r="A28" s="3">
        <v>27</v>
      </c>
      <c r="B28" s="8">
        <v>176.3</v>
      </c>
      <c r="C28" s="8">
        <v>59.2</v>
      </c>
      <c r="D28" s="8">
        <f>C28/(B28*B28)*10000</f>
        <v>19.046583374327458</v>
      </c>
      <c r="E28" s="9">
        <v>1</v>
      </c>
      <c r="F28" s="9">
        <v>20</v>
      </c>
      <c r="G28" s="6">
        <v>5503</v>
      </c>
      <c r="H28" s="10">
        <v>4.4210526315789478</v>
      </c>
      <c r="I28" s="11">
        <v>71.400000000000006</v>
      </c>
    </row>
    <row r="29" spans="1:9">
      <c r="A29" s="3">
        <v>28</v>
      </c>
      <c r="B29" s="8">
        <v>149</v>
      </c>
      <c r="C29" s="8">
        <v>44.5</v>
      </c>
      <c r="D29" s="8">
        <v>20.044142155758749</v>
      </c>
      <c r="E29" s="4">
        <v>2</v>
      </c>
      <c r="F29" s="4">
        <v>21</v>
      </c>
      <c r="G29" s="13">
        <v>6211.5714285714284</v>
      </c>
      <c r="H29" s="10">
        <v>3.8421052631578947</v>
      </c>
      <c r="I29" s="11">
        <f>AVERAGE(20/28*100)</f>
        <v>71.428571428571431</v>
      </c>
    </row>
    <row r="30" spans="1:9">
      <c r="A30" s="3">
        <v>29</v>
      </c>
      <c r="B30" s="8">
        <v>155</v>
      </c>
      <c r="C30" s="8">
        <v>42</v>
      </c>
      <c r="D30" s="8">
        <v>17.481789802289281</v>
      </c>
      <c r="E30" s="9">
        <v>2</v>
      </c>
      <c r="F30" s="9">
        <v>21</v>
      </c>
      <c r="G30" s="6">
        <v>5269.5</v>
      </c>
      <c r="H30" s="10">
        <v>2.2105263157894739</v>
      </c>
      <c r="I30" s="6">
        <v>73.391300000000001</v>
      </c>
    </row>
    <row r="31" spans="1:9">
      <c r="A31" s="3">
        <v>30</v>
      </c>
      <c r="B31" s="8">
        <v>152.1</v>
      </c>
      <c r="C31" s="8">
        <v>51.2</v>
      </c>
      <c r="D31" s="8">
        <v>22.2</v>
      </c>
      <c r="E31" s="4">
        <v>2</v>
      </c>
      <c r="F31" s="4">
        <v>21</v>
      </c>
      <c r="G31" s="6">
        <v>2576</v>
      </c>
      <c r="H31" s="10">
        <v>2.7894736842105261</v>
      </c>
      <c r="I31" s="11">
        <f>AVERAGE(21/28*100)</f>
        <v>75</v>
      </c>
    </row>
    <row r="32" spans="1:9">
      <c r="A32" s="3">
        <v>31</v>
      </c>
      <c r="B32" s="8">
        <v>159.5</v>
      </c>
      <c r="C32" s="8">
        <v>47.9</v>
      </c>
      <c r="D32" s="8">
        <v>18.8</v>
      </c>
      <c r="E32" s="4">
        <v>2</v>
      </c>
      <c r="F32" s="4">
        <v>20</v>
      </c>
      <c r="G32" s="6">
        <v>7467</v>
      </c>
      <c r="H32" s="10">
        <v>1.3157894736842106</v>
      </c>
      <c r="I32" s="11">
        <f>AVERAGE(21/28*100)</f>
        <v>75</v>
      </c>
    </row>
    <row r="33" spans="1:9">
      <c r="A33" s="3">
        <v>32</v>
      </c>
      <c r="B33" s="8">
        <v>158.80000000000001</v>
      </c>
      <c r="C33" s="8">
        <v>55.7</v>
      </c>
      <c r="D33" s="8">
        <f>C33/(B33*B33)*10000</f>
        <v>22.087888382008639</v>
      </c>
      <c r="E33" s="9">
        <v>2</v>
      </c>
      <c r="F33" s="9">
        <v>20</v>
      </c>
      <c r="G33" s="6">
        <v>7918</v>
      </c>
      <c r="H33" s="10">
        <v>3.0526315789473686</v>
      </c>
      <c r="I33" s="11">
        <v>75</v>
      </c>
    </row>
    <row r="34" spans="1:9">
      <c r="A34" s="3">
        <v>33</v>
      </c>
      <c r="B34" s="8">
        <v>169</v>
      </c>
      <c r="C34" s="8">
        <v>62</v>
      </c>
      <c r="D34" s="8">
        <v>21.707923392038097</v>
      </c>
      <c r="E34" s="9">
        <v>1</v>
      </c>
      <c r="F34" s="9">
        <v>21</v>
      </c>
      <c r="G34" s="6">
        <v>7911</v>
      </c>
      <c r="H34" s="10">
        <v>2.8947368421052633</v>
      </c>
      <c r="I34" s="13">
        <v>76.190476099999998</v>
      </c>
    </row>
    <row r="35" spans="1:9">
      <c r="A35" s="3">
        <v>34</v>
      </c>
      <c r="B35" s="8">
        <v>148</v>
      </c>
      <c r="C35" s="8">
        <v>43.4</v>
      </c>
      <c r="D35" s="8">
        <f>C35/(B35*B35)*10000</f>
        <v>19.81373265157049</v>
      </c>
      <c r="E35" s="9">
        <v>2</v>
      </c>
      <c r="F35" s="9">
        <v>20</v>
      </c>
      <c r="G35" s="6">
        <v>6326</v>
      </c>
      <c r="H35" s="10">
        <v>1.736842105263158</v>
      </c>
      <c r="I35" s="11">
        <v>78.5</v>
      </c>
    </row>
    <row r="36" spans="1:9">
      <c r="A36" s="3">
        <v>35</v>
      </c>
      <c r="B36" s="8">
        <v>172.4</v>
      </c>
      <c r="C36" s="8">
        <v>59.7</v>
      </c>
      <c r="D36" s="8">
        <v>20.08629367843627</v>
      </c>
      <c r="E36" s="4">
        <v>1</v>
      </c>
      <c r="F36" s="4">
        <v>21</v>
      </c>
      <c r="G36" s="6">
        <v>8106.4285714285716</v>
      </c>
      <c r="H36" s="10">
        <v>1.631578947368421</v>
      </c>
      <c r="I36" s="6">
        <f>AVERAGE(16/20*100)</f>
        <v>80</v>
      </c>
    </row>
    <row r="37" spans="1:9">
      <c r="A37" s="3">
        <v>36</v>
      </c>
      <c r="B37" s="8">
        <v>147.30000000000001</v>
      </c>
      <c r="C37" s="8">
        <v>38.799999999999997</v>
      </c>
      <c r="D37" s="8">
        <f>C37/(B37*B37)*10000</f>
        <v>17.882417573807601</v>
      </c>
      <c r="E37" s="9">
        <v>2</v>
      </c>
      <c r="F37" s="9">
        <v>20</v>
      </c>
      <c r="G37" s="13">
        <v>6910</v>
      </c>
      <c r="H37" s="10">
        <v>2.4736842105263159</v>
      </c>
      <c r="I37" s="11">
        <v>82.1</v>
      </c>
    </row>
    <row r="38" spans="1:9">
      <c r="A38" s="3">
        <v>37</v>
      </c>
      <c r="B38" s="8">
        <v>169.5</v>
      </c>
      <c r="C38" s="8">
        <v>62.7</v>
      </c>
      <c r="D38" s="8">
        <v>21.8</v>
      </c>
      <c r="E38" s="4">
        <v>1</v>
      </c>
      <c r="F38" s="4">
        <v>21</v>
      </c>
      <c r="G38" s="19">
        <v>8216</v>
      </c>
      <c r="H38" s="10">
        <v>3.6842105263157894</v>
      </c>
      <c r="I38" s="13">
        <f>AVERAGE(23/28*100)</f>
        <v>82.142857142857139</v>
      </c>
    </row>
    <row r="39" spans="1:9">
      <c r="A39" s="3">
        <v>38</v>
      </c>
      <c r="B39" s="8">
        <v>164</v>
      </c>
      <c r="C39" s="8">
        <v>59</v>
      </c>
      <c r="D39" s="8">
        <v>21.936347412254616</v>
      </c>
      <c r="E39" s="9">
        <v>2</v>
      </c>
      <c r="F39" s="9">
        <v>19</v>
      </c>
      <c r="G39" s="13">
        <v>3887</v>
      </c>
      <c r="H39" s="10">
        <v>2.5263157894736841</v>
      </c>
      <c r="I39" s="13">
        <v>83</v>
      </c>
    </row>
    <row r="40" spans="1:9">
      <c r="A40" s="3">
        <v>39</v>
      </c>
      <c r="B40" s="8">
        <v>150.69999999999999</v>
      </c>
      <c r="C40" s="8">
        <v>42.7</v>
      </c>
      <c r="D40" s="8">
        <v>18.899999999999999</v>
      </c>
      <c r="E40" s="4">
        <v>2</v>
      </c>
      <c r="F40" s="4">
        <v>21</v>
      </c>
      <c r="G40" s="13">
        <v>7326.7142857142899</v>
      </c>
      <c r="H40" s="10">
        <v>3.3157894736842106</v>
      </c>
      <c r="I40" s="6">
        <f>AVERAGE(25/28*100)</f>
        <v>89.285714285714292</v>
      </c>
    </row>
    <row r="41" spans="1:9">
      <c r="A41" s="3">
        <v>40</v>
      </c>
      <c r="B41" s="8">
        <v>160</v>
      </c>
      <c r="C41" s="8">
        <v>54.9</v>
      </c>
      <c r="D41" s="8">
        <v>21.445312499999996</v>
      </c>
      <c r="E41" s="9">
        <v>2</v>
      </c>
      <c r="F41" s="9">
        <v>18</v>
      </c>
      <c r="G41" s="6">
        <v>3795.1428571428573</v>
      </c>
      <c r="H41" s="10">
        <v>2.2105263157894739</v>
      </c>
      <c r="I41" s="11">
        <v>90</v>
      </c>
    </row>
    <row r="42" spans="1:9">
      <c r="A42" s="3">
        <v>41</v>
      </c>
      <c r="B42" s="8">
        <v>164.6</v>
      </c>
      <c r="C42" s="8">
        <v>51.5</v>
      </c>
      <c r="D42" s="8">
        <v>18.916437098255283</v>
      </c>
      <c r="E42" s="9">
        <v>2</v>
      </c>
      <c r="F42" s="9">
        <v>20</v>
      </c>
      <c r="G42" s="6">
        <v>5827.1428571428569</v>
      </c>
      <c r="H42" s="10">
        <v>1.9473684210526316</v>
      </c>
      <c r="I42" s="6">
        <v>90</v>
      </c>
    </row>
    <row r="43" spans="1:9">
      <c r="A43" s="3">
        <v>42</v>
      </c>
      <c r="B43" s="8">
        <v>160.4</v>
      </c>
      <c r="C43" s="8">
        <v>56.8</v>
      </c>
      <c r="D43" s="8">
        <v>22.07697713322678</v>
      </c>
      <c r="E43" s="4">
        <v>2</v>
      </c>
      <c r="F43" s="4">
        <v>21</v>
      </c>
      <c r="G43" s="6">
        <v>6608.2857142857147</v>
      </c>
      <c r="H43" s="10">
        <v>4</v>
      </c>
      <c r="I43" s="6">
        <f>AVERAGE(26/28*100)</f>
        <v>92.857142857142861</v>
      </c>
    </row>
    <row r="44" spans="1:9">
      <c r="A44" s="3">
        <v>43</v>
      </c>
      <c r="B44" s="8">
        <v>168.5</v>
      </c>
      <c r="C44" s="8">
        <v>63.3</v>
      </c>
      <c r="D44" s="8">
        <v>22.294816367142442</v>
      </c>
      <c r="E44" s="4">
        <v>1</v>
      </c>
      <c r="F44" s="4">
        <v>19</v>
      </c>
      <c r="G44" s="6">
        <v>6908.2857142857147</v>
      </c>
      <c r="H44" s="10">
        <v>3.5263157894736841</v>
      </c>
      <c r="I44" s="11">
        <f>AVERAGE(14/15*100)</f>
        <v>93.333333333333329</v>
      </c>
    </row>
    <row r="45" spans="1:9">
      <c r="A45" s="3">
        <v>44</v>
      </c>
      <c r="B45" s="8">
        <v>154.19999999999999</v>
      </c>
      <c r="C45" s="8">
        <v>51.4</v>
      </c>
      <c r="D45" s="8">
        <v>21.673132062742454</v>
      </c>
      <c r="E45" s="9">
        <v>2</v>
      </c>
      <c r="F45" s="9">
        <v>22</v>
      </c>
      <c r="G45" s="6">
        <v>7220.7142857142853</v>
      </c>
      <c r="H45" s="10">
        <v>2.7894736842105261</v>
      </c>
      <c r="I45" s="6">
        <v>95</v>
      </c>
    </row>
    <row r="46" spans="1:9">
      <c r="A46" s="3">
        <v>45</v>
      </c>
      <c r="B46" s="8">
        <v>172.8</v>
      </c>
      <c r="C46" s="8">
        <v>63.4</v>
      </c>
      <c r="D46" s="8">
        <v>21.183467539844298</v>
      </c>
      <c r="E46" s="9">
        <v>1</v>
      </c>
      <c r="F46" s="9">
        <v>19</v>
      </c>
      <c r="G46" s="13">
        <v>8024.4285714285716</v>
      </c>
      <c r="H46" s="10">
        <v>3</v>
      </c>
      <c r="I46" s="11">
        <v>95</v>
      </c>
    </row>
    <row r="47" spans="1:9">
      <c r="A47" s="3">
        <v>46</v>
      </c>
      <c r="B47" s="8">
        <v>173.1</v>
      </c>
      <c r="C47" s="8">
        <v>52.6</v>
      </c>
      <c r="D47" s="8">
        <v>17.600000000000001</v>
      </c>
      <c r="E47" s="4">
        <v>2</v>
      </c>
      <c r="F47" s="4">
        <v>18</v>
      </c>
      <c r="G47" s="6">
        <v>7262</v>
      </c>
      <c r="H47" s="10">
        <v>3.5263157894736841</v>
      </c>
      <c r="I47" s="11">
        <f>AVERAGE(27/28*100)</f>
        <v>96.428571428571431</v>
      </c>
    </row>
    <row r="48" spans="1:9">
      <c r="A48" s="3">
        <v>47</v>
      </c>
      <c r="B48" s="8">
        <v>166.7</v>
      </c>
      <c r="C48" s="8">
        <v>50.2</v>
      </c>
      <c r="D48" s="8">
        <v>18.064773368061843</v>
      </c>
      <c r="E48" s="4">
        <v>2</v>
      </c>
      <c r="F48" s="4">
        <v>21</v>
      </c>
      <c r="G48" s="6">
        <v>7914.2857142857147</v>
      </c>
      <c r="H48" s="10">
        <v>1.8421052631578947</v>
      </c>
      <c r="I48" s="6">
        <f>AVERAGE(27/28*100)</f>
        <v>96.428571428571431</v>
      </c>
    </row>
    <row r="49" spans="1:9">
      <c r="A49" s="3">
        <v>48</v>
      </c>
      <c r="B49" s="8">
        <v>170.9</v>
      </c>
      <c r="C49" s="8">
        <v>67.599999999999994</v>
      </c>
      <c r="D49" s="8">
        <v>23.118224410929859</v>
      </c>
      <c r="E49" s="9">
        <v>2</v>
      </c>
      <c r="F49" s="9">
        <v>19</v>
      </c>
      <c r="G49" s="13">
        <v>6100</v>
      </c>
      <c r="H49" s="10">
        <v>3.4210526315789473</v>
      </c>
      <c r="I49" s="11">
        <v>100</v>
      </c>
    </row>
    <row r="50" spans="1:9">
      <c r="A50" s="3">
        <v>49</v>
      </c>
      <c r="B50" s="8">
        <v>156.30000000000001</v>
      </c>
      <c r="C50" s="8">
        <v>51.9</v>
      </c>
      <c r="D50" s="8">
        <v>21.326429980276131</v>
      </c>
      <c r="E50" s="9">
        <v>2</v>
      </c>
      <c r="F50" s="9">
        <v>19</v>
      </c>
      <c r="G50" s="13">
        <v>6133.4285714285716</v>
      </c>
      <c r="H50" s="10">
        <v>2.4736842105263159</v>
      </c>
      <c r="I50" s="13">
        <v>100</v>
      </c>
    </row>
    <row r="51" spans="1:9">
      <c r="A51" s="3">
        <v>50</v>
      </c>
      <c r="B51" s="8">
        <v>166.9</v>
      </c>
      <c r="C51" s="8">
        <v>62.8</v>
      </c>
      <c r="D51" s="8">
        <v>22.51783857434831</v>
      </c>
      <c r="E51" s="9">
        <v>2</v>
      </c>
      <c r="F51" s="9">
        <v>21</v>
      </c>
      <c r="G51" s="6">
        <v>7758.1428569999998</v>
      </c>
      <c r="H51" s="10">
        <v>2.0526315789473686</v>
      </c>
      <c r="I51" s="11">
        <v>100</v>
      </c>
    </row>
    <row r="52" spans="1:9">
      <c r="A52" s="3">
        <v>51</v>
      </c>
      <c r="B52" s="8">
        <v>147.4</v>
      </c>
      <c r="C52" s="8">
        <v>39.9</v>
      </c>
      <c r="D52" s="8">
        <v>18.3644501066887</v>
      </c>
      <c r="E52" s="4">
        <v>2</v>
      </c>
      <c r="F52" s="4">
        <v>21</v>
      </c>
      <c r="G52" s="13">
        <v>7861.8571430000002</v>
      </c>
      <c r="H52" s="10">
        <v>2.0526315789473686</v>
      </c>
      <c r="I52" s="6">
        <v>100</v>
      </c>
    </row>
    <row r="53" spans="1:9">
      <c r="A53" s="3">
        <v>52</v>
      </c>
      <c r="B53" s="8">
        <v>156.19999999999999</v>
      </c>
      <c r="C53" s="8">
        <v>45</v>
      </c>
      <c r="D53" s="8">
        <v>18.491124260355029</v>
      </c>
      <c r="E53" s="9">
        <v>2</v>
      </c>
      <c r="F53" s="9">
        <v>22</v>
      </c>
      <c r="G53" s="20">
        <v>13078.857142857143</v>
      </c>
      <c r="H53" s="10">
        <v>4.2105263157894735</v>
      </c>
      <c r="I53" s="6">
        <v>15</v>
      </c>
    </row>
    <row r="54" spans="1:9">
      <c r="A54" s="3">
        <v>53</v>
      </c>
      <c r="B54" s="8">
        <v>163</v>
      </c>
      <c r="C54" s="8">
        <v>64</v>
      </c>
      <c r="D54" s="8">
        <v>24.088223117166624</v>
      </c>
      <c r="E54" s="9">
        <v>1</v>
      </c>
      <c r="F54" s="9">
        <v>19</v>
      </c>
      <c r="G54" s="20">
        <v>8249</v>
      </c>
      <c r="H54" s="10">
        <v>3.2105263157894739</v>
      </c>
      <c r="I54" s="11">
        <v>17</v>
      </c>
    </row>
    <row r="55" spans="1:9">
      <c r="A55" s="3">
        <v>54</v>
      </c>
      <c r="B55" s="8">
        <v>159.1</v>
      </c>
      <c r="C55" s="8">
        <v>57.8</v>
      </c>
      <c r="D55" s="8">
        <v>22.9</v>
      </c>
      <c r="E55" s="4">
        <v>1</v>
      </c>
      <c r="F55" s="4">
        <v>20</v>
      </c>
      <c r="G55" s="20">
        <v>9054.2860000000001</v>
      </c>
      <c r="H55" s="10">
        <v>1.5789473684210527</v>
      </c>
      <c r="I55" s="6">
        <f>AVERAGE(9/28*100)</f>
        <v>32.142857142857146</v>
      </c>
    </row>
    <row r="56" spans="1:9">
      <c r="A56" s="3">
        <v>55</v>
      </c>
      <c r="B56" s="8">
        <v>154</v>
      </c>
      <c r="C56" s="8">
        <v>49</v>
      </c>
      <c r="D56" s="8">
        <v>20.66115702479339</v>
      </c>
      <c r="E56" s="9">
        <v>2</v>
      </c>
      <c r="F56" s="9">
        <v>20</v>
      </c>
      <c r="G56" s="20">
        <v>8321.8571428571431</v>
      </c>
      <c r="H56" s="10">
        <v>2.9473684210526314</v>
      </c>
      <c r="I56" s="6">
        <v>35.714285714285715</v>
      </c>
    </row>
    <row r="57" spans="1:9">
      <c r="A57" s="3">
        <v>56</v>
      </c>
      <c r="B57" s="8">
        <v>161.19999999999999</v>
      </c>
      <c r="C57" s="8">
        <v>54.1</v>
      </c>
      <c r="D57" s="8">
        <v>20.81935114433314</v>
      </c>
      <c r="E57" s="4">
        <v>2</v>
      </c>
      <c r="F57" s="4">
        <v>21</v>
      </c>
      <c r="G57" s="19">
        <v>8851.2857142857138</v>
      </c>
      <c r="H57" s="10">
        <v>3.1052631578947367</v>
      </c>
      <c r="I57" s="11">
        <f>AVERAGE(10/28*100)</f>
        <v>35.714285714285715</v>
      </c>
    </row>
    <row r="58" spans="1:9">
      <c r="A58" s="3">
        <v>57</v>
      </c>
      <c r="B58" s="8">
        <v>149.5</v>
      </c>
      <c r="C58" s="8">
        <v>44.1</v>
      </c>
      <c r="D58" s="8">
        <v>19.600000000000001</v>
      </c>
      <c r="E58" s="9">
        <v>2</v>
      </c>
      <c r="F58" s="9">
        <v>22</v>
      </c>
      <c r="G58" s="20">
        <v>9604.4285714285706</v>
      </c>
      <c r="H58" s="10">
        <v>1.5789473684210527</v>
      </c>
      <c r="I58" s="11">
        <v>40</v>
      </c>
    </row>
    <row r="59" spans="1:9">
      <c r="A59" s="3">
        <v>58</v>
      </c>
      <c r="B59" s="8">
        <v>160</v>
      </c>
      <c r="C59" s="8">
        <v>48</v>
      </c>
      <c r="D59" s="8">
        <v>18.749999999999996</v>
      </c>
      <c r="E59" s="9">
        <v>2</v>
      </c>
      <c r="F59" s="9">
        <v>19</v>
      </c>
      <c r="G59" s="19">
        <v>9511</v>
      </c>
      <c r="H59" s="10">
        <v>1.5789473684210527</v>
      </c>
      <c r="I59" s="13">
        <v>43</v>
      </c>
    </row>
    <row r="60" spans="1:9">
      <c r="A60" s="3">
        <v>59</v>
      </c>
      <c r="B60" s="8">
        <v>167</v>
      </c>
      <c r="C60" s="8">
        <v>56</v>
      </c>
      <c r="D60" s="8">
        <v>20.07960127648894</v>
      </c>
      <c r="E60" s="9">
        <v>2</v>
      </c>
      <c r="F60" s="9">
        <v>18</v>
      </c>
      <c r="G60" s="20">
        <v>10849.285714285714</v>
      </c>
      <c r="H60" s="10">
        <v>3.3157894736842106</v>
      </c>
      <c r="I60" s="6">
        <v>46.428571428571431</v>
      </c>
    </row>
    <row r="61" spans="1:9">
      <c r="A61" s="3">
        <v>60</v>
      </c>
      <c r="B61" s="8">
        <v>161</v>
      </c>
      <c r="C61" s="8">
        <v>53</v>
      </c>
      <c r="D61" s="8">
        <v>20.446742023841672</v>
      </c>
      <c r="E61" s="9">
        <v>2</v>
      </c>
      <c r="F61" s="9">
        <v>21</v>
      </c>
      <c r="G61" s="20">
        <v>11668.714285714286</v>
      </c>
      <c r="H61" s="10">
        <v>1.7894736842105263</v>
      </c>
      <c r="I61" s="6">
        <v>50</v>
      </c>
    </row>
    <row r="62" spans="1:9">
      <c r="A62" s="3">
        <v>61</v>
      </c>
      <c r="B62" s="8">
        <v>165</v>
      </c>
      <c r="C62" s="8">
        <v>58</v>
      </c>
      <c r="D62" s="8">
        <v>21.30394857667585</v>
      </c>
      <c r="E62" s="9">
        <v>1</v>
      </c>
      <c r="F62" s="9">
        <v>20</v>
      </c>
      <c r="G62" s="20">
        <v>9265.5714285714294</v>
      </c>
      <c r="H62" s="10">
        <v>3.1578947368421053</v>
      </c>
      <c r="I62" s="6">
        <v>53.571428571428569</v>
      </c>
    </row>
    <row r="63" spans="1:9">
      <c r="A63" s="3">
        <v>62</v>
      </c>
      <c r="B63" s="8">
        <v>174.9</v>
      </c>
      <c r="C63" s="8">
        <v>67.599999999999994</v>
      </c>
      <c r="D63" s="8">
        <v>22.0734693877551</v>
      </c>
      <c r="E63" s="9">
        <v>1</v>
      </c>
      <c r="F63" s="9">
        <v>20</v>
      </c>
      <c r="G63" s="20">
        <v>10173.714285714286</v>
      </c>
      <c r="H63" s="10">
        <v>3.4210526315789473</v>
      </c>
      <c r="I63" s="6">
        <v>55</v>
      </c>
    </row>
    <row r="64" spans="1:9">
      <c r="A64" s="3">
        <v>63</v>
      </c>
      <c r="B64" s="8">
        <v>146.1</v>
      </c>
      <c r="C64" s="8">
        <v>40.299999999999997</v>
      </c>
      <c r="D64" s="8">
        <v>18.880114086485914</v>
      </c>
      <c r="E64" s="4">
        <v>2</v>
      </c>
      <c r="F64" s="4">
        <v>21</v>
      </c>
      <c r="G64" s="19">
        <v>11487.142857142857</v>
      </c>
      <c r="H64" s="10">
        <v>2.2105263157894739</v>
      </c>
      <c r="I64" s="13">
        <f>AVERAGE(16/28*100)</f>
        <v>57.142857142857139</v>
      </c>
    </row>
    <row r="65" spans="1:9">
      <c r="A65" s="3">
        <v>64</v>
      </c>
      <c r="B65" s="8">
        <v>179.1</v>
      </c>
      <c r="C65" s="8">
        <v>64.3</v>
      </c>
      <c r="D65" s="8">
        <v>20.045634213626606</v>
      </c>
      <c r="E65" s="4">
        <v>1</v>
      </c>
      <c r="F65" s="4">
        <v>21</v>
      </c>
      <c r="G65" s="20">
        <v>8294.5714285714294</v>
      </c>
      <c r="H65" s="10">
        <v>3.1578947368421053</v>
      </c>
      <c r="I65" s="6">
        <f>AVERAGE(15/26*100)</f>
        <v>57.692307692307686</v>
      </c>
    </row>
    <row r="66" spans="1:9">
      <c r="A66" s="3">
        <v>65</v>
      </c>
      <c r="B66" s="8">
        <v>162.69999999999999</v>
      </c>
      <c r="C66" s="8">
        <v>68.5</v>
      </c>
      <c r="D66" s="8">
        <f>C66/(B66*B66)*10000</f>
        <v>25.877091747323234</v>
      </c>
      <c r="E66" s="9">
        <v>1</v>
      </c>
      <c r="F66" s="9">
        <v>20</v>
      </c>
      <c r="G66" s="20">
        <v>10053</v>
      </c>
      <c r="H66" s="10">
        <v>1.9473684210526316</v>
      </c>
      <c r="I66" s="6">
        <v>60.7</v>
      </c>
    </row>
    <row r="67" spans="1:9">
      <c r="A67" s="3">
        <v>66</v>
      </c>
      <c r="B67" s="8">
        <v>157.1</v>
      </c>
      <c r="C67" s="8">
        <v>52.1</v>
      </c>
      <c r="D67" s="8">
        <v>21.109860006377527</v>
      </c>
      <c r="E67" s="4">
        <v>2</v>
      </c>
      <c r="F67" s="4">
        <v>22</v>
      </c>
      <c r="G67" s="20">
        <v>9691.7142857142862</v>
      </c>
      <c r="H67" s="10">
        <v>2.8947368421052633</v>
      </c>
      <c r="I67" s="11">
        <f>AVERAGE(17/28*100)</f>
        <v>60.714285714285708</v>
      </c>
    </row>
    <row r="68" spans="1:9">
      <c r="A68" s="3">
        <v>67</v>
      </c>
      <c r="B68" s="8">
        <v>157.1</v>
      </c>
      <c r="C68" s="8">
        <v>47</v>
      </c>
      <c r="D68" s="8">
        <v>19.043443767749402</v>
      </c>
      <c r="E68" s="4">
        <v>2</v>
      </c>
      <c r="F68" s="4">
        <v>20</v>
      </c>
      <c r="G68" s="20">
        <v>10294.285714285714</v>
      </c>
      <c r="H68" s="10">
        <v>1.8947368421052631</v>
      </c>
      <c r="I68" s="6">
        <f>AVERAGE(17/27*100)</f>
        <v>62.962962962962962</v>
      </c>
    </row>
    <row r="69" spans="1:9">
      <c r="A69" s="3">
        <v>68</v>
      </c>
      <c r="B69" s="8">
        <v>177</v>
      </c>
      <c r="C69" s="8">
        <v>62</v>
      </c>
      <c r="D69" s="8">
        <v>19.789970953429727</v>
      </c>
      <c r="E69" s="9">
        <v>1</v>
      </c>
      <c r="F69" s="9">
        <v>20</v>
      </c>
      <c r="G69" s="20">
        <v>10011</v>
      </c>
      <c r="H69" s="10">
        <v>2.3157894736842106</v>
      </c>
      <c r="I69" s="11">
        <v>65</v>
      </c>
    </row>
    <row r="70" spans="1:9">
      <c r="A70" s="3">
        <v>69</v>
      </c>
      <c r="B70" s="8">
        <v>177.1</v>
      </c>
      <c r="C70" s="8">
        <v>60.7</v>
      </c>
      <c r="D70" s="8">
        <v>19.353145810809135</v>
      </c>
      <c r="E70" s="4">
        <v>1</v>
      </c>
      <c r="F70" s="4">
        <v>20</v>
      </c>
      <c r="G70" s="19">
        <v>8416.4285714285706</v>
      </c>
      <c r="H70" s="10">
        <v>1.2105263157894737</v>
      </c>
      <c r="I70" s="11">
        <f>AVERAGE(14/21*100)</f>
        <v>66.666666666666657</v>
      </c>
    </row>
    <row r="71" spans="1:9">
      <c r="A71" s="3">
        <v>70</v>
      </c>
      <c r="B71" s="8">
        <v>155.5</v>
      </c>
      <c r="C71" s="8">
        <v>39.799999999999997</v>
      </c>
      <c r="D71" s="8">
        <v>16.459714022807869</v>
      </c>
      <c r="E71" s="4">
        <v>2</v>
      </c>
      <c r="F71" s="4">
        <v>20</v>
      </c>
      <c r="G71" s="20">
        <v>8811.4285714285706</v>
      </c>
      <c r="H71" s="10">
        <v>2.6842105263157894</v>
      </c>
      <c r="I71" s="6">
        <f>AVERAGE(19/28*100)</f>
        <v>67.857142857142861</v>
      </c>
    </row>
    <row r="72" spans="1:9">
      <c r="A72" s="3">
        <v>71</v>
      </c>
      <c r="B72" s="8">
        <v>156.30000000000001</v>
      </c>
      <c r="C72" s="8">
        <v>52.2</v>
      </c>
      <c r="D72" s="8">
        <v>21.3</v>
      </c>
      <c r="E72" s="4">
        <v>2</v>
      </c>
      <c r="F72" s="4">
        <v>20</v>
      </c>
      <c r="G72" s="20">
        <v>9356.7142857142899</v>
      </c>
      <c r="H72" s="10">
        <v>1.8421052631578947</v>
      </c>
      <c r="I72" s="6">
        <f>AVERAGE(19/28*100)</f>
        <v>67.857142857142861</v>
      </c>
    </row>
    <row r="73" spans="1:9">
      <c r="A73" s="3">
        <v>72</v>
      </c>
      <c r="B73" s="8">
        <v>160.30000000000001</v>
      </c>
      <c r="C73" s="8">
        <v>56.5</v>
      </c>
      <c r="D73" s="8">
        <v>21.987781020380918</v>
      </c>
      <c r="E73" s="4">
        <v>2</v>
      </c>
      <c r="F73" s="4">
        <v>20</v>
      </c>
      <c r="G73" s="19">
        <v>9842.1428571428569</v>
      </c>
      <c r="H73" s="10">
        <v>1.736842105263158</v>
      </c>
      <c r="I73" s="13">
        <f>AVERAGE(14/20*100)</f>
        <v>70</v>
      </c>
    </row>
    <row r="74" spans="1:9">
      <c r="A74" s="3">
        <v>73</v>
      </c>
      <c r="B74" s="8">
        <v>156.69999999999999</v>
      </c>
      <c r="C74" s="8">
        <v>52</v>
      </c>
      <c r="D74" s="8">
        <v>21.17704457238457</v>
      </c>
      <c r="E74" s="4">
        <v>2</v>
      </c>
      <c r="F74" s="4">
        <v>21</v>
      </c>
      <c r="G74" s="20">
        <v>10278.571428571429</v>
      </c>
      <c r="H74" s="10">
        <v>3.0526315789473686</v>
      </c>
      <c r="I74" s="6">
        <v>70</v>
      </c>
    </row>
    <row r="75" spans="1:9">
      <c r="A75" s="3">
        <v>74</v>
      </c>
      <c r="B75" s="8">
        <v>163</v>
      </c>
      <c r="C75" s="8">
        <v>49</v>
      </c>
      <c r="D75" s="8">
        <v>18.442545824080696</v>
      </c>
      <c r="E75" s="9">
        <v>2</v>
      </c>
      <c r="F75" s="9">
        <v>19</v>
      </c>
      <c r="G75" s="20">
        <v>9070</v>
      </c>
      <c r="H75" s="10">
        <v>2.3157894736842106</v>
      </c>
      <c r="I75" s="11">
        <v>71</v>
      </c>
    </row>
    <row r="76" spans="1:9">
      <c r="A76" s="3">
        <v>75</v>
      </c>
      <c r="B76" s="8">
        <v>155.1</v>
      </c>
      <c r="C76" s="8">
        <v>53.7</v>
      </c>
      <c r="D76" s="8">
        <v>22.4</v>
      </c>
      <c r="E76" s="4">
        <v>2</v>
      </c>
      <c r="F76" s="4">
        <v>21</v>
      </c>
      <c r="G76" s="20">
        <v>8622.2857142857101</v>
      </c>
      <c r="H76" s="10">
        <v>3.3684210526315788</v>
      </c>
      <c r="I76" s="6">
        <f>AVERAGE(20/28*100)</f>
        <v>71.428571428571431</v>
      </c>
    </row>
    <row r="77" spans="1:9">
      <c r="A77" s="3">
        <v>76</v>
      </c>
      <c r="B77" s="8">
        <v>159.5</v>
      </c>
      <c r="C77" s="8">
        <v>61.5</v>
      </c>
      <c r="D77" s="8">
        <v>24.2</v>
      </c>
      <c r="E77" s="4">
        <v>2</v>
      </c>
      <c r="F77" s="4">
        <v>18</v>
      </c>
      <c r="G77" s="19">
        <v>10719</v>
      </c>
      <c r="H77" s="10">
        <v>3.0526315789473686</v>
      </c>
      <c r="I77" s="11">
        <f>AVERAGE(20/28*100)</f>
        <v>71.428571428571431</v>
      </c>
    </row>
    <row r="78" spans="1:9">
      <c r="A78" s="3">
        <v>77</v>
      </c>
      <c r="B78" s="8">
        <v>159.69999999999999</v>
      </c>
      <c r="C78" s="8">
        <v>55.7</v>
      </c>
      <c r="D78" s="8">
        <v>21.83963434884366</v>
      </c>
      <c r="E78" s="4">
        <v>2</v>
      </c>
      <c r="F78" s="4">
        <v>18</v>
      </c>
      <c r="G78" s="20">
        <v>9351.4285714285706</v>
      </c>
      <c r="H78" s="10">
        <v>3.1052631578947367</v>
      </c>
      <c r="I78" s="11">
        <v>72</v>
      </c>
    </row>
    <row r="79" spans="1:9">
      <c r="A79" s="3">
        <v>78</v>
      </c>
      <c r="B79" s="8">
        <v>153</v>
      </c>
      <c r="C79" s="8">
        <v>39</v>
      </c>
      <c r="D79" s="8">
        <v>16.660258874791747</v>
      </c>
      <c r="E79" s="9">
        <v>2</v>
      </c>
      <c r="F79" s="9">
        <v>21</v>
      </c>
      <c r="G79" s="20">
        <v>14063.2</v>
      </c>
      <c r="H79" s="10">
        <v>1.8947368421052631</v>
      </c>
      <c r="I79" s="6">
        <v>72</v>
      </c>
    </row>
    <row r="80" spans="1:9">
      <c r="A80" s="3">
        <v>79</v>
      </c>
      <c r="B80" s="8">
        <v>163.1</v>
      </c>
      <c r="C80" s="8">
        <v>56.6</v>
      </c>
      <c r="D80" s="8">
        <v>21.276907675888793</v>
      </c>
      <c r="E80" s="4">
        <v>2</v>
      </c>
      <c r="F80" s="4">
        <v>21</v>
      </c>
      <c r="G80" s="20">
        <v>9837.5714285714294</v>
      </c>
      <c r="H80" s="10">
        <v>4.4736842105263159</v>
      </c>
      <c r="I80" s="11">
        <f>AVERAGE(17/23*100)</f>
        <v>73.91304347826086</v>
      </c>
    </row>
    <row r="81" spans="1:9">
      <c r="A81" s="3">
        <v>80</v>
      </c>
      <c r="B81" s="8">
        <v>159.1</v>
      </c>
      <c r="C81" s="8">
        <v>44.9</v>
      </c>
      <c r="D81" s="8">
        <v>17.8</v>
      </c>
      <c r="E81" s="4">
        <v>2</v>
      </c>
      <c r="F81" s="4">
        <v>19</v>
      </c>
      <c r="G81" s="20">
        <v>8570.4285714285706</v>
      </c>
      <c r="H81" s="10">
        <v>2.4210526315789473</v>
      </c>
      <c r="I81" s="6">
        <f>AVERAGE(21/28*100)</f>
        <v>75</v>
      </c>
    </row>
    <row r="82" spans="1:9">
      <c r="A82" s="3">
        <v>81</v>
      </c>
      <c r="B82" s="8">
        <v>156.30000000000001</v>
      </c>
      <c r="C82" s="8">
        <v>52.4</v>
      </c>
      <c r="D82" s="8">
        <f>C82/(B82*B82)*10000</f>
        <v>21.449310245033807</v>
      </c>
      <c r="E82" s="9">
        <v>2</v>
      </c>
      <c r="F82" s="9">
        <v>19</v>
      </c>
      <c r="G82" s="19">
        <v>8800</v>
      </c>
      <c r="H82" s="10">
        <v>3.8421052631578947</v>
      </c>
      <c r="I82" s="11">
        <v>75</v>
      </c>
    </row>
    <row r="83" spans="1:9">
      <c r="A83" s="3">
        <v>82</v>
      </c>
      <c r="B83" s="8">
        <v>156</v>
      </c>
      <c r="C83" s="8">
        <v>49</v>
      </c>
      <c r="D83" s="8">
        <v>20.134779750164363</v>
      </c>
      <c r="E83" s="9">
        <v>2</v>
      </c>
      <c r="F83" s="9">
        <v>20</v>
      </c>
      <c r="G83" s="19">
        <v>11049</v>
      </c>
      <c r="H83" s="10">
        <v>1.9473684210526316</v>
      </c>
      <c r="I83" s="11">
        <v>76</v>
      </c>
    </row>
    <row r="84" spans="1:9">
      <c r="A84" s="3">
        <v>83</v>
      </c>
      <c r="B84" s="8">
        <v>160</v>
      </c>
      <c r="C84" s="8">
        <v>48</v>
      </c>
      <c r="D84" s="8">
        <v>18.749999999999996</v>
      </c>
      <c r="E84" s="9">
        <v>2</v>
      </c>
      <c r="F84" s="9">
        <v>19</v>
      </c>
      <c r="G84" s="19">
        <v>11202</v>
      </c>
      <c r="H84" s="10">
        <v>1.6842105263157894</v>
      </c>
      <c r="I84" s="11">
        <v>77</v>
      </c>
    </row>
    <row r="85" spans="1:9">
      <c r="A85" s="3">
        <v>84</v>
      </c>
      <c r="B85" s="8">
        <v>160.5</v>
      </c>
      <c r="C85" s="8">
        <v>55.4</v>
      </c>
      <c r="D85" s="8">
        <v>21.372632228694879</v>
      </c>
      <c r="E85" s="9">
        <v>2</v>
      </c>
      <c r="F85" s="9">
        <v>21</v>
      </c>
      <c r="G85" s="20">
        <v>15304.285714285714</v>
      </c>
      <c r="H85" s="10">
        <v>2.4210526315789473</v>
      </c>
      <c r="I85" s="6">
        <v>80</v>
      </c>
    </row>
    <row r="86" spans="1:9">
      <c r="A86" s="3">
        <v>85</v>
      </c>
      <c r="B86" s="8">
        <v>161.80000000000001</v>
      </c>
      <c r="C86" s="8">
        <v>55.1</v>
      </c>
      <c r="D86" s="8">
        <f>C86/(B86*B86)*10000</f>
        <v>21.047211454572398</v>
      </c>
      <c r="E86" s="9">
        <v>2</v>
      </c>
      <c r="F86" s="9">
        <v>20</v>
      </c>
      <c r="G86" s="19">
        <v>10314</v>
      </c>
      <c r="H86" s="10">
        <v>1.6842105263157894</v>
      </c>
      <c r="I86" s="13">
        <v>82.1</v>
      </c>
    </row>
    <row r="87" spans="1:9">
      <c r="A87" s="3">
        <v>86</v>
      </c>
      <c r="B87" s="8">
        <v>154</v>
      </c>
      <c r="C87" s="8">
        <v>47.9</v>
      </c>
      <c r="D87" s="8">
        <v>20.2</v>
      </c>
      <c r="E87" s="4">
        <v>2</v>
      </c>
      <c r="F87" s="4">
        <v>19</v>
      </c>
      <c r="G87" s="19">
        <v>11582</v>
      </c>
      <c r="H87" s="10">
        <v>2.2105263157894739</v>
      </c>
      <c r="I87" s="11">
        <f>AVERAGE(23/28*100)</f>
        <v>82.142857142857139</v>
      </c>
    </row>
    <row r="88" spans="1:9">
      <c r="A88" s="3">
        <v>87</v>
      </c>
      <c r="B88" s="8">
        <v>149.9</v>
      </c>
      <c r="C88" s="8">
        <v>60.8</v>
      </c>
      <c r="D88" s="8">
        <v>27.058287913534524</v>
      </c>
      <c r="E88" s="4">
        <v>2</v>
      </c>
      <c r="F88" s="4">
        <v>20</v>
      </c>
      <c r="G88" s="20">
        <v>12270.571428571429</v>
      </c>
      <c r="H88" s="10">
        <v>1.9473684210526316</v>
      </c>
      <c r="I88" s="6">
        <f>AVERAGE(23/28*100)</f>
        <v>82.142857142857139</v>
      </c>
    </row>
    <row r="89" spans="1:9">
      <c r="A89" s="3">
        <v>88</v>
      </c>
      <c r="B89" s="8">
        <v>150.30000000000001</v>
      </c>
      <c r="C89" s="8">
        <v>46.9</v>
      </c>
      <c r="D89" s="8">
        <v>20.844444444444445</v>
      </c>
      <c r="E89" s="9">
        <v>2</v>
      </c>
      <c r="F89" s="9">
        <v>20</v>
      </c>
      <c r="G89" s="19">
        <v>8451.8571428571431</v>
      </c>
      <c r="H89" s="10">
        <v>1.8947368421052631</v>
      </c>
      <c r="I89" s="13">
        <v>85</v>
      </c>
    </row>
    <row r="90" spans="1:9">
      <c r="A90" s="3">
        <v>89</v>
      </c>
      <c r="B90" s="8">
        <v>165.9</v>
      </c>
      <c r="C90" s="8">
        <v>56.6</v>
      </c>
      <c r="D90" s="8">
        <v>20.53999129046306</v>
      </c>
      <c r="E90" s="9">
        <v>2</v>
      </c>
      <c r="F90" s="9">
        <v>21</v>
      </c>
      <c r="G90" s="20">
        <v>11602</v>
      </c>
      <c r="H90" s="10">
        <v>3</v>
      </c>
      <c r="I90" s="11">
        <v>85</v>
      </c>
    </row>
    <row r="91" spans="1:9">
      <c r="A91" s="3">
        <v>90</v>
      </c>
      <c r="B91" s="8">
        <v>158.80000000000001</v>
      </c>
      <c r="C91" s="8">
        <v>49.3</v>
      </c>
      <c r="D91" s="8">
        <f>C91/(B91*B91)*10000</f>
        <v>19.549962248348759</v>
      </c>
      <c r="E91" s="9">
        <v>2</v>
      </c>
      <c r="F91" s="9">
        <v>21</v>
      </c>
      <c r="G91" s="20">
        <v>9243</v>
      </c>
      <c r="H91" s="10">
        <v>1.368421052631579</v>
      </c>
      <c r="I91" s="11">
        <v>89.2</v>
      </c>
    </row>
    <row r="92" spans="1:9">
      <c r="A92" s="3">
        <v>91</v>
      </c>
      <c r="B92" s="8">
        <v>166.4</v>
      </c>
      <c r="C92" s="8">
        <v>69.2</v>
      </c>
      <c r="D92" s="8">
        <v>25</v>
      </c>
      <c r="E92" s="4">
        <v>2</v>
      </c>
      <c r="F92" s="4">
        <v>20</v>
      </c>
      <c r="G92" s="20">
        <v>8758</v>
      </c>
      <c r="H92" s="10">
        <v>1.8947368421052631</v>
      </c>
      <c r="I92" s="11">
        <f>AVERAGE(25/28*100)</f>
        <v>89.285714285714292</v>
      </c>
    </row>
    <row r="93" spans="1:9">
      <c r="A93" s="3">
        <v>92</v>
      </c>
      <c r="B93" s="8">
        <v>159.5</v>
      </c>
      <c r="C93" s="8">
        <v>59.4</v>
      </c>
      <c r="D93" s="8">
        <v>23.3</v>
      </c>
      <c r="E93" s="4">
        <v>2</v>
      </c>
      <c r="F93" s="4">
        <v>21</v>
      </c>
      <c r="G93" s="21">
        <v>9830.8571428571395</v>
      </c>
      <c r="H93" s="10">
        <v>1.263157894736842</v>
      </c>
      <c r="I93" s="6">
        <f>AVERAGE(25/28*100)</f>
        <v>89.285714285714292</v>
      </c>
    </row>
    <row r="94" spans="1:9">
      <c r="A94" s="3">
        <v>93</v>
      </c>
      <c r="B94" s="8">
        <v>169.5</v>
      </c>
      <c r="C94" s="8">
        <v>67.5</v>
      </c>
      <c r="D94" s="8">
        <v>23.356401384083046</v>
      </c>
      <c r="E94" s="9">
        <v>1</v>
      </c>
      <c r="F94" s="9">
        <v>20</v>
      </c>
      <c r="G94" s="19">
        <v>11449.142857142857</v>
      </c>
      <c r="H94" s="10">
        <v>2.1578947368421053</v>
      </c>
      <c r="I94" s="11">
        <v>90</v>
      </c>
    </row>
    <row r="95" spans="1:9">
      <c r="A95" s="3">
        <v>94</v>
      </c>
      <c r="B95" s="8">
        <v>159.9</v>
      </c>
      <c r="C95" s="8">
        <v>48.9</v>
      </c>
      <c r="D95" s="8">
        <v>19.101562499999996</v>
      </c>
      <c r="E95" s="9">
        <v>2</v>
      </c>
      <c r="F95" s="9">
        <v>20</v>
      </c>
      <c r="G95" s="19">
        <v>11826.428571428571</v>
      </c>
      <c r="H95" s="10">
        <v>2.0526315789473686</v>
      </c>
      <c r="I95" s="11">
        <v>90</v>
      </c>
    </row>
    <row r="96" spans="1:9">
      <c r="A96" s="3">
        <v>95</v>
      </c>
      <c r="B96" s="8">
        <v>163.6</v>
      </c>
      <c r="C96" s="8">
        <v>58.5</v>
      </c>
      <c r="D96" s="8">
        <f>C96/(B96*B96)*10000</f>
        <v>21.856935336350215</v>
      </c>
      <c r="E96" s="9">
        <v>2</v>
      </c>
      <c r="F96" s="9">
        <v>21</v>
      </c>
      <c r="G96" s="20">
        <v>12082</v>
      </c>
      <c r="H96" s="10">
        <v>1.631578947368421</v>
      </c>
      <c r="I96" s="6">
        <v>92.8</v>
      </c>
    </row>
    <row r="97" spans="1:9">
      <c r="A97" s="3">
        <v>96</v>
      </c>
      <c r="B97" s="8">
        <v>166.9</v>
      </c>
      <c r="C97" s="8">
        <v>58.1</v>
      </c>
      <c r="D97" s="8">
        <v>20.832586324357276</v>
      </c>
      <c r="E97" s="9">
        <v>2</v>
      </c>
      <c r="F97" s="9">
        <v>20</v>
      </c>
      <c r="G97" s="20">
        <v>10399.428571428571</v>
      </c>
      <c r="H97" s="10">
        <v>1.4210526315789473</v>
      </c>
      <c r="I97" s="6">
        <v>95</v>
      </c>
    </row>
    <row r="98" spans="1:9">
      <c r="A98" s="3">
        <v>97</v>
      </c>
      <c r="B98" s="8">
        <v>176.1</v>
      </c>
      <c r="C98" s="8">
        <v>61.6</v>
      </c>
      <c r="D98" s="8">
        <v>19.886363636363637</v>
      </c>
      <c r="E98" s="9">
        <v>1</v>
      </c>
      <c r="F98" s="9">
        <v>20</v>
      </c>
      <c r="G98" s="20">
        <v>11708.857142857143</v>
      </c>
      <c r="H98" s="10">
        <v>2</v>
      </c>
      <c r="I98" s="6">
        <v>95</v>
      </c>
    </row>
    <row r="99" spans="1:9">
      <c r="A99" s="3">
        <v>98</v>
      </c>
      <c r="B99" s="8">
        <v>162.69999999999999</v>
      </c>
      <c r="C99" s="8">
        <v>71.7</v>
      </c>
      <c r="D99" s="8">
        <f>C99/(B99*B99)*10000</f>
        <v>27.0859485880741</v>
      </c>
      <c r="E99" s="9">
        <v>2</v>
      </c>
      <c r="F99" s="9">
        <v>21</v>
      </c>
      <c r="G99" s="20">
        <v>8402</v>
      </c>
      <c r="H99" s="10">
        <v>1.8947368421052631</v>
      </c>
      <c r="I99" s="6">
        <v>100</v>
      </c>
    </row>
    <row r="100" spans="1:9">
      <c r="A100" s="3">
        <v>99</v>
      </c>
      <c r="B100" s="8">
        <v>157.5</v>
      </c>
      <c r="C100" s="8">
        <v>55.8</v>
      </c>
      <c r="D100" s="8">
        <v>22.352187149495268</v>
      </c>
      <c r="E100" s="9">
        <v>2</v>
      </c>
      <c r="F100" s="9">
        <v>22</v>
      </c>
      <c r="G100" s="20">
        <v>8796.4285714285706</v>
      </c>
      <c r="H100" s="10">
        <v>4.1578947368421053</v>
      </c>
      <c r="I100" s="13">
        <v>100</v>
      </c>
    </row>
    <row r="101" spans="1:9">
      <c r="A101" s="3">
        <v>100</v>
      </c>
      <c r="B101" s="8">
        <v>157</v>
      </c>
      <c r="C101" s="8">
        <v>51.4</v>
      </c>
      <c r="D101" s="8">
        <v>20.852772931964783</v>
      </c>
      <c r="E101" s="9">
        <v>2</v>
      </c>
      <c r="F101" s="9">
        <v>20</v>
      </c>
      <c r="G101" s="20">
        <v>9697.5714285714294</v>
      </c>
      <c r="H101" s="10">
        <v>3.1052631578947367</v>
      </c>
      <c r="I101" s="6">
        <v>100</v>
      </c>
    </row>
    <row r="102" spans="1:9">
      <c r="A102" s="3">
        <v>101</v>
      </c>
      <c r="B102" s="8">
        <v>163.5</v>
      </c>
      <c r="C102" s="8">
        <v>67</v>
      </c>
      <c r="D102" s="8">
        <f>C102/(B102*B102)*10000</f>
        <v>25.063359799493121</v>
      </c>
      <c r="E102" s="9">
        <v>2</v>
      </c>
      <c r="F102" s="9">
        <v>20</v>
      </c>
      <c r="G102" s="19">
        <v>11208</v>
      </c>
      <c r="H102" s="10">
        <v>1.4210526315789473</v>
      </c>
      <c r="I102" s="11">
        <v>100</v>
      </c>
    </row>
    <row r="103" spans="1:9">
      <c r="A103" s="3"/>
      <c r="B103" s="8"/>
      <c r="C103" s="8"/>
      <c r="D103" s="8"/>
      <c r="E103" s="9"/>
      <c r="F103" s="9"/>
      <c r="G103" s="6"/>
      <c r="H103" s="10"/>
      <c r="I103" s="11"/>
    </row>
    <row r="104" spans="1:9">
      <c r="A104" s="3"/>
      <c r="B104" s="8"/>
      <c r="C104" s="8"/>
      <c r="D104" s="8"/>
      <c r="E104" s="9"/>
      <c r="F104" s="9"/>
      <c r="G104" s="6"/>
      <c r="H104" s="10"/>
      <c r="I104" s="11"/>
    </row>
    <row r="105" spans="1:9">
      <c r="A105" s="3"/>
      <c r="B105" s="8"/>
      <c r="C105" s="12"/>
      <c r="D105" s="12"/>
      <c r="E105" s="3"/>
      <c r="F105" s="9"/>
      <c r="G105" s="6"/>
      <c r="H105" s="10"/>
      <c r="I105" s="11"/>
    </row>
    <row r="106" spans="1:9">
      <c r="A106" s="3"/>
      <c r="B106" s="8"/>
      <c r="C106" s="8"/>
      <c r="D106" s="8"/>
      <c r="E106" s="9"/>
      <c r="F106" s="9"/>
      <c r="G106" s="6"/>
      <c r="H106" s="10"/>
      <c r="I106" s="11"/>
    </row>
    <row r="107" spans="1:9">
      <c r="A107" s="3"/>
      <c r="B107" s="8"/>
      <c r="C107" s="8"/>
      <c r="D107" s="8"/>
      <c r="E107" s="9"/>
      <c r="F107" s="9"/>
      <c r="G107" s="13"/>
      <c r="H107" s="10"/>
      <c r="I107" s="13"/>
    </row>
    <row r="108" spans="1:9">
      <c r="A108" s="3"/>
      <c r="B108" s="8"/>
      <c r="C108" s="12"/>
      <c r="D108" s="12"/>
      <c r="E108" s="3"/>
      <c r="F108" s="9"/>
      <c r="G108" s="13"/>
      <c r="H108" s="10"/>
      <c r="I108" s="13"/>
    </row>
    <row r="109" spans="1:9">
      <c r="A109" s="3"/>
      <c r="B109" s="8"/>
      <c r="C109" s="8"/>
      <c r="D109" s="8"/>
      <c r="E109" s="9"/>
      <c r="F109" s="9"/>
      <c r="G109" s="13"/>
      <c r="H109" s="10"/>
      <c r="I109" s="13"/>
    </row>
    <row r="110" spans="1:9">
      <c r="A110" s="3"/>
      <c r="B110" s="8"/>
      <c r="C110" s="8"/>
      <c r="D110" s="8"/>
      <c r="E110" s="9"/>
      <c r="F110" s="9"/>
      <c r="G110" s="13"/>
      <c r="H110" s="10"/>
      <c r="I110" s="13"/>
    </row>
    <row r="111" spans="1:9">
      <c r="A111" s="3"/>
      <c r="B111" s="8"/>
      <c r="C111" s="8"/>
      <c r="D111" s="8"/>
      <c r="E111" s="9"/>
      <c r="F111" s="9"/>
      <c r="G111" s="13"/>
      <c r="H111" s="10"/>
      <c r="I111" s="13"/>
    </row>
    <row r="112" spans="1:9">
      <c r="A112" s="3"/>
      <c r="B112" s="8"/>
      <c r="C112" s="8"/>
      <c r="D112" s="8"/>
      <c r="E112" s="9"/>
      <c r="F112" s="9"/>
      <c r="G112" s="13"/>
      <c r="H112" s="10"/>
      <c r="I112" s="13"/>
    </row>
    <row r="113" spans="1:9">
      <c r="A113" s="3"/>
      <c r="B113" s="8"/>
      <c r="C113" s="8"/>
      <c r="D113" s="8"/>
      <c r="E113" s="9"/>
      <c r="F113" s="9"/>
      <c r="G113" s="13"/>
      <c r="H113" s="10"/>
      <c r="I113" s="13"/>
    </row>
    <row r="114" spans="1:9">
      <c r="A114" s="3"/>
      <c r="B114" s="8"/>
      <c r="C114" s="8"/>
      <c r="D114" s="8"/>
      <c r="E114" s="9"/>
      <c r="F114" s="9"/>
      <c r="G114" s="13"/>
      <c r="H114" s="10"/>
      <c r="I114" s="13"/>
    </row>
    <row r="115" spans="1:9">
      <c r="A115" s="3"/>
      <c r="B115" s="8"/>
      <c r="C115" s="8"/>
      <c r="D115" s="8"/>
      <c r="E115" s="9"/>
      <c r="F115" s="9"/>
      <c r="G115" s="13"/>
      <c r="H115" s="10"/>
      <c r="I115" s="13"/>
    </row>
    <row r="116" spans="1:9">
      <c r="A116" s="3"/>
      <c r="B116" s="8"/>
      <c r="C116" s="8"/>
      <c r="D116" s="8"/>
      <c r="E116" s="9"/>
      <c r="F116" s="9"/>
      <c r="G116" s="6"/>
      <c r="H116" s="10"/>
      <c r="I116" s="11"/>
    </row>
    <row r="117" spans="1:9">
      <c r="A117" s="3"/>
      <c r="B117" s="8"/>
      <c r="C117" s="8"/>
      <c r="D117" s="8"/>
      <c r="E117" s="9"/>
      <c r="F117" s="9"/>
      <c r="G117" s="6"/>
      <c r="H117" s="10"/>
      <c r="I117" s="11"/>
    </row>
    <row r="118" spans="1:9">
      <c r="A118" s="3"/>
      <c r="B118" s="8"/>
      <c r="C118" s="8"/>
      <c r="D118" s="8"/>
      <c r="E118" s="9"/>
      <c r="F118" s="9"/>
      <c r="G118" s="6"/>
      <c r="H118" s="10"/>
      <c r="I118" s="11"/>
    </row>
    <row r="119" spans="1:9">
      <c r="A119" s="3"/>
      <c r="B119" s="8"/>
      <c r="C119" s="12"/>
      <c r="D119" s="12"/>
      <c r="E119" s="3"/>
      <c r="F119" s="9"/>
      <c r="G119" s="6"/>
      <c r="H119" s="10"/>
      <c r="I119" s="11"/>
    </row>
    <row r="120" spans="1:9">
      <c r="A120" s="3"/>
      <c r="B120" s="8"/>
      <c r="C120" s="8"/>
      <c r="D120" s="8"/>
      <c r="E120" s="9"/>
      <c r="F120" s="9"/>
      <c r="G120" s="6"/>
      <c r="H120" s="10"/>
      <c r="I120" s="11"/>
    </row>
    <row r="121" spans="1:9">
      <c r="A121" s="3"/>
      <c r="B121" s="8"/>
      <c r="C121" s="8"/>
      <c r="D121" s="8"/>
      <c r="E121" s="9"/>
      <c r="F121" s="9"/>
      <c r="G121" s="6"/>
      <c r="H121" s="10"/>
      <c r="I121" s="13"/>
    </row>
    <row r="122" spans="1:9">
      <c r="A122" s="3"/>
      <c r="B122" s="8"/>
      <c r="C122" s="12"/>
      <c r="D122" s="12"/>
      <c r="E122" s="3"/>
      <c r="F122" s="9"/>
      <c r="G122" s="13"/>
      <c r="H122" s="10"/>
      <c r="I122" s="13"/>
    </row>
    <row r="123" spans="1:9">
      <c r="A123" s="3"/>
      <c r="B123" s="8"/>
      <c r="C123" s="8"/>
      <c r="D123" s="8"/>
      <c r="E123" s="9"/>
      <c r="F123" s="9"/>
      <c r="G123" s="13"/>
      <c r="H123" s="10"/>
      <c r="I123" s="13"/>
    </row>
    <row r="124" spans="1:9">
      <c r="A124" s="3"/>
      <c r="B124" s="8"/>
      <c r="C124" s="8"/>
      <c r="D124" s="8"/>
      <c r="E124" s="9"/>
      <c r="F124" s="9"/>
      <c r="G124" s="13"/>
      <c r="H124" s="10"/>
      <c r="I124" s="13"/>
    </row>
    <row r="125" spans="1:9">
      <c r="A125" s="3"/>
      <c r="B125" s="8"/>
      <c r="C125" s="8"/>
      <c r="D125" s="8"/>
      <c r="E125" s="9"/>
      <c r="F125" s="9"/>
      <c r="G125" s="13"/>
      <c r="H125" s="10"/>
      <c r="I125" s="13"/>
    </row>
    <row r="126" spans="1:9">
      <c r="A126" s="3"/>
      <c r="B126" s="8"/>
      <c r="C126" s="8"/>
      <c r="D126" s="8"/>
      <c r="E126" s="9"/>
      <c r="F126" s="9"/>
      <c r="G126" s="6"/>
      <c r="H126" s="10"/>
      <c r="I126" s="11"/>
    </row>
    <row r="127" spans="1:9">
      <c r="A127" s="3"/>
      <c r="B127" s="8"/>
      <c r="C127" s="8"/>
      <c r="D127" s="8"/>
      <c r="E127" s="9"/>
      <c r="F127" s="9"/>
      <c r="G127" s="6"/>
      <c r="H127" s="10"/>
      <c r="I127" s="11"/>
    </row>
    <row r="128" spans="1:9">
      <c r="A128" s="3"/>
      <c r="B128" s="8"/>
      <c r="C128" s="8"/>
      <c r="D128" s="8"/>
      <c r="E128" s="9"/>
      <c r="F128" s="9"/>
      <c r="G128" s="6"/>
      <c r="H128" s="10"/>
      <c r="I128" s="11"/>
    </row>
    <row r="129" spans="1:9">
      <c r="A129" s="3"/>
      <c r="B129" s="8"/>
      <c r="C129" s="8"/>
      <c r="D129" s="8"/>
      <c r="E129" s="9"/>
      <c r="F129" s="9"/>
      <c r="G129" s="6"/>
      <c r="H129" s="10"/>
      <c r="I129" s="11"/>
    </row>
    <row r="130" spans="1:9">
      <c r="A130" s="3"/>
      <c r="B130" s="8"/>
      <c r="C130" s="12"/>
      <c r="D130" s="8"/>
      <c r="E130" s="3"/>
      <c r="F130" s="9"/>
      <c r="G130" s="6"/>
      <c r="H130" s="10"/>
      <c r="I130" s="11"/>
    </row>
    <row r="131" spans="1:9">
      <c r="A131" s="3"/>
      <c r="B131" s="8"/>
      <c r="C131" s="8"/>
      <c r="D131" s="8"/>
      <c r="E131" s="9"/>
      <c r="F131" s="9"/>
      <c r="G131" s="6"/>
      <c r="H131" s="10"/>
      <c r="I131" s="11"/>
    </row>
    <row r="132" spans="1:9">
      <c r="A132" s="3"/>
      <c r="B132" s="8"/>
      <c r="C132" s="8"/>
      <c r="D132" s="8"/>
      <c r="E132" s="9"/>
      <c r="F132" s="9"/>
      <c r="G132" s="6"/>
      <c r="H132" s="10"/>
      <c r="I132" s="13"/>
    </row>
    <row r="133" spans="1:9">
      <c r="A133" s="3"/>
      <c r="B133" s="8"/>
      <c r="C133" s="12"/>
      <c r="D133" s="8"/>
      <c r="E133" s="3"/>
      <c r="F133" s="9"/>
      <c r="G133" s="13"/>
      <c r="H133" s="10"/>
      <c r="I133" s="13"/>
    </row>
    <row r="134" spans="1:9">
      <c r="A134" s="3"/>
      <c r="B134" s="8"/>
      <c r="C134" s="8"/>
      <c r="D134" s="8"/>
      <c r="E134" s="9"/>
      <c r="F134" s="9"/>
      <c r="G134" s="13"/>
      <c r="H134" s="10"/>
      <c r="I134" s="13"/>
    </row>
    <row r="135" spans="1:9">
      <c r="A135" s="3"/>
      <c r="B135" s="8"/>
      <c r="C135" s="8"/>
      <c r="D135" s="8"/>
      <c r="E135" s="9"/>
      <c r="F135" s="9"/>
      <c r="G135" s="13"/>
      <c r="H135" s="10"/>
      <c r="I135" s="13"/>
    </row>
    <row r="136" spans="1:9">
      <c r="A136" s="3"/>
      <c r="B136" s="8"/>
      <c r="C136" s="8"/>
      <c r="D136" s="8"/>
      <c r="E136" s="4"/>
      <c r="F136" s="4"/>
      <c r="G136" s="6"/>
      <c r="H136" s="10"/>
      <c r="I136" s="11"/>
    </row>
    <row r="137" spans="1:9">
      <c r="A137" s="3"/>
      <c r="B137" s="8"/>
      <c r="C137" s="8"/>
      <c r="D137" s="8"/>
      <c r="E137" s="4"/>
      <c r="F137" s="4"/>
      <c r="G137" s="6"/>
      <c r="H137" s="10"/>
      <c r="I137" s="11"/>
    </row>
    <row r="138" spans="1:9">
      <c r="A138" s="3"/>
      <c r="B138" s="8"/>
      <c r="C138" s="8"/>
      <c r="D138" s="8"/>
      <c r="E138" s="4"/>
      <c r="F138" s="4"/>
      <c r="G138" s="6"/>
      <c r="H138" s="10"/>
      <c r="I138" s="11"/>
    </row>
    <row r="139" spans="1:9">
      <c r="A139" s="3"/>
      <c r="B139" s="8"/>
      <c r="C139" s="12"/>
      <c r="D139" s="8"/>
      <c r="E139" s="4"/>
      <c r="F139" s="4"/>
      <c r="G139" s="6"/>
      <c r="H139" s="10"/>
      <c r="I139" s="11"/>
    </row>
    <row r="140" spans="1:9">
      <c r="A140" s="3"/>
      <c r="B140" s="8"/>
      <c r="C140" s="8"/>
      <c r="D140" s="8"/>
      <c r="E140" s="4"/>
      <c r="F140" s="4"/>
      <c r="G140" s="6"/>
      <c r="H140" s="10"/>
      <c r="I140" s="11"/>
    </row>
    <row r="141" spans="1:9">
      <c r="A141" s="3"/>
      <c r="B141" s="8"/>
      <c r="C141" s="8"/>
      <c r="D141" s="8"/>
      <c r="E141" s="4"/>
      <c r="F141" s="4"/>
      <c r="G141" s="6"/>
      <c r="H141" s="10"/>
      <c r="I141" s="13"/>
    </row>
    <row r="142" spans="1:9">
      <c r="A142" s="3"/>
      <c r="B142" s="8"/>
      <c r="C142" s="12"/>
      <c r="D142" s="8"/>
      <c r="E142" s="5"/>
      <c r="F142" s="4"/>
      <c r="G142" s="13"/>
      <c r="H142" s="10"/>
      <c r="I142" s="13"/>
    </row>
    <row r="143" spans="1:9">
      <c r="A143" s="3"/>
      <c r="B143" s="8"/>
      <c r="C143" s="8"/>
      <c r="D143" s="8"/>
      <c r="E143" s="5"/>
      <c r="F143" s="4"/>
      <c r="G143" s="13"/>
      <c r="H143" s="10"/>
      <c r="I143" s="13"/>
    </row>
    <row r="144" spans="1:9">
      <c r="A144" s="3"/>
      <c r="B144" s="8"/>
      <c r="C144" s="8"/>
      <c r="D144" s="8"/>
      <c r="E144" s="5"/>
      <c r="F144" s="4"/>
      <c r="G144" s="13"/>
      <c r="H144" s="10"/>
      <c r="I144" s="13"/>
    </row>
    <row r="145" spans="1:9">
      <c r="A145" s="3"/>
      <c r="B145" s="8"/>
      <c r="C145" s="8"/>
      <c r="D145" s="8"/>
      <c r="E145" s="4"/>
      <c r="F145" s="4"/>
      <c r="G145" s="13"/>
      <c r="H145" s="10"/>
      <c r="I145" s="14"/>
    </row>
    <row r="146" spans="1:9">
      <c r="A146" s="3"/>
      <c r="B146" s="15"/>
      <c r="C146" s="15"/>
      <c r="D146" s="15"/>
      <c r="E146" s="16"/>
      <c r="F146" s="16"/>
      <c r="G146" s="13"/>
      <c r="H146" s="10"/>
      <c r="I146" s="17"/>
    </row>
    <row r="147" spans="1:9">
      <c r="A147" s="3"/>
      <c r="B147" s="15"/>
      <c r="C147" s="15"/>
      <c r="D147" s="15"/>
      <c r="E147" s="16"/>
      <c r="F147" s="16"/>
      <c r="G147" s="13"/>
      <c r="H147" s="10"/>
      <c r="I147" s="17"/>
    </row>
    <row r="148" spans="1:9">
      <c r="A148" s="3"/>
      <c r="B148" s="15"/>
      <c r="C148" s="15"/>
      <c r="D148" s="15"/>
      <c r="E148" s="16"/>
      <c r="F148" s="16"/>
      <c r="G148" s="13"/>
      <c r="H148" s="10"/>
      <c r="I148" s="17"/>
    </row>
    <row r="149" spans="1:9">
      <c r="A149" s="3"/>
      <c r="B149" s="15"/>
      <c r="C149" s="18"/>
      <c r="D149" s="15"/>
      <c r="E149" s="16"/>
      <c r="F149" s="16"/>
      <c r="G149" s="13"/>
      <c r="H149" s="10"/>
      <c r="I149" s="17"/>
    </row>
    <row r="150" spans="1:9">
      <c r="A150" s="3"/>
      <c r="B150" s="15"/>
      <c r="C150" s="15"/>
      <c r="D150" s="15"/>
      <c r="E150" s="16"/>
      <c r="F150" s="16"/>
      <c r="G150" s="13"/>
      <c r="H150" s="10"/>
      <c r="I150" s="17"/>
    </row>
    <row r="151" spans="1:9">
      <c r="A151" s="3"/>
      <c r="B151" s="15"/>
      <c r="C151" s="15"/>
      <c r="D151" s="15"/>
      <c r="E151" s="16"/>
      <c r="F151" s="16"/>
      <c r="G151" s="13"/>
      <c r="H151" s="10"/>
      <c r="I151" s="17"/>
    </row>
    <row r="152" spans="1:9">
      <c r="A152" s="3"/>
      <c r="B152" s="15"/>
      <c r="C152" s="18"/>
      <c r="D152" s="15"/>
      <c r="E152" s="16"/>
      <c r="F152" s="16"/>
      <c r="G152" s="13"/>
      <c r="H152" s="10"/>
      <c r="I152" s="17"/>
    </row>
    <row r="153" spans="1:9">
      <c r="A153" s="3"/>
      <c r="B153" s="15"/>
      <c r="C153" s="15"/>
      <c r="D153" s="15"/>
      <c r="E153" s="16"/>
      <c r="F153" s="16"/>
      <c r="G153" s="13"/>
      <c r="H153" s="10"/>
      <c r="I153" s="17"/>
    </row>
    <row r="154" spans="1:9">
      <c r="A154" s="3"/>
      <c r="B154" s="15"/>
      <c r="C154" s="15"/>
      <c r="D154" s="15"/>
      <c r="E154" s="16"/>
      <c r="F154" s="16"/>
      <c r="G154" s="13"/>
      <c r="H154" s="10"/>
      <c r="I154" s="17"/>
    </row>
    <row r="155" spans="1:9">
      <c r="A155" s="3"/>
      <c r="B155" s="15"/>
      <c r="C155" s="15"/>
      <c r="D155" s="15"/>
      <c r="E155" s="16"/>
      <c r="F155" s="16"/>
      <c r="G155" s="13"/>
      <c r="H155" s="10"/>
      <c r="I155" s="17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リハビリ</dc:creator>
  <cp:lastModifiedBy>濱口　豊太</cp:lastModifiedBy>
  <dcterms:created xsi:type="dcterms:W3CDTF">2011-07-05T11:44:13Z</dcterms:created>
  <dcterms:modified xsi:type="dcterms:W3CDTF">2020-04-09T01:47:17Z</dcterms:modified>
</cp:coreProperties>
</file>