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C_PCT\AIC\AIC_150120\AIC 290320\"/>
    </mc:Choice>
  </mc:AlternateContent>
  <xr:revisionPtr revIDLastSave="0" documentId="13_ncr:1_{58618C37-D26D-43F0-B5B4-9290B1626FA6}" xr6:coauthVersionLast="45" xr6:coauthVersionMax="45" xr10:uidLastSave="{00000000-0000-0000-0000-000000000000}"/>
  <bookViews>
    <workbookView xWindow="-110" yWindow="49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E14" i="1"/>
  <c r="G14" i="1" s="1"/>
  <c r="E13" i="1"/>
  <c r="F13" i="1" s="1"/>
  <c r="E10" i="1"/>
  <c r="G10" i="1" s="1"/>
  <c r="E9" i="1"/>
  <c r="F9" i="1" s="1"/>
  <c r="E8" i="1"/>
  <c r="G8" i="1" s="1"/>
  <c r="E5" i="1"/>
  <c r="F5" i="1" s="1"/>
  <c r="E4" i="1"/>
  <c r="G4" i="1" s="1"/>
  <c r="E3" i="1"/>
  <c r="F3" i="1" s="1"/>
  <c r="G9" i="1" l="1"/>
  <c r="G5" i="1"/>
  <c r="G15" i="1"/>
  <c r="G3" i="1"/>
  <c r="G13" i="1"/>
  <c r="F4" i="1"/>
  <c r="F8" i="1"/>
  <c r="F10" i="1"/>
  <c r="F14" i="1"/>
</calcChain>
</file>

<file path=xl/sharedStrings.xml><?xml version="1.0" encoding="utf-8"?>
<sst xmlns="http://schemas.openxmlformats.org/spreadsheetml/2006/main" count="52" uniqueCount="26">
  <si>
    <t>ANALYSIS COHORT</t>
  </si>
  <si>
    <t>Variables</t>
  </si>
  <si>
    <t>Sens</t>
  </si>
  <si>
    <t>Spec</t>
  </si>
  <si>
    <t>LR+</t>
  </si>
  <si>
    <t>LR-</t>
  </si>
  <si>
    <t>PPV</t>
  </si>
  <si>
    <t>NPV</t>
  </si>
  <si>
    <t>Correctly classified</t>
  </si>
  <si>
    <t>PCT&gt;0.5</t>
  </si>
  <si>
    <t>SEPSIS</t>
  </si>
  <si>
    <t>NON-SEPSIS</t>
  </si>
  <si>
    <t>Probabilities([TIMP-2]x[IGFBP7]&gt;0.3_PCT&gt;0.5)</t>
  </si>
  <si>
    <t>[TIMP-2]x[IGFBP7]&gt;0.3</t>
  </si>
  <si>
    <t>AUC</t>
  </si>
  <si>
    <t>95% CI</t>
  </si>
  <si>
    <t>0.63-0.73</t>
  </si>
  <si>
    <t>0.68-0.78</t>
  </si>
  <si>
    <t>0.75-0.84</t>
  </si>
  <si>
    <t>0.61-0.77</t>
  </si>
  <si>
    <t>0.55-0.71</t>
  </si>
  <si>
    <t>0.69-0.83</t>
  </si>
  <si>
    <t>0.59-0.73</t>
  </si>
  <si>
    <t>0.65-0.79</t>
  </si>
  <si>
    <t>0.72-0.85</t>
  </si>
  <si>
    <t>[TIMP-2]x[IGFBP7] tissue inhibitor metalloprotease 2 and insulin-like growth factor binding protein product, PCT procalcitonin, AUC area under the curve, Sens sensitivity, Spec specificity, LR likelihood ratio, PPV positive predictive value, NPV negative predicitive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</si>
</sst>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2" fontId="0" fillId="0" borderId="0" xfId="1" applyNumberFormat="1" applyFont="1" applyBorder="1"/>
    <xf numFmtId="2" fontId="0" fillId="0" borderId="0" xfId="0" applyNumberFormat="1" applyBorder="1"/>
    <xf numFmtId="2" fontId="0" fillId="0" borderId="1" xfId="1" applyNumberFormat="1" applyFont="1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H6" sqref="H6"/>
    </sheetView>
  </sheetViews>
  <sheetFormatPr defaultColWidth="8.81640625" defaultRowHeight="14.5" x14ac:dyDescent="0.35"/>
  <cols>
    <col min="1" max="1" width="42.453125" bestFit="1" customWidth="1"/>
    <col min="2" max="3" width="14.6328125" customWidth="1"/>
    <col min="4" max="4" width="5.1796875" customWidth="1"/>
    <col min="5" max="5" width="5.1796875" bestFit="1" customWidth="1"/>
    <col min="6" max="6" width="4.453125" customWidth="1"/>
    <col min="7" max="7" width="4.453125" bestFit="1" customWidth="1"/>
    <col min="8" max="9" width="5.453125" bestFit="1" customWidth="1"/>
    <col min="10" max="10" width="18" bestFit="1" customWidth="1"/>
    <col min="11" max="11" width="6.1796875" bestFit="1" customWidth="1"/>
    <col min="12" max="12" width="4.81640625" bestFit="1" customWidth="1"/>
    <col min="13" max="14" width="4.36328125" bestFit="1" customWidth="1"/>
    <col min="15" max="15" width="16.453125" bestFit="1" customWidth="1"/>
    <col min="16" max="16" width="10.453125" bestFit="1" customWidth="1"/>
    <col min="17" max="17" width="4.81640625" bestFit="1" customWidth="1"/>
    <col min="18" max="19" width="4.36328125" bestFit="1" customWidth="1"/>
    <col min="20" max="20" width="16.453125" bestFit="1" customWidth="1"/>
  </cols>
  <sheetData>
    <row r="1" spans="1:10" ht="15" thickBot="1" x14ac:dyDescent="0.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29.5" customHeight="1" thickBot="1" x14ac:dyDescent="0.4">
      <c r="A2" s="6" t="s">
        <v>1</v>
      </c>
      <c r="B2" s="7" t="s">
        <v>14</v>
      </c>
      <c r="C2" s="7" t="s">
        <v>15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x14ac:dyDescent="0.35">
      <c r="A3" s="9" t="s">
        <v>13</v>
      </c>
      <c r="B3" s="1">
        <v>0.68</v>
      </c>
      <c r="C3" s="1" t="s">
        <v>16</v>
      </c>
      <c r="D3" s="2">
        <v>0.84</v>
      </c>
      <c r="E3" s="2">
        <f>1-0.46</f>
        <v>0.54</v>
      </c>
      <c r="F3" s="3">
        <f>D3/(1-E3)</f>
        <v>1.8260869565217392</v>
      </c>
      <c r="G3" s="2">
        <f>(1-D3)/E3</f>
        <v>0.29629629629629634</v>
      </c>
      <c r="H3" s="2">
        <v>83.3</v>
      </c>
      <c r="I3" s="2">
        <v>59.1</v>
      </c>
      <c r="J3" s="4">
        <v>64.400000000000006</v>
      </c>
    </row>
    <row r="4" spans="1:10" x14ac:dyDescent="0.35">
      <c r="A4" s="10" t="s">
        <v>9</v>
      </c>
      <c r="B4" s="1">
        <v>0.73</v>
      </c>
      <c r="C4" s="1" t="s">
        <v>17</v>
      </c>
      <c r="D4" s="2">
        <v>0.78</v>
      </c>
      <c r="E4" s="2">
        <f>1-0.33</f>
        <v>0.66999999999999993</v>
      </c>
      <c r="F4" s="3">
        <f>D4/(1-E4)</f>
        <v>2.3636363636363633</v>
      </c>
      <c r="G4" s="2">
        <f>(1-D4)/E4</f>
        <v>0.32835820895522388</v>
      </c>
      <c r="H4" s="2">
        <v>79.2</v>
      </c>
      <c r="I4" s="2">
        <v>66.8</v>
      </c>
      <c r="J4" s="4">
        <v>71.599999999999994</v>
      </c>
    </row>
    <row r="5" spans="1:10" ht="15" thickBot="1" x14ac:dyDescent="0.4">
      <c r="A5" s="10" t="s">
        <v>12</v>
      </c>
      <c r="B5" s="1">
        <v>0.79</v>
      </c>
      <c r="C5" s="1" t="s">
        <v>18</v>
      </c>
      <c r="D5" s="2">
        <v>0.68</v>
      </c>
      <c r="E5" s="2">
        <f>1-0.18</f>
        <v>0.82000000000000006</v>
      </c>
      <c r="F5" s="3">
        <f t="shared" ref="F5" si="0">D5/(1-E5)</f>
        <v>3.7777777777777795</v>
      </c>
      <c r="G5" s="2">
        <f t="shared" ref="G5" si="1">(1-D5)/E5</f>
        <v>0.39024390243902429</v>
      </c>
      <c r="H5" s="2">
        <v>67.8</v>
      </c>
      <c r="I5" s="2">
        <v>82.2</v>
      </c>
      <c r="J5" s="4">
        <v>76.7</v>
      </c>
    </row>
    <row r="6" spans="1:10" ht="15" thickBot="1" x14ac:dyDescent="0.4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5" thickBot="1" x14ac:dyDescent="0.4">
      <c r="A7" s="6" t="s">
        <v>1</v>
      </c>
      <c r="B7" s="7" t="s">
        <v>14</v>
      </c>
      <c r="C7" s="7" t="s">
        <v>15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0" x14ac:dyDescent="0.35">
      <c r="A8" s="9" t="s">
        <v>13</v>
      </c>
      <c r="B8" s="1">
        <v>0.69</v>
      </c>
      <c r="C8" s="1" t="s">
        <v>19</v>
      </c>
      <c r="D8" s="3">
        <v>0.88</v>
      </c>
      <c r="E8" s="3">
        <f>1-0.48</f>
        <v>0.52</v>
      </c>
      <c r="F8" s="3">
        <f>D8/(1-E8)</f>
        <v>1.8333333333333335</v>
      </c>
      <c r="G8" s="3">
        <f>(1-D8)/E8</f>
        <v>0.23076923076923075</v>
      </c>
      <c r="H8" s="1">
        <v>87.1</v>
      </c>
      <c r="I8" s="1">
        <v>51.1</v>
      </c>
      <c r="J8" s="5">
        <v>69.599999999999994</v>
      </c>
    </row>
    <row r="9" spans="1:10" x14ac:dyDescent="0.35">
      <c r="A9" s="10" t="s">
        <v>9</v>
      </c>
      <c r="B9" s="1">
        <v>0.63</v>
      </c>
      <c r="C9" s="1" t="s">
        <v>20</v>
      </c>
      <c r="D9" s="3">
        <v>0.95</v>
      </c>
      <c r="E9" s="3">
        <f>1-0.68</f>
        <v>0.31999999999999995</v>
      </c>
      <c r="F9" s="3">
        <f>D9/(1-E9)</f>
        <v>1.3970588235294117</v>
      </c>
      <c r="G9" s="3">
        <f>(1-D9)/E9</f>
        <v>0.15625000000000017</v>
      </c>
      <c r="H9" s="1">
        <v>94.6</v>
      </c>
      <c r="I9" s="1">
        <v>31.8</v>
      </c>
      <c r="J9" s="5">
        <v>64.099999999999994</v>
      </c>
    </row>
    <row r="10" spans="1:10" ht="15" thickBot="1" x14ac:dyDescent="0.4">
      <c r="A10" s="10" t="s">
        <v>12</v>
      </c>
      <c r="B10" s="1">
        <v>0.76</v>
      </c>
      <c r="C10" s="1" t="s">
        <v>21</v>
      </c>
      <c r="D10" s="3">
        <v>0.84</v>
      </c>
      <c r="E10" s="3">
        <f>1-0.34</f>
        <v>0.65999999999999992</v>
      </c>
      <c r="F10" s="3">
        <f t="shared" ref="F10" si="2">D10/(1-E10)</f>
        <v>2.4705882352941169</v>
      </c>
      <c r="G10" s="3">
        <f t="shared" ref="G10" si="3">(1-D10)/E10</f>
        <v>0.24242424242424251</v>
      </c>
      <c r="H10" s="1">
        <v>83.9</v>
      </c>
      <c r="I10" s="1">
        <v>65.900000000000006</v>
      </c>
      <c r="J10" s="5">
        <v>75.099999999999994</v>
      </c>
    </row>
    <row r="11" spans="1:10" ht="15" thickBot="1" x14ac:dyDescent="0.4">
      <c r="A11" s="11" t="s">
        <v>11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5" thickBot="1" x14ac:dyDescent="0.4">
      <c r="A12" s="6" t="s">
        <v>1</v>
      </c>
      <c r="B12" s="7" t="s">
        <v>14</v>
      </c>
      <c r="C12" s="7" t="s">
        <v>15</v>
      </c>
      <c r="D12" s="7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8" t="s">
        <v>8</v>
      </c>
    </row>
    <row r="13" spans="1:10" x14ac:dyDescent="0.35">
      <c r="A13" s="9" t="s">
        <v>13</v>
      </c>
      <c r="B13" s="1">
        <v>0.66</v>
      </c>
      <c r="C13" s="1" t="s">
        <v>22</v>
      </c>
      <c r="D13" s="3">
        <v>0.8</v>
      </c>
      <c r="E13" s="3">
        <f>1-0.45</f>
        <v>0.55000000000000004</v>
      </c>
      <c r="F13" s="3">
        <f>D13/(1-E13)</f>
        <v>1.7777777777777781</v>
      </c>
      <c r="G13" s="3">
        <f>(1-D13)/E13</f>
        <v>0.36363636363636354</v>
      </c>
      <c r="H13" s="1">
        <v>78.7</v>
      </c>
      <c r="I13" s="1">
        <v>51.1</v>
      </c>
      <c r="J13" s="5">
        <v>70.599999999999994</v>
      </c>
    </row>
    <row r="14" spans="1:10" x14ac:dyDescent="0.35">
      <c r="A14" s="10" t="s">
        <v>9</v>
      </c>
      <c r="B14" s="1">
        <v>0.72</v>
      </c>
      <c r="C14" s="1" t="s">
        <v>23</v>
      </c>
      <c r="D14" s="3">
        <v>0.56999999999999995</v>
      </c>
      <c r="E14" s="3">
        <f>1-0.16</f>
        <v>0.84</v>
      </c>
      <c r="F14" s="3">
        <f>D14/(1-E14)</f>
        <v>3.5624999999999991</v>
      </c>
      <c r="G14" s="3">
        <f>(1-D14)/E14</f>
        <v>0.51190476190476197</v>
      </c>
      <c r="H14" s="1">
        <v>60</v>
      </c>
      <c r="I14" s="1">
        <v>84.2</v>
      </c>
      <c r="J14" s="5">
        <v>77</v>
      </c>
    </row>
    <row r="15" spans="1:10" x14ac:dyDescent="0.35">
      <c r="A15" s="10" t="s">
        <v>12</v>
      </c>
      <c r="B15" s="1">
        <v>0.78</v>
      </c>
      <c r="C15" s="1" t="s">
        <v>24</v>
      </c>
      <c r="D15" s="3">
        <v>0.6</v>
      </c>
      <c r="E15" s="3">
        <f>1-0.16</f>
        <v>0.84</v>
      </c>
      <c r="F15" s="3">
        <f t="shared" ref="F15" si="4">D15/(1-E15)</f>
        <v>3.7499999999999991</v>
      </c>
      <c r="G15" s="3">
        <f t="shared" ref="G15" si="5">(1-D15)/E15</f>
        <v>0.47619047619047622</v>
      </c>
      <c r="H15" s="1">
        <v>48</v>
      </c>
      <c r="I15" s="1">
        <v>90.4</v>
      </c>
      <c r="J15" s="5">
        <v>77.8</v>
      </c>
    </row>
    <row r="16" spans="1:10" ht="15" thickBot="1" x14ac:dyDescent="0.4">
      <c r="A16" s="1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GODI</dc:creator>
  <cp:lastModifiedBy>ILARIA GODI</cp:lastModifiedBy>
  <dcterms:created xsi:type="dcterms:W3CDTF">2019-12-16T08:39:41Z</dcterms:created>
  <dcterms:modified xsi:type="dcterms:W3CDTF">2020-04-03T12:19:21Z</dcterms:modified>
</cp:coreProperties>
</file>