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fisman/Dropbox/SARS symposium/ontario_covid_model/"/>
    </mc:Choice>
  </mc:AlternateContent>
  <xr:revisionPtr revIDLastSave="0" documentId="13_ncr:1_{80B3AC0B-D75C-4846-A8D7-748A8F88BF85}" xr6:coauthVersionLast="45" xr6:coauthVersionMax="45" xr10:uidLastSave="{00000000-0000-0000-0000-000000000000}"/>
  <bookViews>
    <workbookView xWindow="0" yWindow="0" windowWidth="28800" windowHeight="18000" xr2:uid="{10782ED6-74B9-AD4D-BF89-C87C96C99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E50" i="1"/>
  <c r="D50" i="1"/>
  <c r="C50" i="1"/>
  <c r="C51" i="1"/>
  <c r="D51" i="1"/>
  <c r="E51" i="1"/>
  <c r="O58" i="1"/>
  <c r="O57" i="1"/>
  <c r="O56" i="1"/>
  <c r="O55" i="1"/>
  <c r="O54" i="1"/>
  <c r="O53" i="1"/>
  <c r="O52" i="1"/>
  <c r="O51" i="1"/>
  <c r="O50" i="1"/>
  <c r="O49" i="1"/>
  <c r="O48" i="1"/>
  <c r="O47" i="1"/>
  <c r="N58" i="1"/>
  <c r="N57" i="1"/>
  <c r="N56" i="1"/>
  <c r="N55" i="1"/>
  <c r="N54" i="1"/>
  <c r="N53" i="1"/>
  <c r="N52" i="1"/>
  <c r="N51" i="1"/>
  <c r="N50" i="1"/>
  <c r="N49" i="1"/>
  <c r="N48" i="1"/>
  <c r="N47" i="1"/>
  <c r="M48" i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47" i="1"/>
  <c r="N46" i="1"/>
</calcChain>
</file>

<file path=xl/sharedStrings.xml><?xml version="1.0" encoding="utf-8"?>
<sst xmlns="http://schemas.openxmlformats.org/spreadsheetml/2006/main" count="11" uniqueCount="9">
  <si>
    <t>date</t>
  </si>
  <si>
    <t>case</t>
  </si>
  <si>
    <t>inflated (exp, 5)</t>
  </si>
  <si>
    <t>inflated (exp, 6)</t>
  </si>
  <si>
    <t>inflated (exp, 7)</t>
  </si>
  <si>
    <t>.</t>
  </si>
  <si>
    <t>Completeness</t>
  </si>
  <si>
    <t>Inflation Factor</t>
  </si>
  <si>
    <t>Lag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</si>
</sst>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Ontario "accurate ep date" adj for lags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case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Sheet1!$A$2:$A$51</c:f>
              <c:numCache>
                <c:formatCode>d\-mmm\-yy</c:formatCode>
                <c:ptCount val="50"/>
                <c:pt idx="0">
                  <c:v>43851</c:v>
                </c:pt>
                <c:pt idx="1">
                  <c:v>43852</c:v>
                </c:pt>
                <c:pt idx="2">
                  <c:v>43854</c:v>
                </c:pt>
                <c:pt idx="3">
                  <c:v>43855</c:v>
                </c:pt>
                <c:pt idx="4">
                  <c:v>43866</c:v>
                </c:pt>
                <c:pt idx="5">
                  <c:v>43875</c:v>
                </c:pt>
                <c:pt idx="6">
                  <c:v>43876</c:v>
                </c:pt>
                <c:pt idx="7">
                  <c:v>43877</c:v>
                </c:pt>
                <c:pt idx="8">
                  <c:v>43881</c:v>
                </c:pt>
                <c:pt idx="9">
                  <c:v>43882</c:v>
                </c:pt>
                <c:pt idx="10">
                  <c:v>43883</c:v>
                </c:pt>
                <c:pt idx="11">
                  <c:v>43884</c:v>
                </c:pt>
                <c:pt idx="12">
                  <c:v>43885</c:v>
                </c:pt>
                <c:pt idx="13">
                  <c:v>43886</c:v>
                </c:pt>
                <c:pt idx="14">
                  <c:v>43887</c:v>
                </c:pt>
                <c:pt idx="15">
                  <c:v>43888</c:v>
                </c:pt>
                <c:pt idx="16">
                  <c:v>43889</c:v>
                </c:pt>
                <c:pt idx="17">
                  <c:v>43890</c:v>
                </c:pt>
                <c:pt idx="18">
                  <c:v>43891</c:v>
                </c:pt>
                <c:pt idx="19">
                  <c:v>43892</c:v>
                </c:pt>
                <c:pt idx="20">
                  <c:v>43893</c:v>
                </c:pt>
                <c:pt idx="21">
                  <c:v>43894</c:v>
                </c:pt>
                <c:pt idx="22">
                  <c:v>43895</c:v>
                </c:pt>
                <c:pt idx="23">
                  <c:v>43896</c:v>
                </c:pt>
                <c:pt idx="24">
                  <c:v>43897</c:v>
                </c:pt>
                <c:pt idx="25">
                  <c:v>43898</c:v>
                </c:pt>
                <c:pt idx="26">
                  <c:v>43899</c:v>
                </c:pt>
                <c:pt idx="27">
                  <c:v>43900</c:v>
                </c:pt>
                <c:pt idx="28">
                  <c:v>43901</c:v>
                </c:pt>
                <c:pt idx="29">
                  <c:v>43902</c:v>
                </c:pt>
                <c:pt idx="30">
                  <c:v>43903</c:v>
                </c:pt>
                <c:pt idx="31">
                  <c:v>43904</c:v>
                </c:pt>
                <c:pt idx="32">
                  <c:v>43905</c:v>
                </c:pt>
                <c:pt idx="33">
                  <c:v>43906</c:v>
                </c:pt>
                <c:pt idx="34">
                  <c:v>43907</c:v>
                </c:pt>
                <c:pt idx="35">
                  <c:v>43908</c:v>
                </c:pt>
                <c:pt idx="36">
                  <c:v>43909</c:v>
                </c:pt>
                <c:pt idx="37">
                  <c:v>43910</c:v>
                </c:pt>
                <c:pt idx="38">
                  <c:v>43911</c:v>
                </c:pt>
                <c:pt idx="39">
                  <c:v>43912</c:v>
                </c:pt>
                <c:pt idx="40">
                  <c:v>43913</c:v>
                </c:pt>
                <c:pt idx="41">
                  <c:v>43914</c:v>
                </c:pt>
                <c:pt idx="42">
                  <c:v>43915</c:v>
                </c:pt>
                <c:pt idx="43">
                  <c:v>43916</c:v>
                </c:pt>
                <c:pt idx="44">
                  <c:v>43917</c:v>
                </c:pt>
                <c:pt idx="45">
                  <c:v>43918</c:v>
                </c:pt>
                <c:pt idx="46">
                  <c:v>43919</c:v>
                </c:pt>
                <c:pt idx="47">
                  <c:v>43920</c:v>
                </c:pt>
                <c:pt idx="48">
                  <c:v>43921</c:v>
                </c:pt>
              </c:numCache>
            </c:numRef>
          </c:xVal>
          <c:yVal>
            <c:numRef>
              <c:f>Sheet1!$B$2:$B$51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8</c:v>
                </c:pt>
                <c:pt idx="20">
                  <c:v>9</c:v>
                </c:pt>
                <c:pt idx="21">
                  <c:v>6</c:v>
                </c:pt>
                <c:pt idx="22">
                  <c:v>12</c:v>
                </c:pt>
                <c:pt idx="23">
                  <c:v>17</c:v>
                </c:pt>
                <c:pt idx="24">
                  <c:v>20</c:v>
                </c:pt>
                <c:pt idx="25">
                  <c:v>26</c:v>
                </c:pt>
                <c:pt idx="26">
                  <c:v>44</c:v>
                </c:pt>
                <c:pt idx="27">
                  <c:v>55</c:v>
                </c:pt>
                <c:pt idx="28">
                  <c:v>62</c:v>
                </c:pt>
                <c:pt idx="29">
                  <c:v>69</c:v>
                </c:pt>
                <c:pt idx="30">
                  <c:v>59</c:v>
                </c:pt>
                <c:pt idx="31">
                  <c:v>69</c:v>
                </c:pt>
                <c:pt idx="32">
                  <c:v>75</c:v>
                </c:pt>
                <c:pt idx="33">
                  <c:v>107</c:v>
                </c:pt>
                <c:pt idx="34">
                  <c:v>95</c:v>
                </c:pt>
                <c:pt idx="35">
                  <c:v>109</c:v>
                </c:pt>
                <c:pt idx="36">
                  <c:v>93</c:v>
                </c:pt>
                <c:pt idx="37">
                  <c:v>129</c:v>
                </c:pt>
                <c:pt idx="38">
                  <c:v>100</c:v>
                </c:pt>
                <c:pt idx="39">
                  <c:v>88</c:v>
                </c:pt>
                <c:pt idx="40">
                  <c:v>100</c:v>
                </c:pt>
                <c:pt idx="41">
                  <c:v>92</c:v>
                </c:pt>
                <c:pt idx="42">
                  <c:v>84</c:v>
                </c:pt>
                <c:pt idx="43">
                  <c:v>85</c:v>
                </c:pt>
                <c:pt idx="44">
                  <c:v>76</c:v>
                </c:pt>
                <c:pt idx="45">
                  <c:v>70</c:v>
                </c:pt>
                <c:pt idx="46">
                  <c:v>51</c:v>
                </c:pt>
                <c:pt idx="47">
                  <c:v>32</c:v>
                </c:pt>
                <c:pt idx="48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08-6140-B2A1-4818FCE38E5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inflated (exp, 5)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Sheet1!$A$2:$A$51</c:f>
              <c:numCache>
                <c:formatCode>d\-mmm\-yy</c:formatCode>
                <c:ptCount val="50"/>
                <c:pt idx="0">
                  <c:v>43851</c:v>
                </c:pt>
                <c:pt idx="1">
                  <c:v>43852</c:v>
                </c:pt>
                <c:pt idx="2">
                  <c:v>43854</c:v>
                </c:pt>
                <c:pt idx="3">
                  <c:v>43855</c:v>
                </c:pt>
                <c:pt idx="4">
                  <c:v>43866</c:v>
                </c:pt>
                <c:pt idx="5">
                  <c:v>43875</c:v>
                </c:pt>
                <c:pt idx="6">
                  <c:v>43876</c:v>
                </c:pt>
                <c:pt idx="7">
                  <c:v>43877</c:v>
                </c:pt>
                <c:pt idx="8">
                  <c:v>43881</c:v>
                </c:pt>
                <c:pt idx="9">
                  <c:v>43882</c:v>
                </c:pt>
                <c:pt idx="10">
                  <c:v>43883</c:v>
                </c:pt>
                <c:pt idx="11">
                  <c:v>43884</c:v>
                </c:pt>
                <c:pt idx="12">
                  <c:v>43885</c:v>
                </c:pt>
                <c:pt idx="13">
                  <c:v>43886</c:v>
                </c:pt>
                <c:pt idx="14">
                  <c:v>43887</c:v>
                </c:pt>
                <c:pt idx="15">
                  <c:v>43888</c:v>
                </c:pt>
                <c:pt idx="16">
                  <c:v>43889</c:v>
                </c:pt>
                <c:pt idx="17">
                  <c:v>43890</c:v>
                </c:pt>
                <c:pt idx="18">
                  <c:v>43891</c:v>
                </c:pt>
                <c:pt idx="19">
                  <c:v>43892</c:v>
                </c:pt>
                <c:pt idx="20">
                  <c:v>43893</c:v>
                </c:pt>
                <c:pt idx="21">
                  <c:v>43894</c:v>
                </c:pt>
                <c:pt idx="22">
                  <c:v>43895</c:v>
                </c:pt>
                <c:pt idx="23">
                  <c:v>43896</c:v>
                </c:pt>
                <c:pt idx="24">
                  <c:v>43897</c:v>
                </c:pt>
                <c:pt idx="25">
                  <c:v>43898</c:v>
                </c:pt>
                <c:pt idx="26">
                  <c:v>43899</c:v>
                </c:pt>
                <c:pt idx="27">
                  <c:v>43900</c:v>
                </c:pt>
                <c:pt idx="28">
                  <c:v>43901</c:v>
                </c:pt>
                <c:pt idx="29">
                  <c:v>43902</c:v>
                </c:pt>
                <c:pt idx="30">
                  <c:v>43903</c:v>
                </c:pt>
                <c:pt idx="31">
                  <c:v>43904</c:v>
                </c:pt>
                <c:pt idx="32">
                  <c:v>43905</c:v>
                </c:pt>
                <c:pt idx="33">
                  <c:v>43906</c:v>
                </c:pt>
                <c:pt idx="34">
                  <c:v>43907</c:v>
                </c:pt>
                <c:pt idx="35">
                  <c:v>43908</c:v>
                </c:pt>
                <c:pt idx="36">
                  <c:v>43909</c:v>
                </c:pt>
                <c:pt idx="37">
                  <c:v>43910</c:v>
                </c:pt>
                <c:pt idx="38">
                  <c:v>43911</c:v>
                </c:pt>
                <c:pt idx="39">
                  <c:v>43912</c:v>
                </c:pt>
                <c:pt idx="40">
                  <c:v>43913</c:v>
                </c:pt>
                <c:pt idx="41">
                  <c:v>43914</c:v>
                </c:pt>
                <c:pt idx="42">
                  <c:v>43915</c:v>
                </c:pt>
                <c:pt idx="43">
                  <c:v>43916</c:v>
                </c:pt>
                <c:pt idx="44">
                  <c:v>43917</c:v>
                </c:pt>
                <c:pt idx="45">
                  <c:v>43918</c:v>
                </c:pt>
                <c:pt idx="46">
                  <c:v>43919</c:v>
                </c:pt>
                <c:pt idx="47">
                  <c:v>43920</c:v>
                </c:pt>
                <c:pt idx="48">
                  <c:v>43921</c:v>
                </c:pt>
              </c:numCache>
            </c:numRef>
          </c:xVal>
          <c:yVal>
            <c:numRef>
              <c:f>Sheet1!$C$2:$C$51</c:f>
              <c:numCache>
                <c:formatCode>General</c:formatCode>
                <c:ptCount val="50"/>
                <c:pt idx="0">
                  <c:v>1.0000006807985979</c:v>
                </c:pt>
                <c:pt idx="1">
                  <c:v>1.0000008315294104</c:v>
                </c:pt>
                <c:pt idx="2">
                  <c:v>1.0000012404966188</c:v>
                </c:pt>
                <c:pt idx="3">
                  <c:v>1.0000015151464079</c:v>
                </c:pt>
                <c:pt idx="4">
                  <c:v>1.0000136743830519</c:v>
                </c:pt>
                <c:pt idx="5">
                  <c:v>2.0001654618187876</c:v>
                </c:pt>
                <c:pt idx="6">
                  <c:v>1.0001010496118294</c:v>
                </c:pt>
                <c:pt idx="7">
                  <c:v>1.0001234250359461</c:v>
                </c:pt>
                <c:pt idx="8">
                  <c:v>4.0010989161011192</c:v>
                </c:pt>
                <c:pt idx="9">
                  <c:v>1.0003355752008412</c:v>
                </c:pt>
                <c:pt idx="10">
                  <c:v>1.0004099029305484</c:v>
                </c:pt>
                <c:pt idx="11">
                  <c:v>2.0010014040209589</c:v>
                </c:pt>
                <c:pt idx="12">
                  <c:v>2.0012232532391794</c:v>
                </c:pt>
                <c:pt idx="13">
                  <c:v>2.0014942872303934</c:v>
                </c:pt>
                <c:pt idx="14">
                  <c:v>3.0027381427596649</c:v>
                </c:pt>
                <c:pt idx="15">
                  <c:v>1.0011150170260978</c:v>
                </c:pt>
                <c:pt idx="16">
                  <c:v>4.0054488846386942</c:v>
                </c:pt>
                <c:pt idx="17">
                  <c:v>3.0049929679216869</c:v>
                </c:pt>
                <c:pt idx="18">
                  <c:v>4.0081342304015619</c:v>
                </c:pt>
                <c:pt idx="19">
                  <c:v>8.0198792932547569</c:v>
                </c:pt>
                <c:pt idx="20">
                  <c:v>9.0273307380139514</c:v>
                </c:pt>
                <c:pt idx="21">
                  <c:v>6.0222695319932384</c:v>
                </c:pt>
                <c:pt idx="22">
                  <c:v>12.054444876000719</c:v>
                </c:pt>
                <c:pt idx="23">
                  <c:v>17.094301817202524</c:v>
                </c:pt>
                <c:pt idx="24">
                  <c:v>20.135673098126084</c:v>
                </c:pt>
                <c:pt idx="25">
                  <c:v>26.21574898282929</c:v>
                </c:pt>
                <c:pt idx="26">
                  <c:v>44.446771647984775</c:v>
                </c:pt>
                <c:pt idx="27">
                  <c:v>55.683647062022956</c:v>
                </c:pt>
                <c:pt idx="28">
                  <c:v>62.943879784690239</c:v>
                </c:pt>
                <c:pt idx="29">
                  <c:v>70.287357865100418</c:v>
                </c:pt>
                <c:pt idx="30">
                  <c:v>60.350077822468272</c:v>
                </c:pt>
                <c:pt idx="31">
                  <c:v>70.938298375700867</c:v>
                </c:pt>
                <c:pt idx="32">
                  <c:v>77.589412406298479</c:v>
                </c:pt>
                <c:pt idx="33">
                  <c:v>111.5468973843341</c:v>
                </c:pt>
                <c:pt idx="34">
                  <c:v>99.977591166669313</c:v>
                </c:pt>
                <c:pt idx="35">
                  <c:v>116.05746150206436</c:v>
                </c:pt>
                <c:pt idx="36">
                  <c:v>100.46164591544124</c:v>
                </c:pt>
                <c:pt idx="37">
                  <c:v>141.87017160040662</c:v>
                </c:pt>
                <c:pt idx="38">
                  <c:v>112.46103822841562</c:v>
                </c:pt>
                <c:pt idx="39">
                  <c:v>101.77355256197058</c:v>
                </c:pt>
                <c:pt idx="40">
                  <c:v>119.80336265150059</c:v>
                </c:pt>
                <c:pt idx="41">
                  <c:v>115.2732722940105</c:v>
                </c:pt>
                <c:pt idx="42">
                  <c:v>111.49410870371044</c:v>
                </c:pt>
                <c:pt idx="43">
                  <c:v>121.6360846589333</c:v>
                </c:pt>
                <c:pt idx="44">
                  <c:v>120.23022972206881</c:v>
                </c:pt>
                <c:pt idx="45">
                  <c:v>127.11763546412658</c:v>
                </c:pt>
                <c:pt idx="46">
                  <c:v>113.0348299732044</c:v>
                </c:pt>
                <c:pt idx="47">
                  <c:v>97.063833015031577</c:v>
                </c:pt>
                <c:pt idx="48">
                  <c:v>204.11625594669877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08-6140-B2A1-4818FCE38E50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inflated (exp, 6)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Sheet1!$A$2:$A$51</c:f>
              <c:numCache>
                <c:formatCode>d\-mmm\-yy</c:formatCode>
                <c:ptCount val="50"/>
                <c:pt idx="0">
                  <c:v>43851</c:v>
                </c:pt>
                <c:pt idx="1">
                  <c:v>43852</c:v>
                </c:pt>
                <c:pt idx="2">
                  <c:v>43854</c:v>
                </c:pt>
                <c:pt idx="3">
                  <c:v>43855</c:v>
                </c:pt>
                <c:pt idx="4">
                  <c:v>43866</c:v>
                </c:pt>
                <c:pt idx="5">
                  <c:v>43875</c:v>
                </c:pt>
                <c:pt idx="6">
                  <c:v>43876</c:v>
                </c:pt>
                <c:pt idx="7">
                  <c:v>43877</c:v>
                </c:pt>
                <c:pt idx="8">
                  <c:v>43881</c:v>
                </c:pt>
                <c:pt idx="9">
                  <c:v>43882</c:v>
                </c:pt>
                <c:pt idx="10">
                  <c:v>43883</c:v>
                </c:pt>
                <c:pt idx="11">
                  <c:v>43884</c:v>
                </c:pt>
                <c:pt idx="12">
                  <c:v>43885</c:v>
                </c:pt>
                <c:pt idx="13">
                  <c:v>43886</c:v>
                </c:pt>
                <c:pt idx="14">
                  <c:v>43887</c:v>
                </c:pt>
                <c:pt idx="15">
                  <c:v>43888</c:v>
                </c:pt>
                <c:pt idx="16">
                  <c:v>43889</c:v>
                </c:pt>
                <c:pt idx="17">
                  <c:v>43890</c:v>
                </c:pt>
                <c:pt idx="18">
                  <c:v>43891</c:v>
                </c:pt>
                <c:pt idx="19">
                  <c:v>43892</c:v>
                </c:pt>
                <c:pt idx="20">
                  <c:v>43893</c:v>
                </c:pt>
                <c:pt idx="21">
                  <c:v>43894</c:v>
                </c:pt>
                <c:pt idx="22">
                  <c:v>43895</c:v>
                </c:pt>
                <c:pt idx="23">
                  <c:v>43896</c:v>
                </c:pt>
                <c:pt idx="24">
                  <c:v>43897</c:v>
                </c:pt>
                <c:pt idx="25">
                  <c:v>43898</c:v>
                </c:pt>
                <c:pt idx="26">
                  <c:v>43899</c:v>
                </c:pt>
                <c:pt idx="27">
                  <c:v>43900</c:v>
                </c:pt>
                <c:pt idx="28">
                  <c:v>43901</c:v>
                </c:pt>
                <c:pt idx="29">
                  <c:v>43902</c:v>
                </c:pt>
                <c:pt idx="30">
                  <c:v>43903</c:v>
                </c:pt>
                <c:pt idx="31">
                  <c:v>43904</c:v>
                </c:pt>
                <c:pt idx="32">
                  <c:v>43905</c:v>
                </c:pt>
                <c:pt idx="33">
                  <c:v>43906</c:v>
                </c:pt>
                <c:pt idx="34">
                  <c:v>43907</c:v>
                </c:pt>
                <c:pt idx="35">
                  <c:v>43908</c:v>
                </c:pt>
                <c:pt idx="36">
                  <c:v>43909</c:v>
                </c:pt>
                <c:pt idx="37">
                  <c:v>43910</c:v>
                </c:pt>
                <c:pt idx="38">
                  <c:v>43911</c:v>
                </c:pt>
                <c:pt idx="39">
                  <c:v>43912</c:v>
                </c:pt>
                <c:pt idx="40">
                  <c:v>43913</c:v>
                </c:pt>
                <c:pt idx="41">
                  <c:v>43914</c:v>
                </c:pt>
                <c:pt idx="42">
                  <c:v>43915</c:v>
                </c:pt>
                <c:pt idx="43">
                  <c:v>43916</c:v>
                </c:pt>
                <c:pt idx="44">
                  <c:v>43917</c:v>
                </c:pt>
                <c:pt idx="45">
                  <c:v>43918</c:v>
                </c:pt>
                <c:pt idx="46">
                  <c:v>43919</c:v>
                </c:pt>
                <c:pt idx="47">
                  <c:v>43920</c:v>
                </c:pt>
                <c:pt idx="48">
                  <c:v>43921</c:v>
                </c:pt>
              </c:numCache>
            </c:numRef>
          </c:xVal>
          <c:yVal>
            <c:numRef>
              <c:f>Sheet1!$D$2:$D$51</c:f>
              <c:numCache>
                <c:formatCode>General</c:formatCode>
                <c:ptCount val="50"/>
                <c:pt idx="0">
                  <c:v>1.0000072585819291</c:v>
                </c:pt>
                <c:pt idx="1">
                  <c:v>1.0000085750126328</c:v>
                </c:pt>
                <c:pt idx="2">
                  <c:v>1.0000119674347738</c:v>
                </c:pt>
                <c:pt idx="3">
                  <c:v>1.0000141378843705</c:v>
                </c:pt>
                <c:pt idx="4">
                  <c:v>1.0000884348086836</c:v>
                </c:pt>
                <c:pt idx="5">
                  <c:v>2.0007929187727083</c:v>
                </c:pt>
                <c:pt idx="6">
                  <c:v>1.0004683951029103</c:v>
                </c:pt>
                <c:pt idx="7">
                  <c:v>1.0005533904417516</c:v>
                </c:pt>
                <c:pt idx="8">
                  <c:v>4.0043136919945024</c:v>
                </c:pt>
                <c:pt idx="9">
                  <c:v>1.0012742554619121</c:v>
                </c:pt>
                <c:pt idx="10">
                  <c:v>1.0015057029257692</c:v>
                </c:pt>
                <c:pt idx="11">
                  <c:v>2.0035585274046097</c:v>
                </c:pt>
                <c:pt idx="12">
                  <c:v>2.0042052603909668</c:v>
                </c:pt>
                <c:pt idx="13">
                  <c:v>2.0049698233136892</c:v>
                </c:pt>
                <c:pt idx="14">
                  <c:v>3.0088106994529737</c:v>
                </c:pt>
                <c:pt idx="15">
                  <c:v>1.0034713861711111</c:v>
                </c:pt>
                <c:pt idx="16">
                  <c:v>4.0164141667015185</c:v>
                </c:pt>
                <c:pt idx="17">
                  <c:v>3.0145541165282972</c:v>
                </c:pt>
                <c:pt idx="18">
                  <c:v>4.0229450642904725</c:v>
                </c:pt>
                <c:pt idx="19">
                  <c:v>8.0542692392504343</c:v>
                </c:pt>
                <c:pt idx="20">
                  <c:v>9.0722143165431142</c:v>
                </c:pt>
                <c:pt idx="21">
                  <c:v>6.0569569737746045</c:v>
                </c:pt>
                <c:pt idx="22">
                  <c:v>12.134805512429827</c:v>
                </c:pt>
                <c:pt idx="23">
                  <c:v>17.226070273472537</c:v>
                </c:pt>
                <c:pt idx="24">
                  <c:v>20.314960168319327</c:v>
                </c:pt>
                <c:pt idx="25">
                  <c:v>26.485091369458125</c:v>
                </c:pt>
                <c:pt idx="26">
                  <c:v>44.97309962907908</c:v>
                </c:pt>
                <c:pt idx="27">
                  <c:v>56.442763575399624</c:v>
                </c:pt>
                <c:pt idx="28">
                  <c:v>63.930534873983582</c:v>
                </c:pt>
                <c:pt idx="29">
                  <c:v>71.552565754712447</c:v>
                </c:pt>
                <c:pt idx="30">
                  <c:v>61.59588744113416</c:v>
                </c:pt>
                <c:pt idx="31">
                  <c:v>72.615303057896668</c:v>
                </c:pt>
                <c:pt idx="32">
                  <c:v>79.686902437487561</c:v>
                </c:pt>
                <c:pt idx="33">
                  <c:v>114.98989474245226</c:v>
                </c:pt>
                <c:pt idx="34">
                  <c:v>103.49542153421595</c:v>
                </c:pt>
                <c:pt idx="35">
                  <c:v>120.70500152938</c:v>
                </c:pt>
                <c:pt idx="36">
                  <c:v>105.03238907412157</c:v>
                </c:pt>
                <c:pt idx="37">
                  <c:v>149.19077591470688</c:v>
                </c:pt>
                <c:pt idx="38">
                  <c:v>119.03057869794675</c:v>
                </c:pt>
                <c:pt idx="39">
                  <c:v>108.49137358936679</c:v>
                </c:pt>
                <c:pt idx="40">
                  <c:v>128.72169167888683</c:v>
                </c:pt>
                <c:pt idx="41">
                  <c:v>124.93161659447479</c:v>
                </c:pt>
                <c:pt idx="42">
                  <c:v>121.98721068305149</c:v>
                </c:pt>
                <c:pt idx="43">
                  <c:v>134.46802008389275</c:v>
                </c:pt>
                <c:pt idx="44">
                  <c:v>134.41768516389897</c:v>
                </c:pt>
                <c:pt idx="45">
                  <c:v>143.86038378668053</c:v>
                </c:pt>
                <c:pt idx="46">
                  <c:v>129.61619820937671</c:v>
                </c:pt>
                <c:pt idx="47">
                  <c:v>112.88724714102814</c:v>
                </c:pt>
                <c:pt idx="48">
                  <c:v>241.01365113460605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08-6140-B2A1-4818FCE38E50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inflated (exp, 7)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Sheet1!$A$2:$A$51</c:f>
              <c:numCache>
                <c:formatCode>d\-mmm\-yy</c:formatCode>
                <c:ptCount val="50"/>
                <c:pt idx="0">
                  <c:v>43851</c:v>
                </c:pt>
                <c:pt idx="1">
                  <c:v>43852</c:v>
                </c:pt>
                <c:pt idx="2">
                  <c:v>43854</c:v>
                </c:pt>
                <c:pt idx="3">
                  <c:v>43855</c:v>
                </c:pt>
                <c:pt idx="4">
                  <c:v>43866</c:v>
                </c:pt>
                <c:pt idx="5">
                  <c:v>43875</c:v>
                </c:pt>
                <c:pt idx="6">
                  <c:v>43876</c:v>
                </c:pt>
                <c:pt idx="7">
                  <c:v>43877</c:v>
                </c:pt>
                <c:pt idx="8">
                  <c:v>43881</c:v>
                </c:pt>
                <c:pt idx="9">
                  <c:v>43882</c:v>
                </c:pt>
                <c:pt idx="10">
                  <c:v>43883</c:v>
                </c:pt>
                <c:pt idx="11">
                  <c:v>43884</c:v>
                </c:pt>
                <c:pt idx="12">
                  <c:v>43885</c:v>
                </c:pt>
                <c:pt idx="13">
                  <c:v>43886</c:v>
                </c:pt>
                <c:pt idx="14">
                  <c:v>43887</c:v>
                </c:pt>
                <c:pt idx="15">
                  <c:v>43888</c:v>
                </c:pt>
                <c:pt idx="16">
                  <c:v>43889</c:v>
                </c:pt>
                <c:pt idx="17">
                  <c:v>43890</c:v>
                </c:pt>
                <c:pt idx="18">
                  <c:v>43891</c:v>
                </c:pt>
                <c:pt idx="19">
                  <c:v>43892</c:v>
                </c:pt>
                <c:pt idx="20">
                  <c:v>43893</c:v>
                </c:pt>
                <c:pt idx="21">
                  <c:v>43894</c:v>
                </c:pt>
                <c:pt idx="22">
                  <c:v>43895</c:v>
                </c:pt>
                <c:pt idx="23">
                  <c:v>43896</c:v>
                </c:pt>
                <c:pt idx="24">
                  <c:v>43897</c:v>
                </c:pt>
                <c:pt idx="25">
                  <c:v>43898</c:v>
                </c:pt>
                <c:pt idx="26">
                  <c:v>43899</c:v>
                </c:pt>
                <c:pt idx="27">
                  <c:v>43900</c:v>
                </c:pt>
                <c:pt idx="28">
                  <c:v>43901</c:v>
                </c:pt>
                <c:pt idx="29">
                  <c:v>43902</c:v>
                </c:pt>
                <c:pt idx="30">
                  <c:v>43903</c:v>
                </c:pt>
                <c:pt idx="31">
                  <c:v>43904</c:v>
                </c:pt>
                <c:pt idx="32">
                  <c:v>43905</c:v>
                </c:pt>
                <c:pt idx="33">
                  <c:v>43906</c:v>
                </c:pt>
                <c:pt idx="34">
                  <c:v>43907</c:v>
                </c:pt>
                <c:pt idx="35">
                  <c:v>43908</c:v>
                </c:pt>
                <c:pt idx="36">
                  <c:v>43909</c:v>
                </c:pt>
                <c:pt idx="37">
                  <c:v>43910</c:v>
                </c:pt>
                <c:pt idx="38">
                  <c:v>43911</c:v>
                </c:pt>
                <c:pt idx="39">
                  <c:v>43912</c:v>
                </c:pt>
                <c:pt idx="40">
                  <c:v>43913</c:v>
                </c:pt>
                <c:pt idx="41">
                  <c:v>43914</c:v>
                </c:pt>
                <c:pt idx="42">
                  <c:v>43915</c:v>
                </c:pt>
                <c:pt idx="43">
                  <c:v>43916</c:v>
                </c:pt>
                <c:pt idx="44">
                  <c:v>43917</c:v>
                </c:pt>
                <c:pt idx="45">
                  <c:v>43918</c:v>
                </c:pt>
                <c:pt idx="46">
                  <c:v>43919</c:v>
                </c:pt>
                <c:pt idx="47">
                  <c:v>43920</c:v>
                </c:pt>
                <c:pt idx="48">
                  <c:v>43921</c:v>
                </c:pt>
              </c:numCache>
            </c:numRef>
          </c:xVal>
          <c:yVal>
            <c:numRef>
              <c:f>Sheet1!$E$2:$E$51</c:f>
              <c:numCache>
                <c:formatCode>General</c:formatCode>
                <c:ptCount val="50"/>
                <c:pt idx="0">
                  <c:v>1.0000393577447324</c:v>
                </c:pt>
                <c:pt idx="1">
                  <c:v>1.0000454019910097</c:v>
                </c:pt>
                <c:pt idx="2">
                  <c:v>1.0000604178903991</c:v>
                </c:pt>
                <c:pt idx="3">
                  <c:v>1.0000696966100802</c:v>
                </c:pt>
                <c:pt idx="4">
                  <c:v>1.0003355752008412</c:v>
                </c:pt>
                <c:pt idx="5">
                  <c:v>2.0024298534199874</c:v>
                </c:pt>
                <c:pt idx="6">
                  <c:v>1.0014017584503858</c:v>
                </c:pt>
                <c:pt idx="7">
                  <c:v>1.0016173676358855</c:v>
                </c:pt>
                <c:pt idx="8">
                  <c:v>4.0114704054654595</c:v>
                </c:pt>
                <c:pt idx="9">
                  <c:v>1.0033094219031353</c:v>
                </c:pt>
                <c:pt idx="10">
                  <c:v>1.0038195744118936</c:v>
                </c:pt>
                <c:pt idx="11">
                  <c:v>2.0088174265612566</c:v>
                </c:pt>
                <c:pt idx="12">
                  <c:v>2.0101783656242622</c:v>
                </c:pt>
                <c:pt idx="13">
                  <c:v>2.0117505896140955</c:v>
                </c:pt>
                <c:pt idx="14">
                  <c:v>3.0203509647189128</c:v>
                </c:pt>
                <c:pt idx="15">
                  <c:v>1.0078335472937103</c:v>
                </c:pt>
                <c:pt idx="16">
                  <c:v>4.0361895583177425</c:v>
                </c:pt>
                <c:pt idx="17">
                  <c:v>3.0313538175552033</c:v>
                </c:pt>
                <c:pt idx="18">
                  <c:v>4.0483024114538173</c:v>
                </c:pt>
                <c:pt idx="19">
                  <c:v>8.1116469790737646</c:v>
                </c:pt>
                <c:pt idx="20">
                  <c:v>9.1452022404826465</c:v>
                </c:pt>
                <c:pt idx="21">
                  <c:v>6.1119441621826445</c:v>
                </c:pt>
                <c:pt idx="22">
                  <c:v>12.259011833075967</c:v>
                </c:pt>
                <c:pt idx="23">
                  <c:v>17.42468923371878</c:v>
                </c:pt>
                <c:pt idx="24">
                  <c:v>20.578580363620429</c:v>
                </c:pt>
                <c:pt idx="25">
                  <c:v>26.87153083270918</c:v>
                </c:pt>
                <c:pt idx="26">
                  <c:v>45.710194419997265</c:v>
                </c:pt>
                <c:pt idx="27">
                  <c:v>57.48083305022039</c:v>
                </c:pt>
                <c:pt idx="28">
                  <c:v>65.248533182457876</c:v>
                </c:pt>
                <c:pt idx="29">
                  <c:v>73.204315585784883</c:v>
                </c:pt>
                <c:pt idx="30">
                  <c:v>63.186230519213481</c:v>
                </c:pt>
                <c:pt idx="31">
                  <c:v>74.709792004777739</c:v>
                </c:pt>
                <c:pt idx="32">
                  <c:v>82.251514743954644</c:v>
                </c:pt>
                <c:pt idx="33">
                  <c:v>119.11406639543372</c:v>
                </c:pt>
                <c:pt idx="34">
                  <c:v>107.62667132992705</c:v>
                </c:pt>
                <c:pt idx="35">
                  <c:v>126.06042305971356</c:v>
                </c:pt>
                <c:pt idx="36">
                  <c:v>110.2049871830967</c:v>
                </c:pt>
                <c:pt idx="37">
                  <c:v>157.33478525850592</c:v>
                </c:pt>
                <c:pt idx="38">
                  <c:v>126.22249438528664</c:v>
                </c:pt>
                <c:pt idx="39">
                  <c:v>115.73633189185159</c:v>
                </c:pt>
                <c:pt idx="40">
                  <c:v>138.20803132979657</c:v>
                </c:pt>
                <c:pt idx="41">
                  <c:v>135.07691343867617</c:v>
                </c:pt>
                <c:pt idx="42">
                  <c:v>132.88604337702341</c:v>
                </c:pt>
                <c:pt idx="43">
                  <c:v>147.66502824204295</c:v>
                </c:pt>
                <c:pt idx="44">
                  <c:v>148.88580316669254</c:v>
                </c:pt>
                <c:pt idx="45">
                  <c:v>160.81533263658594</c:v>
                </c:pt>
                <c:pt idx="46">
                  <c:v>146.31587704220166</c:v>
                </c:pt>
                <c:pt idx="47">
                  <c:v>128.76087016746479</c:v>
                </c:pt>
                <c:pt idx="48">
                  <c:v>277.9403264414052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08-6140-B2A1-4818FCE38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121391"/>
        <c:axId val="852187455"/>
      </c:scatterChart>
      <c:valAx>
        <c:axId val="850121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Accurate Episode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87455"/>
        <c:crosses val="autoZero"/>
        <c:crossBetween val="midCat"/>
        <c:majorUnit val="20"/>
        <c:minorUnit val="5"/>
      </c:valAx>
      <c:valAx>
        <c:axId val="85218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121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Completeness of Reporting, 5 day average 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Sheet1!$N$45</c:f>
              <c:strCache>
                <c:ptCount val="1"/>
                <c:pt idx="0">
                  <c:v>Completeness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Sheet1!$M$46:$M$58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Sheet1!$N$46:$N$58</c:f>
              <c:numCache>
                <c:formatCode>General</c:formatCode>
                <c:ptCount val="13"/>
                <c:pt idx="0">
                  <c:v>0</c:v>
                </c:pt>
                <c:pt idx="1">
                  <c:v>0.18126924692201818</c:v>
                </c:pt>
                <c:pt idx="2">
                  <c:v>0.32967995396436067</c:v>
                </c:pt>
                <c:pt idx="3">
                  <c:v>0.45118836390597361</c:v>
                </c:pt>
                <c:pt idx="4">
                  <c:v>0.55067103588277844</c:v>
                </c:pt>
                <c:pt idx="5">
                  <c:v>0.63212055882855767</c:v>
                </c:pt>
                <c:pt idx="6">
                  <c:v>0.69880578808779803</c:v>
                </c:pt>
                <c:pt idx="7">
                  <c:v>0.75340303605839354</c:v>
                </c:pt>
                <c:pt idx="8">
                  <c:v>0.79810348200534464</c:v>
                </c:pt>
                <c:pt idx="9">
                  <c:v>0.83470111177841344</c:v>
                </c:pt>
                <c:pt idx="10">
                  <c:v>0.8646647167633873</c:v>
                </c:pt>
                <c:pt idx="11">
                  <c:v>0.8891968416376661</c:v>
                </c:pt>
                <c:pt idx="12">
                  <c:v>0.90928204671058754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F-9341-B261-C2E140024A3D}"/>
            </c:ext>
          </c:extLst>
        </c:ser>
        <c:ser>
          <c:idx val="1"/>
          <c:order val="1"/>
          <c:tx>
            <c:strRef>
              <c:f>Sheet1!$O$45</c:f>
              <c:strCache>
                <c:ptCount val="1"/>
                <c:pt idx="0">
                  <c:v>Inflation Factor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Sheet1!$M$47:$M$58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Sheet1!$O$47:$O$58</c:f>
              <c:numCache>
                <c:formatCode>General</c:formatCode>
                <c:ptCount val="12"/>
                <c:pt idx="0">
                  <c:v>5.5166555661269934</c:v>
                </c:pt>
                <c:pt idx="1">
                  <c:v>3.0332447817197368</c:v>
                </c:pt>
                <c:pt idx="2">
                  <c:v>2.2163692151608707</c:v>
                </c:pt>
                <c:pt idx="3">
                  <c:v>1.8159662209160941</c:v>
                </c:pt>
                <c:pt idx="4">
                  <c:v>1.5819767068693265</c:v>
                </c:pt>
                <c:pt idx="5">
                  <c:v>1.4310127606933329</c:v>
                </c:pt>
                <c:pt idx="6">
                  <c:v>1.3273108179013147</c:v>
                </c:pt>
                <c:pt idx="7">
                  <c:v>1.2529703510218533</c:v>
                </c:pt>
                <c:pt idx="8">
                  <c:v>1.198033626515006</c:v>
                </c:pt>
                <c:pt idx="9">
                  <c:v>1.1565176427496657</c:v>
                </c:pt>
                <c:pt idx="10">
                  <c:v>1.1246103822841562</c:v>
                </c:pt>
                <c:pt idx="11">
                  <c:v>1.0997687720961753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7F-9341-B261-C2E140024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873247"/>
        <c:axId val="786109455"/>
      </c:scatterChart>
      <c:valAx>
        <c:axId val="91087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 Since Symptoms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09455"/>
        <c:crosses val="autoZero"/>
        <c:crossBetween val="midCat"/>
      </c:valAx>
      <c:valAx>
        <c:axId val="78610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Reported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873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1</xdr:row>
      <xdr:rowOff>50800</xdr:rowOff>
    </xdr:from>
    <xdr:to>
      <xdr:col>19</xdr:col>
      <xdr:colOff>635000</xdr:colOff>
      <xdr:row>31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D6484D-2EA0-0B41-B1A9-8E9084E18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33</xdr:row>
      <xdr:rowOff>38100</xdr:rowOff>
    </xdr:from>
    <xdr:to>
      <xdr:col>13</xdr:col>
      <xdr:colOff>584200</xdr:colOff>
      <xdr:row>55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8643E9-753B-AF45-A418-A6BB8D79D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4AB1-27DE-1148-9596-55163504B3AE}">
  <dimension ref="A1:AB58"/>
  <sheetViews>
    <sheetView tabSelected="1" workbookViewId="0">
      <selection activeCell="E50" sqref="E2:E50"/>
    </sheetView>
  </sheetViews>
  <sheetFormatPr baseColWidth="10" defaultRowHeight="16" x14ac:dyDescent="0.2"/>
  <cols>
    <col min="4" max="4" width="17.83203125" customWidth="1"/>
    <col min="5" max="5" width="19.1640625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28" x14ac:dyDescent="0.2">
      <c r="A2" s="1">
        <v>43851</v>
      </c>
      <c r="B2">
        <v>1</v>
      </c>
      <c r="C2">
        <f t="shared" ref="C2:C49" si="0">B2/(1-EXP(-0.2*((A$50+1)-A2)))</f>
        <v>1.0000006807985979</v>
      </c>
      <c r="D2">
        <f t="shared" ref="D2:D49" si="1">B2/(1-EXP(-(1/6)*((A$50+1)-A2)))</f>
        <v>1.0000072585819291</v>
      </c>
      <c r="E2">
        <f t="shared" ref="E2:E49" si="2">B2/(1-EXP(-(1/7)*((A$50+1)-A2)))</f>
        <v>1.0000393577447324</v>
      </c>
    </row>
    <row r="3" spans="1:28" x14ac:dyDescent="0.2">
      <c r="A3" s="1">
        <v>43852</v>
      </c>
      <c r="B3">
        <v>1</v>
      </c>
      <c r="C3">
        <f t="shared" si="0"/>
        <v>1.0000008315294104</v>
      </c>
      <c r="D3">
        <f t="shared" si="1"/>
        <v>1.0000085750126328</v>
      </c>
      <c r="E3">
        <f t="shared" si="2"/>
        <v>1.0000454019910097</v>
      </c>
      <c r="R3">
        <v>1</v>
      </c>
      <c r="S3">
        <v>1346</v>
      </c>
      <c r="T3">
        <v>59</v>
      </c>
      <c r="U3">
        <v>0</v>
      </c>
      <c r="V3">
        <v>0.95620000000000005</v>
      </c>
      <c r="W3">
        <v>5.5999999999999999E-3</v>
      </c>
      <c r="X3">
        <v>0.94379999999999997</v>
      </c>
      <c r="Y3">
        <v>0.96589999999999998</v>
      </c>
      <c r="AA3">
        <v>29</v>
      </c>
      <c r="AB3">
        <v>0.99929999999999997</v>
      </c>
    </row>
    <row r="4" spans="1:28" x14ac:dyDescent="0.2">
      <c r="A4" s="1">
        <v>43854</v>
      </c>
      <c r="B4">
        <v>1</v>
      </c>
      <c r="C4">
        <f t="shared" si="0"/>
        <v>1.0000012404966188</v>
      </c>
      <c r="D4">
        <f t="shared" si="1"/>
        <v>1.0000119674347738</v>
      </c>
      <c r="E4">
        <f t="shared" si="2"/>
        <v>1.0000604178903991</v>
      </c>
      <c r="R4">
        <v>2</v>
      </c>
      <c r="S4">
        <v>1287</v>
      </c>
      <c r="T4">
        <v>99</v>
      </c>
      <c r="U4">
        <v>0</v>
      </c>
      <c r="V4">
        <v>0.88260000000000005</v>
      </c>
      <c r="W4">
        <v>8.8000000000000005E-3</v>
      </c>
      <c r="X4">
        <v>0.86419999999999997</v>
      </c>
      <c r="Y4">
        <v>0.89870000000000005</v>
      </c>
      <c r="AA4">
        <v>28</v>
      </c>
      <c r="AB4">
        <v>0.99850000000000005</v>
      </c>
    </row>
    <row r="5" spans="1:28" x14ac:dyDescent="0.2">
      <c r="A5" s="1">
        <v>43855</v>
      </c>
      <c r="B5">
        <v>1</v>
      </c>
      <c r="C5">
        <f t="shared" si="0"/>
        <v>1.0000015151464079</v>
      </c>
      <c r="D5">
        <f t="shared" si="1"/>
        <v>1.0000141378843705</v>
      </c>
      <c r="E5">
        <f t="shared" si="2"/>
        <v>1.0000696966100802</v>
      </c>
      <c r="R5">
        <v>3</v>
      </c>
      <c r="S5">
        <v>1188</v>
      </c>
      <c r="T5">
        <v>130</v>
      </c>
      <c r="U5">
        <v>0</v>
      </c>
      <c r="V5">
        <v>0.78600000000000003</v>
      </c>
      <c r="W5">
        <v>1.12E-2</v>
      </c>
      <c r="X5">
        <v>0.7631</v>
      </c>
      <c r="Y5">
        <v>0.80700000000000005</v>
      </c>
      <c r="AA5">
        <v>27</v>
      </c>
      <c r="AB5">
        <v>0.99780000000000002</v>
      </c>
    </row>
    <row r="6" spans="1:28" x14ac:dyDescent="0.2">
      <c r="A6" s="1">
        <v>43866</v>
      </c>
      <c r="B6">
        <v>1</v>
      </c>
      <c r="C6">
        <f t="shared" si="0"/>
        <v>1.0000136743830519</v>
      </c>
      <c r="D6">
        <f t="shared" si="1"/>
        <v>1.0000884348086836</v>
      </c>
      <c r="E6">
        <f t="shared" si="2"/>
        <v>1.0003355752008412</v>
      </c>
      <c r="R6">
        <v>4</v>
      </c>
      <c r="S6">
        <v>1058</v>
      </c>
      <c r="T6">
        <v>142</v>
      </c>
      <c r="U6">
        <v>0</v>
      </c>
      <c r="V6">
        <v>0.68049999999999999</v>
      </c>
      <c r="W6">
        <v>1.2699999999999999E-2</v>
      </c>
      <c r="X6">
        <v>0.65490000000000004</v>
      </c>
      <c r="Y6">
        <v>0.70469999999999999</v>
      </c>
      <c r="AA6">
        <v>26</v>
      </c>
      <c r="AB6">
        <v>0.997</v>
      </c>
    </row>
    <row r="7" spans="1:28" x14ac:dyDescent="0.2">
      <c r="A7" s="1">
        <v>43875</v>
      </c>
      <c r="B7">
        <v>2</v>
      </c>
      <c r="C7">
        <f t="shared" si="0"/>
        <v>2.0001654618187876</v>
      </c>
      <c r="D7">
        <f t="shared" si="1"/>
        <v>2.0007929187727083</v>
      </c>
      <c r="E7">
        <f t="shared" si="2"/>
        <v>2.0024298534199874</v>
      </c>
      <c r="R7">
        <v>5</v>
      </c>
      <c r="S7">
        <v>916</v>
      </c>
      <c r="T7">
        <v>120</v>
      </c>
      <c r="U7">
        <v>0</v>
      </c>
      <c r="V7">
        <v>0.59140000000000004</v>
      </c>
      <c r="W7">
        <v>1.34E-2</v>
      </c>
      <c r="X7">
        <v>0.56459999999999999</v>
      </c>
      <c r="Y7">
        <v>0.61709999999999998</v>
      </c>
      <c r="AA7">
        <v>25</v>
      </c>
      <c r="AB7">
        <v>0.99629999999999996</v>
      </c>
    </row>
    <row r="8" spans="1:28" x14ac:dyDescent="0.2">
      <c r="A8" s="1">
        <v>43876</v>
      </c>
      <c r="B8">
        <v>1</v>
      </c>
      <c r="C8">
        <f t="shared" si="0"/>
        <v>1.0001010496118294</v>
      </c>
      <c r="D8">
        <f t="shared" si="1"/>
        <v>1.0004683951029103</v>
      </c>
      <c r="E8">
        <f t="shared" si="2"/>
        <v>1.0014017584503858</v>
      </c>
      <c r="R8">
        <v>6</v>
      </c>
      <c r="S8">
        <v>796</v>
      </c>
      <c r="T8">
        <v>126</v>
      </c>
      <c r="U8">
        <v>0</v>
      </c>
      <c r="V8">
        <v>0.49780000000000002</v>
      </c>
      <c r="W8">
        <v>1.3599999999999999E-2</v>
      </c>
      <c r="X8">
        <v>0.4708</v>
      </c>
      <c r="Y8">
        <v>0.5242</v>
      </c>
      <c r="AA8">
        <v>24</v>
      </c>
      <c r="AB8">
        <v>0.99550000000000005</v>
      </c>
    </row>
    <row r="9" spans="1:28" x14ac:dyDescent="0.2">
      <c r="A9" s="1">
        <v>43877</v>
      </c>
      <c r="B9">
        <v>1</v>
      </c>
      <c r="C9">
        <f t="shared" si="0"/>
        <v>1.0001234250359461</v>
      </c>
      <c r="D9">
        <f t="shared" si="1"/>
        <v>1.0005533904417516</v>
      </c>
      <c r="E9">
        <f t="shared" si="2"/>
        <v>1.0016173676358855</v>
      </c>
      <c r="R9">
        <v>7</v>
      </c>
      <c r="S9">
        <v>670</v>
      </c>
      <c r="T9">
        <v>129</v>
      </c>
      <c r="U9">
        <v>0</v>
      </c>
      <c r="V9">
        <v>0.40189999999999998</v>
      </c>
      <c r="W9">
        <v>1.34E-2</v>
      </c>
      <c r="X9">
        <v>0.37569999999999998</v>
      </c>
      <c r="Y9">
        <v>0.42799999999999999</v>
      </c>
      <c r="AA9">
        <v>23</v>
      </c>
      <c r="AB9">
        <v>0.99480000000000002</v>
      </c>
    </row>
    <row r="10" spans="1:28" x14ac:dyDescent="0.2">
      <c r="A10" s="1">
        <v>43881</v>
      </c>
      <c r="B10">
        <v>4</v>
      </c>
      <c r="C10">
        <f t="shared" si="0"/>
        <v>4.0010989161011192</v>
      </c>
      <c r="D10">
        <f t="shared" si="1"/>
        <v>4.0043136919945024</v>
      </c>
      <c r="E10">
        <f t="shared" si="2"/>
        <v>4.0114704054654595</v>
      </c>
      <c r="R10">
        <v>8</v>
      </c>
      <c r="S10">
        <v>541</v>
      </c>
      <c r="T10">
        <v>100</v>
      </c>
      <c r="U10">
        <v>0</v>
      </c>
      <c r="V10">
        <v>0.3276</v>
      </c>
      <c r="W10">
        <v>1.2800000000000001E-2</v>
      </c>
      <c r="X10">
        <v>0.30270000000000002</v>
      </c>
      <c r="Y10">
        <v>0.3528</v>
      </c>
      <c r="AA10">
        <v>22</v>
      </c>
      <c r="AB10">
        <v>0.99329999999999996</v>
      </c>
    </row>
    <row r="11" spans="1:28" x14ac:dyDescent="0.2">
      <c r="A11" s="1">
        <v>43882</v>
      </c>
      <c r="B11">
        <v>1</v>
      </c>
      <c r="C11">
        <f t="shared" si="0"/>
        <v>1.0003355752008412</v>
      </c>
      <c r="D11">
        <f t="shared" si="1"/>
        <v>1.0012742554619121</v>
      </c>
      <c r="E11">
        <f t="shared" si="2"/>
        <v>1.0033094219031353</v>
      </c>
      <c r="R11">
        <v>9</v>
      </c>
      <c r="S11">
        <v>441</v>
      </c>
      <c r="T11">
        <v>98</v>
      </c>
      <c r="U11">
        <v>0</v>
      </c>
      <c r="V11">
        <v>0.25480000000000003</v>
      </c>
      <c r="W11">
        <v>1.1900000000000001E-2</v>
      </c>
      <c r="X11">
        <v>0.2319</v>
      </c>
      <c r="Y11">
        <v>0.27839999999999998</v>
      </c>
      <c r="AA11">
        <v>21</v>
      </c>
      <c r="AB11">
        <v>0.99029999999999996</v>
      </c>
    </row>
    <row r="12" spans="1:28" x14ac:dyDescent="0.2">
      <c r="A12" s="1">
        <v>43883</v>
      </c>
      <c r="B12">
        <v>1</v>
      </c>
      <c r="C12">
        <f t="shared" si="0"/>
        <v>1.0004099029305484</v>
      </c>
      <c r="D12">
        <f t="shared" si="1"/>
        <v>1.0015057029257692</v>
      </c>
      <c r="E12">
        <f t="shared" si="2"/>
        <v>1.0038195744118936</v>
      </c>
      <c r="R12">
        <v>10</v>
      </c>
      <c r="S12">
        <v>343</v>
      </c>
      <c r="T12">
        <v>63</v>
      </c>
      <c r="U12">
        <v>0</v>
      </c>
      <c r="V12">
        <v>0.20799999999999999</v>
      </c>
      <c r="W12">
        <v>1.11E-2</v>
      </c>
      <c r="X12">
        <v>0.18679999999999999</v>
      </c>
      <c r="Y12">
        <v>0.2301</v>
      </c>
      <c r="AA12">
        <v>20</v>
      </c>
      <c r="AB12">
        <v>0.98809999999999998</v>
      </c>
    </row>
    <row r="13" spans="1:28" x14ac:dyDescent="0.2">
      <c r="A13" s="1">
        <v>43884</v>
      </c>
      <c r="B13">
        <v>2</v>
      </c>
      <c r="C13">
        <f t="shared" si="0"/>
        <v>2.0010014040209589</v>
      </c>
      <c r="D13">
        <f t="shared" si="1"/>
        <v>2.0035585274046097</v>
      </c>
      <c r="E13">
        <f t="shared" si="2"/>
        <v>2.0088174265612566</v>
      </c>
      <c r="R13">
        <v>11</v>
      </c>
      <c r="S13">
        <v>280</v>
      </c>
      <c r="T13">
        <v>58</v>
      </c>
      <c r="U13">
        <v>0</v>
      </c>
      <c r="V13">
        <v>0.16489999999999999</v>
      </c>
      <c r="W13">
        <v>1.01E-2</v>
      </c>
      <c r="X13">
        <v>0.1457</v>
      </c>
      <c r="Y13">
        <v>0.18529999999999999</v>
      </c>
      <c r="AA13">
        <v>19</v>
      </c>
      <c r="AB13">
        <v>0.98370000000000002</v>
      </c>
    </row>
    <row r="14" spans="1:28" x14ac:dyDescent="0.2">
      <c r="A14" s="1">
        <v>43885</v>
      </c>
      <c r="B14">
        <v>2</v>
      </c>
      <c r="C14">
        <f t="shared" si="0"/>
        <v>2.0012232532391794</v>
      </c>
      <c r="D14">
        <f t="shared" si="1"/>
        <v>2.0042052603909668</v>
      </c>
      <c r="E14">
        <f t="shared" si="2"/>
        <v>2.0101783656242622</v>
      </c>
      <c r="R14">
        <v>12</v>
      </c>
      <c r="S14">
        <v>222</v>
      </c>
      <c r="T14">
        <v>63</v>
      </c>
      <c r="U14">
        <v>0</v>
      </c>
      <c r="V14">
        <v>0.1181</v>
      </c>
      <c r="W14">
        <v>8.8000000000000005E-3</v>
      </c>
      <c r="X14">
        <v>0.1016</v>
      </c>
      <c r="Y14">
        <v>0.13600000000000001</v>
      </c>
      <c r="AA14">
        <v>18</v>
      </c>
      <c r="AB14">
        <v>0.97770000000000001</v>
      </c>
    </row>
    <row r="15" spans="1:28" x14ac:dyDescent="0.2">
      <c r="A15" s="1">
        <v>43886</v>
      </c>
      <c r="B15">
        <v>2</v>
      </c>
      <c r="C15">
        <f t="shared" si="0"/>
        <v>2.0014942872303934</v>
      </c>
      <c r="D15">
        <f t="shared" si="1"/>
        <v>2.0049698233136892</v>
      </c>
      <c r="E15">
        <f t="shared" si="2"/>
        <v>2.0117505896140955</v>
      </c>
      <c r="R15">
        <v>13</v>
      </c>
      <c r="S15">
        <v>159</v>
      </c>
      <c r="T15">
        <v>36</v>
      </c>
      <c r="U15">
        <v>0</v>
      </c>
      <c r="V15">
        <v>9.1399999999999995E-2</v>
      </c>
      <c r="W15">
        <v>7.9000000000000008E-3</v>
      </c>
      <c r="X15">
        <v>7.6700000000000004E-2</v>
      </c>
      <c r="Y15">
        <v>0.1075</v>
      </c>
      <c r="AA15">
        <v>17</v>
      </c>
      <c r="AB15">
        <v>0.97099999999999997</v>
      </c>
    </row>
    <row r="16" spans="1:28" x14ac:dyDescent="0.2">
      <c r="A16" s="1">
        <v>43887</v>
      </c>
      <c r="B16">
        <v>3</v>
      </c>
      <c r="C16">
        <f t="shared" si="0"/>
        <v>3.0027381427596649</v>
      </c>
      <c r="D16">
        <f t="shared" si="1"/>
        <v>3.0088106994529737</v>
      </c>
      <c r="E16">
        <f t="shared" si="2"/>
        <v>3.0203509647189128</v>
      </c>
      <c r="R16">
        <v>14</v>
      </c>
      <c r="S16">
        <v>123</v>
      </c>
      <c r="T16">
        <v>37</v>
      </c>
      <c r="U16">
        <v>0</v>
      </c>
      <c r="V16">
        <v>6.3899999999999998E-2</v>
      </c>
      <c r="W16">
        <v>6.7000000000000002E-3</v>
      </c>
      <c r="X16">
        <v>5.1700000000000003E-2</v>
      </c>
      <c r="Y16">
        <v>7.7799999999999994E-2</v>
      </c>
      <c r="AA16">
        <v>16</v>
      </c>
      <c r="AB16">
        <v>0.96509999999999996</v>
      </c>
    </row>
    <row r="17" spans="1:28" x14ac:dyDescent="0.2">
      <c r="A17" s="1">
        <v>43888</v>
      </c>
      <c r="B17">
        <v>1</v>
      </c>
      <c r="C17">
        <f t="shared" si="0"/>
        <v>1.0011150170260978</v>
      </c>
      <c r="D17">
        <f t="shared" si="1"/>
        <v>1.0034713861711111</v>
      </c>
      <c r="E17">
        <f t="shared" si="2"/>
        <v>1.0078335472937103</v>
      </c>
      <c r="R17">
        <v>15</v>
      </c>
      <c r="S17">
        <v>86</v>
      </c>
      <c r="T17">
        <v>20</v>
      </c>
      <c r="U17">
        <v>0</v>
      </c>
      <c r="V17">
        <v>4.9000000000000002E-2</v>
      </c>
      <c r="W17">
        <v>5.8999999999999999E-3</v>
      </c>
      <c r="X17">
        <v>3.8399999999999997E-2</v>
      </c>
      <c r="Y17">
        <v>6.1499999999999999E-2</v>
      </c>
      <c r="AA17">
        <v>15</v>
      </c>
      <c r="AB17">
        <v>0.95099999999999996</v>
      </c>
    </row>
    <row r="18" spans="1:28" x14ac:dyDescent="0.2">
      <c r="A18" s="1">
        <v>43889</v>
      </c>
      <c r="B18">
        <v>4</v>
      </c>
      <c r="C18">
        <f t="shared" si="0"/>
        <v>4.0054488846386942</v>
      </c>
      <c r="D18">
        <f t="shared" si="1"/>
        <v>4.0164141667015185</v>
      </c>
      <c r="E18">
        <f t="shared" si="2"/>
        <v>4.0361895583177425</v>
      </c>
      <c r="R18">
        <v>16</v>
      </c>
      <c r="S18">
        <v>66</v>
      </c>
      <c r="T18">
        <v>19</v>
      </c>
      <c r="U18">
        <v>0</v>
      </c>
      <c r="V18">
        <v>3.49E-2</v>
      </c>
      <c r="W18">
        <v>5.0000000000000001E-3</v>
      </c>
      <c r="X18">
        <v>2.6100000000000002E-2</v>
      </c>
      <c r="Y18">
        <v>4.5699999999999998E-2</v>
      </c>
      <c r="AA18">
        <v>14</v>
      </c>
      <c r="AB18">
        <v>0.93610000000000004</v>
      </c>
    </row>
    <row r="19" spans="1:28" x14ac:dyDescent="0.2">
      <c r="A19" s="1">
        <v>43890</v>
      </c>
      <c r="B19">
        <v>3</v>
      </c>
      <c r="C19">
        <f t="shared" si="0"/>
        <v>3.0049929679216869</v>
      </c>
      <c r="D19">
        <f t="shared" si="1"/>
        <v>3.0145541165282972</v>
      </c>
      <c r="E19">
        <f t="shared" si="2"/>
        <v>3.0313538175552033</v>
      </c>
      <c r="R19">
        <v>17</v>
      </c>
      <c r="S19">
        <v>47</v>
      </c>
      <c r="T19">
        <v>8</v>
      </c>
      <c r="U19">
        <v>0</v>
      </c>
      <c r="V19">
        <v>2.9000000000000001E-2</v>
      </c>
      <c r="W19">
        <v>4.5999999999999999E-3</v>
      </c>
      <c r="X19">
        <v>2.1000000000000001E-2</v>
      </c>
      <c r="Y19">
        <v>3.9E-2</v>
      </c>
      <c r="AA19">
        <v>13</v>
      </c>
      <c r="AB19">
        <v>0.90859999999999996</v>
      </c>
    </row>
    <row r="20" spans="1:28" x14ac:dyDescent="0.2">
      <c r="A20" s="1">
        <v>43891</v>
      </c>
      <c r="B20">
        <v>4</v>
      </c>
      <c r="C20">
        <f t="shared" si="0"/>
        <v>4.0081342304015619</v>
      </c>
      <c r="D20">
        <f t="shared" si="1"/>
        <v>4.0229450642904725</v>
      </c>
      <c r="E20">
        <f t="shared" si="2"/>
        <v>4.0483024114538173</v>
      </c>
      <c r="R20">
        <v>18</v>
      </c>
      <c r="S20">
        <v>39</v>
      </c>
      <c r="T20">
        <v>9</v>
      </c>
      <c r="U20">
        <v>0</v>
      </c>
      <c r="V20">
        <v>2.23E-2</v>
      </c>
      <c r="W20">
        <v>4.0000000000000001E-3</v>
      </c>
      <c r="X20">
        <v>1.54E-2</v>
      </c>
      <c r="Y20">
        <v>3.1199999999999999E-2</v>
      </c>
      <c r="AA20">
        <v>12</v>
      </c>
      <c r="AB20">
        <v>0.88190000000000002</v>
      </c>
    </row>
    <row r="21" spans="1:28" x14ac:dyDescent="0.2">
      <c r="A21" s="1">
        <v>43892</v>
      </c>
      <c r="B21">
        <v>8</v>
      </c>
      <c r="C21">
        <f t="shared" si="0"/>
        <v>8.0198792932547569</v>
      </c>
      <c r="D21">
        <f t="shared" si="1"/>
        <v>8.0542692392504343</v>
      </c>
      <c r="E21">
        <f t="shared" si="2"/>
        <v>8.1116469790737646</v>
      </c>
      <c r="R21">
        <v>19</v>
      </c>
      <c r="S21">
        <v>30</v>
      </c>
      <c r="T21">
        <v>8</v>
      </c>
      <c r="U21">
        <v>0</v>
      </c>
      <c r="V21">
        <v>1.6299999999999999E-2</v>
      </c>
      <c r="W21">
        <v>3.5000000000000001E-3</v>
      </c>
      <c r="X21">
        <v>1.06E-2</v>
      </c>
      <c r="Y21">
        <v>2.4199999999999999E-2</v>
      </c>
      <c r="AA21">
        <v>11</v>
      </c>
      <c r="AB21">
        <v>0.83509999999999995</v>
      </c>
    </row>
    <row r="22" spans="1:28" x14ac:dyDescent="0.2">
      <c r="A22" s="1">
        <v>43893</v>
      </c>
      <c r="B22">
        <v>9</v>
      </c>
      <c r="C22">
        <f t="shared" si="0"/>
        <v>9.0273307380139514</v>
      </c>
      <c r="D22">
        <f t="shared" si="1"/>
        <v>9.0722143165431142</v>
      </c>
      <c r="E22">
        <f t="shared" si="2"/>
        <v>9.1452022404826465</v>
      </c>
      <c r="R22">
        <v>20</v>
      </c>
      <c r="S22">
        <v>22</v>
      </c>
      <c r="T22">
        <v>6</v>
      </c>
      <c r="U22">
        <v>0</v>
      </c>
      <c r="V22">
        <v>1.1900000000000001E-2</v>
      </c>
      <c r="W22">
        <v>3.0000000000000001E-3</v>
      </c>
      <c r="X22">
        <v>7.1000000000000004E-3</v>
      </c>
      <c r="Y22">
        <v>1.89E-2</v>
      </c>
      <c r="AA22">
        <v>10</v>
      </c>
      <c r="AB22">
        <v>0.79200000000000004</v>
      </c>
    </row>
    <row r="23" spans="1:28" x14ac:dyDescent="0.2">
      <c r="A23" s="1">
        <v>43894</v>
      </c>
      <c r="B23">
        <v>6</v>
      </c>
      <c r="C23">
        <f t="shared" si="0"/>
        <v>6.0222695319932384</v>
      </c>
      <c r="D23">
        <f t="shared" si="1"/>
        <v>6.0569569737746045</v>
      </c>
      <c r="E23">
        <f t="shared" si="2"/>
        <v>6.1119441621826445</v>
      </c>
      <c r="R23">
        <v>21</v>
      </c>
      <c r="S23">
        <v>16</v>
      </c>
      <c r="T23">
        <v>3</v>
      </c>
      <c r="U23">
        <v>0</v>
      </c>
      <c r="V23">
        <v>9.7000000000000003E-3</v>
      </c>
      <c r="W23">
        <v>2.7000000000000001E-3</v>
      </c>
      <c r="X23">
        <v>5.4000000000000003E-3</v>
      </c>
      <c r="Y23">
        <v>1.61E-2</v>
      </c>
      <c r="AA23">
        <v>9</v>
      </c>
      <c r="AB23">
        <v>0.74519999999999997</v>
      </c>
    </row>
    <row r="24" spans="1:28" x14ac:dyDescent="0.2">
      <c r="A24" s="1">
        <v>43895</v>
      </c>
      <c r="B24">
        <v>12</v>
      </c>
      <c r="C24">
        <f t="shared" si="0"/>
        <v>12.054444876000719</v>
      </c>
      <c r="D24">
        <f t="shared" si="1"/>
        <v>12.134805512429827</v>
      </c>
      <c r="E24">
        <f t="shared" si="2"/>
        <v>12.259011833075967</v>
      </c>
      <c r="R24">
        <v>22</v>
      </c>
      <c r="S24">
        <v>13</v>
      </c>
      <c r="T24">
        <v>4</v>
      </c>
      <c r="U24">
        <v>0</v>
      </c>
      <c r="V24">
        <v>6.7000000000000002E-3</v>
      </c>
      <c r="W24">
        <v>2.2000000000000001E-3</v>
      </c>
      <c r="X24">
        <v>3.3E-3</v>
      </c>
      <c r="Y24">
        <v>1.23E-2</v>
      </c>
      <c r="AA24">
        <v>8</v>
      </c>
      <c r="AB24">
        <v>0.6724</v>
      </c>
    </row>
    <row r="25" spans="1:28" x14ac:dyDescent="0.2">
      <c r="A25" s="1">
        <v>43896</v>
      </c>
      <c r="B25">
        <v>17</v>
      </c>
      <c r="C25">
        <f t="shared" si="0"/>
        <v>17.094301817202524</v>
      </c>
      <c r="D25">
        <f t="shared" si="1"/>
        <v>17.226070273472537</v>
      </c>
      <c r="E25">
        <f t="shared" si="2"/>
        <v>17.42468923371878</v>
      </c>
      <c r="R25">
        <v>23</v>
      </c>
      <c r="S25">
        <v>9</v>
      </c>
      <c r="T25">
        <v>2</v>
      </c>
      <c r="U25">
        <v>0</v>
      </c>
      <c r="V25">
        <v>5.1999999999999998E-3</v>
      </c>
      <c r="W25">
        <v>2E-3</v>
      </c>
      <c r="X25">
        <v>2.3999999999999998E-3</v>
      </c>
      <c r="Y25">
        <v>1.04E-2</v>
      </c>
      <c r="AA25">
        <v>7</v>
      </c>
      <c r="AB25">
        <v>0.59810000000000008</v>
      </c>
    </row>
    <row r="26" spans="1:28" x14ac:dyDescent="0.2">
      <c r="A26" s="1">
        <v>43897</v>
      </c>
      <c r="B26">
        <v>20</v>
      </c>
      <c r="C26">
        <f t="shared" si="0"/>
        <v>20.135673098126084</v>
      </c>
      <c r="D26">
        <f t="shared" si="1"/>
        <v>20.314960168319327</v>
      </c>
      <c r="E26">
        <f t="shared" si="2"/>
        <v>20.578580363620429</v>
      </c>
      <c r="R26">
        <v>25</v>
      </c>
      <c r="S26">
        <v>7</v>
      </c>
      <c r="T26">
        <v>1</v>
      </c>
      <c r="U26">
        <v>0</v>
      </c>
      <c r="V26">
        <v>4.4999999999999997E-3</v>
      </c>
      <c r="W26">
        <v>1.8E-3</v>
      </c>
      <c r="X26">
        <v>1.9E-3</v>
      </c>
      <c r="Y26">
        <v>9.4000000000000004E-3</v>
      </c>
      <c r="AA26">
        <v>6</v>
      </c>
      <c r="AB26">
        <v>0.50219999999999998</v>
      </c>
    </row>
    <row r="27" spans="1:28" x14ac:dyDescent="0.2">
      <c r="A27" s="1">
        <v>43898</v>
      </c>
      <c r="B27">
        <v>26</v>
      </c>
      <c r="C27">
        <f t="shared" si="0"/>
        <v>26.21574898282929</v>
      </c>
      <c r="D27">
        <f t="shared" si="1"/>
        <v>26.485091369458125</v>
      </c>
      <c r="E27">
        <f t="shared" si="2"/>
        <v>26.87153083270918</v>
      </c>
      <c r="R27">
        <v>27</v>
      </c>
      <c r="S27">
        <v>6</v>
      </c>
      <c r="T27">
        <v>1</v>
      </c>
      <c r="U27">
        <v>0</v>
      </c>
      <c r="V27">
        <v>3.7000000000000002E-3</v>
      </c>
      <c r="W27">
        <v>1.6999999999999999E-3</v>
      </c>
      <c r="X27">
        <v>1.4E-3</v>
      </c>
      <c r="Y27">
        <v>8.3000000000000001E-3</v>
      </c>
      <c r="AA27">
        <v>5</v>
      </c>
      <c r="AB27">
        <v>0.40859999999999996</v>
      </c>
    </row>
    <row r="28" spans="1:28" x14ac:dyDescent="0.2">
      <c r="A28" s="1">
        <v>43899</v>
      </c>
      <c r="B28">
        <v>44</v>
      </c>
      <c r="C28">
        <f t="shared" si="0"/>
        <v>44.446771647984775</v>
      </c>
      <c r="D28">
        <f t="shared" si="1"/>
        <v>44.97309962907908</v>
      </c>
      <c r="E28">
        <f t="shared" si="2"/>
        <v>45.710194419997265</v>
      </c>
      <c r="R28">
        <v>34</v>
      </c>
      <c r="S28">
        <v>5</v>
      </c>
      <c r="T28">
        <v>1</v>
      </c>
      <c r="U28">
        <v>0</v>
      </c>
      <c r="V28">
        <v>3.0000000000000001E-3</v>
      </c>
      <c r="W28">
        <v>1.5E-3</v>
      </c>
      <c r="X28">
        <v>1E-3</v>
      </c>
      <c r="Y28">
        <v>7.3000000000000001E-3</v>
      </c>
      <c r="AA28">
        <v>4</v>
      </c>
      <c r="AB28">
        <v>0.31950000000000001</v>
      </c>
    </row>
    <row r="29" spans="1:28" x14ac:dyDescent="0.2">
      <c r="A29" s="1">
        <v>43900</v>
      </c>
      <c r="B29">
        <v>55</v>
      </c>
      <c r="C29">
        <f t="shared" si="0"/>
        <v>55.683647062022956</v>
      </c>
      <c r="D29">
        <f t="shared" si="1"/>
        <v>56.442763575399624</v>
      </c>
      <c r="E29">
        <f t="shared" si="2"/>
        <v>57.48083305022039</v>
      </c>
      <c r="R29">
        <v>37</v>
      </c>
      <c r="S29">
        <v>4</v>
      </c>
      <c r="T29">
        <v>1</v>
      </c>
      <c r="U29">
        <v>0</v>
      </c>
      <c r="V29">
        <v>2.2000000000000001E-3</v>
      </c>
      <c r="W29">
        <v>1.2999999999999999E-3</v>
      </c>
      <c r="X29">
        <v>5.9999999999999995E-4</v>
      </c>
      <c r="Y29">
        <v>6.3E-3</v>
      </c>
      <c r="AA29">
        <v>3</v>
      </c>
      <c r="AB29">
        <v>0.21399999999999997</v>
      </c>
    </row>
    <row r="30" spans="1:28" x14ac:dyDescent="0.2">
      <c r="A30" s="1">
        <v>43901</v>
      </c>
      <c r="B30">
        <v>62</v>
      </c>
      <c r="C30">
        <f t="shared" si="0"/>
        <v>62.943879784690239</v>
      </c>
      <c r="D30">
        <f t="shared" si="1"/>
        <v>63.930534873983582</v>
      </c>
      <c r="E30">
        <f t="shared" si="2"/>
        <v>65.248533182457876</v>
      </c>
      <c r="R30">
        <v>38</v>
      </c>
      <c r="S30">
        <v>3</v>
      </c>
      <c r="T30">
        <v>1</v>
      </c>
      <c r="U30">
        <v>0</v>
      </c>
      <c r="V30">
        <v>1.5E-3</v>
      </c>
      <c r="W30">
        <v>1E-3</v>
      </c>
      <c r="X30">
        <v>2.9999999999999997E-4</v>
      </c>
      <c r="Y30">
        <v>5.1999999999999998E-3</v>
      </c>
      <c r="AA30">
        <v>2</v>
      </c>
      <c r="AB30">
        <v>0.11739999999999995</v>
      </c>
    </row>
    <row r="31" spans="1:28" x14ac:dyDescent="0.2">
      <c r="A31" s="1">
        <v>43902</v>
      </c>
      <c r="B31">
        <v>69</v>
      </c>
      <c r="C31">
        <f t="shared" si="0"/>
        <v>70.287357865100418</v>
      </c>
      <c r="D31">
        <f t="shared" si="1"/>
        <v>71.552565754712447</v>
      </c>
      <c r="E31">
        <f t="shared" si="2"/>
        <v>73.204315585784883</v>
      </c>
      <c r="R31">
        <v>39</v>
      </c>
      <c r="S31">
        <v>2</v>
      </c>
      <c r="T31">
        <v>1</v>
      </c>
      <c r="U31">
        <v>0</v>
      </c>
      <c r="V31">
        <v>6.9999999999999999E-4</v>
      </c>
      <c r="W31">
        <v>6.9999999999999999E-4</v>
      </c>
      <c r="X31">
        <v>1E-4</v>
      </c>
      <c r="Y31">
        <v>4.1000000000000003E-3</v>
      </c>
      <c r="AA31">
        <v>1</v>
      </c>
      <c r="AB31">
        <v>4.379999999999995E-2</v>
      </c>
    </row>
    <row r="32" spans="1:28" x14ac:dyDescent="0.2">
      <c r="A32" s="1">
        <v>43903</v>
      </c>
      <c r="B32">
        <v>59</v>
      </c>
      <c r="C32">
        <f t="shared" si="0"/>
        <v>60.350077822468272</v>
      </c>
      <c r="D32">
        <f t="shared" si="1"/>
        <v>61.59588744113416</v>
      </c>
      <c r="E32">
        <f t="shared" si="2"/>
        <v>63.186230519213481</v>
      </c>
      <c r="R32">
        <v>58</v>
      </c>
      <c r="S32">
        <v>1</v>
      </c>
      <c r="T32">
        <v>1</v>
      </c>
      <c r="U32">
        <v>0</v>
      </c>
      <c r="V32">
        <v>0</v>
      </c>
      <c r="W32" t="s">
        <v>5</v>
      </c>
      <c r="X32" t="s">
        <v>5</v>
      </c>
      <c r="Y32" t="s">
        <v>5</v>
      </c>
    </row>
    <row r="33" spans="1:15" x14ac:dyDescent="0.2">
      <c r="A33" s="1">
        <v>43904</v>
      </c>
      <c r="B33">
        <v>69</v>
      </c>
      <c r="C33">
        <f t="shared" si="0"/>
        <v>70.938298375700867</v>
      </c>
      <c r="D33">
        <f t="shared" si="1"/>
        <v>72.615303057896668</v>
      </c>
      <c r="E33">
        <f t="shared" si="2"/>
        <v>74.709792004777739</v>
      </c>
    </row>
    <row r="34" spans="1:15" x14ac:dyDescent="0.2">
      <c r="A34" s="1">
        <v>43905</v>
      </c>
      <c r="B34">
        <v>75</v>
      </c>
      <c r="C34">
        <f t="shared" si="0"/>
        <v>77.589412406298479</v>
      </c>
      <c r="D34">
        <f t="shared" si="1"/>
        <v>79.686902437487561</v>
      </c>
      <c r="E34">
        <f t="shared" si="2"/>
        <v>82.251514743954644</v>
      </c>
    </row>
    <row r="35" spans="1:15" x14ac:dyDescent="0.2">
      <c r="A35" s="1">
        <v>43906</v>
      </c>
      <c r="B35">
        <v>107</v>
      </c>
      <c r="C35">
        <f t="shared" si="0"/>
        <v>111.5468973843341</v>
      </c>
      <c r="D35">
        <f t="shared" si="1"/>
        <v>114.98989474245226</v>
      </c>
      <c r="E35">
        <f t="shared" si="2"/>
        <v>119.11406639543372</v>
      </c>
    </row>
    <row r="36" spans="1:15" x14ac:dyDescent="0.2">
      <c r="A36" s="1">
        <v>43907</v>
      </c>
      <c r="B36">
        <v>95</v>
      </c>
      <c r="C36">
        <f t="shared" si="0"/>
        <v>99.977591166669313</v>
      </c>
      <c r="D36">
        <f t="shared" si="1"/>
        <v>103.49542153421595</v>
      </c>
      <c r="E36">
        <f t="shared" si="2"/>
        <v>107.62667132992705</v>
      </c>
    </row>
    <row r="37" spans="1:15" x14ac:dyDescent="0.2">
      <c r="A37" s="1">
        <v>43908</v>
      </c>
      <c r="B37">
        <v>109</v>
      </c>
      <c r="C37">
        <f t="shared" si="0"/>
        <v>116.05746150206436</v>
      </c>
      <c r="D37">
        <f t="shared" si="1"/>
        <v>120.70500152938</v>
      </c>
      <c r="E37">
        <f t="shared" si="2"/>
        <v>126.06042305971356</v>
      </c>
    </row>
    <row r="38" spans="1:15" x14ac:dyDescent="0.2">
      <c r="A38" s="1">
        <v>43909</v>
      </c>
      <c r="B38">
        <v>93</v>
      </c>
      <c r="C38">
        <f t="shared" si="0"/>
        <v>100.46164591544124</v>
      </c>
      <c r="D38">
        <f t="shared" si="1"/>
        <v>105.03238907412157</v>
      </c>
      <c r="E38">
        <f t="shared" si="2"/>
        <v>110.2049871830967</v>
      </c>
    </row>
    <row r="39" spans="1:15" x14ac:dyDescent="0.2">
      <c r="A39" s="1">
        <v>43910</v>
      </c>
      <c r="B39">
        <v>129</v>
      </c>
      <c r="C39">
        <f t="shared" si="0"/>
        <v>141.87017160040662</v>
      </c>
      <c r="D39">
        <f t="shared" si="1"/>
        <v>149.19077591470688</v>
      </c>
      <c r="E39">
        <f t="shared" si="2"/>
        <v>157.33478525850592</v>
      </c>
    </row>
    <row r="40" spans="1:15" x14ac:dyDescent="0.2">
      <c r="A40" s="1">
        <v>43911</v>
      </c>
      <c r="B40">
        <v>100</v>
      </c>
      <c r="C40">
        <f t="shared" si="0"/>
        <v>112.46103822841562</v>
      </c>
      <c r="D40">
        <f t="shared" si="1"/>
        <v>119.03057869794675</v>
      </c>
      <c r="E40">
        <f t="shared" si="2"/>
        <v>126.22249438528664</v>
      </c>
    </row>
    <row r="41" spans="1:15" x14ac:dyDescent="0.2">
      <c r="A41" s="1">
        <v>43912</v>
      </c>
      <c r="B41">
        <v>88</v>
      </c>
      <c r="C41">
        <f t="shared" si="0"/>
        <v>101.77355256197058</v>
      </c>
      <c r="D41">
        <f t="shared" si="1"/>
        <v>108.49137358936679</v>
      </c>
      <c r="E41">
        <f t="shared" si="2"/>
        <v>115.73633189185159</v>
      </c>
    </row>
    <row r="42" spans="1:15" x14ac:dyDescent="0.2">
      <c r="A42" s="1">
        <v>43913</v>
      </c>
      <c r="B42">
        <v>100</v>
      </c>
      <c r="C42">
        <f t="shared" si="0"/>
        <v>119.80336265150059</v>
      </c>
      <c r="D42">
        <f t="shared" si="1"/>
        <v>128.72169167888683</v>
      </c>
      <c r="E42">
        <f t="shared" si="2"/>
        <v>138.20803132979657</v>
      </c>
    </row>
    <row r="43" spans="1:15" x14ac:dyDescent="0.2">
      <c r="A43" s="1">
        <v>43914</v>
      </c>
      <c r="B43">
        <v>92</v>
      </c>
      <c r="C43">
        <f t="shared" si="0"/>
        <v>115.2732722940105</v>
      </c>
      <c r="D43">
        <f t="shared" si="1"/>
        <v>124.93161659447479</v>
      </c>
      <c r="E43">
        <f t="shared" si="2"/>
        <v>135.07691343867617</v>
      </c>
    </row>
    <row r="44" spans="1:15" x14ac:dyDescent="0.2">
      <c r="A44" s="1">
        <v>43915</v>
      </c>
      <c r="B44">
        <v>84</v>
      </c>
      <c r="C44">
        <f t="shared" si="0"/>
        <v>111.49410870371044</v>
      </c>
      <c r="D44">
        <f t="shared" si="1"/>
        <v>121.98721068305149</v>
      </c>
      <c r="E44">
        <f t="shared" si="2"/>
        <v>132.88604337702341</v>
      </c>
    </row>
    <row r="45" spans="1:15" x14ac:dyDescent="0.2">
      <c r="A45" s="1">
        <v>43916</v>
      </c>
      <c r="B45">
        <v>85</v>
      </c>
      <c r="C45">
        <f t="shared" si="0"/>
        <v>121.6360846589333</v>
      </c>
      <c r="D45">
        <f t="shared" si="1"/>
        <v>134.46802008389275</v>
      </c>
      <c r="E45">
        <f t="shared" si="2"/>
        <v>147.66502824204295</v>
      </c>
      <c r="M45" t="s">
        <v>8</v>
      </c>
      <c r="N45" t="s">
        <v>6</v>
      </c>
      <c r="O45" t="s">
        <v>7</v>
      </c>
    </row>
    <row r="46" spans="1:15" x14ac:dyDescent="0.2">
      <c r="A46" s="1">
        <v>43917</v>
      </c>
      <c r="B46">
        <v>76</v>
      </c>
      <c r="C46">
        <f t="shared" si="0"/>
        <v>120.23022972206881</v>
      </c>
      <c r="D46">
        <f t="shared" si="1"/>
        <v>134.41768516389897</v>
      </c>
      <c r="E46">
        <f t="shared" si="2"/>
        <v>148.88580316669254</v>
      </c>
      <c r="M46">
        <v>0</v>
      </c>
      <c r="N46">
        <f>1-EXP(-0.2*M46)</f>
        <v>0</v>
      </c>
    </row>
    <row r="47" spans="1:15" x14ac:dyDescent="0.2">
      <c r="A47" s="1">
        <v>43918</v>
      </c>
      <c r="B47">
        <v>70</v>
      </c>
      <c r="C47">
        <f t="shared" si="0"/>
        <v>127.11763546412658</v>
      </c>
      <c r="D47">
        <f t="shared" si="1"/>
        <v>143.86038378668053</v>
      </c>
      <c r="E47">
        <f t="shared" si="2"/>
        <v>160.81533263658594</v>
      </c>
      <c r="M47">
        <f>M46+1</f>
        <v>1</v>
      </c>
      <c r="N47">
        <f t="shared" ref="N47:N58" si="3">1-EXP(-0.2*M47)</f>
        <v>0.18126924692201818</v>
      </c>
      <c r="O47">
        <f>1/N47</f>
        <v>5.5166555661269934</v>
      </c>
    </row>
    <row r="48" spans="1:15" x14ac:dyDescent="0.2">
      <c r="A48" s="1">
        <v>43919</v>
      </c>
      <c r="B48">
        <v>51</v>
      </c>
      <c r="C48">
        <f t="shared" si="0"/>
        <v>113.0348299732044</v>
      </c>
      <c r="D48">
        <f t="shared" si="1"/>
        <v>129.61619820937671</v>
      </c>
      <c r="E48">
        <f t="shared" si="2"/>
        <v>146.31587704220166</v>
      </c>
      <c r="M48">
        <f t="shared" ref="M48:M58" si="4">M47+1</f>
        <v>2</v>
      </c>
      <c r="N48">
        <f t="shared" si="3"/>
        <v>0.32967995396436067</v>
      </c>
      <c r="O48">
        <f t="shared" ref="O48:O58" si="5">1/N48</f>
        <v>3.0332447817197368</v>
      </c>
    </row>
    <row r="49" spans="1:15" x14ac:dyDescent="0.2">
      <c r="A49" s="1">
        <v>43920</v>
      </c>
      <c r="B49">
        <v>32</v>
      </c>
      <c r="C49">
        <f t="shared" si="0"/>
        <v>97.063833015031577</v>
      </c>
      <c r="D49">
        <f t="shared" si="1"/>
        <v>112.88724714102814</v>
      </c>
      <c r="E49">
        <f t="shared" si="2"/>
        <v>128.76087016746479</v>
      </c>
      <c r="M49">
        <f t="shared" si="4"/>
        <v>3</v>
      </c>
      <c r="N49">
        <f t="shared" si="3"/>
        <v>0.45118836390597361</v>
      </c>
      <c r="O49">
        <f t="shared" si="5"/>
        <v>2.2163692151608707</v>
      </c>
    </row>
    <row r="50" spans="1:15" x14ac:dyDescent="0.2">
      <c r="A50" s="1">
        <v>43921</v>
      </c>
      <c r="B50">
        <v>37</v>
      </c>
      <c r="C50">
        <f>B50/(1-EXP(-0.2*((A$50+1)-A50)))</f>
        <v>204.11625594669877</v>
      </c>
      <c r="D50">
        <f>B50/(1-EXP(-(1/6)*((A$50+1)-A50)))</f>
        <v>241.01365113460605</v>
      </c>
      <c r="E50">
        <f>B50/(1-EXP(-(1/7)*((A$50+1)-A50)))</f>
        <v>277.9403264414052</v>
      </c>
      <c r="M50">
        <f t="shared" si="4"/>
        <v>4</v>
      </c>
      <c r="N50">
        <f t="shared" si="3"/>
        <v>0.55067103588277844</v>
      </c>
      <c r="O50">
        <f t="shared" si="5"/>
        <v>1.8159662209160941</v>
      </c>
    </row>
    <row r="51" spans="1:15" x14ac:dyDescent="0.2">
      <c r="A51" s="1"/>
      <c r="C51">
        <f>B51/(1-EXP(-0.2*((A$51+1)-A51)))</f>
        <v>0</v>
      </c>
      <c r="D51">
        <f>B51/(1-EXP(-(1/6)*((A$51+1)-A51)))</f>
        <v>0</v>
      </c>
      <c r="E51">
        <f>B51/(1-EXP(-(1/7)*((A$51+1)-A51)))</f>
        <v>0</v>
      </c>
      <c r="M51">
        <f t="shared" si="4"/>
        <v>5</v>
      </c>
      <c r="N51">
        <f t="shared" si="3"/>
        <v>0.63212055882855767</v>
      </c>
      <c r="O51">
        <f t="shared" si="5"/>
        <v>1.5819767068693265</v>
      </c>
    </row>
    <row r="52" spans="1:15" x14ac:dyDescent="0.2">
      <c r="M52">
        <f t="shared" si="4"/>
        <v>6</v>
      </c>
      <c r="N52">
        <f t="shared" si="3"/>
        <v>0.69880578808779803</v>
      </c>
      <c r="O52">
        <f t="shared" si="5"/>
        <v>1.4310127606933329</v>
      </c>
    </row>
    <row r="53" spans="1:15" x14ac:dyDescent="0.2">
      <c r="M53">
        <f t="shared" si="4"/>
        <v>7</v>
      </c>
      <c r="N53">
        <f t="shared" si="3"/>
        <v>0.75340303605839354</v>
      </c>
      <c r="O53">
        <f t="shared" si="5"/>
        <v>1.3273108179013147</v>
      </c>
    </row>
    <row r="54" spans="1:15" x14ac:dyDescent="0.2">
      <c r="M54">
        <f t="shared" si="4"/>
        <v>8</v>
      </c>
      <c r="N54">
        <f t="shared" si="3"/>
        <v>0.79810348200534464</v>
      </c>
      <c r="O54">
        <f t="shared" si="5"/>
        <v>1.2529703510218533</v>
      </c>
    </row>
    <row r="55" spans="1:15" x14ac:dyDescent="0.2">
      <c r="M55">
        <f t="shared" si="4"/>
        <v>9</v>
      </c>
      <c r="N55">
        <f t="shared" si="3"/>
        <v>0.83470111177841344</v>
      </c>
      <c r="O55">
        <f t="shared" si="5"/>
        <v>1.198033626515006</v>
      </c>
    </row>
    <row r="56" spans="1:15" x14ac:dyDescent="0.2">
      <c r="M56">
        <f t="shared" si="4"/>
        <v>10</v>
      </c>
      <c r="N56">
        <f t="shared" si="3"/>
        <v>0.8646647167633873</v>
      </c>
      <c r="O56">
        <f t="shared" si="5"/>
        <v>1.1565176427496657</v>
      </c>
    </row>
    <row r="57" spans="1:15" x14ac:dyDescent="0.2">
      <c r="M57">
        <f t="shared" si="4"/>
        <v>11</v>
      </c>
      <c r="N57">
        <f t="shared" si="3"/>
        <v>0.8891968416376661</v>
      </c>
      <c r="O57">
        <f t="shared" si="5"/>
        <v>1.1246103822841562</v>
      </c>
    </row>
    <row r="58" spans="1:15" x14ac:dyDescent="0.2">
      <c r="M58">
        <f t="shared" si="4"/>
        <v>12</v>
      </c>
      <c r="N58">
        <f t="shared" si="3"/>
        <v>0.90928204671058754</v>
      </c>
      <c r="O58">
        <f t="shared" si="5"/>
        <v>1.0997687720961753</v>
      </c>
    </row>
  </sheetData>
  <sortState xmlns:xlrd2="http://schemas.microsoft.com/office/spreadsheetml/2017/richdata2" ref="AA3:AB31">
    <sortCondition descending="1" ref="AA3:AA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2020-04-01T23:50:53Z</dcterms:created>
  <dcterms:modified xsi:type="dcterms:W3CDTF">2020-04-02T13:21:32Z</dcterms:modified>
</cp:coreProperties>
</file>