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m Zameer\Dropbox (VillageReach)\1 - NexGen iSC\R - Equity in Immunization\00_Publications\Paper - Pakistan SD and Equity\Resubmission - Gates Open Research Mar2020\"/>
    </mc:Choice>
  </mc:AlternateContent>
  <bookViews>
    <workbookView xWindow="0" yWindow="0" windowWidth="38400" windowHeight="17270"/>
  </bookViews>
  <sheets>
    <sheet name="Notes" sheetId="4" r:id="rId1"/>
    <sheet name="DEFINITIONS" sheetId="5" r:id="rId2"/>
    <sheet name="CCE DPT3 Scatter Full country" sheetId="1" r:id="rId3"/>
    <sheet name="Inbound distance DPT3 full coun" sheetId="2" r:id="rId4"/>
    <sheet name="Last leg distance DPT3 full cou" sheetId="3" r:id="rId5"/>
  </sheets>
  <externalReferences>
    <externalReference r:id="rId6"/>
  </externalReferences>
  <definedNames>
    <definedName name="_xlnm._FilterDatabase" localSheetId="2" hidden="1">'CCE DPT3 Scatter Full country'!$A$2:$D$116</definedName>
    <definedName name="_xlnm._FilterDatabase" localSheetId="3" hidden="1">'Inbound distance DPT3 full coun'!$A$2:$D$116</definedName>
    <definedName name="_xlnm._FilterDatabase" localSheetId="4" hidden="1">'Last leg distance DPT3 full cou'!$A$2:$D$116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B19" i="4"/>
  <c r="D19" i="4" s="1"/>
  <c r="E18" i="4"/>
  <c r="B18" i="4"/>
  <c r="D18" i="4" s="1"/>
  <c r="E17" i="4"/>
  <c r="B17" i="4"/>
  <c r="D17" i="4" s="1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17" i="4" l="1"/>
  <c r="C18" i="4"/>
  <c r="C19" i="4"/>
</calcChain>
</file>

<file path=xl/sharedStrings.xml><?xml version="1.0" encoding="utf-8"?>
<sst xmlns="http://schemas.openxmlformats.org/spreadsheetml/2006/main" count="741" uniqueCount="200">
  <si>
    <t>Balochistan</t>
  </si>
  <si>
    <t>Khyber Pakhtunkwa</t>
  </si>
  <si>
    <t>Punjab</t>
  </si>
  <si>
    <t>Sindh</t>
  </si>
  <si>
    <t>PROV</t>
  </si>
  <si>
    <t>District</t>
  </si>
  <si>
    <t>Liters of cold chain/infant</t>
  </si>
  <si>
    <t>DPT3</t>
  </si>
  <si>
    <t>BAL</t>
  </si>
  <si>
    <t>CHAGHAI</t>
  </si>
  <si>
    <t>Tor Ghar</t>
  </si>
  <si>
    <t>Bahawalpur</t>
  </si>
  <si>
    <t>THARPARKAR</t>
  </si>
  <si>
    <t>KABDULAH</t>
  </si>
  <si>
    <t>Kohistan</t>
  </si>
  <si>
    <t>Rahimyar Khan</t>
  </si>
  <si>
    <t>SUJAWAL</t>
  </si>
  <si>
    <t>DERA BUGTI</t>
  </si>
  <si>
    <t>Shangla</t>
  </si>
  <si>
    <t>Kasur</t>
  </si>
  <si>
    <t>THATTA</t>
  </si>
  <si>
    <t>NASIRABAD</t>
  </si>
  <si>
    <t>Lakki Marwat</t>
  </si>
  <si>
    <t>Bhakkar</t>
  </si>
  <si>
    <t>KAMBAR</t>
  </si>
  <si>
    <t>ZIARAT</t>
  </si>
  <si>
    <t>Battagram</t>
  </si>
  <si>
    <t>Bahawal Nagar</t>
  </si>
  <si>
    <t>MIRPURKHAS</t>
  </si>
  <si>
    <t>HARNAI</t>
  </si>
  <si>
    <t>Bannu</t>
  </si>
  <si>
    <t>Sheikhupura</t>
  </si>
  <si>
    <t>JACOBABAD</t>
  </si>
  <si>
    <t>JAFARABAD</t>
  </si>
  <si>
    <t>Karak</t>
  </si>
  <si>
    <t>Jhang</t>
  </si>
  <si>
    <t>SHIKARPUR</t>
  </si>
  <si>
    <t>JHALMAGSI</t>
  </si>
  <si>
    <t>DI Khan</t>
  </si>
  <si>
    <t>Muzaffargarh</t>
  </si>
  <si>
    <t>TMKHAN</t>
  </si>
  <si>
    <t>KOHLU</t>
  </si>
  <si>
    <t>Tank</t>
  </si>
  <si>
    <t>Chiniot</t>
  </si>
  <si>
    <t>UMERKOT</t>
  </si>
  <si>
    <t>LASBELA</t>
  </si>
  <si>
    <t>Hangu</t>
  </si>
  <si>
    <t>DG Khan</t>
  </si>
  <si>
    <t>GHOTKI</t>
  </si>
  <si>
    <t>PISHIN</t>
  </si>
  <si>
    <t>Buner</t>
  </si>
  <si>
    <t>Gujranwala</t>
  </si>
  <si>
    <t>SANGHAR</t>
  </si>
  <si>
    <t>WASHUK</t>
  </si>
  <si>
    <t>Dir Upper</t>
  </si>
  <si>
    <t>Khushab</t>
  </si>
  <si>
    <t>BADIN</t>
  </si>
  <si>
    <t>KSAIFULAH</t>
  </si>
  <si>
    <t>Kohat</t>
  </si>
  <si>
    <t>Lahore</t>
  </si>
  <si>
    <t>KASHMORE</t>
  </si>
  <si>
    <t>MUSAKHEL</t>
  </si>
  <si>
    <t>Dir Lower</t>
  </si>
  <si>
    <t>Rawalpindi</t>
  </si>
  <si>
    <t>LARKANA</t>
  </si>
  <si>
    <t>NUSHKI</t>
  </si>
  <si>
    <t>Mansehra</t>
  </si>
  <si>
    <t>Vehari</t>
  </si>
  <si>
    <t>JAMSHORO</t>
  </si>
  <si>
    <t>LORALAI</t>
  </si>
  <si>
    <t>Swat</t>
  </si>
  <si>
    <t>Faisalabad</t>
  </si>
  <si>
    <t>SUKKUR</t>
  </si>
  <si>
    <t>SHERANI</t>
  </si>
  <si>
    <t>Haripur</t>
  </si>
  <si>
    <t>GUJRAT</t>
  </si>
  <si>
    <t>NFEROZ</t>
  </si>
  <si>
    <t>GWADUR</t>
  </si>
  <si>
    <t>Swabi</t>
  </si>
  <si>
    <t>MBDin</t>
  </si>
  <si>
    <t>TALLAHYAR</t>
  </si>
  <si>
    <t>KHARAN</t>
  </si>
  <si>
    <t>Abbotabad</t>
  </si>
  <si>
    <t>Mianwali</t>
  </si>
  <si>
    <t>Karachi</t>
  </si>
  <si>
    <t>SIBI</t>
  </si>
  <si>
    <t>Mardan</t>
  </si>
  <si>
    <t>Sahiwal</t>
  </si>
  <si>
    <t>DADU</t>
  </si>
  <si>
    <t>BOLAN</t>
  </si>
  <si>
    <t>Malakand</t>
  </si>
  <si>
    <t>Sargodha</t>
  </si>
  <si>
    <t>KHAIRPUR</t>
  </si>
  <si>
    <t>QUETTA</t>
  </si>
  <si>
    <t>Charsada</t>
  </si>
  <si>
    <t>TTSINGH</t>
  </si>
  <si>
    <t>HYDERABAD</t>
  </si>
  <si>
    <t>ZHOB</t>
  </si>
  <si>
    <t>Chitral</t>
  </si>
  <si>
    <t>Chakwal</t>
  </si>
  <si>
    <t>MATIARI</t>
  </si>
  <si>
    <t>BARKHAN</t>
  </si>
  <si>
    <t>Nowshera</t>
  </si>
  <si>
    <t>Multan</t>
  </si>
  <si>
    <t>SBENAZIRABAD</t>
  </si>
  <si>
    <t>KHUZDAR</t>
  </si>
  <si>
    <t>Peshawar</t>
  </si>
  <si>
    <t>Nankana Sahib</t>
  </si>
  <si>
    <t>MASTUNG</t>
  </si>
  <si>
    <t>Okara</t>
  </si>
  <si>
    <t>AWARAN</t>
  </si>
  <si>
    <t>Hafizabad</t>
  </si>
  <si>
    <t>KALAT</t>
  </si>
  <si>
    <t>Lodhran</t>
  </si>
  <si>
    <t>Pakpattan</t>
  </si>
  <si>
    <t>Attock</t>
  </si>
  <si>
    <t>Sialkot</t>
  </si>
  <si>
    <t>Jhelum</t>
  </si>
  <si>
    <t>Khanewal</t>
  </si>
  <si>
    <t>LAYYAH</t>
  </si>
  <si>
    <t>Narowal</t>
  </si>
  <si>
    <t>Rajanpur</t>
  </si>
  <si>
    <t>Inbound distance to district</t>
  </si>
  <si>
    <t>KPK</t>
  </si>
  <si>
    <t>PJB</t>
  </si>
  <si>
    <t>SDH</t>
  </si>
  <si>
    <t xml:space="preserve">Districts missing from PSLSM: </t>
  </si>
  <si>
    <t>KECH</t>
  </si>
  <si>
    <t>PANJGUR</t>
  </si>
  <si>
    <t>all Karachi districts (only Karachi as a division is listed)</t>
  </si>
  <si>
    <t>Balochistan districts are OLD districts, so the following districts in the model in column B are in included in the district in column A</t>
  </si>
  <si>
    <t>Old district</t>
  </si>
  <si>
    <t>New district included in old district in PSLSM</t>
  </si>
  <si>
    <t>Sohbatpur</t>
  </si>
  <si>
    <t>Shaheed Sikandarabad</t>
  </si>
  <si>
    <t>Duki</t>
  </si>
  <si>
    <t>Lehri</t>
  </si>
  <si>
    <t>null in urban or rural = this type of area doesn’t exist in the district</t>
  </si>
  <si>
    <t>Percentiles</t>
  </si>
  <si>
    <t>max</t>
  </si>
  <si>
    <t>90th</t>
  </si>
  <si>
    <t>70th</t>
  </si>
  <si>
    <t>min</t>
  </si>
  <si>
    <t>Immunization coverage</t>
  </si>
  <si>
    <t>Difference in IC</t>
  </si>
  <si>
    <t>Edu. Attainment</t>
  </si>
  <si>
    <t>Source</t>
  </si>
  <si>
    <t>Definition</t>
  </si>
  <si>
    <t>ModelName</t>
  </si>
  <si>
    <t>Province</t>
  </si>
  <si>
    <t>Quintile</t>
  </si>
  <si>
    <t>District Rank</t>
  </si>
  <si>
    <t>DISTRICT</t>
  </si>
  <si>
    <t>1st</t>
  </si>
  <si>
    <t>1-23</t>
  </si>
  <si>
    <t>SURVIVING_INFANTS</t>
  </si>
  <si>
    <t>Model</t>
  </si>
  <si>
    <t>surviving infants based on population-based targets</t>
  </si>
  <si>
    <t>2nd</t>
  </si>
  <si>
    <t>24-46</t>
  </si>
  <si>
    <t>DISTRICT_CCE</t>
  </si>
  <si>
    <t>Aggregate CCE for all health centers in the district, not including CCE at the district store (only service delivery points)</t>
  </si>
  <si>
    <t>3rd</t>
  </si>
  <si>
    <t>47-69</t>
  </si>
  <si>
    <t>LITERS_INFANT</t>
  </si>
  <si>
    <t>Calculation</t>
  </si>
  <si>
    <t>DISTRICT_CCE/SURVIVING_INFANTS in liters per surving child (compared to benchmark for fully immunized child)</t>
  </si>
  <si>
    <t>4th</t>
  </si>
  <si>
    <t>70-92</t>
  </si>
  <si>
    <t>DISTANCE_DISTRICT_SOURCE</t>
  </si>
  <si>
    <t>Distance in km from the district store to its resupply point</t>
  </si>
  <si>
    <t>5th</t>
  </si>
  <si>
    <t>93-114</t>
  </si>
  <si>
    <t>AVG_DISTANCE_HC_DISTRICT</t>
  </si>
  <si>
    <t>weighted average distance to service delivery points from their resupply point (district or teshil</t>
  </si>
  <si>
    <t>DTC3</t>
  </si>
  <si>
    <t>PSLSM</t>
  </si>
  <si>
    <t>DTC3 coverage</t>
  </si>
  <si>
    <t>DTC3_RURAL</t>
  </si>
  <si>
    <t>DTC3 coverage in rural areas of the district</t>
  </si>
  <si>
    <t>DTC3_URBAN</t>
  </si>
  <si>
    <t>DTC3 coverage in urban areas of the district</t>
  </si>
  <si>
    <t>PRIM_EDU_URBAN_MALE</t>
  </si>
  <si>
    <t>% of males with primary or higher education in urban areas of the district</t>
  </si>
  <si>
    <t>PRIM_EDU_URBAN_FEMALE</t>
  </si>
  <si>
    <t>% of females with primary or higher education in urban areasof the district</t>
  </si>
  <si>
    <t>PRIM_EDU_URBAN</t>
  </si>
  <si>
    <t>% of the population with primary or higher education in urban areas of the district</t>
  </si>
  <si>
    <t>PRIM_EDU_RURAL_MALE</t>
  </si>
  <si>
    <t>% of males with primary or higher education in rural areas of the district</t>
  </si>
  <si>
    <t>PRIM_EDU_RURAL_FEMALE</t>
  </si>
  <si>
    <t>% of females with primary or higher education in rural areasof the district</t>
  </si>
  <si>
    <t>PRIM_EDU_RURAL</t>
  </si>
  <si>
    <t>% of the population with primary or higher education in rural areas of the district</t>
  </si>
  <si>
    <t>PRIM_EDU_MALE</t>
  </si>
  <si>
    <t>% of males with primary or higher education in the district (all areas)</t>
  </si>
  <si>
    <t>PRIM_EDU_FEMALE</t>
  </si>
  <si>
    <t>% of females with primary or higher education in the district (all areas)</t>
  </si>
  <si>
    <t>PRIM_EDU</t>
  </si>
  <si>
    <t>% of the population with primary or higher education in the district (all areas)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</si>
</sst>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9" fontId="4" fillId="0" borderId="0" xfId="2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/>
    <xf numFmtId="9" fontId="0" fillId="0" borderId="0" xfId="2" applyFont="1"/>
    <xf numFmtId="0" fontId="2" fillId="0" borderId="0" xfId="0" applyFont="1"/>
    <xf numFmtId="2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" fontId="5" fillId="0" borderId="0" xfId="1" applyNumberFormat="1" applyFont="1"/>
    <xf numFmtId="9" fontId="4" fillId="0" borderId="0" xfId="2" applyFont="1"/>
    <xf numFmtId="1" fontId="0" fillId="0" borderId="0" xfId="1" applyNumberFormat="1" applyFont="1"/>
    <xf numFmtId="1" fontId="0" fillId="0" borderId="0" xfId="0" applyNumberFormat="1"/>
    <xf numFmtId="0" fontId="6" fillId="0" borderId="0" xfId="0" applyFont="1"/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3" fillId="0" borderId="0" xfId="0" applyFont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" fontId="0" fillId="0" borderId="4" xfId="0" quotePrefix="1" applyNumberFormat="1" applyBorder="1"/>
    <xf numFmtId="0" fontId="0" fillId="0" borderId="4" xfId="0" applyBorder="1"/>
    <xf numFmtId="0" fontId="5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/>
    <xf numFmtId="0" fontId="10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8749986708295E-2"/>
          <c:y val="2.2813715533924774E-2"/>
          <c:w val="0.8686448171593365"/>
          <c:h val="0.80466788978520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'CCE DPT3 Scatter Full country'!$B$1</c:f>
              <c:strCache>
                <c:ptCount val="1"/>
                <c:pt idx="0">
                  <c:v>Balochistan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'CCE DPT3 Scatter Full country'!$C$3:$C$30</c:f>
              <c:numCache>
                <c:formatCode>0.00</c:formatCode>
                <c:ptCount val="28"/>
                <c:pt idx="0">
                  <c:v>0.14940711462450595</c:v>
                </c:pt>
                <c:pt idx="1">
                  <c:v>5.6876316581402339E-2</c:v>
                </c:pt>
                <c:pt idx="2">
                  <c:v>0.13846153846153844</c:v>
                </c:pt>
                <c:pt idx="3">
                  <c:v>0.42235494880546082</c:v>
                </c:pt>
                <c:pt idx="4">
                  <c:v>0.32163009404388709</c:v>
                </c:pt>
                <c:pt idx="5">
                  <c:v>0.19756097560975608</c:v>
                </c:pt>
                <c:pt idx="6">
                  <c:v>0.1073394495412844</c:v>
                </c:pt>
                <c:pt idx="7">
                  <c:v>0.18394160583941604</c:v>
                </c:pt>
                <c:pt idx="8">
                  <c:v>0.2066326530612245</c:v>
                </c:pt>
                <c:pt idx="9">
                  <c:v>9.8181818181818176E-2</c:v>
                </c:pt>
                <c:pt idx="10">
                  <c:v>7.1618037135278534E-2</c:v>
                </c:pt>
                <c:pt idx="11">
                  <c:v>0.18409090909090908</c:v>
                </c:pt>
                <c:pt idx="12">
                  <c:v>0.14693877551020407</c:v>
                </c:pt>
                <c:pt idx="13">
                  <c:v>0.74429065743944633</c:v>
                </c:pt>
                <c:pt idx="14">
                  <c:v>0.70179445350734093</c:v>
                </c:pt>
                <c:pt idx="15">
                  <c:v>0.50311804008908667</c:v>
                </c:pt>
                <c:pt idx="16">
                  <c:v>0.20543478260869569</c:v>
                </c:pt>
                <c:pt idx="17">
                  <c:v>0.12251308900523561</c:v>
                </c:pt>
                <c:pt idx="18">
                  <c:v>0.24206896551724139</c:v>
                </c:pt>
                <c:pt idx="19">
                  <c:v>1.0260700389105057</c:v>
                </c:pt>
                <c:pt idx="20">
                  <c:v>0.21267123287671233</c:v>
                </c:pt>
                <c:pt idx="21">
                  <c:v>1.6481707317073169</c:v>
                </c:pt>
                <c:pt idx="22">
                  <c:v>0.15254237288135591</c:v>
                </c:pt>
                <c:pt idx="23">
                  <c:v>0.12434210526315791</c:v>
                </c:pt>
                <c:pt idx="24">
                  <c:v>0.75042253521126756</c:v>
                </c:pt>
                <c:pt idx="25">
                  <c:v>0.29128630705394193</c:v>
                </c:pt>
                <c:pt idx="26">
                  <c:v>0.14907975460122699</c:v>
                </c:pt>
                <c:pt idx="27">
                  <c:v>0.37981651376146786</c:v>
                </c:pt>
              </c:numCache>
            </c:numRef>
          </c:xVal>
          <c:yVal>
            <c:numRef>
              <c:f>'CCE DPT3 Scatter Full country'!$D$3:$D$30</c:f>
              <c:numCache>
                <c:formatCode>0%</c:formatCode>
                <c:ptCount val="28"/>
                <c:pt idx="0">
                  <c:v>0.3</c:v>
                </c:pt>
                <c:pt idx="1">
                  <c:v>0.3</c:v>
                </c:pt>
                <c:pt idx="2">
                  <c:v>0.32</c:v>
                </c:pt>
                <c:pt idx="3">
                  <c:v>0.32</c:v>
                </c:pt>
                <c:pt idx="4">
                  <c:v>0.33</c:v>
                </c:pt>
                <c:pt idx="5">
                  <c:v>0.34</c:v>
                </c:pt>
                <c:pt idx="6">
                  <c:v>0.45</c:v>
                </c:pt>
                <c:pt idx="7">
                  <c:v>0.45</c:v>
                </c:pt>
                <c:pt idx="8">
                  <c:v>0.48</c:v>
                </c:pt>
                <c:pt idx="9">
                  <c:v>0.49</c:v>
                </c:pt>
                <c:pt idx="10">
                  <c:v>0.49</c:v>
                </c:pt>
                <c:pt idx="11">
                  <c:v>0.49</c:v>
                </c:pt>
                <c:pt idx="12">
                  <c:v>0.5</c:v>
                </c:pt>
                <c:pt idx="13">
                  <c:v>0.52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0.56000000000000005</c:v>
                </c:pt>
                <c:pt idx="18">
                  <c:v>0.61</c:v>
                </c:pt>
                <c:pt idx="19">
                  <c:v>0.61</c:v>
                </c:pt>
                <c:pt idx="20">
                  <c:v>0.62</c:v>
                </c:pt>
                <c:pt idx="21">
                  <c:v>0.65</c:v>
                </c:pt>
                <c:pt idx="22">
                  <c:v>0.67</c:v>
                </c:pt>
                <c:pt idx="23">
                  <c:v>0.68</c:v>
                </c:pt>
                <c:pt idx="24">
                  <c:v>0.75</c:v>
                </c:pt>
                <c:pt idx="25">
                  <c:v>0.77</c:v>
                </c:pt>
                <c:pt idx="26">
                  <c:v>0.85</c:v>
                </c:pt>
                <c:pt idx="27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81A-46FC-A4D5-4F75BEEAF558}"/>
            </c:ext>
          </c:extLst>
        </c:ser>
        <c:ser>
          <c:idx val="1"/>
          <c:order val="1"/>
          <c:tx>
            <c:strRef>
              <c:f>'CCE DPT3 Scatter Full country'!$E$1:$G$1</c:f>
              <c:strCache>
                <c:ptCount val="1"/>
                <c:pt idx="0">
                  <c:v>Khyber Pakhtunkwa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18663CE-24B6-47E2-BA3C-7E68AC91AF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81A-46FC-A4D5-4F75BEEAF55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DCD50D5-7029-4823-A8B3-7B748F99E0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81A-46FC-A4D5-4F75BEEAF55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57E3B0D-8516-4210-93CD-CA96CCE704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81A-46FC-A4D5-4F75BEEAF55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6E88831-D890-40C0-B84B-36B81E4EF7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81A-46FC-A4D5-4F75BEEAF558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3A8EE75-34FD-4029-B311-5C9984FD6C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81A-46FC-A4D5-4F75BEEAF558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5CD61267-6C69-44F8-A696-D6E0D60505F0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2B86854-5430-4603-8E44-67B67F677603}" type="YVALUE">
                      <a:rPr lang="en-US" baseline="0"/>
                      <a:pPr/>
                      <a:t>[Y 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81A-46FC-A4D5-4F75BEEAF558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D584AFBE-2380-494A-BAAA-B2E1484FAC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81A-46FC-A4D5-4F75BEEAF558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81F91B4E-B02B-47B6-884D-17E882EFA1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81A-46FC-A4D5-4F75BEEAF558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C47214E7-6200-4CD6-88EE-78A20B1A26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81A-46FC-A4D5-4F75BEEAF558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AE52B53E-820C-479C-AF22-9753306ABF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81A-46FC-A4D5-4F75BEEAF558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5E43E1E9-A8C3-4270-9B39-D42516B606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81A-46FC-A4D5-4F75BEEAF558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2689FCD-9FF9-46E5-85B2-7757569D51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81A-46FC-A4D5-4F75BEEAF558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7D33310-22E0-4CE4-B93D-726627D145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81A-46FC-A4D5-4F75BEEAF558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E1C42279-A4FF-423B-B4AC-8469A5565DE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81A-46FC-A4D5-4F75BEEAF55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90921E7-6AD7-4918-8EA6-3702467D03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81A-46FC-A4D5-4F75BEEAF558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33EBB73E-6ABF-46D1-B57B-FD4B7BBB83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81A-46FC-A4D5-4F75BEEAF558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595A5CC6-952F-4CC6-9AD6-89C4182C92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81A-46FC-A4D5-4F75BEEAF55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912200D9-5CEE-4860-9E28-FDE4115394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81A-46FC-A4D5-4F75BEEAF55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0F2ADE36-83CD-4C51-AC13-D62A6E6E6A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81A-46FC-A4D5-4F75BEEAF558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5CCC1BB4-9A88-4C11-933F-148BE5A931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81A-46FC-A4D5-4F75BEEAF558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3C9CF8D3-56B8-4657-B979-168A268D0DE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81A-46FC-A4D5-4F75BEEAF558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0A392D4-B267-4F11-84DE-FF5A6DF7CD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81A-46FC-A4D5-4F75BEEAF558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760EA2C3-5345-44E6-B92A-971C2C2883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81A-46FC-A4D5-4F75BEEAF558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29D1723-A515-4301-BBB4-0E87B925A7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81A-46FC-A4D5-4F75BEEAF55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F7476D38-B776-41AE-8E81-B398B4583F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81A-46FC-A4D5-4F75BEEAF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'CCE DPT3 Scatter Full country'!$F$3:$F$27</c:f>
              <c:numCache>
                <c:formatCode>0.00</c:formatCode>
                <c:ptCount val="25"/>
                <c:pt idx="0">
                  <c:v>0.12752351097178682</c:v>
                </c:pt>
                <c:pt idx="1">
                  <c:v>4.4145415084102017E-2</c:v>
                </c:pt>
                <c:pt idx="2">
                  <c:v>0.11181962864721481</c:v>
                </c:pt>
                <c:pt idx="3">
                  <c:v>0.14293291731669266</c:v>
                </c:pt>
                <c:pt idx="4">
                  <c:v>0.19002127659574464</c:v>
                </c:pt>
                <c:pt idx="5">
                  <c:v>0.39090361445783139</c:v>
                </c:pt>
                <c:pt idx="6">
                  <c:v>0.16720067453625631</c:v>
                </c:pt>
                <c:pt idx="7">
                  <c:v>0.32036914963744245</c:v>
                </c:pt>
                <c:pt idx="8">
                  <c:v>0.19021052631578947</c:v>
                </c:pt>
                <c:pt idx="9">
                  <c:v>0.12428340517241376</c:v>
                </c:pt>
                <c:pt idx="10">
                  <c:v>0.17891479099678459</c:v>
                </c:pt>
                <c:pt idx="11">
                  <c:v>0.17821118012422357</c:v>
                </c:pt>
                <c:pt idx="12">
                  <c:v>0.63819838056680178</c:v>
                </c:pt>
                <c:pt idx="13">
                  <c:v>0.10658653846153845</c:v>
                </c:pt>
                <c:pt idx="14">
                  <c:v>0.94370487804878067</c:v>
                </c:pt>
                <c:pt idx="15">
                  <c:v>0.12409328063241107</c:v>
                </c:pt>
                <c:pt idx="16">
                  <c:v>7.5116279069767436E-2</c:v>
                </c:pt>
                <c:pt idx="17">
                  <c:v>0.11538714991762773</c:v>
                </c:pt>
                <c:pt idx="18">
                  <c:v>0.21640927510130573</c:v>
                </c:pt>
                <c:pt idx="19">
                  <c:v>0.11674665974834612</c:v>
                </c:pt>
                <c:pt idx="20">
                  <c:v>0.58010105649977051</c:v>
                </c:pt>
                <c:pt idx="21">
                  <c:v>0.1727796213156354</c:v>
                </c:pt>
                <c:pt idx="22">
                  <c:v>0.10501657458563535</c:v>
                </c:pt>
                <c:pt idx="23">
                  <c:v>6.928603104212859E-2</c:v>
                </c:pt>
                <c:pt idx="24">
                  <c:v>0.46738514932870556</c:v>
                </c:pt>
              </c:numCache>
            </c:numRef>
          </c:xVal>
          <c:yVal>
            <c:numRef>
              <c:f>'CCE DPT3 Scatter Full country'!$G$3:$G$27</c:f>
              <c:numCache>
                <c:formatCode>0%</c:formatCode>
                <c:ptCount val="25"/>
                <c:pt idx="0">
                  <c:v>0.06</c:v>
                </c:pt>
                <c:pt idx="1">
                  <c:v>0.24</c:v>
                </c:pt>
                <c:pt idx="2">
                  <c:v>0.49</c:v>
                </c:pt>
                <c:pt idx="3">
                  <c:v>0.5</c:v>
                </c:pt>
                <c:pt idx="4">
                  <c:v>0.56999999999999995</c:v>
                </c:pt>
                <c:pt idx="5">
                  <c:v>0.6</c:v>
                </c:pt>
                <c:pt idx="6">
                  <c:v>0.63</c:v>
                </c:pt>
                <c:pt idx="7">
                  <c:v>0.68</c:v>
                </c:pt>
                <c:pt idx="8">
                  <c:v>0.68</c:v>
                </c:pt>
                <c:pt idx="9">
                  <c:v>0.83</c:v>
                </c:pt>
                <c:pt idx="10">
                  <c:v>0.84</c:v>
                </c:pt>
                <c:pt idx="11">
                  <c:v>0.87</c:v>
                </c:pt>
                <c:pt idx="12">
                  <c:v>0.87</c:v>
                </c:pt>
                <c:pt idx="13">
                  <c:v>0.89</c:v>
                </c:pt>
                <c:pt idx="14">
                  <c:v>0.91</c:v>
                </c:pt>
                <c:pt idx="15">
                  <c:v>0.91</c:v>
                </c:pt>
                <c:pt idx="16">
                  <c:v>0.92</c:v>
                </c:pt>
                <c:pt idx="17">
                  <c:v>0.95</c:v>
                </c:pt>
                <c:pt idx="18">
                  <c:v>0.96</c:v>
                </c:pt>
                <c:pt idx="19">
                  <c:v>0.96</c:v>
                </c:pt>
                <c:pt idx="20">
                  <c:v>0.98</c:v>
                </c:pt>
                <c:pt idx="21">
                  <c:v>0.99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'CCE DPT3 Scatter Full country'!$E$3:$E$27</c15:f>
                <c15:dlblRangeCache>
                  <c:ptCount val="25"/>
                  <c:pt idx="0">
                    <c:v>Tor Ghar</c:v>
                  </c:pt>
                  <c:pt idx="1">
                    <c:v>Kohistan</c:v>
                  </c:pt>
                  <c:pt idx="2">
                    <c:v>Shangla</c:v>
                  </c:pt>
                  <c:pt idx="3">
                    <c:v>Lakki Marwat</c:v>
                  </c:pt>
                  <c:pt idx="4">
                    <c:v>Battagram</c:v>
                  </c:pt>
                  <c:pt idx="5">
                    <c:v>Bannu</c:v>
                  </c:pt>
                  <c:pt idx="6">
                    <c:v>Karak</c:v>
                  </c:pt>
                  <c:pt idx="7">
                    <c:v>DI Khan</c:v>
                  </c:pt>
                  <c:pt idx="8">
                    <c:v>Tank</c:v>
                  </c:pt>
                  <c:pt idx="9">
                    <c:v>Hangu</c:v>
                  </c:pt>
                  <c:pt idx="10">
                    <c:v>Buner</c:v>
                  </c:pt>
                  <c:pt idx="11">
                    <c:v>Dir Upper</c:v>
                  </c:pt>
                  <c:pt idx="12">
                    <c:v>Kohat</c:v>
                  </c:pt>
                  <c:pt idx="13">
                    <c:v>Dir Lower</c:v>
                  </c:pt>
                  <c:pt idx="14">
                    <c:v>Mansehra</c:v>
                  </c:pt>
                  <c:pt idx="15">
                    <c:v>Swat</c:v>
                  </c:pt>
                  <c:pt idx="16">
                    <c:v>Haripur</c:v>
                  </c:pt>
                  <c:pt idx="17">
                    <c:v>Swabi</c:v>
                  </c:pt>
                  <c:pt idx="18">
                    <c:v>Abbotabad</c:v>
                  </c:pt>
                  <c:pt idx="19">
                    <c:v>Mardan</c:v>
                  </c:pt>
                  <c:pt idx="20">
                    <c:v>Malakand</c:v>
                  </c:pt>
                  <c:pt idx="21">
                    <c:v>Charsada</c:v>
                  </c:pt>
                  <c:pt idx="22">
                    <c:v>Chitral</c:v>
                  </c:pt>
                  <c:pt idx="23">
                    <c:v>Nowshera</c:v>
                  </c:pt>
                  <c:pt idx="24">
                    <c:v>Peshawar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681A-46FC-A4D5-4F75BEEAF558}"/>
            </c:ext>
          </c:extLst>
        </c:ser>
        <c:ser>
          <c:idx val="2"/>
          <c:order val="2"/>
          <c:tx>
            <c:strRef>
              <c:f>'CCE DPT3 Scatter Full country'!$H$1:$J$1</c:f>
              <c:strCache>
                <c:ptCount val="1"/>
                <c:pt idx="0">
                  <c:v>Punjab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'CCE DPT3 Scatter Full country'!$I$3:$I$38</c:f>
              <c:numCache>
                <c:formatCode>0.00</c:formatCode>
                <c:ptCount val="36"/>
                <c:pt idx="0">
                  <c:v>0.16341714756801315</c:v>
                </c:pt>
                <c:pt idx="1">
                  <c:v>7.9084967320261434E-2</c:v>
                </c:pt>
                <c:pt idx="2">
                  <c:v>0.15151674326986206</c:v>
                </c:pt>
                <c:pt idx="3">
                  <c:v>0.17489283527250457</c:v>
                </c:pt>
                <c:pt idx="4">
                  <c:v>0.21363290175171371</c:v>
                </c:pt>
                <c:pt idx="5">
                  <c:v>0.13596491228070179</c:v>
                </c:pt>
                <c:pt idx="6">
                  <c:v>0.14336509742568632</c:v>
                </c:pt>
                <c:pt idx="7">
                  <c:v>9.6786042240587747E-2</c:v>
                </c:pt>
                <c:pt idx="8">
                  <c:v>0.16023588879528219</c:v>
                </c:pt>
                <c:pt idx="9">
                  <c:v>0.19946308724832207</c:v>
                </c:pt>
                <c:pt idx="10">
                  <c:v>0.1800915498074549</c:v>
                </c:pt>
                <c:pt idx="11">
                  <c:v>0.19918462434478745</c:v>
                </c:pt>
                <c:pt idx="12">
                  <c:v>0.6000562008242788</c:v>
                </c:pt>
                <c:pt idx="13">
                  <c:v>0.15132127955493752</c:v>
                </c:pt>
                <c:pt idx="14">
                  <c:v>8.2036674381342364E-2</c:v>
                </c:pt>
                <c:pt idx="15">
                  <c:v>0.1747313520075538</c:v>
                </c:pt>
                <c:pt idx="16">
                  <c:v>0.14430379746835448</c:v>
                </c:pt>
                <c:pt idx="17">
                  <c:v>0.19731543624161066</c:v>
                </c:pt>
                <c:pt idx="18">
                  <c:v>0.23839611178614833</c:v>
                </c:pt>
                <c:pt idx="19">
                  <c:v>0.15157894736842101</c:v>
                </c:pt>
                <c:pt idx="20">
                  <c:v>0.13294232649071375</c:v>
                </c:pt>
                <c:pt idx="21">
                  <c:v>0.14055083504248458</c:v>
                </c:pt>
                <c:pt idx="22">
                  <c:v>0.20640668523676883</c:v>
                </c:pt>
                <c:pt idx="23">
                  <c:v>1.0304461526269917</c:v>
                </c:pt>
                <c:pt idx="24">
                  <c:v>0.2195715896279595</c:v>
                </c:pt>
                <c:pt idx="25">
                  <c:v>0.1443770082113531</c:v>
                </c:pt>
                <c:pt idx="26">
                  <c:v>0.20928792569659446</c:v>
                </c:pt>
                <c:pt idx="27">
                  <c:v>0.20426332288401258</c:v>
                </c:pt>
                <c:pt idx="28">
                  <c:v>0.20049875311720694</c:v>
                </c:pt>
                <c:pt idx="29">
                  <c:v>0.18564356435643575</c:v>
                </c:pt>
                <c:pt idx="30">
                  <c:v>0.10974881044594448</c:v>
                </c:pt>
                <c:pt idx="31">
                  <c:v>0.19426229508196727</c:v>
                </c:pt>
                <c:pt idx="32">
                  <c:v>0.11949017525225709</c:v>
                </c:pt>
                <c:pt idx="33">
                  <c:v>0.18848722986247549</c:v>
                </c:pt>
                <c:pt idx="34">
                  <c:v>0.16610674037848183</c:v>
                </c:pt>
                <c:pt idx="35">
                  <c:v>0.13280776228016983</c:v>
                </c:pt>
              </c:numCache>
            </c:numRef>
          </c:xVal>
          <c:yVal>
            <c:numRef>
              <c:f>'CCE DPT3 Scatter Full country'!$J$3:$J$38</c:f>
              <c:numCache>
                <c:formatCode>0%</c:formatCode>
                <c:ptCount val="36"/>
                <c:pt idx="0">
                  <c:v>0.88</c:v>
                </c:pt>
                <c:pt idx="1">
                  <c:v>0.89</c:v>
                </c:pt>
                <c:pt idx="2">
                  <c:v>0.91</c:v>
                </c:pt>
                <c:pt idx="3">
                  <c:v>0.92</c:v>
                </c:pt>
                <c:pt idx="4">
                  <c:v>0.93</c:v>
                </c:pt>
                <c:pt idx="5">
                  <c:v>0.93</c:v>
                </c:pt>
                <c:pt idx="6">
                  <c:v>0.94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0.98</c:v>
                </c:pt>
                <c:pt idx="27">
                  <c:v>0.98</c:v>
                </c:pt>
                <c:pt idx="28">
                  <c:v>0.98</c:v>
                </c:pt>
                <c:pt idx="29">
                  <c:v>0.99</c:v>
                </c:pt>
                <c:pt idx="30">
                  <c:v>0.99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681A-46FC-A4D5-4F75BEEAF558}"/>
            </c:ext>
          </c:extLst>
        </c:ser>
        <c:ser>
          <c:idx val="3"/>
          <c:order val="3"/>
          <c:tx>
            <c:strRef>
              <c:f>'CCE DPT3 Scatter Full country'!$K$1:$L$1</c:f>
              <c:strCache>
                <c:ptCount val="1"/>
                <c:pt idx="0">
                  <c:v>Sindh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'CCE DPT3 Scatter Full country'!$L$3:$L$26</c:f>
              <c:numCache>
                <c:formatCode>0.00</c:formatCode>
                <c:ptCount val="24"/>
                <c:pt idx="0">
                  <c:v>0.16501580611169656</c:v>
                </c:pt>
                <c:pt idx="1">
                  <c:v>0.23975782038345109</c:v>
                </c:pt>
                <c:pt idx="2">
                  <c:v>0.21522615315718768</c:v>
                </c:pt>
                <c:pt idx="3">
                  <c:v>0.16004087889626983</c:v>
                </c:pt>
                <c:pt idx="4">
                  <c:v>0.36009961261759832</c:v>
                </c:pt>
                <c:pt idx="5">
                  <c:v>0.19139240506329119</c:v>
                </c:pt>
                <c:pt idx="6">
                  <c:v>0.27838616714697406</c:v>
                </c:pt>
                <c:pt idx="7">
                  <c:v>0.45515846257585973</c:v>
                </c:pt>
                <c:pt idx="8">
                  <c:v>0.21938702779757666</c:v>
                </c:pt>
                <c:pt idx="9">
                  <c:v>0.14236817761332102</c:v>
                </c:pt>
                <c:pt idx="10">
                  <c:v>0.12844036697247707</c:v>
                </c:pt>
                <c:pt idx="11">
                  <c:v>0.13764482831261851</c:v>
                </c:pt>
                <c:pt idx="12">
                  <c:v>0.33679833679833693</c:v>
                </c:pt>
                <c:pt idx="13">
                  <c:v>0.3113513513513515</c:v>
                </c:pt>
                <c:pt idx="14">
                  <c:v>0.2865789473684211</c:v>
                </c:pt>
                <c:pt idx="15">
                  <c:v>0.41850362027353166</c:v>
                </c:pt>
                <c:pt idx="16">
                  <c:v>0.16842681258549935</c:v>
                </c:pt>
                <c:pt idx="17">
                  <c:v>0.25247524752475253</c:v>
                </c:pt>
                <c:pt idx="18">
                  <c:v>0.20900896796042959</c:v>
                </c:pt>
                <c:pt idx="19">
                  <c:v>0.15456835356079685</c:v>
                </c:pt>
                <c:pt idx="20">
                  <c:v>0.14699266503667477</c:v>
                </c:pt>
                <c:pt idx="21">
                  <c:v>0.28093039772727274</c:v>
                </c:pt>
                <c:pt idx="22">
                  <c:v>0.385284280936455</c:v>
                </c:pt>
                <c:pt idx="23">
                  <c:v>0.35981186307812901</c:v>
                </c:pt>
              </c:numCache>
            </c:numRef>
          </c:xVal>
          <c:yVal>
            <c:numRef>
              <c:f>'CCE DPT3 Scatter Full country'!$M$3:$M$26</c:f>
              <c:numCache>
                <c:formatCode>0%</c:formatCode>
                <c:ptCount val="24"/>
                <c:pt idx="0">
                  <c:v>0.46</c:v>
                </c:pt>
                <c:pt idx="1">
                  <c:v>0.48</c:v>
                </c:pt>
                <c:pt idx="2">
                  <c:v>0.51</c:v>
                </c:pt>
                <c:pt idx="3">
                  <c:v>0.64</c:v>
                </c:pt>
                <c:pt idx="4">
                  <c:v>0.65</c:v>
                </c:pt>
                <c:pt idx="5">
                  <c:v>0.66</c:v>
                </c:pt>
                <c:pt idx="6">
                  <c:v>0.66</c:v>
                </c:pt>
                <c:pt idx="7">
                  <c:v>0.67</c:v>
                </c:pt>
                <c:pt idx="8">
                  <c:v>0.68</c:v>
                </c:pt>
                <c:pt idx="9">
                  <c:v>0.69</c:v>
                </c:pt>
                <c:pt idx="10">
                  <c:v>0.77</c:v>
                </c:pt>
                <c:pt idx="11">
                  <c:v>0.78</c:v>
                </c:pt>
                <c:pt idx="12">
                  <c:v>0.81</c:v>
                </c:pt>
                <c:pt idx="13">
                  <c:v>0.82</c:v>
                </c:pt>
                <c:pt idx="14">
                  <c:v>0.83</c:v>
                </c:pt>
                <c:pt idx="15">
                  <c:v>0.85</c:v>
                </c:pt>
                <c:pt idx="16">
                  <c:v>0.87</c:v>
                </c:pt>
                <c:pt idx="17">
                  <c:v>0.87</c:v>
                </c:pt>
                <c:pt idx="18">
                  <c:v>0.88</c:v>
                </c:pt>
                <c:pt idx="19">
                  <c:v>0.91</c:v>
                </c:pt>
                <c:pt idx="20">
                  <c:v>0.91</c:v>
                </c:pt>
                <c:pt idx="21">
                  <c:v>0.92</c:v>
                </c:pt>
                <c:pt idx="22">
                  <c:v>0.93</c:v>
                </c:pt>
                <c:pt idx="23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681A-46FC-A4D5-4F75BEEAF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252488"/>
        <c:axId val="-2121256040"/>
      </c:scatterChart>
      <c:valAx>
        <c:axId val="-212125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Cold chain coverage (liters/child)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6040"/>
        <c:crosses val="autoZero"/>
        <c:crossBetween val="midCat"/>
        <c:majorUnit val="0.2"/>
      </c:valAx>
      <c:valAx>
        <c:axId val="-212125604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DPT3 coverage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2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8749986708295E-2"/>
          <c:y val="2.2813715533924774E-2"/>
          <c:w val="0.8686448171593365"/>
          <c:h val="0.80466788978520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'Inbound distance DPT3 full coun'!$B$1:$D$1</c:f>
              <c:strCache>
                <c:ptCount val="1"/>
                <c:pt idx="0">
                  <c:v>Balochistan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'Inbound distance DPT3 full coun'!$C$3:$C$30</c:f>
              <c:numCache>
                <c:formatCode>0</c:formatCode>
                <c:ptCount val="28"/>
                <c:pt idx="0">
                  <c:v>132.73400000000001</c:v>
                </c:pt>
                <c:pt idx="1">
                  <c:v>69.894999999999996</c:v>
                </c:pt>
                <c:pt idx="2">
                  <c:v>157.26400000000001</c:v>
                </c:pt>
                <c:pt idx="3">
                  <c:v>0</c:v>
                </c:pt>
                <c:pt idx="4">
                  <c:v>92.12</c:v>
                </c:pt>
                <c:pt idx="5">
                  <c:v>102.21899999999999</c:v>
                </c:pt>
                <c:pt idx="6">
                  <c:v>56.686999999999998</c:v>
                </c:pt>
                <c:pt idx="7">
                  <c:v>121.83</c:v>
                </c:pt>
                <c:pt idx="8">
                  <c:v>227.50800000000001</c:v>
                </c:pt>
                <c:pt idx="9">
                  <c:v>412.65199999999999</c:v>
                </c:pt>
                <c:pt idx="10">
                  <c:v>86.409000000000006</c:v>
                </c:pt>
                <c:pt idx="11">
                  <c:v>309.12200000000001</c:v>
                </c:pt>
                <c:pt idx="12">
                  <c:v>237.13900000000001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164.82400000000001</c:v>
                </c:pt>
                <c:pt idx="17">
                  <c:v>144.02000000000001</c:v>
                </c:pt>
                <c:pt idx="18">
                  <c:v>112.898</c:v>
                </c:pt>
                <c:pt idx="19">
                  <c:v>0</c:v>
                </c:pt>
                <c:pt idx="20">
                  <c:v>97.049000000000007</c:v>
                </c:pt>
                <c:pt idx="21">
                  <c:v>0</c:v>
                </c:pt>
                <c:pt idx="22">
                  <c:v>197.06399999999999</c:v>
                </c:pt>
                <c:pt idx="23">
                  <c:v>135.446</c:v>
                </c:pt>
                <c:pt idx="24">
                  <c:v>0</c:v>
                </c:pt>
                <c:pt idx="25">
                  <c:v>50.408000000000001</c:v>
                </c:pt>
                <c:pt idx="26">
                  <c:v>288.65699999999998</c:v>
                </c:pt>
                <c:pt idx="27">
                  <c:v>204.565</c:v>
                </c:pt>
              </c:numCache>
            </c:numRef>
          </c:xVal>
          <c:yVal>
            <c:numRef>
              <c:f>'Inbound distance DPT3 full coun'!$D$3:$D$30</c:f>
              <c:numCache>
                <c:formatCode>0%</c:formatCode>
                <c:ptCount val="28"/>
                <c:pt idx="0">
                  <c:v>0.3</c:v>
                </c:pt>
                <c:pt idx="1">
                  <c:v>0.3</c:v>
                </c:pt>
                <c:pt idx="2">
                  <c:v>0.32</c:v>
                </c:pt>
                <c:pt idx="3">
                  <c:v>0.32</c:v>
                </c:pt>
                <c:pt idx="4">
                  <c:v>0.33</c:v>
                </c:pt>
                <c:pt idx="5">
                  <c:v>0.34</c:v>
                </c:pt>
                <c:pt idx="6">
                  <c:v>0.45</c:v>
                </c:pt>
                <c:pt idx="7">
                  <c:v>0.45</c:v>
                </c:pt>
                <c:pt idx="8">
                  <c:v>0.48</c:v>
                </c:pt>
                <c:pt idx="9">
                  <c:v>0.49</c:v>
                </c:pt>
                <c:pt idx="10">
                  <c:v>0.49</c:v>
                </c:pt>
                <c:pt idx="11">
                  <c:v>0.49</c:v>
                </c:pt>
                <c:pt idx="12">
                  <c:v>0.5</c:v>
                </c:pt>
                <c:pt idx="13">
                  <c:v>0.52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0.56000000000000005</c:v>
                </c:pt>
                <c:pt idx="18">
                  <c:v>0.61</c:v>
                </c:pt>
                <c:pt idx="19">
                  <c:v>0.61</c:v>
                </c:pt>
                <c:pt idx="20">
                  <c:v>0.62</c:v>
                </c:pt>
                <c:pt idx="21">
                  <c:v>0.65</c:v>
                </c:pt>
                <c:pt idx="22">
                  <c:v>0.67</c:v>
                </c:pt>
                <c:pt idx="23">
                  <c:v>0.68</c:v>
                </c:pt>
                <c:pt idx="24">
                  <c:v>0.75</c:v>
                </c:pt>
                <c:pt idx="25">
                  <c:v>0.77</c:v>
                </c:pt>
                <c:pt idx="26">
                  <c:v>0.85</c:v>
                </c:pt>
                <c:pt idx="27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A-4031-B20E-751448F28EF4}"/>
            </c:ext>
          </c:extLst>
        </c:ser>
        <c:ser>
          <c:idx val="1"/>
          <c:order val="1"/>
          <c:tx>
            <c:strRef>
              <c:f>'Inbound distance DPT3 full coun'!$E$1:$G$1</c:f>
              <c:strCache>
                <c:ptCount val="1"/>
                <c:pt idx="0">
                  <c:v>Khyber Pakhtunkwa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'Inbound distance DPT3 full coun'!$F$3:$F$27</c:f>
              <c:numCache>
                <c:formatCode>0</c:formatCode>
                <c:ptCount val="25"/>
                <c:pt idx="0">
                  <c:v>156.40899999999999</c:v>
                </c:pt>
                <c:pt idx="1">
                  <c:v>249.68</c:v>
                </c:pt>
                <c:pt idx="2">
                  <c:v>181.36699999999999</c:v>
                </c:pt>
                <c:pt idx="3">
                  <c:v>228.095</c:v>
                </c:pt>
                <c:pt idx="4">
                  <c:v>258.98599999999999</c:v>
                </c:pt>
                <c:pt idx="5">
                  <c:v>191.54</c:v>
                </c:pt>
                <c:pt idx="6">
                  <c:v>179.57599999999999</c:v>
                </c:pt>
                <c:pt idx="7">
                  <c:v>325.75</c:v>
                </c:pt>
                <c:pt idx="8">
                  <c:v>308.06599999999997</c:v>
                </c:pt>
                <c:pt idx="9">
                  <c:v>109.78100000000001</c:v>
                </c:pt>
                <c:pt idx="10">
                  <c:v>105.252</c:v>
                </c:pt>
                <c:pt idx="11">
                  <c:v>189.727</c:v>
                </c:pt>
                <c:pt idx="12">
                  <c:v>75.95</c:v>
                </c:pt>
                <c:pt idx="13">
                  <c:v>122.35</c:v>
                </c:pt>
                <c:pt idx="14">
                  <c:v>211.64</c:v>
                </c:pt>
                <c:pt idx="15">
                  <c:v>123.32299999999999</c:v>
                </c:pt>
                <c:pt idx="16">
                  <c:v>158.02000000000001</c:v>
                </c:pt>
                <c:pt idx="17">
                  <c:v>100.386</c:v>
                </c:pt>
                <c:pt idx="18">
                  <c:v>196.161</c:v>
                </c:pt>
                <c:pt idx="19">
                  <c:v>49.850999999999999</c:v>
                </c:pt>
                <c:pt idx="20">
                  <c:v>81.05</c:v>
                </c:pt>
                <c:pt idx="21">
                  <c:v>16.966000000000001</c:v>
                </c:pt>
                <c:pt idx="22">
                  <c:v>259.86900000000003</c:v>
                </c:pt>
                <c:pt idx="23">
                  <c:v>51.701999999999998</c:v>
                </c:pt>
                <c:pt idx="24">
                  <c:v>0</c:v>
                </c:pt>
              </c:numCache>
            </c:numRef>
          </c:xVal>
          <c:yVal>
            <c:numRef>
              <c:f>'Inbound distance DPT3 full coun'!$G$3:$G$27</c:f>
              <c:numCache>
                <c:formatCode>0%</c:formatCode>
                <c:ptCount val="25"/>
                <c:pt idx="0">
                  <c:v>0.06</c:v>
                </c:pt>
                <c:pt idx="1">
                  <c:v>0.24</c:v>
                </c:pt>
                <c:pt idx="2">
                  <c:v>0.49</c:v>
                </c:pt>
                <c:pt idx="3">
                  <c:v>0.5</c:v>
                </c:pt>
                <c:pt idx="4">
                  <c:v>0.56999999999999995</c:v>
                </c:pt>
                <c:pt idx="5">
                  <c:v>0.6</c:v>
                </c:pt>
                <c:pt idx="6">
                  <c:v>0.63</c:v>
                </c:pt>
                <c:pt idx="7">
                  <c:v>0.68</c:v>
                </c:pt>
                <c:pt idx="8">
                  <c:v>0.68</c:v>
                </c:pt>
                <c:pt idx="9">
                  <c:v>0.83</c:v>
                </c:pt>
                <c:pt idx="10">
                  <c:v>0.84</c:v>
                </c:pt>
                <c:pt idx="11">
                  <c:v>0.87</c:v>
                </c:pt>
                <c:pt idx="12">
                  <c:v>0.87</c:v>
                </c:pt>
                <c:pt idx="13">
                  <c:v>0.89</c:v>
                </c:pt>
                <c:pt idx="14">
                  <c:v>0.91</c:v>
                </c:pt>
                <c:pt idx="15">
                  <c:v>0.91</c:v>
                </c:pt>
                <c:pt idx="16">
                  <c:v>0.92</c:v>
                </c:pt>
                <c:pt idx="17">
                  <c:v>0.95</c:v>
                </c:pt>
                <c:pt idx="18">
                  <c:v>0.96</c:v>
                </c:pt>
                <c:pt idx="19">
                  <c:v>0.96</c:v>
                </c:pt>
                <c:pt idx="20">
                  <c:v>0.98</c:v>
                </c:pt>
                <c:pt idx="21">
                  <c:v>0.99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A-4031-B20E-751448F28EF4}"/>
            </c:ext>
          </c:extLst>
        </c:ser>
        <c:ser>
          <c:idx val="2"/>
          <c:order val="2"/>
          <c:tx>
            <c:strRef>
              <c:f>'Inbound distance DPT3 full coun'!$H$1:$J$1</c:f>
              <c:strCache>
                <c:ptCount val="1"/>
                <c:pt idx="0">
                  <c:v>Punjab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'Inbound distance DPT3 full coun'!$I$3:$I$38</c:f>
              <c:numCache>
                <c:formatCode>0</c:formatCode>
                <c:ptCount val="36"/>
                <c:pt idx="0">
                  <c:v>352.613</c:v>
                </c:pt>
                <c:pt idx="1">
                  <c:v>537.55799999999999</c:v>
                </c:pt>
                <c:pt idx="2">
                  <c:v>52.661999999999999</c:v>
                </c:pt>
                <c:pt idx="3">
                  <c:v>333.83100000000002</c:v>
                </c:pt>
                <c:pt idx="4">
                  <c:v>192.49799999999999</c:v>
                </c:pt>
                <c:pt idx="5">
                  <c:v>80.168000000000006</c:v>
                </c:pt>
                <c:pt idx="6">
                  <c:v>189.99700000000001</c:v>
                </c:pt>
                <c:pt idx="7">
                  <c:v>324.70299999999997</c:v>
                </c:pt>
                <c:pt idx="8">
                  <c:v>143.119</c:v>
                </c:pt>
                <c:pt idx="9">
                  <c:v>386.87900000000002</c:v>
                </c:pt>
                <c:pt idx="10">
                  <c:v>110.976</c:v>
                </c:pt>
                <c:pt idx="11">
                  <c:v>245.899</c:v>
                </c:pt>
                <c:pt idx="12">
                  <c:v>37.204999999999998</c:v>
                </c:pt>
                <c:pt idx="13">
                  <c:v>8.1340000000000003</c:v>
                </c:pt>
                <c:pt idx="14">
                  <c:v>237.83699999999999</c:v>
                </c:pt>
                <c:pt idx="15">
                  <c:v>116.751</c:v>
                </c:pt>
                <c:pt idx="16">
                  <c:v>157.40700000000001</c:v>
                </c:pt>
                <c:pt idx="17">
                  <c:v>219.75299999999999</c:v>
                </c:pt>
                <c:pt idx="18">
                  <c:v>328.173</c:v>
                </c:pt>
                <c:pt idx="19">
                  <c:v>124.453</c:v>
                </c:pt>
                <c:pt idx="20">
                  <c:v>196.893</c:v>
                </c:pt>
                <c:pt idx="21">
                  <c:v>185.042</c:v>
                </c:pt>
                <c:pt idx="22">
                  <c:v>103.95399999999999</c:v>
                </c:pt>
                <c:pt idx="23">
                  <c:v>292.34199999999998</c:v>
                </c:pt>
                <c:pt idx="24">
                  <c:v>56.863</c:v>
                </c:pt>
                <c:pt idx="25">
                  <c:v>85.822999999999993</c:v>
                </c:pt>
                <c:pt idx="26">
                  <c:v>127.751</c:v>
                </c:pt>
                <c:pt idx="27">
                  <c:v>343.738</c:v>
                </c:pt>
                <c:pt idx="28">
                  <c:v>142.45500000000001</c:v>
                </c:pt>
                <c:pt idx="29">
                  <c:v>96.727000000000004</c:v>
                </c:pt>
                <c:pt idx="30">
                  <c:v>164.63800000000001</c:v>
                </c:pt>
                <c:pt idx="31">
                  <c:v>113.90600000000001</c:v>
                </c:pt>
                <c:pt idx="32">
                  <c:v>246.06800000000001</c:v>
                </c:pt>
                <c:pt idx="33">
                  <c:v>371.536</c:v>
                </c:pt>
                <c:pt idx="34">
                  <c:v>186.66300000000001</c:v>
                </c:pt>
                <c:pt idx="35">
                  <c:v>482.28399999999999</c:v>
                </c:pt>
              </c:numCache>
            </c:numRef>
          </c:xVal>
          <c:yVal>
            <c:numRef>
              <c:f>'Inbound distance DPT3 full coun'!$J$3:$J$38</c:f>
              <c:numCache>
                <c:formatCode>0%</c:formatCode>
                <c:ptCount val="36"/>
                <c:pt idx="0">
                  <c:v>0.88</c:v>
                </c:pt>
                <c:pt idx="1">
                  <c:v>0.89</c:v>
                </c:pt>
                <c:pt idx="2">
                  <c:v>0.91</c:v>
                </c:pt>
                <c:pt idx="3">
                  <c:v>0.92</c:v>
                </c:pt>
                <c:pt idx="4">
                  <c:v>0.93</c:v>
                </c:pt>
                <c:pt idx="5">
                  <c:v>0.93</c:v>
                </c:pt>
                <c:pt idx="6">
                  <c:v>0.94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0.98</c:v>
                </c:pt>
                <c:pt idx="27">
                  <c:v>0.98</c:v>
                </c:pt>
                <c:pt idx="28">
                  <c:v>0.98</c:v>
                </c:pt>
                <c:pt idx="29">
                  <c:v>0.99</c:v>
                </c:pt>
                <c:pt idx="30">
                  <c:v>0.99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2A-4031-B20E-751448F28EF4}"/>
            </c:ext>
          </c:extLst>
        </c:ser>
        <c:ser>
          <c:idx val="3"/>
          <c:order val="3"/>
          <c:tx>
            <c:strRef>
              <c:f>'Inbound distance DPT3 full coun'!$K$1:$M$1</c:f>
              <c:strCache>
                <c:ptCount val="1"/>
                <c:pt idx="0">
                  <c:v>Sindh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'Inbound distance DPT3 full coun'!$L$3:$L$26</c:f>
              <c:numCache>
                <c:formatCode>0</c:formatCode>
                <c:ptCount val="24"/>
                <c:pt idx="0">
                  <c:v>200</c:v>
                </c:pt>
                <c:pt idx="1">
                  <c:v>131.32499999999999</c:v>
                </c:pt>
                <c:pt idx="2">
                  <c:v>99.147999999999996</c:v>
                </c:pt>
                <c:pt idx="3">
                  <c:v>23.779</c:v>
                </c:pt>
                <c:pt idx="4">
                  <c:v>0.224</c:v>
                </c:pt>
                <c:pt idx="5">
                  <c:v>87.477999999999994</c:v>
                </c:pt>
                <c:pt idx="6">
                  <c:v>45</c:v>
                </c:pt>
                <c:pt idx="7">
                  <c:v>41.121000000000002</c:v>
                </c:pt>
                <c:pt idx="8">
                  <c:v>170</c:v>
                </c:pt>
                <c:pt idx="9">
                  <c:v>105</c:v>
                </c:pt>
                <c:pt idx="10">
                  <c:v>72.683999999999997</c:v>
                </c:pt>
                <c:pt idx="11">
                  <c:v>114.64400000000001</c:v>
                </c:pt>
                <c:pt idx="12">
                  <c:v>133.482</c:v>
                </c:pt>
                <c:pt idx="13">
                  <c:v>3.8639999999999999</c:v>
                </c:pt>
                <c:pt idx="14">
                  <c:v>22</c:v>
                </c:pt>
                <c:pt idx="15">
                  <c:v>1.1299999999999999</c:v>
                </c:pt>
                <c:pt idx="16">
                  <c:v>103.21599999999999</c:v>
                </c:pt>
                <c:pt idx="17">
                  <c:v>40.097999999999999</c:v>
                </c:pt>
                <c:pt idx="18">
                  <c:v>14.89</c:v>
                </c:pt>
                <c:pt idx="19">
                  <c:v>184.08699999999999</c:v>
                </c:pt>
                <c:pt idx="20">
                  <c:v>30</c:v>
                </c:pt>
                <c:pt idx="21">
                  <c:v>0.79100000000000004</c:v>
                </c:pt>
                <c:pt idx="22">
                  <c:v>60</c:v>
                </c:pt>
                <c:pt idx="23">
                  <c:v>9.7620000000000005</c:v>
                </c:pt>
              </c:numCache>
            </c:numRef>
          </c:xVal>
          <c:yVal>
            <c:numRef>
              <c:f>'Inbound distance DPT3 full coun'!$M$3:$M$26</c:f>
              <c:numCache>
                <c:formatCode>0%</c:formatCode>
                <c:ptCount val="24"/>
                <c:pt idx="0">
                  <c:v>0.46</c:v>
                </c:pt>
                <c:pt idx="1">
                  <c:v>0.48</c:v>
                </c:pt>
                <c:pt idx="2">
                  <c:v>0.51</c:v>
                </c:pt>
                <c:pt idx="3">
                  <c:v>0.64</c:v>
                </c:pt>
                <c:pt idx="4">
                  <c:v>0.65</c:v>
                </c:pt>
                <c:pt idx="5">
                  <c:v>0.66</c:v>
                </c:pt>
                <c:pt idx="6">
                  <c:v>0.66</c:v>
                </c:pt>
                <c:pt idx="7">
                  <c:v>0.67</c:v>
                </c:pt>
                <c:pt idx="8">
                  <c:v>0.68</c:v>
                </c:pt>
                <c:pt idx="9">
                  <c:v>0.69</c:v>
                </c:pt>
                <c:pt idx="10">
                  <c:v>0.77</c:v>
                </c:pt>
                <c:pt idx="11">
                  <c:v>0.78</c:v>
                </c:pt>
                <c:pt idx="12">
                  <c:v>0.81</c:v>
                </c:pt>
                <c:pt idx="13">
                  <c:v>0.82</c:v>
                </c:pt>
                <c:pt idx="14">
                  <c:v>0.83</c:v>
                </c:pt>
                <c:pt idx="15">
                  <c:v>0.85</c:v>
                </c:pt>
                <c:pt idx="16">
                  <c:v>0.87</c:v>
                </c:pt>
                <c:pt idx="17">
                  <c:v>0.87</c:v>
                </c:pt>
                <c:pt idx="18">
                  <c:v>0.88</c:v>
                </c:pt>
                <c:pt idx="19">
                  <c:v>0.91</c:v>
                </c:pt>
                <c:pt idx="20">
                  <c:v>0.91</c:v>
                </c:pt>
                <c:pt idx="21">
                  <c:v>0.92</c:v>
                </c:pt>
                <c:pt idx="22">
                  <c:v>0.93</c:v>
                </c:pt>
                <c:pt idx="23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2A-4031-B20E-751448F2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252488"/>
        <c:axId val="-2121256040"/>
      </c:scatterChart>
      <c:valAx>
        <c:axId val="-212125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cap="all" baseline="0">
                    <a:effectLst/>
                  </a:rPr>
                  <a:t>Inbound resupply distance of vaccines to district stores (km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6040"/>
        <c:crosses val="autoZero"/>
        <c:crossBetween val="midCat"/>
        <c:majorUnit val="50"/>
      </c:valAx>
      <c:valAx>
        <c:axId val="-212125604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DPT3 coverage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2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38749986708295E-2"/>
          <c:y val="2.2813715533924774E-2"/>
          <c:w val="0.8686448171593365"/>
          <c:h val="0.804667889785203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'Last leg distance DPT3 full cou'!$B$1:$D$1</c:f>
              <c:strCache>
                <c:ptCount val="1"/>
                <c:pt idx="0">
                  <c:v>Balochistan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5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'Last leg distance DPT3 full cou'!$C$3:$C$30</c:f>
              <c:numCache>
                <c:formatCode>0</c:formatCode>
                <c:ptCount val="28"/>
                <c:pt idx="0">
                  <c:v>141.85919936758896</c:v>
                </c:pt>
                <c:pt idx="1">
                  <c:v>20.226402317183268</c:v>
                </c:pt>
                <c:pt idx="2">
                  <c:v>43.619047619047613</c:v>
                </c:pt>
                <c:pt idx="3">
                  <c:v>17.454778156996582</c:v>
                </c:pt>
                <c:pt idx="4">
                  <c:v>12.037617554858935</c:v>
                </c:pt>
                <c:pt idx="5">
                  <c:v>0</c:v>
                </c:pt>
                <c:pt idx="6">
                  <c:v>56.265132415902137</c:v>
                </c:pt>
                <c:pt idx="7">
                  <c:v>76.244200486618013</c:v>
                </c:pt>
                <c:pt idx="8">
                  <c:v>2.0204081632653059</c:v>
                </c:pt>
                <c:pt idx="9">
                  <c:v>140.41856300940441</c:v>
                </c:pt>
                <c:pt idx="10">
                  <c:v>15.234305923961093</c:v>
                </c:pt>
                <c:pt idx="11">
                  <c:v>77.755681818181827</c:v>
                </c:pt>
                <c:pt idx="12">
                  <c:v>97.239740544217653</c:v>
                </c:pt>
                <c:pt idx="13">
                  <c:v>16.176010380622834</c:v>
                </c:pt>
                <c:pt idx="14">
                  <c:v>3.2789559543230018</c:v>
                </c:pt>
                <c:pt idx="15">
                  <c:v>13.489055679287304</c:v>
                </c:pt>
                <c:pt idx="16">
                  <c:v>13.451086956521742</c:v>
                </c:pt>
                <c:pt idx="17">
                  <c:v>0</c:v>
                </c:pt>
                <c:pt idx="18">
                  <c:v>3.7241379310344827</c:v>
                </c:pt>
                <c:pt idx="19">
                  <c:v>25.146021206225679</c:v>
                </c:pt>
                <c:pt idx="20">
                  <c:v>77.290963527397281</c:v>
                </c:pt>
                <c:pt idx="21">
                  <c:v>5.8150406504065026</c:v>
                </c:pt>
                <c:pt idx="22">
                  <c:v>19.088983050847457</c:v>
                </c:pt>
                <c:pt idx="23">
                  <c:v>25.101973684210527</c:v>
                </c:pt>
                <c:pt idx="24">
                  <c:v>72.691921126760562</c:v>
                </c:pt>
                <c:pt idx="25">
                  <c:v>1.3692946058091287</c:v>
                </c:pt>
                <c:pt idx="26">
                  <c:v>0</c:v>
                </c:pt>
                <c:pt idx="27">
                  <c:v>25.657492354740061</c:v>
                </c:pt>
              </c:numCache>
            </c:numRef>
          </c:xVal>
          <c:yVal>
            <c:numRef>
              <c:f>'Last leg distance DPT3 full cou'!$D$3:$D$30</c:f>
              <c:numCache>
                <c:formatCode>0%</c:formatCode>
                <c:ptCount val="28"/>
                <c:pt idx="0">
                  <c:v>0.3</c:v>
                </c:pt>
                <c:pt idx="1">
                  <c:v>0.3</c:v>
                </c:pt>
                <c:pt idx="2">
                  <c:v>0.32</c:v>
                </c:pt>
                <c:pt idx="3">
                  <c:v>0.32</c:v>
                </c:pt>
                <c:pt idx="4">
                  <c:v>0.33</c:v>
                </c:pt>
                <c:pt idx="5">
                  <c:v>0.34</c:v>
                </c:pt>
                <c:pt idx="6">
                  <c:v>0.45</c:v>
                </c:pt>
                <c:pt idx="7">
                  <c:v>0.45</c:v>
                </c:pt>
                <c:pt idx="8">
                  <c:v>0.48</c:v>
                </c:pt>
                <c:pt idx="9">
                  <c:v>0.49</c:v>
                </c:pt>
                <c:pt idx="10">
                  <c:v>0.49</c:v>
                </c:pt>
                <c:pt idx="11">
                  <c:v>0.49</c:v>
                </c:pt>
                <c:pt idx="12">
                  <c:v>0.5</c:v>
                </c:pt>
                <c:pt idx="13">
                  <c:v>0.52</c:v>
                </c:pt>
                <c:pt idx="14">
                  <c:v>0.53</c:v>
                </c:pt>
                <c:pt idx="15">
                  <c:v>0.55000000000000004</c:v>
                </c:pt>
                <c:pt idx="16">
                  <c:v>0.55000000000000004</c:v>
                </c:pt>
                <c:pt idx="17">
                  <c:v>0.56000000000000005</c:v>
                </c:pt>
                <c:pt idx="18">
                  <c:v>0.61</c:v>
                </c:pt>
                <c:pt idx="19">
                  <c:v>0.61</c:v>
                </c:pt>
                <c:pt idx="20">
                  <c:v>0.62</c:v>
                </c:pt>
                <c:pt idx="21">
                  <c:v>0.65</c:v>
                </c:pt>
                <c:pt idx="22">
                  <c:v>0.67</c:v>
                </c:pt>
                <c:pt idx="23">
                  <c:v>0.68</c:v>
                </c:pt>
                <c:pt idx="24">
                  <c:v>0.75</c:v>
                </c:pt>
                <c:pt idx="25">
                  <c:v>0.77</c:v>
                </c:pt>
                <c:pt idx="26">
                  <c:v>0.85</c:v>
                </c:pt>
                <c:pt idx="27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1B-4C2A-BFA4-0E9C8884CB77}"/>
            </c:ext>
          </c:extLst>
        </c:ser>
        <c:ser>
          <c:idx val="1"/>
          <c:order val="1"/>
          <c:tx>
            <c:strRef>
              <c:f>'Last leg distance DPT3 full cou'!$E$1:$G$1</c:f>
              <c:strCache>
                <c:ptCount val="1"/>
                <c:pt idx="0">
                  <c:v>Khyber Pakhtunkwa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74534C8-16AA-4AA1-B9FE-05F3E763DF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D1B-4C2A-BFA4-0E9C8884CB7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B3B60FD-F526-42D2-AB06-2FA7C54EC9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D1B-4C2A-BFA4-0E9C8884CB7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EBD21F-C0B2-4B45-AA9E-7D59F7C3FC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D1B-4C2A-BFA4-0E9C8884CB7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5BF55FC2-29AF-4C67-A4FD-1B455B3387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D1B-4C2A-BFA4-0E9C8884CB7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89EB16A-64EA-403E-9258-40D11EBB59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D1B-4C2A-BFA4-0E9C8884CB7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DCF02F3-0C5B-4EDC-BBBE-026ECF47D5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D1B-4C2A-BFA4-0E9C8884CB77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7319474-5202-4BCB-98AF-7E1CD3FB00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D1B-4C2A-BFA4-0E9C8884CB77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83158AB-B6C2-434B-9CB6-48F7879A96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D1B-4C2A-BFA4-0E9C8884CB77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8D0AB49-1FAC-45A9-850C-2D7408529A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D1B-4C2A-BFA4-0E9C8884CB77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9C55D4C2-076D-49F5-A674-D0740F6FBF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D1B-4C2A-BFA4-0E9C8884CB77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E03C5D2-53C2-4E8C-9A43-F353A75D7D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D1B-4C2A-BFA4-0E9C8884CB77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44D49C2A-ABA7-440F-BC16-0407EA2872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D1B-4C2A-BFA4-0E9C8884CB77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4CAA9781-13B9-41B8-AE9B-88D8A0D02A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D1B-4C2A-BFA4-0E9C8884CB77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186B653E-A319-40DB-BD81-64C16B2F9D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D1B-4C2A-BFA4-0E9C8884CB77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22BAE36B-6531-40BB-8825-51997D29FA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D1B-4C2A-BFA4-0E9C8884CB77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EA17931C-ADDF-4E4E-B2E5-739C4F805A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D1B-4C2A-BFA4-0E9C8884CB77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3BB43ED8-9451-4932-A6D5-60B695E5CB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D1B-4C2A-BFA4-0E9C8884CB77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A822D437-FA85-43D5-A738-A5E3206B82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D1B-4C2A-BFA4-0E9C8884CB77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6B44489F-E395-416C-AF63-1FF4EDB8E2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D1B-4C2A-BFA4-0E9C8884CB77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A5C50FEC-7CCF-4CB0-850A-7651DB5A6B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D1B-4C2A-BFA4-0E9C8884CB77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6F35C8C5-03EC-4516-A706-4C2ACED851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D1B-4C2A-BFA4-0E9C8884CB77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72F75C54-DE11-4B8B-8B8F-95D73E3200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D1B-4C2A-BFA4-0E9C8884CB77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8E4F7BC5-114D-4FF3-9CA0-ED02668C14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D1B-4C2A-BFA4-0E9C8884CB77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05FEFE37-124E-4FB5-9735-20590EAC00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D1B-4C2A-BFA4-0E9C8884CB77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0E0B66F6-1110-4157-ACB4-DD57D7D389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D1B-4C2A-BFA4-0E9C8884CB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'Last leg distance DPT3 full cou'!$F$3:$F$27</c:f>
              <c:numCache>
                <c:formatCode>0</c:formatCode>
                <c:ptCount val="25"/>
                <c:pt idx="0">
                  <c:v>24.149014467084641</c:v>
                </c:pt>
                <c:pt idx="1">
                  <c:v>48.346599750406959</c:v>
                </c:pt>
                <c:pt idx="2">
                  <c:v>75.017369124668434</c:v>
                </c:pt>
                <c:pt idx="3">
                  <c:v>43.460472351794095</c:v>
                </c:pt>
                <c:pt idx="4">
                  <c:v>33.270882340425516</c:v>
                </c:pt>
                <c:pt idx="5">
                  <c:v>17.181662746987957</c:v>
                </c:pt>
                <c:pt idx="6">
                  <c:v>34.406581950534019</c:v>
                </c:pt>
                <c:pt idx="7">
                  <c:v>34.821526629312231</c:v>
                </c:pt>
                <c:pt idx="8">
                  <c:v>14.023759777777775</c:v>
                </c:pt>
                <c:pt idx="9">
                  <c:v>41.665681196120694</c:v>
                </c:pt>
                <c:pt idx="10">
                  <c:v>34.09103697749196</c:v>
                </c:pt>
                <c:pt idx="11">
                  <c:v>38.274945291925462</c:v>
                </c:pt>
                <c:pt idx="12">
                  <c:v>23.183926422064772</c:v>
                </c:pt>
                <c:pt idx="13">
                  <c:v>37.154939903846156</c:v>
                </c:pt>
                <c:pt idx="14">
                  <c:v>42.330130526829244</c:v>
                </c:pt>
                <c:pt idx="15">
                  <c:v>22.05851192252964</c:v>
                </c:pt>
                <c:pt idx="16">
                  <c:v>32.782708714470289</c:v>
                </c:pt>
                <c:pt idx="17">
                  <c:v>45.807234578070634</c:v>
                </c:pt>
                <c:pt idx="18">
                  <c:v>46.556511654660063</c:v>
                </c:pt>
                <c:pt idx="19">
                  <c:v>39.442386192761688</c:v>
                </c:pt>
                <c:pt idx="20">
                  <c:v>25.812422278364725</c:v>
                </c:pt>
                <c:pt idx="21">
                  <c:v>19.751240774936562</c:v>
                </c:pt>
                <c:pt idx="22">
                  <c:v>87.105596436464054</c:v>
                </c:pt>
                <c:pt idx="23">
                  <c:v>23.275980137472274</c:v>
                </c:pt>
                <c:pt idx="24">
                  <c:v>34.895368047310221</c:v>
                </c:pt>
              </c:numCache>
            </c:numRef>
          </c:xVal>
          <c:yVal>
            <c:numRef>
              <c:f>'Last leg distance DPT3 full cou'!$G$3:$G$27</c:f>
              <c:numCache>
                <c:formatCode>0%</c:formatCode>
                <c:ptCount val="25"/>
                <c:pt idx="0">
                  <c:v>0.06</c:v>
                </c:pt>
                <c:pt idx="1">
                  <c:v>0.24</c:v>
                </c:pt>
                <c:pt idx="2">
                  <c:v>0.49</c:v>
                </c:pt>
                <c:pt idx="3">
                  <c:v>0.5</c:v>
                </c:pt>
                <c:pt idx="4">
                  <c:v>0.56999999999999995</c:v>
                </c:pt>
                <c:pt idx="5">
                  <c:v>0.6</c:v>
                </c:pt>
                <c:pt idx="6">
                  <c:v>0.63</c:v>
                </c:pt>
                <c:pt idx="7">
                  <c:v>0.68</c:v>
                </c:pt>
                <c:pt idx="8">
                  <c:v>0.68</c:v>
                </c:pt>
                <c:pt idx="9">
                  <c:v>0.83</c:v>
                </c:pt>
                <c:pt idx="10">
                  <c:v>0.84</c:v>
                </c:pt>
                <c:pt idx="11">
                  <c:v>0.87</c:v>
                </c:pt>
                <c:pt idx="12">
                  <c:v>0.87</c:v>
                </c:pt>
                <c:pt idx="13">
                  <c:v>0.89</c:v>
                </c:pt>
                <c:pt idx="14">
                  <c:v>0.91</c:v>
                </c:pt>
                <c:pt idx="15">
                  <c:v>0.91</c:v>
                </c:pt>
                <c:pt idx="16">
                  <c:v>0.92</c:v>
                </c:pt>
                <c:pt idx="17">
                  <c:v>0.95</c:v>
                </c:pt>
                <c:pt idx="18">
                  <c:v>0.96</c:v>
                </c:pt>
                <c:pt idx="19">
                  <c:v>0.96</c:v>
                </c:pt>
                <c:pt idx="20">
                  <c:v>0.98</c:v>
                </c:pt>
                <c:pt idx="21">
                  <c:v>0.99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'Last leg distance DPT3 full cou'!$E$3:$E$27</c15:f>
                <c15:dlblRangeCache>
                  <c:ptCount val="25"/>
                  <c:pt idx="0">
                    <c:v>Tor Ghar</c:v>
                  </c:pt>
                  <c:pt idx="1">
                    <c:v>Kohistan</c:v>
                  </c:pt>
                  <c:pt idx="2">
                    <c:v>Shangla</c:v>
                  </c:pt>
                  <c:pt idx="3">
                    <c:v>Lakki Marwat</c:v>
                  </c:pt>
                  <c:pt idx="4">
                    <c:v>Battagram</c:v>
                  </c:pt>
                  <c:pt idx="5">
                    <c:v>Bannu</c:v>
                  </c:pt>
                  <c:pt idx="6">
                    <c:v>Karak</c:v>
                  </c:pt>
                  <c:pt idx="7">
                    <c:v>DI Khan</c:v>
                  </c:pt>
                  <c:pt idx="8">
                    <c:v>Tank</c:v>
                  </c:pt>
                  <c:pt idx="9">
                    <c:v>Hangu</c:v>
                  </c:pt>
                  <c:pt idx="10">
                    <c:v>Buner</c:v>
                  </c:pt>
                  <c:pt idx="11">
                    <c:v>Dir Upper</c:v>
                  </c:pt>
                  <c:pt idx="12">
                    <c:v>Kohat</c:v>
                  </c:pt>
                  <c:pt idx="13">
                    <c:v>Dir Lower</c:v>
                  </c:pt>
                  <c:pt idx="14">
                    <c:v>Mansehra</c:v>
                  </c:pt>
                  <c:pt idx="15">
                    <c:v>Swat</c:v>
                  </c:pt>
                  <c:pt idx="16">
                    <c:v>Haripur</c:v>
                  </c:pt>
                  <c:pt idx="17">
                    <c:v>Swabi</c:v>
                  </c:pt>
                  <c:pt idx="18">
                    <c:v>Abbotabad</c:v>
                  </c:pt>
                  <c:pt idx="19">
                    <c:v>Mardan</c:v>
                  </c:pt>
                  <c:pt idx="20">
                    <c:v>Malakand</c:v>
                  </c:pt>
                  <c:pt idx="21">
                    <c:v>Charsada</c:v>
                  </c:pt>
                  <c:pt idx="22">
                    <c:v>Chitral</c:v>
                  </c:pt>
                  <c:pt idx="23">
                    <c:v>Nowshera</c:v>
                  </c:pt>
                  <c:pt idx="24">
                    <c:v>Peshawar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0D1B-4C2A-BFA4-0E9C8884CB77}"/>
            </c:ext>
          </c:extLst>
        </c:ser>
        <c:ser>
          <c:idx val="2"/>
          <c:order val="2"/>
          <c:tx>
            <c:strRef>
              <c:f>'Last leg distance DPT3 full cou'!$H$1:$J$1</c:f>
              <c:strCache>
                <c:ptCount val="1"/>
                <c:pt idx="0">
                  <c:v>Punjab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'Last leg distance DPT3 full cou'!$I$3:$I$38</c:f>
              <c:numCache>
                <c:formatCode>0</c:formatCode>
                <c:ptCount val="36"/>
                <c:pt idx="0">
                  <c:v>40.352485189612537</c:v>
                </c:pt>
                <c:pt idx="1">
                  <c:v>60.156171815541043</c:v>
                </c:pt>
                <c:pt idx="2">
                  <c:v>52.401918841759695</c:v>
                </c:pt>
                <c:pt idx="3">
                  <c:v>42.434011894264152</c:v>
                </c:pt>
                <c:pt idx="4">
                  <c:v>255.24016845646119</c:v>
                </c:pt>
                <c:pt idx="5">
                  <c:v>41.331083090886963</c:v>
                </c:pt>
                <c:pt idx="6">
                  <c:v>41.341652386573763</c:v>
                </c:pt>
                <c:pt idx="7">
                  <c:v>87.902297968574615</c:v>
                </c:pt>
                <c:pt idx="8">
                  <c:v>27.468026060095475</c:v>
                </c:pt>
                <c:pt idx="9">
                  <c:v>67.449239791200569</c:v>
                </c:pt>
                <c:pt idx="10">
                  <c:v>35.721015089733321</c:v>
                </c:pt>
                <c:pt idx="11">
                  <c:v>113.68737589691322</c:v>
                </c:pt>
                <c:pt idx="12">
                  <c:v>12.969735313475718</c:v>
                </c:pt>
                <c:pt idx="13">
                  <c:v>45.248036978828665</c:v>
                </c:pt>
                <c:pt idx="14">
                  <c:v>38.48430212658004</c:v>
                </c:pt>
                <c:pt idx="15">
                  <c:v>31.832934933681088</c:v>
                </c:pt>
                <c:pt idx="16">
                  <c:v>59.389674792985225</c:v>
                </c:pt>
                <c:pt idx="17">
                  <c:v>13.972149580536918</c:v>
                </c:pt>
                <c:pt idx="18">
                  <c:v>74.862870707168895</c:v>
                </c:pt>
                <c:pt idx="19">
                  <c:v>36.944980054135335</c:v>
                </c:pt>
                <c:pt idx="20">
                  <c:v>35.33674447811449</c:v>
                </c:pt>
                <c:pt idx="21">
                  <c:v>91.722786082625262</c:v>
                </c:pt>
                <c:pt idx="22">
                  <c:v>27.314788094243262</c:v>
                </c:pt>
                <c:pt idx="23">
                  <c:v>33.712345592360762</c:v>
                </c:pt>
                <c:pt idx="24">
                  <c:v>22.047090178128528</c:v>
                </c:pt>
                <c:pt idx="25">
                  <c:v>22.492707349756039</c:v>
                </c:pt>
                <c:pt idx="26">
                  <c:v>19.101373477812174</c:v>
                </c:pt>
                <c:pt idx="27">
                  <c:v>29.421744799373041</c:v>
                </c:pt>
                <c:pt idx="28">
                  <c:v>35.023806361180391</c:v>
                </c:pt>
                <c:pt idx="29">
                  <c:v>65.939580028877913</c:v>
                </c:pt>
                <c:pt idx="30">
                  <c:v>55.01654674449486</c:v>
                </c:pt>
                <c:pt idx="31">
                  <c:v>25.306434486338802</c:v>
                </c:pt>
                <c:pt idx="32">
                  <c:v>35.3335824123739</c:v>
                </c:pt>
                <c:pt idx="33">
                  <c:v>104.00351312377209</c:v>
                </c:pt>
                <c:pt idx="34">
                  <c:v>82.513679355730432</c:v>
                </c:pt>
                <c:pt idx="35">
                  <c:v>48.620787770365872</c:v>
                </c:pt>
              </c:numCache>
            </c:numRef>
          </c:xVal>
          <c:yVal>
            <c:numRef>
              <c:f>'Last leg distance DPT3 full cou'!$J$3:$J$38</c:f>
              <c:numCache>
                <c:formatCode>0%</c:formatCode>
                <c:ptCount val="36"/>
                <c:pt idx="0">
                  <c:v>0.88</c:v>
                </c:pt>
                <c:pt idx="1">
                  <c:v>0.89</c:v>
                </c:pt>
                <c:pt idx="2">
                  <c:v>0.91</c:v>
                </c:pt>
                <c:pt idx="3">
                  <c:v>0.92</c:v>
                </c:pt>
                <c:pt idx="4">
                  <c:v>0.93</c:v>
                </c:pt>
                <c:pt idx="5">
                  <c:v>0.93</c:v>
                </c:pt>
                <c:pt idx="6">
                  <c:v>0.94</c:v>
                </c:pt>
                <c:pt idx="7">
                  <c:v>0.94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0.98</c:v>
                </c:pt>
                <c:pt idx="27">
                  <c:v>0.98</c:v>
                </c:pt>
                <c:pt idx="28">
                  <c:v>0.98</c:v>
                </c:pt>
                <c:pt idx="29">
                  <c:v>0.99</c:v>
                </c:pt>
                <c:pt idx="30">
                  <c:v>0.99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D1B-4C2A-BFA4-0E9C8884CB77}"/>
            </c:ext>
          </c:extLst>
        </c:ser>
        <c:ser>
          <c:idx val="3"/>
          <c:order val="3"/>
          <c:tx>
            <c:strRef>
              <c:f>'Last leg distance DPT3 full cou'!$K$1:$M$1</c:f>
              <c:strCache>
                <c:ptCount val="1"/>
                <c:pt idx="0">
                  <c:v>Sindh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'Last leg distance DPT3 full cou'!$L$3:$L$26</c:f>
              <c:numCache>
                <c:formatCode>0</c:formatCode>
                <c:ptCount val="24"/>
                <c:pt idx="0">
                  <c:v>63.491527033719713</c:v>
                </c:pt>
                <c:pt idx="1">
                  <c:v>131.32499999999999</c:v>
                </c:pt>
                <c:pt idx="2">
                  <c:v>99.147999999999996</c:v>
                </c:pt>
                <c:pt idx="3">
                  <c:v>23.779</c:v>
                </c:pt>
                <c:pt idx="4">
                  <c:v>0.224</c:v>
                </c:pt>
                <c:pt idx="5">
                  <c:v>87.477999999999994</c:v>
                </c:pt>
                <c:pt idx="6">
                  <c:v>45</c:v>
                </c:pt>
                <c:pt idx="7">
                  <c:v>41.121000000000002</c:v>
                </c:pt>
                <c:pt idx="8">
                  <c:v>170</c:v>
                </c:pt>
                <c:pt idx="9">
                  <c:v>105</c:v>
                </c:pt>
                <c:pt idx="10">
                  <c:v>72.683999999999997</c:v>
                </c:pt>
                <c:pt idx="11">
                  <c:v>114.64400000000001</c:v>
                </c:pt>
                <c:pt idx="12">
                  <c:v>133.482</c:v>
                </c:pt>
                <c:pt idx="13">
                  <c:v>3.8639999999999999</c:v>
                </c:pt>
                <c:pt idx="14">
                  <c:v>22</c:v>
                </c:pt>
                <c:pt idx="15">
                  <c:v>1.1299999999999999</c:v>
                </c:pt>
                <c:pt idx="16">
                  <c:v>103.21599999999999</c:v>
                </c:pt>
                <c:pt idx="17">
                  <c:v>40.097999999999999</c:v>
                </c:pt>
                <c:pt idx="18">
                  <c:v>14.89</c:v>
                </c:pt>
                <c:pt idx="19">
                  <c:v>184.08699999999999</c:v>
                </c:pt>
                <c:pt idx="20">
                  <c:v>30</c:v>
                </c:pt>
                <c:pt idx="21">
                  <c:v>0.79100000000000004</c:v>
                </c:pt>
                <c:pt idx="22">
                  <c:v>60</c:v>
                </c:pt>
                <c:pt idx="23">
                  <c:v>9.7620000000000005</c:v>
                </c:pt>
              </c:numCache>
            </c:numRef>
          </c:xVal>
          <c:yVal>
            <c:numRef>
              <c:f>'Last leg distance DPT3 full cou'!$M$3:$M$26</c:f>
              <c:numCache>
                <c:formatCode>0%</c:formatCode>
                <c:ptCount val="24"/>
                <c:pt idx="0">
                  <c:v>0.46</c:v>
                </c:pt>
                <c:pt idx="1">
                  <c:v>0.48</c:v>
                </c:pt>
                <c:pt idx="2">
                  <c:v>0.51</c:v>
                </c:pt>
                <c:pt idx="3">
                  <c:v>0.64</c:v>
                </c:pt>
                <c:pt idx="4">
                  <c:v>0.65</c:v>
                </c:pt>
                <c:pt idx="5">
                  <c:v>0.66</c:v>
                </c:pt>
                <c:pt idx="6">
                  <c:v>0.66</c:v>
                </c:pt>
                <c:pt idx="7">
                  <c:v>0.67</c:v>
                </c:pt>
                <c:pt idx="8">
                  <c:v>0.68</c:v>
                </c:pt>
                <c:pt idx="9">
                  <c:v>0.69</c:v>
                </c:pt>
                <c:pt idx="10">
                  <c:v>0.77</c:v>
                </c:pt>
                <c:pt idx="11">
                  <c:v>0.78</c:v>
                </c:pt>
                <c:pt idx="12">
                  <c:v>0.81</c:v>
                </c:pt>
                <c:pt idx="13">
                  <c:v>0.82</c:v>
                </c:pt>
                <c:pt idx="14">
                  <c:v>0.83</c:v>
                </c:pt>
                <c:pt idx="15">
                  <c:v>0.85</c:v>
                </c:pt>
                <c:pt idx="16">
                  <c:v>0.87</c:v>
                </c:pt>
                <c:pt idx="17">
                  <c:v>0.87</c:v>
                </c:pt>
                <c:pt idx="18">
                  <c:v>0.88</c:v>
                </c:pt>
                <c:pt idx="19">
                  <c:v>0.91</c:v>
                </c:pt>
                <c:pt idx="20">
                  <c:v>0.91</c:v>
                </c:pt>
                <c:pt idx="21">
                  <c:v>0.92</c:v>
                </c:pt>
                <c:pt idx="22">
                  <c:v>0.93</c:v>
                </c:pt>
                <c:pt idx="23">
                  <c:v>0.97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D1B-4C2A-BFA4-0E9C8884C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1252488"/>
        <c:axId val="-2121256040"/>
      </c:scatterChart>
      <c:valAx>
        <c:axId val="-2121252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 i="0" u="none" strike="noStrike" cap="all" baseline="0">
                    <a:effectLst/>
                  </a:rPr>
                  <a:t>Weighted average resupply distance to health facilities (KM)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6040"/>
        <c:crosses val="autoZero"/>
        <c:crossBetween val="midCat"/>
      </c:valAx>
      <c:valAx>
        <c:axId val="-2121256040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DPT3 coverage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1252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533406</xdr:colOff>
      <xdr:row>3</xdr:row>
      <xdr:rowOff>114306</xdr:rowOff>
    </xdr:from>
    <xdr:to>
      <xdr:col>26</xdr:col>
      <xdr:colOff>19050</xdr:colOff>
      <xdr:row>29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0.12614</cdr:x>
      <cdr:y>0.0236</cdr:y>
    </cdr:from>
    <cdr:to>
      <cdr:x>0.12614</cdr:x>
      <cdr:y>0.91523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900112" y="118216"/>
          <a:ext cx="0" cy="4467225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0.08171</cdr:x>
      <cdr:y>0.90841</cdr:y>
    </cdr:from>
    <cdr:to>
      <cdr:x>0.20405</cdr:x>
      <cdr:y>0.99776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83081" y="4551263"/>
          <a:ext cx="87301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</a:rPr>
            <a:t>Target:</a:t>
          </a:r>
          <a:r>
            <a:rPr lang="en-US" sz="900" baseline="0">
              <a:solidFill>
                <a:sysClr val="windowText" lastClr="000000"/>
              </a:solidFill>
            </a:rPr>
            <a:t> 0.06 liters/child</a:t>
          </a:r>
          <a:endParaRPr lang="en-US" sz="9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0.04659</cdr:x>
      <cdr:y>0.2481</cdr:y>
    </cdr:from>
    <cdr:to>
      <cdr:x>0.97949</cdr:x>
      <cdr:y>0.2481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331781" y="1243007"/>
          <a:ext cx="66436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0.17839</cdr:y>
    </cdr:from>
    <cdr:to>
      <cdr:x>0.08136</cdr:x>
      <cdr:y>0.33048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0" y="893756"/>
          <a:ext cx="579437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 anchor="t"/>
        <a:lstStyle xmlns:a="http://schemas.openxmlformats.org/drawingml/2006/main"/>
        <a:p xmlns:a="http://schemas.openxmlformats.org/drawingml/2006/main">
          <a:pPr algn="ctr"/>
          <a:r>
            <a:rPr lang="en-US" sz="800"/>
            <a:t>Reference:</a:t>
          </a:r>
          <a:r>
            <a:rPr lang="en-US" sz="800" baseline="0"/>
            <a:t> 70th percentile</a:t>
          </a:r>
          <a:endParaRPr lang="en-US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2</xdr:row>
      <xdr:rowOff>161925</xdr:rowOff>
    </xdr:from>
    <xdr:to>
      <xdr:col>25</xdr:col>
      <xdr:colOff>149219</xdr:colOff>
      <xdr:row>29</xdr:row>
      <xdr:rowOff>28569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0.27995</cdr:x>
      <cdr:y>0.00459</cdr:y>
    </cdr:from>
    <cdr:to>
      <cdr:x>0.27995</cdr:x>
      <cdr:y>0.89622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1993683" y="22989"/>
          <a:ext cx="0" cy="4467195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0.21546</cdr:x>
      <cdr:y>0.8951</cdr:y>
    </cdr:from>
    <cdr:to>
      <cdr:x>0.35444</cdr:x>
      <cdr:y>0.98445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34399" y="4484590"/>
          <a:ext cx="989726" cy="4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</a:rPr>
            <a:t>Target: 120 km</a:t>
          </a:r>
        </a:p>
      </cdr:txBody>
    </cdr:sp>
  </cdr:relSizeAnchor>
  <cdr:relSizeAnchor xmlns:cdr="http://schemas.openxmlformats.org/drawingml/2006/chartDrawing">
    <cdr:from>
      <cdr:x>0.04659</cdr:x>
      <cdr:y>0.24715</cdr:y>
    </cdr:from>
    <cdr:to>
      <cdr:x>0.97949</cdr:x>
      <cdr:y>0.24715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331781" y="1238251"/>
          <a:ext cx="66436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0.17744</cdr:y>
    </cdr:from>
    <cdr:to>
      <cdr:x>0.08136</cdr:x>
      <cdr:y>0.32953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0" y="889000"/>
          <a:ext cx="579437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Reference:</a:t>
          </a:r>
          <a:r>
            <a:rPr lang="en-US" sz="800" baseline="0"/>
            <a:t> 70th percentile</a:t>
          </a:r>
          <a:endParaRPr lang="en-US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2</xdr:row>
      <xdr:rowOff>19050</xdr:rowOff>
    </xdr:from>
    <xdr:to>
      <xdr:col>26</xdr:col>
      <xdr:colOff>53969</xdr:colOff>
      <xdr:row>28</xdr:row>
      <xdr:rowOff>76194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0.29199</cdr:x>
      <cdr:y>0.00459</cdr:y>
    </cdr:from>
    <cdr:to>
      <cdr:x>0.29199</cdr:x>
      <cdr:y>0.89622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079394" y="22997"/>
          <a:ext cx="0" cy="4467194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0.23151</cdr:x>
      <cdr:y>0.8951</cdr:y>
    </cdr:from>
    <cdr:to>
      <cdr:x>0.37049</cdr:x>
      <cdr:y>0.98445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648702" y="4484580"/>
          <a:ext cx="989749" cy="4476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</a:rPr>
            <a:t>Target: 60 km</a:t>
          </a:r>
        </a:p>
      </cdr:txBody>
    </cdr:sp>
  </cdr:relSizeAnchor>
  <cdr:relSizeAnchor xmlns:cdr="http://schemas.openxmlformats.org/drawingml/2006/chartDrawing">
    <cdr:from>
      <cdr:x>0.04659</cdr:x>
      <cdr:y>0.24715</cdr:y>
    </cdr:from>
    <cdr:to>
      <cdr:x>0.97949</cdr:x>
      <cdr:y>0.24715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331781" y="1238251"/>
          <a:ext cx="6643688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0.17744</cdr:y>
    </cdr:from>
    <cdr:to>
      <cdr:x>0.08136</cdr:x>
      <cdr:y>0.32953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0" y="889000"/>
          <a:ext cx="579437" cy="762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/>
            <a:t>Reference:</a:t>
          </a:r>
          <a:r>
            <a:rPr lang="en-US" sz="800" baseline="0"/>
            <a:t> 70th percentile</a:t>
          </a:r>
          <a:endParaRPr lang="en-US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_Equity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ing conventions"/>
      <sheetName val="Notes"/>
      <sheetName val="DEFINITIONS"/>
      <sheetName val="DATA"/>
      <sheetName val="Balochistan district changes"/>
      <sheetName val="Grp 2 Punjab"/>
      <sheetName val="Grp 2 FATA"/>
      <sheetName val="Grp 1 AJK"/>
      <sheetName val="Template table with lookups"/>
      <sheetName val="ICT Table"/>
      <sheetName val="Balochistan Table"/>
      <sheetName val="KP Table"/>
      <sheetName val="Punjab Table"/>
      <sheetName val="GRP 3 KP Scratch"/>
      <sheetName val="Outbound Worksheet KP grp 3"/>
      <sheetName val="Grp 3 BAL scratch"/>
      <sheetName val="Grp 2 BAL"/>
      <sheetName val="grp 1 SDH Scratch"/>
      <sheetName val="Karachi town scratch"/>
      <sheetName val="Grp 1 KP scratch"/>
      <sheetName val="Geocodes"/>
      <sheetName val="Sheet2"/>
      <sheetName val="Primary edu"/>
      <sheetName val="CCE Pivot"/>
      <sheetName val="Capacity per Infant Pivot"/>
      <sheetName val="CCE"/>
      <sheetName val="Infants"/>
      <sheetName val="Inbound KM"/>
      <sheetName val="inbound workbook"/>
      <sheetName val="Weighted Outbound KM"/>
      <sheetName val="Weighted Outbound Worksheet"/>
      <sheetName val="Sindh Table"/>
      <sheetName val="AJK table"/>
      <sheetName val="FATA Table"/>
      <sheetName val="GB table"/>
      <sheetName val="CCE DPT3 Scatter"/>
      <sheetName val="post-CCE DPT3 Scatter"/>
      <sheetName val="Inbound distance DPT3 Scatter"/>
      <sheetName val="Last leg distance DPT3 Scatt"/>
      <sheetName val="CCE DPT3 Scatter Full country"/>
      <sheetName val="Inbound distance DPT3 full coun"/>
      <sheetName val="Last leg distance DPT3 full cou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DISTRICT_Model Name</v>
          </cell>
          <cell r="C1" t="str">
            <v>Latitude</v>
          </cell>
          <cell r="D1" t="str">
            <v>Longitude</v>
          </cell>
          <cell r="E1" t="str">
            <v>PRE_DISTRICT_CCE</v>
          </cell>
          <cell r="F1" t="str">
            <v>POST_DISTRICT_CCE (Liters)</v>
          </cell>
          <cell r="G1" t="str">
            <v>SURVIVING_INFANTS</v>
          </cell>
          <cell r="H1" t="str">
            <v>PRE_LITERS_INFANT</v>
          </cell>
          <cell r="I1" t="str">
            <v>GRP_PRE_LITERS_INFANT</v>
          </cell>
          <cell r="J1" t="str">
            <v>LITERS_INFANT</v>
          </cell>
          <cell r="K1" t="str">
            <v>GRP_POST_LITERS_INFANT</v>
          </cell>
          <cell r="L1" t="str">
            <v>DISTANCE_DISTRICT_SOURCE (km)</v>
          </cell>
          <cell r="M1" t="str">
            <v>GRP_DISTANCE_DISTRICT_SOURCE</v>
          </cell>
          <cell r="N1" t="str">
            <v>Wt_Avg_Last_Leg_Delivery_Distance (km)</v>
          </cell>
          <cell r="O1" t="str">
            <v>GRP_WtAvgLastLegDistance</v>
          </cell>
          <cell r="U1" t="str">
            <v>URBAN_RURAL Gap</v>
          </cell>
          <cell r="AG1" t="str">
            <v>PRIM_EDU_FEMALE</v>
          </cell>
        </row>
        <row r="2">
          <cell r="B2" t="str">
            <v>BAGH</v>
          </cell>
          <cell r="C2">
            <v>33.981000000000002</v>
          </cell>
          <cell r="D2">
            <v>73.776399999999995</v>
          </cell>
          <cell r="E2">
            <v>6820</v>
          </cell>
          <cell r="F2">
            <v>8715</v>
          </cell>
          <cell r="G2">
            <v>20944.444444444449</v>
          </cell>
          <cell r="H2">
            <v>0.32562334217506622</v>
          </cell>
          <cell r="I2">
            <v>1</v>
          </cell>
          <cell r="J2">
            <v>0.41610079575596809</v>
          </cell>
          <cell r="K2">
            <v>1</v>
          </cell>
          <cell r="L2">
            <v>154.232</v>
          </cell>
          <cell r="M2">
            <v>3</v>
          </cell>
          <cell r="N2">
            <v>18.897310880636578</v>
          </cell>
          <cell r="O2">
            <v>1</v>
          </cell>
        </row>
        <row r="3">
          <cell r="B3" t="str">
            <v>BHIMBER</v>
          </cell>
          <cell r="C3">
            <v>33.021700000000003</v>
          </cell>
          <cell r="D3">
            <v>74.021500000000003</v>
          </cell>
          <cell r="E3">
            <v>3060</v>
          </cell>
          <cell r="F3">
            <v>9821</v>
          </cell>
          <cell r="G3">
            <v>15122.222222222228</v>
          </cell>
          <cell r="H3">
            <v>0.20235121234386472</v>
          </cell>
          <cell r="I3">
            <v>1</v>
          </cell>
          <cell r="J3">
            <v>0.64944158706833188</v>
          </cell>
          <cell r="K3">
            <v>1</v>
          </cell>
          <cell r="L3">
            <v>520.72699999999998</v>
          </cell>
          <cell r="M3">
            <v>3</v>
          </cell>
          <cell r="N3">
            <v>11.474569096252756</v>
          </cell>
          <cell r="O3">
            <v>1</v>
          </cell>
        </row>
        <row r="4">
          <cell r="B4" t="str">
            <v>HATTIAN</v>
          </cell>
          <cell r="C4">
            <v>34.173000000000002</v>
          </cell>
          <cell r="D4">
            <v>73.742599999999996</v>
          </cell>
          <cell r="E4">
            <v>1980</v>
          </cell>
          <cell r="F4">
            <v>2603</v>
          </cell>
          <cell r="G4">
            <v>10755.555555555553</v>
          </cell>
          <cell r="H4">
            <v>0.18409090909090914</v>
          </cell>
          <cell r="I4">
            <v>1</v>
          </cell>
          <cell r="J4">
            <v>0.24201446280991742</v>
          </cell>
          <cell r="K4">
            <v>1</v>
          </cell>
          <cell r="L4">
            <v>35.357999999999997</v>
          </cell>
          <cell r="M4">
            <v>1</v>
          </cell>
          <cell r="N4">
            <v>26.662671694214872</v>
          </cell>
          <cell r="O4">
            <v>1</v>
          </cell>
        </row>
        <row r="5">
          <cell r="B5" t="str">
            <v>HAVELI</v>
          </cell>
          <cell r="C5">
            <v>33.950389000000001</v>
          </cell>
          <cell r="D5">
            <v>74.076770999999994</v>
          </cell>
          <cell r="E5">
            <v>1260</v>
          </cell>
          <cell r="F5">
            <v>2096.5</v>
          </cell>
          <cell r="G5">
            <v>5888.8888888888878</v>
          </cell>
          <cell r="H5">
            <v>0.21396226415094344</v>
          </cell>
          <cell r="I5">
            <v>1</v>
          </cell>
          <cell r="J5">
            <v>0.3560094339622642</v>
          </cell>
          <cell r="K5">
            <v>1</v>
          </cell>
          <cell r="L5">
            <v>111.629</v>
          </cell>
          <cell r="M5">
            <v>2</v>
          </cell>
          <cell r="N5">
            <v>18.598570000000006</v>
          </cell>
          <cell r="O5">
            <v>1</v>
          </cell>
        </row>
        <row r="6">
          <cell r="B6" t="str">
            <v>JHELUM VALLEY</v>
          </cell>
          <cell r="C6">
            <v>34.299999999999997</v>
          </cell>
          <cell r="D6">
            <v>73.89</v>
          </cell>
          <cell r="E6">
            <v>180</v>
          </cell>
          <cell r="F6">
            <v>180</v>
          </cell>
          <cell r="G6">
            <v>622.22222222222206</v>
          </cell>
          <cell r="H6">
            <v>0.28928571428571437</v>
          </cell>
          <cell r="I6">
            <v>1</v>
          </cell>
          <cell r="J6">
            <v>0.28928571428571437</v>
          </cell>
          <cell r="K6">
            <v>1</v>
          </cell>
          <cell r="L6">
            <v>35.357999999999997</v>
          </cell>
          <cell r="M6">
            <v>1</v>
          </cell>
          <cell r="N6">
            <v>54.389608928571427</v>
          </cell>
          <cell r="O6">
            <v>2</v>
          </cell>
        </row>
        <row r="7">
          <cell r="B7" t="str">
            <v>KOTLI</v>
          </cell>
          <cell r="C7">
            <v>33.411099999999998</v>
          </cell>
          <cell r="D7">
            <v>73.978499999999997</v>
          </cell>
          <cell r="E7">
            <v>8020</v>
          </cell>
          <cell r="F7">
            <v>17987.5</v>
          </cell>
          <cell r="G7">
            <v>27766.666666666668</v>
          </cell>
          <cell r="H7">
            <v>0.28883553421368546</v>
          </cell>
          <cell r="I7">
            <v>1</v>
          </cell>
          <cell r="J7">
            <v>0.64780912364945975</v>
          </cell>
          <cell r="K7">
            <v>1</v>
          </cell>
          <cell r="L7">
            <v>318.137</v>
          </cell>
          <cell r="M7">
            <v>3</v>
          </cell>
          <cell r="N7">
            <v>33.261526170468201</v>
          </cell>
          <cell r="O7">
            <v>1</v>
          </cell>
        </row>
        <row r="8">
          <cell r="B8" t="str">
            <v>MIRPUR</v>
          </cell>
          <cell r="C8">
            <v>33.148000000000003</v>
          </cell>
          <cell r="D8">
            <v>73.772400000000005</v>
          </cell>
          <cell r="E8">
            <v>2340</v>
          </cell>
          <cell r="F8">
            <v>5159.5</v>
          </cell>
          <cell r="G8">
            <v>15522.222222222223</v>
          </cell>
          <cell r="H8">
            <v>0.15075161059413028</v>
          </cell>
          <cell r="I8">
            <v>1</v>
          </cell>
          <cell r="J8">
            <v>0.33239441660701502</v>
          </cell>
          <cell r="K8">
            <v>1</v>
          </cell>
          <cell r="L8">
            <v>555.67700000000002</v>
          </cell>
          <cell r="M8">
            <v>3</v>
          </cell>
          <cell r="N8">
            <v>34.169990007158205</v>
          </cell>
          <cell r="O8">
            <v>1</v>
          </cell>
        </row>
        <row r="9">
          <cell r="B9" t="str">
            <v>MUZAFFARABAD</v>
          </cell>
          <cell r="C9">
            <v>34.365299999999998</v>
          </cell>
          <cell r="D9">
            <v>73.528599999999997</v>
          </cell>
          <cell r="E9">
            <v>36200</v>
          </cell>
          <cell r="F9">
            <v>53157</v>
          </cell>
          <cell r="G9">
            <v>24944.444444444442</v>
          </cell>
          <cell r="H9">
            <v>1.4512249443207128</v>
          </cell>
          <cell r="I9">
            <v>1</v>
          </cell>
          <cell r="J9">
            <v>2.1310155902004455</v>
          </cell>
          <cell r="K9">
            <v>1</v>
          </cell>
          <cell r="L9">
            <v>0</v>
          </cell>
          <cell r="M9" t="str">
            <v>null</v>
          </cell>
          <cell r="N9">
            <v>14.157817211581316</v>
          </cell>
          <cell r="O9">
            <v>1</v>
          </cell>
        </row>
        <row r="10">
          <cell r="B10" t="str">
            <v>NEELUM</v>
          </cell>
          <cell r="C10">
            <v>34.360500000000002</v>
          </cell>
          <cell r="D10">
            <v>73.470299999999995</v>
          </cell>
          <cell r="E10">
            <v>1560</v>
          </cell>
          <cell r="F10">
            <v>7168</v>
          </cell>
          <cell r="G10">
            <v>6866.6666666666661</v>
          </cell>
          <cell r="H10">
            <v>0.2271844660194175</v>
          </cell>
          <cell r="I10">
            <v>1</v>
          </cell>
          <cell r="J10">
            <v>1.0438834951456311</v>
          </cell>
          <cell r="K10">
            <v>1</v>
          </cell>
          <cell r="L10">
            <v>3.9590000000000001</v>
          </cell>
          <cell r="M10">
            <v>1</v>
          </cell>
          <cell r="N10">
            <v>65.040451941747563</v>
          </cell>
          <cell r="O10">
            <v>2</v>
          </cell>
        </row>
        <row r="11">
          <cell r="B11" t="str">
            <v>POONCH</v>
          </cell>
          <cell r="C11">
            <v>33.8369</v>
          </cell>
          <cell r="D11">
            <v>73.888900000000007</v>
          </cell>
          <cell r="E11">
            <v>7000</v>
          </cell>
          <cell r="F11">
            <v>11596.5</v>
          </cell>
          <cell r="G11">
            <v>21022.222222222226</v>
          </cell>
          <cell r="H11">
            <v>0.33298097251585618</v>
          </cell>
          <cell r="I11">
            <v>1</v>
          </cell>
          <cell r="J11">
            <v>0.55163054968287517</v>
          </cell>
          <cell r="K11">
            <v>1</v>
          </cell>
          <cell r="L11">
            <v>211.13800000000001</v>
          </cell>
          <cell r="M11">
            <v>3</v>
          </cell>
          <cell r="N11">
            <v>18.092664704016897</v>
          </cell>
          <cell r="O11">
            <v>1</v>
          </cell>
        </row>
        <row r="12">
          <cell r="B12" t="str">
            <v>SUDHNOTI</v>
          </cell>
          <cell r="C12">
            <v>33.716799999999999</v>
          </cell>
          <cell r="D12">
            <v>73.731899999999996</v>
          </cell>
          <cell r="E12">
            <v>2280</v>
          </cell>
          <cell r="F12">
            <v>4145.5</v>
          </cell>
          <cell r="G12">
            <v>18722.222222222226</v>
          </cell>
          <cell r="H12">
            <v>0.12178041543026703</v>
          </cell>
          <cell r="I12">
            <v>1</v>
          </cell>
          <cell r="J12">
            <v>0.22142136498516315</v>
          </cell>
          <cell r="K12">
            <v>1</v>
          </cell>
          <cell r="L12">
            <v>232.80699999999999</v>
          </cell>
          <cell r="M12">
            <v>3</v>
          </cell>
          <cell r="N12">
            <v>9.5089370682492529</v>
          </cell>
          <cell r="O12">
            <v>1</v>
          </cell>
        </row>
        <row r="13">
          <cell r="B13" t="str">
            <v>AWARAN</v>
          </cell>
          <cell r="C13">
            <v>26.155799999999999</v>
          </cell>
          <cell r="D13">
            <v>65.381</v>
          </cell>
          <cell r="E13">
            <v>540</v>
          </cell>
          <cell r="F13">
            <v>4540</v>
          </cell>
          <cell r="G13">
            <v>3622.2222222222222</v>
          </cell>
          <cell r="H13">
            <v>0.14907975460122699</v>
          </cell>
          <cell r="I13">
            <v>1</v>
          </cell>
          <cell r="J13">
            <v>1.2533742331288344</v>
          </cell>
          <cell r="K13">
            <v>1</v>
          </cell>
          <cell r="L13">
            <v>288.65699999999998</v>
          </cell>
          <cell r="M13">
            <v>3</v>
          </cell>
          <cell r="N13">
            <v>0</v>
          </cell>
          <cell r="O13" t="str">
            <v>null</v>
          </cell>
          <cell r="P13">
            <v>85</v>
          </cell>
          <cell r="U13" t="str">
            <v>Rural Only</v>
          </cell>
          <cell r="AG13">
            <v>20</v>
          </cell>
        </row>
        <row r="14">
          <cell r="B14" t="str">
            <v>BARKHAN</v>
          </cell>
          <cell r="C14">
            <v>29.980899999999998</v>
          </cell>
          <cell r="D14">
            <v>69.672600000000003</v>
          </cell>
          <cell r="E14">
            <v>420</v>
          </cell>
          <cell r="F14">
            <v>4699</v>
          </cell>
          <cell r="G14">
            <v>3377.7777777777774</v>
          </cell>
          <cell r="H14">
            <v>0.12434210526315791</v>
          </cell>
          <cell r="I14">
            <v>1</v>
          </cell>
          <cell r="J14">
            <v>1.3911513157894739</v>
          </cell>
          <cell r="K14">
            <v>1</v>
          </cell>
          <cell r="L14">
            <v>135.446</v>
          </cell>
          <cell r="M14">
            <v>3</v>
          </cell>
          <cell r="N14">
            <v>25.101973684210527</v>
          </cell>
          <cell r="O14">
            <v>1</v>
          </cell>
          <cell r="P14">
            <v>68</v>
          </cell>
          <cell r="U14">
            <v>12</v>
          </cell>
          <cell r="AG14">
            <v>5</v>
          </cell>
        </row>
        <row r="15">
          <cell r="B15" t="str">
            <v>BOLAN</v>
          </cell>
          <cell r="C15">
            <v>29.364899999999999</v>
          </cell>
          <cell r="D15">
            <v>67.254199999999997</v>
          </cell>
          <cell r="E15">
            <v>1380</v>
          </cell>
          <cell r="F15">
            <v>5752</v>
          </cell>
          <cell r="G15">
            <v>6488.8888888888887</v>
          </cell>
          <cell r="H15">
            <v>0.21267123287671233</v>
          </cell>
          <cell r="I15">
            <v>1</v>
          </cell>
          <cell r="J15">
            <v>0.8864383561643836</v>
          </cell>
          <cell r="K15">
            <v>1</v>
          </cell>
          <cell r="L15">
            <v>97.049000000000007</v>
          </cell>
          <cell r="M15">
            <v>2</v>
          </cell>
          <cell r="N15">
            <v>77.290963527397281</v>
          </cell>
          <cell r="O15">
            <v>3</v>
          </cell>
          <cell r="P15">
            <v>62</v>
          </cell>
          <cell r="U15">
            <v>50</v>
          </cell>
          <cell r="AG15">
            <v>17</v>
          </cell>
        </row>
        <row r="16">
          <cell r="B16" t="str">
            <v>CHAGHAI</v>
          </cell>
          <cell r="C16">
            <v>29.358599999999999</v>
          </cell>
          <cell r="D16">
            <v>64.643199999999993</v>
          </cell>
          <cell r="E16">
            <v>420</v>
          </cell>
          <cell r="F16">
            <v>606</v>
          </cell>
          <cell r="G16">
            <v>2811.1111111111104</v>
          </cell>
          <cell r="H16">
            <v>0.14940711462450595</v>
          </cell>
          <cell r="I16">
            <v>1</v>
          </cell>
          <cell r="J16">
            <v>0.21557312252964433</v>
          </cell>
          <cell r="K16">
            <v>1</v>
          </cell>
          <cell r="L16">
            <v>132.73400000000001</v>
          </cell>
          <cell r="M16">
            <v>3</v>
          </cell>
          <cell r="N16">
            <v>141.85919936758896</v>
          </cell>
          <cell r="O16">
            <v>3</v>
          </cell>
          <cell r="P16">
            <v>30</v>
          </cell>
          <cell r="U16">
            <v>23</v>
          </cell>
          <cell r="AG16">
            <v>6</v>
          </cell>
        </row>
        <row r="17">
          <cell r="B17" t="str">
            <v>DERA BUGTI</v>
          </cell>
          <cell r="C17">
            <v>28.937999999999999</v>
          </cell>
          <cell r="D17">
            <v>69.049400000000006</v>
          </cell>
          <cell r="E17">
            <v>840</v>
          </cell>
          <cell r="F17">
            <v>9305</v>
          </cell>
          <cell r="G17">
            <v>6066.666666666667</v>
          </cell>
          <cell r="H17">
            <v>0.13846153846153844</v>
          </cell>
          <cell r="I17">
            <v>1</v>
          </cell>
          <cell r="J17">
            <v>1.5337912087912087</v>
          </cell>
          <cell r="K17">
            <v>1</v>
          </cell>
          <cell r="L17">
            <v>157.26400000000001</v>
          </cell>
          <cell r="M17">
            <v>3</v>
          </cell>
          <cell r="N17">
            <v>43.619047619047613</v>
          </cell>
          <cell r="O17">
            <v>1</v>
          </cell>
          <cell r="P17">
            <v>32</v>
          </cell>
          <cell r="U17">
            <v>74</v>
          </cell>
          <cell r="AG17">
            <v>4</v>
          </cell>
        </row>
        <row r="18">
          <cell r="B18" t="str">
            <v>GWADUR</v>
          </cell>
          <cell r="C18">
            <v>30.891741</v>
          </cell>
          <cell r="D18">
            <v>66.525367000000003</v>
          </cell>
          <cell r="E18">
            <v>780</v>
          </cell>
          <cell r="F18">
            <v>1836</v>
          </cell>
          <cell r="G18">
            <v>6366.6666666666661</v>
          </cell>
          <cell r="H18">
            <v>0.12251308900523561</v>
          </cell>
          <cell r="I18">
            <v>1</v>
          </cell>
          <cell r="J18">
            <v>0.28837696335078539</v>
          </cell>
          <cell r="K18">
            <v>1</v>
          </cell>
          <cell r="L18">
            <v>144.02000000000001</v>
          </cell>
          <cell r="M18">
            <v>3</v>
          </cell>
          <cell r="N18">
            <v>0</v>
          </cell>
          <cell r="O18" t="str">
            <v>null</v>
          </cell>
          <cell r="P18">
            <v>56</v>
          </cell>
          <cell r="U18">
            <v>13</v>
          </cell>
          <cell r="AG18">
            <v>24</v>
          </cell>
        </row>
        <row r="19">
          <cell r="B19" t="str">
            <v>HARNAI</v>
          </cell>
          <cell r="C19">
            <v>30.156500000000001</v>
          </cell>
          <cell r="D19">
            <v>67.784400000000005</v>
          </cell>
          <cell r="E19">
            <v>540</v>
          </cell>
          <cell r="F19">
            <v>540</v>
          </cell>
          <cell r="G19">
            <v>2733.3333333333335</v>
          </cell>
          <cell r="H19">
            <v>0.19756097560975608</v>
          </cell>
          <cell r="I19">
            <v>1</v>
          </cell>
          <cell r="J19">
            <v>0.19756097560975608</v>
          </cell>
          <cell r="K19">
            <v>1</v>
          </cell>
          <cell r="L19">
            <v>102.21899999999999</v>
          </cell>
          <cell r="M19">
            <v>2</v>
          </cell>
          <cell r="N19">
            <v>0</v>
          </cell>
          <cell r="O19" t="str">
            <v>null</v>
          </cell>
          <cell r="P19">
            <v>34</v>
          </cell>
          <cell r="U19">
            <v>46</v>
          </cell>
          <cell r="AG19">
            <v>7</v>
          </cell>
        </row>
        <row r="20">
          <cell r="B20" t="str">
            <v>JAFARABAD</v>
          </cell>
          <cell r="C20">
            <v>28.3065</v>
          </cell>
          <cell r="D20">
            <v>67.818200000000004</v>
          </cell>
          <cell r="E20">
            <v>1560</v>
          </cell>
          <cell r="F20">
            <v>7748</v>
          </cell>
          <cell r="G20">
            <v>14533.333333333334</v>
          </cell>
          <cell r="H20">
            <v>0.1073394495412844</v>
          </cell>
          <cell r="I20">
            <v>1</v>
          </cell>
          <cell r="J20">
            <v>0.53311926605504589</v>
          </cell>
          <cell r="K20">
            <v>1</v>
          </cell>
          <cell r="L20">
            <v>56.686999999999998</v>
          </cell>
          <cell r="M20">
            <v>1</v>
          </cell>
          <cell r="N20">
            <v>56.265132415902137</v>
          </cell>
          <cell r="O20">
            <v>2</v>
          </cell>
          <cell r="P20">
            <v>45</v>
          </cell>
          <cell r="U20">
            <v>58</v>
          </cell>
          <cell r="AG20">
            <v>12</v>
          </cell>
        </row>
        <row r="21">
          <cell r="B21" t="str">
            <v>JHALMAGSI</v>
          </cell>
          <cell r="C21">
            <v>28.2836</v>
          </cell>
          <cell r="D21">
            <v>67.436599999999999</v>
          </cell>
          <cell r="E21">
            <v>840</v>
          </cell>
          <cell r="F21">
            <v>933</v>
          </cell>
          <cell r="G21">
            <v>4566.666666666667</v>
          </cell>
          <cell r="H21">
            <v>0.18394160583941604</v>
          </cell>
          <cell r="I21">
            <v>1</v>
          </cell>
          <cell r="J21">
            <v>0.20430656934306568</v>
          </cell>
          <cell r="K21">
            <v>1</v>
          </cell>
          <cell r="L21">
            <v>121.83</v>
          </cell>
          <cell r="M21">
            <v>3</v>
          </cell>
          <cell r="N21">
            <v>76.244200486618013</v>
          </cell>
          <cell r="O21">
            <v>3</v>
          </cell>
          <cell r="P21">
            <v>45</v>
          </cell>
          <cell r="U21">
            <v>18</v>
          </cell>
          <cell r="AG21">
            <v>8</v>
          </cell>
        </row>
        <row r="22">
          <cell r="B22" t="str">
            <v>KABDULAH</v>
          </cell>
          <cell r="C22">
            <v>30.678899999999999</v>
          </cell>
          <cell r="D22">
            <v>66.712100000000007</v>
          </cell>
          <cell r="E22">
            <v>2100</v>
          </cell>
          <cell r="F22">
            <v>2379</v>
          </cell>
          <cell r="G22">
            <v>36922.222222222226</v>
          </cell>
          <cell r="H22">
            <v>5.6876316581402339E-2</v>
          </cell>
          <cell r="I22">
            <v>3</v>
          </cell>
          <cell r="J22">
            <v>6.4432741498645793E-2</v>
          </cell>
          <cell r="K22">
            <v>2</v>
          </cell>
          <cell r="L22">
            <v>69.894999999999996</v>
          </cell>
          <cell r="M22">
            <v>1</v>
          </cell>
          <cell r="N22">
            <v>20.226402317183268</v>
          </cell>
          <cell r="O22">
            <v>1</v>
          </cell>
          <cell r="P22">
            <v>30</v>
          </cell>
          <cell r="U22">
            <v>5</v>
          </cell>
          <cell r="AG22">
            <v>5</v>
          </cell>
        </row>
        <row r="23">
          <cell r="B23" t="str">
            <v>KALAT</v>
          </cell>
          <cell r="C23">
            <v>28.939499999999999</v>
          </cell>
          <cell r="D23">
            <v>66.592100000000002</v>
          </cell>
          <cell r="E23">
            <v>1380</v>
          </cell>
          <cell r="F23">
            <v>2280</v>
          </cell>
          <cell r="G23">
            <v>3633.3333333333335</v>
          </cell>
          <cell r="H23">
            <v>0.37981651376146786</v>
          </cell>
          <cell r="I23">
            <v>1</v>
          </cell>
          <cell r="J23">
            <v>0.62752293577981644</v>
          </cell>
          <cell r="K23">
            <v>1</v>
          </cell>
          <cell r="L23">
            <v>204.565</v>
          </cell>
          <cell r="M23">
            <v>3</v>
          </cell>
          <cell r="N23">
            <v>25.657492354740061</v>
          </cell>
          <cell r="O23">
            <v>1</v>
          </cell>
          <cell r="P23">
            <v>94</v>
          </cell>
          <cell r="U23">
            <v>8</v>
          </cell>
          <cell r="AG23">
            <v>40</v>
          </cell>
        </row>
        <row r="24">
          <cell r="B24" t="str">
            <v>KHARAN</v>
          </cell>
          <cell r="C24">
            <v>28.672699999999999</v>
          </cell>
          <cell r="D24">
            <v>65.464699999999993</v>
          </cell>
          <cell r="E24">
            <v>780</v>
          </cell>
          <cell r="F24">
            <v>966</v>
          </cell>
          <cell r="G24">
            <v>3222.2222222222222</v>
          </cell>
          <cell r="H24">
            <v>0.24206896551724139</v>
          </cell>
          <cell r="I24">
            <v>1</v>
          </cell>
          <cell r="J24">
            <v>0.29979310344827587</v>
          </cell>
          <cell r="K24">
            <v>1</v>
          </cell>
          <cell r="L24">
            <v>112.898</v>
          </cell>
          <cell r="M24">
            <v>2</v>
          </cell>
          <cell r="N24">
            <v>3.7241379310344827</v>
          </cell>
          <cell r="O24">
            <v>1</v>
          </cell>
          <cell r="P24">
            <v>61</v>
          </cell>
          <cell r="U24">
            <v>19</v>
          </cell>
          <cell r="AG24">
            <v>19</v>
          </cell>
        </row>
        <row r="25">
          <cell r="B25" t="str">
            <v>KHUZDAR</v>
          </cell>
          <cell r="C25">
            <v>27.526700000000002</v>
          </cell>
          <cell r="D25">
            <v>66.611000000000004</v>
          </cell>
          <cell r="E25">
            <v>5920</v>
          </cell>
          <cell r="F25">
            <v>10850</v>
          </cell>
          <cell r="G25">
            <v>7888.8888888888896</v>
          </cell>
          <cell r="H25">
            <v>0.75042253521126756</v>
          </cell>
          <cell r="I25">
            <v>1</v>
          </cell>
          <cell r="J25">
            <v>1.3753521126760562</v>
          </cell>
          <cell r="K25">
            <v>1</v>
          </cell>
          <cell r="L25">
            <v>0</v>
          </cell>
          <cell r="M25" t="str">
            <v>null</v>
          </cell>
          <cell r="N25">
            <v>72.691921126760562</v>
          </cell>
          <cell r="O25">
            <v>2</v>
          </cell>
          <cell r="P25">
            <v>75</v>
          </cell>
          <cell r="U25">
            <v>18</v>
          </cell>
          <cell r="AG25">
            <v>23</v>
          </cell>
        </row>
        <row r="26">
          <cell r="B26" t="str">
            <v>KOHLU</v>
          </cell>
          <cell r="C26">
            <v>29.707699999999999</v>
          </cell>
          <cell r="D26">
            <v>68.9422</v>
          </cell>
          <cell r="E26">
            <v>900</v>
          </cell>
          <cell r="F26">
            <v>993</v>
          </cell>
          <cell r="G26">
            <v>4355.5555555555557</v>
          </cell>
          <cell r="H26">
            <v>0.2066326530612245</v>
          </cell>
          <cell r="I26">
            <v>1</v>
          </cell>
          <cell r="J26">
            <v>0.22798469387755102</v>
          </cell>
          <cell r="K26">
            <v>1</v>
          </cell>
          <cell r="L26">
            <v>227.50800000000001</v>
          </cell>
          <cell r="M26">
            <v>3</v>
          </cell>
          <cell r="N26">
            <v>2.0204081632653059</v>
          </cell>
          <cell r="O26">
            <v>1</v>
          </cell>
          <cell r="P26">
            <v>48</v>
          </cell>
          <cell r="U26">
            <v>54</v>
          </cell>
          <cell r="AG26">
            <v>7</v>
          </cell>
        </row>
        <row r="27">
          <cell r="B27" t="str">
            <v>KSAIFULAH</v>
          </cell>
          <cell r="C27">
            <v>31.0412</v>
          </cell>
          <cell r="D27">
            <v>67.377600000000001</v>
          </cell>
          <cell r="E27">
            <v>1200</v>
          </cell>
          <cell r="F27">
            <v>1758</v>
          </cell>
          <cell r="G27">
            <v>8166.666666666667</v>
          </cell>
          <cell r="H27">
            <v>0.14693877551020407</v>
          </cell>
          <cell r="I27">
            <v>1</v>
          </cell>
          <cell r="J27">
            <v>0.21526530612244898</v>
          </cell>
          <cell r="K27">
            <v>1</v>
          </cell>
          <cell r="L27">
            <v>237.13900000000001</v>
          </cell>
          <cell r="M27">
            <v>3</v>
          </cell>
          <cell r="N27">
            <v>97.239740544217653</v>
          </cell>
          <cell r="O27">
            <v>3</v>
          </cell>
          <cell r="P27">
            <v>50</v>
          </cell>
          <cell r="U27">
            <v>23</v>
          </cell>
          <cell r="AG27">
            <v>4</v>
          </cell>
        </row>
        <row r="28">
          <cell r="B28" t="str">
            <v>LASBELA</v>
          </cell>
          <cell r="C28">
            <v>25.771999999999998</v>
          </cell>
          <cell r="D28">
            <v>65.196799999999996</v>
          </cell>
          <cell r="E28">
            <v>1740</v>
          </cell>
          <cell r="F28">
            <v>9833</v>
          </cell>
          <cell r="G28">
            <v>17722.222222222223</v>
          </cell>
          <cell r="H28">
            <v>9.8181818181818176E-2</v>
          </cell>
          <cell r="I28">
            <v>1</v>
          </cell>
          <cell r="J28">
            <v>0.55484012539184957</v>
          </cell>
          <cell r="K28">
            <v>1</v>
          </cell>
          <cell r="L28">
            <v>412.65199999999999</v>
          </cell>
          <cell r="M28">
            <v>3</v>
          </cell>
          <cell r="N28">
            <v>140.41856300940441</v>
          </cell>
          <cell r="O28">
            <v>3</v>
          </cell>
          <cell r="P28">
            <v>49</v>
          </cell>
          <cell r="U28">
            <v>15</v>
          </cell>
          <cell r="AG28">
            <v>23</v>
          </cell>
        </row>
        <row r="29">
          <cell r="B29" t="str">
            <v>LORALAI</v>
          </cell>
          <cell r="C29">
            <v>30.3445</v>
          </cell>
          <cell r="D29">
            <v>68.792900000000003</v>
          </cell>
          <cell r="E29">
            <v>5020</v>
          </cell>
          <cell r="F29">
            <v>5695</v>
          </cell>
          <cell r="G29">
            <v>9977.777777777781</v>
          </cell>
          <cell r="H29">
            <v>0.50311804008908667</v>
          </cell>
          <cell r="I29">
            <v>1</v>
          </cell>
          <cell r="J29">
            <v>0.57076837416481052</v>
          </cell>
          <cell r="K29">
            <v>1</v>
          </cell>
          <cell r="L29">
            <v>0</v>
          </cell>
          <cell r="M29" t="str">
            <v>null</v>
          </cell>
          <cell r="N29">
            <v>13.489055679287304</v>
          </cell>
          <cell r="O29">
            <v>1</v>
          </cell>
          <cell r="P29">
            <v>55</v>
          </cell>
          <cell r="U29">
            <v>50</v>
          </cell>
          <cell r="AG29">
            <v>17</v>
          </cell>
        </row>
        <row r="30">
          <cell r="B30" t="str">
            <v>MASTUNG</v>
          </cell>
          <cell r="C30">
            <v>29.836300000000001</v>
          </cell>
          <cell r="D30">
            <v>66.854699999999994</v>
          </cell>
          <cell r="E30">
            <v>1560</v>
          </cell>
          <cell r="F30">
            <v>1932</v>
          </cell>
          <cell r="G30">
            <v>5355.5555555555547</v>
          </cell>
          <cell r="H30">
            <v>0.29128630705394193</v>
          </cell>
          <cell r="I30">
            <v>1</v>
          </cell>
          <cell r="J30">
            <v>0.36074688796680504</v>
          </cell>
          <cell r="K30">
            <v>1</v>
          </cell>
          <cell r="L30">
            <v>50.408000000000001</v>
          </cell>
          <cell r="M30">
            <v>1</v>
          </cell>
          <cell r="N30">
            <v>1.3692946058091287</v>
          </cell>
          <cell r="O30">
            <v>1</v>
          </cell>
          <cell r="P30">
            <v>77</v>
          </cell>
          <cell r="U30">
            <v>26</v>
          </cell>
          <cell r="AG30">
            <v>34</v>
          </cell>
        </row>
        <row r="31">
          <cell r="B31" t="str">
            <v>MUSAKHEL</v>
          </cell>
          <cell r="C31">
            <v>30.927800000000001</v>
          </cell>
          <cell r="D31">
            <v>69.935500000000005</v>
          </cell>
          <cell r="E31">
            <v>4780</v>
          </cell>
          <cell r="F31">
            <v>4966</v>
          </cell>
          <cell r="G31">
            <v>6422.2222222222226</v>
          </cell>
          <cell r="H31">
            <v>0.74429065743944633</v>
          </cell>
          <cell r="I31">
            <v>1</v>
          </cell>
          <cell r="J31">
            <v>0.77325259515570932</v>
          </cell>
          <cell r="K31">
            <v>1</v>
          </cell>
          <cell r="L31">
            <v>0</v>
          </cell>
          <cell r="M31" t="str">
            <v>null</v>
          </cell>
          <cell r="N31">
            <v>16.176010380622834</v>
          </cell>
          <cell r="O31">
            <v>1</v>
          </cell>
          <cell r="P31">
            <v>52</v>
          </cell>
          <cell r="U31">
            <v>40</v>
          </cell>
          <cell r="AG31">
            <v>21</v>
          </cell>
        </row>
        <row r="32">
          <cell r="B32" t="str">
            <v>NASIRABAD</v>
          </cell>
          <cell r="C32">
            <v>28.5916</v>
          </cell>
          <cell r="D32">
            <v>68.105500000000006</v>
          </cell>
          <cell r="E32">
            <v>5500</v>
          </cell>
          <cell r="F32">
            <v>6523</v>
          </cell>
          <cell r="G32">
            <v>13022.222222222221</v>
          </cell>
          <cell r="H32">
            <v>0.42235494880546082</v>
          </cell>
          <cell r="I32">
            <v>1</v>
          </cell>
          <cell r="J32">
            <v>0.50091296928327655</v>
          </cell>
          <cell r="K32">
            <v>1</v>
          </cell>
          <cell r="L32">
            <v>0</v>
          </cell>
          <cell r="M32" t="str">
            <v>null</v>
          </cell>
          <cell r="N32">
            <v>17.454778156996582</v>
          </cell>
          <cell r="O32">
            <v>1</v>
          </cell>
          <cell r="P32">
            <v>32</v>
          </cell>
          <cell r="U32">
            <v>73</v>
          </cell>
          <cell r="AG32">
            <v>8</v>
          </cell>
        </row>
        <row r="33">
          <cell r="B33" t="str">
            <v>NUSHKI</v>
          </cell>
          <cell r="C33">
            <v>29.420999999999999</v>
          </cell>
          <cell r="D33">
            <v>65.867000000000004</v>
          </cell>
          <cell r="E33">
            <v>4780</v>
          </cell>
          <cell r="F33">
            <v>5455</v>
          </cell>
          <cell r="G33">
            <v>6811.1111111111113</v>
          </cell>
          <cell r="H33">
            <v>0.70179445350734093</v>
          </cell>
          <cell r="I33">
            <v>1</v>
          </cell>
          <cell r="J33">
            <v>0.80089722675367048</v>
          </cell>
          <cell r="K33">
            <v>1</v>
          </cell>
          <cell r="L33">
            <v>0</v>
          </cell>
          <cell r="M33" t="str">
            <v>null</v>
          </cell>
          <cell r="N33">
            <v>3.2789559543230018</v>
          </cell>
          <cell r="O33">
            <v>1</v>
          </cell>
          <cell r="P33">
            <v>53</v>
          </cell>
          <cell r="U33">
            <v>21</v>
          </cell>
          <cell r="AG33">
            <v>14</v>
          </cell>
        </row>
        <row r="34">
          <cell r="B34" t="str">
            <v>PISHIN</v>
          </cell>
          <cell r="C34">
            <v>30.821400000000001</v>
          </cell>
          <cell r="D34">
            <v>67.284700000000001</v>
          </cell>
          <cell r="E34">
            <v>1800</v>
          </cell>
          <cell r="F34">
            <v>7704</v>
          </cell>
          <cell r="G34">
            <v>25133.333333333328</v>
          </cell>
          <cell r="H34">
            <v>7.1618037135278534E-2</v>
          </cell>
          <cell r="I34">
            <v>2</v>
          </cell>
          <cell r="J34">
            <v>0.30652519893899211</v>
          </cell>
          <cell r="K34">
            <v>1</v>
          </cell>
          <cell r="L34">
            <v>86.409000000000006</v>
          </cell>
          <cell r="M34">
            <v>1</v>
          </cell>
          <cell r="N34">
            <v>15.234305923961093</v>
          </cell>
          <cell r="O34">
            <v>1</v>
          </cell>
          <cell r="P34">
            <v>49</v>
          </cell>
          <cell r="U34">
            <v>16</v>
          </cell>
          <cell r="AG34">
            <v>18</v>
          </cell>
        </row>
        <row r="35">
          <cell r="B35" t="str">
            <v>QUETTA</v>
          </cell>
          <cell r="C35">
            <v>30.2376</v>
          </cell>
          <cell r="D35">
            <v>67.004400000000004</v>
          </cell>
          <cell r="E35">
            <v>72080</v>
          </cell>
          <cell r="F35">
            <v>75222</v>
          </cell>
          <cell r="G35">
            <v>43733.333333333336</v>
          </cell>
          <cell r="H35">
            <v>1.6481707317073169</v>
          </cell>
          <cell r="I35">
            <v>1</v>
          </cell>
          <cell r="J35">
            <v>1.720015243902439</v>
          </cell>
          <cell r="K35">
            <v>1</v>
          </cell>
          <cell r="L35">
            <v>0</v>
          </cell>
          <cell r="M35" t="str">
            <v>null</v>
          </cell>
          <cell r="N35">
            <v>5.8150406504065026</v>
          </cell>
          <cell r="O35">
            <v>1</v>
          </cell>
          <cell r="P35">
            <v>65</v>
          </cell>
          <cell r="U35">
            <v>19</v>
          </cell>
          <cell r="AG35">
            <v>35</v>
          </cell>
        </row>
        <row r="36">
          <cell r="B36" t="str">
            <v>SHERANI</v>
          </cell>
          <cell r="C36">
            <v>29.745000000000001</v>
          </cell>
          <cell r="D36">
            <v>68.427400000000006</v>
          </cell>
          <cell r="E36">
            <v>420</v>
          </cell>
          <cell r="F36">
            <v>513</v>
          </cell>
          <cell r="G36">
            <v>2044.4444444444441</v>
          </cell>
          <cell r="H36">
            <v>0.20543478260869569</v>
          </cell>
          <cell r="I36">
            <v>1</v>
          </cell>
          <cell r="J36">
            <v>0.25092391304347827</v>
          </cell>
          <cell r="K36">
            <v>1</v>
          </cell>
          <cell r="L36">
            <v>164.82400000000001</v>
          </cell>
          <cell r="M36">
            <v>3</v>
          </cell>
          <cell r="N36">
            <v>13.451086956521742</v>
          </cell>
          <cell r="O36">
            <v>1</v>
          </cell>
          <cell r="P36">
            <v>55</v>
          </cell>
          <cell r="U36" t="str">
            <v>Rural Only</v>
          </cell>
          <cell r="AG36">
            <v>3</v>
          </cell>
        </row>
        <row r="37">
          <cell r="B37" t="str">
            <v>SIBI</v>
          </cell>
          <cell r="C37">
            <v>29.551600000000001</v>
          </cell>
          <cell r="D37">
            <v>67.918599999999998</v>
          </cell>
          <cell r="E37">
            <v>5860</v>
          </cell>
          <cell r="F37">
            <v>10522</v>
          </cell>
          <cell r="G37">
            <v>5711.1111111111113</v>
          </cell>
          <cell r="H37">
            <v>1.0260700389105057</v>
          </cell>
          <cell r="I37">
            <v>1</v>
          </cell>
          <cell r="J37">
            <v>1.8423735408560311</v>
          </cell>
          <cell r="K37">
            <v>1</v>
          </cell>
          <cell r="L37">
            <v>0</v>
          </cell>
          <cell r="M37" t="str">
            <v>null</v>
          </cell>
          <cell r="N37">
            <v>25.146021206225679</v>
          </cell>
          <cell r="O37">
            <v>1</v>
          </cell>
          <cell r="P37">
            <v>61</v>
          </cell>
          <cell r="U37">
            <v>6</v>
          </cell>
          <cell r="AG37">
            <v>29</v>
          </cell>
        </row>
        <row r="38">
          <cell r="B38" t="str">
            <v>WASHUK</v>
          </cell>
          <cell r="C38">
            <v>27.864599999999999</v>
          </cell>
          <cell r="D38">
            <v>64.256699999999995</v>
          </cell>
          <cell r="E38">
            <v>720</v>
          </cell>
          <cell r="F38">
            <v>906</v>
          </cell>
          <cell r="G38">
            <v>3911.1111111111113</v>
          </cell>
          <cell r="H38">
            <v>0.18409090909090908</v>
          </cell>
          <cell r="I38">
            <v>1</v>
          </cell>
          <cell r="J38">
            <v>0.23164772727272726</v>
          </cell>
          <cell r="K38">
            <v>1</v>
          </cell>
          <cell r="L38">
            <v>309.12200000000001</v>
          </cell>
          <cell r="M38">
            <v>3</v>
          </cell>
          <cell r="N38">
            <v>77.755681818181827</v>
          </cell>
          <cell r="O38">
            <v>3</v>
          </cell>
          <cell r="P38">
            <v>49</v>
          </cell>
          <cell r="U38" t="str">
            <v>Rural Only</v>
          </cell>
          <cell r="AG38">
            <v>12</v>
          </cell>
        </row>
        <row r="39">
          <cell r="B39" t="str">
            <v>ZHOB</v>
          </cell>
          <cell r="C39">
            <v>31.398099999999999</v>
          </cell>
          <cell r="D39">
            <v>69.045699999999997</v>
          </cell>
          <cell r="E39">
            <v>1200</v>
          </cell>
          <cell r="F39">
            <v>1862</v>
          </cell>
          <cell r="G39">
            <v>7866.6666666666679</v>
          </cell>
          <cell r="H39">
            <v>0.15254237288135591</v>
          </cell>
          <cell r="I39">
            <v>1</v>
          </cell>
          <cell r="J39">
            <v>0.23669491525423725</v>
          </cell>
          <cell r="K39">
            <v>1</v>
          </cell>
          <cell r="L39">
            <v>197.06399999999999</v>
          </cell>
          <cell r="M39">
            <v>3</v>
          </cell>
          <cell r="N39">
            <v>19.088983050847457</v>
          </cell>
          <cell r="O39">
            <v>1</v>
          </cell>
          <cell r="P39">
            <v>67</v>
          </cell>
          <cell r="U39">
            <v>38</v>
          </cell>
          <cell r="AG39">
            <v>12</v>
          </cell>
        </row>
        <row r="40">
          <cell r="B40" t="str">
            <v>ZIARAT</v>
          </cell>
          <cell r="C40">
            <v>30.405000000000001</v>
          </cell>
          <cell r="D40">
            <v>67.760999999999996</v>
          </cell>
          <cell r="E40">
            <v>1140</v>
          </cell>
          <cell r="F40">
            <v>5906</v>
          </cell>
          <cell r="G40">
            <v>3544.4444444444448</v>
          </cell>
          <cell r="H40">
            <v>0.32163009404388709</v>
          </cell>
          <cell r="I40">
            <v>1</v>
          </cell>
          <cell r="J40">
            <v>1.6662695924764888</v>
          </cell>
          <cell r="K40">
            <v>1</v>
          </cell>
          <cell r="L40">
            <v>92.12</v>
          </cell>
          <cell r="M40">
            <v>2</v>
          </cell>
          <cell r="N40">
            <v>12.037617554858935</v>
          </cell>
          <cell r="O40">
            <v>1</v>
          </cell>
          <cell r="P40">
            <v>33</v>
          </cell>
          <cell r="U40">
            <v>70</v>
          </cell>
          <cell r="AG40">
            <v>13</v>
          </cell>
        </row>
        <row r="41">
          <cell r="B41" t="str">
            <v>BAJAUR</v>
          </cell>
          <cell r="C41">
            <v>34.726898193359403</v>
          </cell>
          <cell r="D41">
            <v>71.493202209472699</v>
          </cell>
          <cell r="E41">
            <v>2867.7</v>
          </cell>
          <cell r="F41">
            <v>13032.2</v>
          </cell>
          <cell r="G41">
            <v>45066.666666666657</v>
          </cell>
          <cell r="H41">
            <v>6.3632396449704157E-2</v>
          </cell>
          <cell r="I41">
            <v>2</v>
          </cell>
          <cell r="J41">
            <v>0.28917603550295867</v>
          </cell>
          <cell r="K41">
            <v>1</v>
          </cell>
          <cell r="L41">
            <v>134.14400000000001</v>
          </cell>
          <cell r="M41">
            <v>3</v>
          </cell>
          <cell r="N41">
            <v>21.043254561143989</v>
          </cell>
          <cell r="O41">
            <v>1</v>
          </cell>
        </row>
        <row r="42">
          <cell r="B42" t="str">
            <v>FR BANNU</v>
          </cell>
          <cell r="C42">
            <v>32.992555000000003</v>
          </cell>
          <cell r="D42">
            <v>70.618494999999996</v>
          </cell>
          <cell r="E42">
            <v>1096.5</v>
          </cell>
          <cell r="F42">
            <v>1707</v>
          </cell>
          <cell r="G42">
            <v>10511.111111111109</v>
          </cell>
          <cell r="H42">
            <v>0.10431818181818184</v>
          </cell>
          <cell r="I42">
            <v>1</v>
          </cell>
          <cell r="J42">
            <v>0.16239957716701905</v>
          </cell>
          <cell r="K42">
            <v>1</v>
          </cell>
          <cell r="L42">
            <v>180.995</v>
          </cell>
          <cell r="M42">
            <v>3</v>
          </cell>
          <cell r="N42">
            <v>37.556591966173364</v>
          </cell>
          <cell r="O42">
            <v>1</v>
          </cell>
        </row>
        <row r="43">
          <cell r="B43" t="str">
            <v>FR D I KHAN</v>
          </cell>
          <cell r="C43">
            <v>31.746229</v>
          </cell>
          <cell r="D43">
            <v>70.184746000000004</v>
          </cell>
          <cell r="E43">
            <v>428.9</v>
          </cell>
          <cell r="F43">
            <v>817.4</v>
          </cell>
          <cell r="G43">
            <v>1600</v>
          </cell>
          <cell r="H43">
            <v>0.26806249999999998</v>
          </cell>
          <cell r="I43">
            <v>1</v>
          </cell>
          <cell r="J43">
            <v>0.51087499999999997</v>
          </cell>
          <cell r="K43">
            <v>1</v>
          </cell>
          <cell r="L43">
            <v>372.93400000000003</v>
          </cell>
          <cell r="M43">
            <v>3</v>
          </cell>
          <cell r="N43">
            <v>47.349049999999991</v>
          </cell>
          <cell r="O43">
            <v>2</v>
          </cell>
        </row>
        <row r="44">
          <cell r="B44" t="str">
            <v>FR KOHAT</v>
          </cell>
          <cell r="C44">
            <v>33.982227999999999</v>
          </cell>
          <cell r="D44">
            <v>71.559763000000004</v>
          </cell>
          <cell r="E44">
            <v>848.5</v>
          </cell>
          <cell r="F44">
            <v>1847.5</v>
          </cell>
          <cell r="G44">
            <v>3788.8888888888891</v>
          </cell>
          <cell r="H44">
            <v>0.22394428152492668</v>
          </cell>
          <cell r="I44">
            <v>1</v>
          </cell>
          <cell r="J44">
            <v>0.48760997067448675</v>
          </cell>
          <cell r="K44">
            <v>1</v>
          </cell>
          <cell r="L44">
            <v>6.6440000000000001</v>
          </cell>
          <cell r="M44">
            <v>1</v>
          </cell>
          <cell r="N44">
            <v>37.278175953079177</v>
          </cell>
          <cell r="O44">
            <v>1</v>
          </cell>
        </row>
        <row r="45">
          <cell r="B45" t="str">
            <v>FR LAKKI</v>
          </cell>
          <cell r="C45">
            <v>32.608862000000002</v>
          </cell>
          <cell r="D45">
            <v>70.903813999999997</v>
          </cell>
          <cell r="E45">
            <v>501</v>
          </cell>
          <cell r="F45">
            <v>1056</v>
          </cell>
          <cell r="G45">
            <v>3533.3333333333335</v>
          </cell>
          <cell r="H45">
            <v>0.14179245283018868</v>
          </cell>
          <cell r="I45">
            <v>1</v>
          </cell>
          <cell r="J45">
            <v>0.29886792452830185</v>
          </cell>
          <cell r="K45">
            <v>1</v>
          </cell>
          <cell r="L45">
            <v>219.45500000000001</v>
          </cell>
          <cell r="M45">
            <v>3</v>
          </cell>
          <cell r="N45">
            <v>62.19496855345912</v>
          </cell>
          <cell r="O45">
            <v>2</v>
          </cell>
        </row>
        <row r="46">
          <cell r="B46" t="str">
            <v>FR PESHAWAR</v>
          </cell>
          <cell r="C46">
            <v>33.988523999999998</v>
          </cell>
          <cell r="D46">
            <v>71.561282000000006</v>
          </cell>
          <cell r="E46">
            <v>729</v>
          </cell>
          <cell r="F46">
            <v>1006.5</v>
          </cell>
          <cell r="G46">
            <v>2711.1111111111113</v>
          </cell>
          <cell r="H46">
            <v>0.26889344262295078</v>
          </cell>
          <cell r="I46">
            <v>1</v>
          </cell>
          <cell r="J46">
            <v>0.37124999999999997</v>
          </cell>
          <cell r="K46">
            <v>1</v>
          </cell>
          <cell r="L46">
            <v>5.9340000000000002</v>
          </cell>
          <cell r="M46">
            <v>1</v>
          </cell>
          <cell r="N46">
            <v>84.022060655737718</v>
          </cell>
          <cell r="O46">
            <v>3</v>
          </cell>
        </row>
        <row r="47">
          <cell r="B47" t="str">
            <v>FR TANK</v>
          </cell>
          <cell r="C47">
            <v>32.451499938964801</v>
          </cell>
          <cell r="D47">
            <v>70.267501831054702</v>
          </cell>
          <cell r="E47">
            <v>472.75</v>
          </cell>
          <cell r="F47">
            <v>3358.75</v>
          </cell>
          <cell r="G47">
            <v>1122.2222222222222</v>
          </cell>
          <cell r="H47">
            <v>0.4212623762376238</v>
          </cell>
          <cell r="I47">
            <v>1</v>
          </cell>
          <cell r="J47">
            <v>2.9929455445544555</v>
          </cell>
          <cell r="K47">
            <v>1</v>
          </cell>
          <cell r="L47">
            <v>287.97800000000001</v>
          </cell>
          <cell r="M47">
            <v>3</v>
          </cell>
          <cell r="N47">
            <v>30.475247524752476</v>
          </cell>
          <cell r="O47">
            <v>1</v>
          </cell>
        </row>
        <row r="48">
          <cell r="B48" t="str">
            <v>KHYBER</v>
          </cell>
          <cell r="C48">
            <v>34.002135000000003</v>
          </cell>
          <cell r="D48">
            <v>71.379622999999995</v>
          </cell>
          <cell r="E48">
            <v>22343</v>
          </cell>
          <cell r="F48">
            <v>35007</v>
          </cell>
          <cell r="G48">
            <v>41299.999999999985</v>
          </cell>
          <cell r="H48">
            <v>0.54099273607748199</v>
          </cell>
          <cell r="I48">
            <v>1</v>
          </cell>
          <cell r="J48">
            <v>0.84762711864406814</v>
          </cell>
          <cell r="K48">
            <v>1</v>
          </cell>
          <cell r="L48">
            <v>23.593</v>
          </cell>
          <cell r="M48">
            <v>1</v>
          </cell>
          <cell r="N48">
            <v>20.881229997309656</v>
          </cell>
          <cell r="O48">
            <v>1</v>
          </cell>
        </row>
        <row r="49">
          <cell r="B49" t="str">
            <v>KURRAM LOWER CENTRAL</v>
          </cell>
          <cell r="C49">
            <v>33.430000305175803</v>
          </cell>
          <cell r="D49">
            <v>70.403900146484403</v>
          </cell>
          <cell r="E49">
            <v>2117.5</v>
          </cell>
          <cell r="F49">
            <v>4755.75</v>
          </cell>
          <cell r="G49">
            <v>10111.111111111111</v>
          </cell>
          <cell r="H49">
            <v>0.20942307692307691</v>
          </cell>
          <cell r="I49">
            <v>1</v>
          </cell>
          <cell r="J49">
            <v>0.4703489010989011</v>
          </cell>
          <cell r="K49">
            <v>1</v>
          </cell>
          <cell r="L49">
            <v>176.85599999999999</v>
          </cell>
          <cell r="M49">
            <v>3</v>
          </cell>
          <cell r="N49">
            <v>59.107838461538464</v>
          </cell>
          <cell r="O49">
            <v>2</v>
          </cell>
        </row>
        <row r="50">
          <cell r="B50" t="str">
            <v>KURRAM UPPER</v>
          </cell>
          <cell r="C50">
            <v>33.972777999999998</v>
          </cell>
          <cell r="D50">
            <v>70.139167</v>
          </cell>
          <cell r="E50">
            <v>1953</v>
          </cell>
          <cell r="F50">
            <v>5591.25</v>
          </cell>
          <cell r="G50">
            <v>9511.1111111111095</v>
          </cell>
          <cell r="H50">
            <v>0.20533878504672901</v>
          </cell>
          <cell r="I50">
            <v>1</v>
          </cell>
          <cell r="J50">
            <v>0.58786507009345801</v>
          </cell>
          <cell r="K50">
            <v>1</v>
          </cell>
          <cell r="L50">
            <v>247.70400000000001</v>
          </cell>
          <cell r="M50">
            <v>3</v>
          </cell>
          <cell r="N50">
            <v>36.42090700934579</v>
          </cell>
          <cell r="O50">
            <v>1</v>
          </cell>
        </row>
        <row r="51">
          <cell r="B51" t="str">
            <v>MOHMAND</v>
          </cell>
          <cell r="C51">
            <v>34.323557000000001</v>
          </cell>
          <cell r="D51">
            <v>71.399221999999995</v>
          </cell>
          <cell r="E51">
            <v>1955.5</v>
          </cell>
          <cell r="F51">
            <v>8508.5</v>
          </cell>
          <cell r="G51">
            <v>14444.44444444444</v>
          </cell>
          <cell r="H51">
            <v>0.13538076923076928</v>
          </cell>
          <cell r="I51">
            <v>1</v>
          </cell>
          <cell r="J51">
            <v>0.58905000000000018</v>
          </cell>
          <cell r="K51">
            <v>1</v>
          </cell>
          <cell r="L51">
            <v>47.043999999999997</v>
          </cell>
          <cell r="M51">
            <v>1</v>
          </cell>
          <cell r="N51">
            <v>65.544926423076916</v>
          </cell>
          <cell r="O51">
            <v>2</v>
          </cell>
        </row>
        <row r="52">
          <cell r="B52" t="str">
            <v>NORTH WAZIRISTAN</v>
          </cell>
          <cell r="C52">
            <v>33.003149000000001</v>
          </cell>
          <cell r="D52">
            <v>70.062852000000007</v>
          </cell>
          <cell r="E52">
            <v>1482</v>
          </cell>
          <cell r="F52">
            <v>3702</v>
          </cell>
          <cell r="G52">
            <v>16544.444444444445</v>
          </cell>
          <cell r="H52">
            <v>8.9576897246474135E-2</v>
          </cell>
          <cell r="I52">
            <v>2</v>
          </cell>
          <cell r="J52">
            <v>0.22376091336467427</v>
          </cell>
          <cell r="K52">
            <v>1</v>
          </cell>
          <cell r="L52">
            <v>240.298</v>
          </cell>
          <cell r="M52">
            <v>3</v>
          </cell>
          <cell r="N52">
            <v>62.182783075889873</v>
          </cell>
          <cell r="O52">
            <v>2</v>
          </cell>
        </row>
        <row r="53">
          <cell r="B53" t="str">
            <v>ORAKZAI</v>
          </cell>
          <cell r="C53">
            <v>33.522309</v>
          </cell>
          <cell r="D53">
            <v>71.061616999999998</v>
          </cell>
          <cell r="E53">
            <v>2154</v>
          </cell>
          <cell r="F53">
            <v>5872.5</v>
          </cell>
          <cell r="G53">
            <v>9688.8888888888887</v>
          </cell>
          <cell r="H53">
            <v>0.22231651376146788</v>
          </cell>
          <cell r="I53">
            <v>1</v>
          </cell>
          <cell r="J53">
            <v>0.60610665137614683</v>
          </cell>
          <cell r="K53">
            <v>1</v>
          </cell>
          <cell r="L53">
            <v>103.149</v>
          </cell>
          <cell r="M53">
            <v>2</v>
          </cell>
          <cell r="N53">
            <v>73.348877637614663</v>
          </cell>
          <cell r="O53">
            <v>2</v>
          </cell>
        </row>
        <row r="54">
          <cell r="B54" t="str">
            <v>SOUTH WAZIRISTAN</v>
          </cell>
          <cell r="C54">
            <v>32.303972000000002</v>
          </cell>
          <cell r="D54">
            <v>69.682074</v>
          </cell>
          <cell r="E54">
            <v>2129.75</v>
          </cell>
          <cell r="F54">
            <v>3350.75</v>
          </cell>
          <cell r="G54">
            <v>12799.999999999998</v>
          </cell>
          <cell r="H54">
            <v>0.16638671875000002</v>
          </cell>
          <cell r="I54">
            <v>1</v>
          </cell>
          <cell r="J54">
            <v>0.26177734375000006</v>
          </cell>
          <cell r="K54">
            <v>1</v>
          </cell>
          <cell r="L54">
            <v>333.495</v>
          </cell>
          <cell r="M54">
            <v>3</v>
          </cell>
          <cell r="N54">
            <v>58.815229166666683</v>
          </cell>
          <cell r="O54">
            <v>2</v>
          </cell>
        </row>
        <row r="55">
          <cell r="B55" t="str">
            <v>ASTORE</v>
          </cell>
          <cell r="C55">
            <v>35.219000000000001</v>
          </cell>
          <cell r="D55">
            <v>74.874099999999999</v>
          </cell>
          <cell r="E55">
            <v>1014</v>
          </cell>
          <cell r="F55">
            <v>5219</v>
          </cell>
          <cell r="G55">
            <v>3266.6666666666661</v>
          </cell>
          <cell r="H55">
            <v>0.31040816326530618</v>
          </cell>
          <cell r="I55">
            <v>1</v>
          </cell>
          <cell r="J55">
            <v>1.5976530612244901</v>
          </cell>
          <cell r="K55">
            <v>1</v>
          </cell>
          <cell r="L55">
            <v>90</v>
          </cell>
          <cell r="M55">
            <v>1</v>
          </cell>
          <cell r="N55">
            <v>47.92</v>
          </cell>
          <cell r="O55">
            <v>2</v>
          </cell>
        </row>
        <row r="56">
          <cell r="B56" t="str">
            <v>DIAMER</v>
          </cell>
          <cell r="C56">
            <v>35.416016300000003</v>
          </cell>
          <cell r="D56">
            <v>74.081714000000005</v>
          </cell>
          <cell r="E56">
            <v>1314</v>
          </cell>
          <cell r="F56">
            <v>5188.5</v>
          </cell>
          <cell r="G56">
            <v>7844.4444444444434</v>
          </cell>
          <cell r="H56">
            <v>0.16750708215297452</v>
          </cell>
          <cell r="I56">
            <v>1</v>
          </cell>
          <cell r="J56">
            <v>0.66142351274787547</v>
          </cell>
          <cell r="K56">
            <v>1</v>
          </cell>
          <cell r="L56">
            <v>105.178</v>
          </cell>
          <cell r="M56">
            <v>2</v>
          </cell>
          <cell r="N56">
            <v>119.81851274787536</v>
          </cell>
          <cell r="O56">
            <v>3</v>
          </cell>
        </row>
        <row r="57">
          <cell r="B57" t="str">
            <v>GHANCHE</v>
          </cell>
          <cell r="C57">
            <v>35.162490300000002</v>
          </cell>
          <cell r="D57">
            <v>76.334502299999997</v>
          </cell>
          <cell r="E57">
            <v>1194</v>
          </cell>
          <cell r="F57">
            <v>1599.5</v>
          </cell>
          <cell r="G57">
            <v>3777.7777777777778</v>
          </cell>
          <cell r="H57">
            <v>0.31605882352941178</v>
          </cell>
          <cell r="I57">
            <v>1</v>
          </cell>
          <cell r="J57">
            <v>0.4233970588235294</v>
          </cell>
          <cell r="K57">
            <v>1</v>
          </cell>
          <cell r="L57">
            <v>330</v>
          </cell>
          <cell r="M57">
            <v>3</v>
          </cell>
          <cell r="N57">
            <v>37.967294117647072</v>
          </cell>
          <cell r="O57">
            <v>1</v>
          </cell>
        </row>
        <row r="58">
          <cell r="B58" t="str">
            <v>GHIZER</v>
          </cell>
          <cell r="C58">
            <v>36.174706</v>
          </cell>
          <cell r="D58">
            <v>73.770478999999995</v>
          </cell>
          <cell r="E58">
            <v>3054</v>
          </cell>
          <cell r="F58">
            <v>6198.5</v>
          </cell>
          <cell r="G58">
            <v>5788.8888888888878</v>
          </cell>
          <cell r="H58">
            <v>0.52756238003838785</v>
          </cell>
          <cell r="I58">
            <v>1</v>
          </cell>
          <cell r="J58">
            <v>1.0707581573896354</v>
          </cell>
          <cell r="K58">
            <v>1</v>
          </cell>
          <cell r="L58">
            <v>2</v>
          </cell>
          <cell r="M58">
            <v>1</v>
          </cell>
          <cell r="N58">
            <v>34.76</v>
          </cell>
          <cell r="O58">
            <v>1</v>
          </cell>
        </row>
        <row r="59">
          <cell r="B59" t="str">
            <v>GILGIT</v>
          </cell>
          <cell r="C59">
            <v>35.915636200000002</v>
          </cell>
          <cell r="D59">
            <v>74.306805900000001</v>
          </cell>
          <cell r="E59">
            <v>3784</v>
          </cell>
          <cell r="F59">
            <v>22199</v>
          </cell>
          <cell r="G59">
            <v>15555.555555555551</v>
          </cell>
          <cell r="H59">
            <v>0.24325714285714292</v>
          </cell>
          <cell r="I59">
            <v>1</v>
          </cell>
          <cell r="J59">
            <v>1.4270785714285719</v>
          </cell>
          <cell r="K59">
            <v>1</v>
          </cell>
          <cell r="L59">
            <v>15</v>
          </cell>
          <cell r="M59">
            <v>1</v>
          </cell>
          <cell r="N59">
            <v>21.020985714285715</v>
          </cell>
          <cell r="O59">
            <v>1</v>
          </cell>
        </row>
        <row r="60">
          <cell r="B60" t="str">
            <v>HUNZA</v>
          </cell>
          <cell r="C60">
            <v>35.9223</v>
          </cell>
          <cell r="D60">
            <v>74.31</v>
          </cell>
          <cell r="E60">
            <v>938</v>
          </cell>
          <cell r="F60">
            <v>2134</v>
          </cell>
          <cell r="G60">
            <v>1922.2222222222224</v>
          </cell>
          <cell r="H60">
            <v>0.48797687861271671</v>
          </cell>
          <cell r="I60">
            <v>1</v>
          </cell>
          <cell r="J60">
            <v>1.1101734104046241</v>
          </cell>
          <cell r="K60">
            <v>1</v>
          </cell>
          <cell r="L60">
            <v>120</v>
          </cell>
          <cell r="M60">
            <v>2</v>
          </cell>
          <cell r="N60">
            <v>39.216763005780344</v>
          </cell>
          <cell r="O60">
            <v>1</v>
          </cell>
        </row>
        <row r="61">
          <cell r="B61" t="str">
            <v>KHARMANG</v>
          </cell>
          <cell r="C61">
            <v>34.731825100000002</v>
          </cell>
          <cell r="D61">
            <v>76.118870599999994</v>
          </cell>
          <cell r="E61">
            <v>676</v>
          </cell>
          <cell r="F61">
            <v>676</v>
          </cell>
          <cell r="G61">
            <v>1611.1111111111111</v>
          </cell>
          <cell r="H61">
            <v>0.41958620689655174</v>
          </cell>
          <cell r="I61">
            <v>1</v>
          </cell>
          <cell r="J61">
            <v>0.41958620689655174</v>
          </cell>
          <cell r="K61">
            <v>1</v>
          </cell>
          <cell r="L61">
            <v>295</v>
          </cell>
          <cell r="M61">
            <v>3</v>
          </cell>
          <cell r="N61">
            <v>35.64</v>
          </cell>
          <cell r="O61">
            <v>1</v>
          </cell>
        </row>
        <row r="62">
          <cell r="B62" t="str">
            <v>NAGAR</v>
          </cell>
          <cell r="C62">
            <v>35.4</v>
          </cell>
          <cell r="D62">
            <v>73.8</v>
          </cell>
          <cell r="E62">
            <v>780</v>
          </cell>
          <cell r="F62">
            <v>780</v>
          </cell>
          <cell r="G62">
            <v>2333.3333333333335</v>
          </cell>
          <cell r="H62">
            <v>0.33428571428571424</v>
          </cell>
          <cell r="I62">
            <v>1</v>
          </cell>
          <cell r="J62">
            <v>0.33428571428571424</v>
          </cell>
          <cell r="K62">
            <v>1</v>
          </cell>
          <cell r="L62">
            <v>100</v>
          </cell>
          <cell r="M62">
            <v>2</v>
          </cell>
          <cell r="N62">
            <v>25</v>
          </cell>
          <cell r="O62">
            <v>1</v>
          </cell>
        </row>
        <row r="63">
          <cell r="B63" t="str">
            <v>SHIGAR</v>
          </cell>
          <cell r="C63">
            <v>35.476500000000001</v>
          </cell>
          <cell r="D63">
            <v>75.696399999999997</v>
          </cell>
          <cell r="E63">
            <v>660</v>
          </cell>
          <cell r="F63">
            <v>660</v>
          </cell>
          <cell r="G63">
            <v>2233.3333333333335</v>
          </cell>
          <cell r="H63">
            <v>0.29552238805970149</v>
          </cell>
          <cell r="I63">
            <v>1</v>
          </cell>
          <cell r="J63">
            <v>0.29552238805970149</v>
          </cell>
          <cell r="K63">
            <v>1</v>
          </cell>
          <cell r="L63">
            <v>270</v>
          </cell>
          <cell r="M63">
            <v>3</v>
          </cell>
          <cell r="N63">
            <v>29.614527363184081</v>
          </cell>
          <cell r="O63">
            <v>1</v>
          </cell>
        </row>
        <row r="64">
          <cell r="B64" t="str">
            <v>SKARDU</v>
          </cell>
          <cell r="C64">
            <v>35.323195800000001</v>
          </cell>
          <cell r="D64">
            <v>75.542673199999996</v>
          </cell>
          <cell r="E64">
            <v>1800</v>
          </cell>
          <cell r="F64">
            <v>4288.5</v>
          </cell>
          <cell r="G64">
            <v>7411.1111111111104</v>
          </cell>
          <cell r="H64">
            <v>0.2428785607196402</v>
          </cell>
          <cell r="I64">
            <v>1</v>
          </cell>
          <cell r="J64">
            <v>0.57865817091454275</v>
          </cell>
          <cell r="K64">
            <v>1</v>
          </cell>
          <cell r="L64">
            <v>225</v>
          </cell>
          <cell r="M64">
            <v>3</v>
          </cell>
          <cell r="N64">
            <v>35.212143928035978</v>
          </cell>
          <cell r="O64">
            <v>1</v>
          </cell>
        </row>
        <row r="65">
          <cell r="B65" t="str">
            <v>ICT</v>
          </cell>
          <cell r="C65">
            <v>33.724699999999999</v>
          </cell>
          <cell r="D65">
            <v>73.082499999999996</v>
          </cell>
          <cell r="E65">
            <v>1500</v>
          </cell>
          <cell r="F65">
            <v>7458</v>
          </cell>
          <cell r="G65">
            <v>5299.9999999999991</v>
          </cell>
          <cell r="H65">
            <v>0.28301886792452835</v>
          </cell>
          <cell r="I65">
            <v>1</v>
          </cell>
          <cell r="J65">
            <v>1.4071698113207549</v>
          </cell>
          <cell r="K65">
            <v>1</v>
          </cell>
          <cell r="L65">
            <v>6.46</v>
          </cell>
          <cell r="M65">
            <v>1</v>
          </cell>
          <cell r="N65">
            <v>21.057339132297805</v>
          </cell>
          <cell r="O65">
            <v>1</v>
          </cell>
          <cell r="P65">
            <v>92</v>
          </cell>
          <cell r="U65">
            <v>11</v>
          </cell>
          <cell r="AG65">
            <v>71</v>
          </cell>
        </row>
        <row r="66">
          <cell r="B66" t="str">
            <v>ABBOTABAD</v>
          </cell>
          <cell r="C66">
            <v>34.171031999999997</v>
          </cell>
          <cell r="D66">
            <v>73.185202799999999</v>
          </cell>
          <cell r="E66">
            <v>10681</v>
          </cell>
          <cell r="F66">
            <v>21910</v>
          </cell>
          <cell r="G66">
            <v>49355.555555555555</v>
          </cell>
          <cell r="H66">
            <v>0.21640927510130573</v>
          </cell>
          <cell r="I66">
            <v>1</v>
          </cell>
          <cell r="J66">
            <v>0.4439216569113012</v>
          </cell>
          <cell r="K66">
            <v>1</v>
          </cell>
          <cell r="L66">
            <v>196.161</v>
          </cell>
          <cell r="M66">
            <v>3</v>
          </cell>
          <cell r="N66">
            <v>46.556511654660063</v>
          </cell>
          <cell r="O66">
            <v>2</v>
          </cell>
          <cell r="P66">
            <v>96</v>
          </cell>
          <cell r="U66">
            <v>5</v>
          </cell>
          <cell r="AG66">
            <v>55</v>
          </cell>
        </row>
        <row r="67">
          <cell r="B67" t="str">
            <v>BANNU</v>
          </cell>
          <cell r="C67">
            <v>32.979700000000001</v>
          </cell>
          <cell r="D67">
            <v>70.591399999999993</v>
          </cell>
          <cell r="E67">
            <v>14420</v>
          </cell>
          <cell r="F67">
            <v>25144.5</v>
          </cell>
          <cell r="G67">
            <v>36888.888888888883</v>
          </cell>
          <cell r="H67">
            <v>0.39090361445783139</v>
          </cell>
          <cell r="I67">
            <v>1</v>
          </cell>
          <cell r="J67">
            <v>0.6816280120481929</v>
          </cell>
          <cell r="K67">
            <v>1</v>
          </cell>
          <cell r="L67">
            <v>191.54</v>
          </cell>
          <cell r="M67">
            <v>3</v>
          </cell>
          <cell r="N67">
            <v>17.181662746987957</v>
          </cell>
          <cell r="O67">
            <v>1</v>
          </cell>
          <cell r="P67">
            <v>60</v>
          </cell>
          <cell r="U67">
            <v>17</v>
          </cell>
          <cell r="AG67">
            <v>22</v>
          </cell>
        </row>
        <row r="68">
          <cell r="B68" t="str">
            <v>BATTAGRAM</v>
          </cell>
          <cell r="C68">
            <v>34.673000000000002</v>
          </cell>
          <cell r="D68">
            <v>73.017300000000006</v>
          </cell>
          <cell r="E68">
            <v>2977</v>
          </cell>
          <cell r="F68">
            <v>13879</v>
          </cell>
          <cell r="G68">
            <v>15666.66666666667</v>
          </cell>
          <cell r="H68">
            <v>0.19002127659574464</v>
          </cell>
          <cell r="I68">
            <v>1</v>
          </cell>
          <cell r="J68">
            <v>0.88589361702127645</v>
          </cell>
          <cell r="K68">
            <v>1</v>
          </cell>
          <cell r="L68">
            <v>258.98599999999999</v>
          </cell>
          <cell r="M68">
            <v>3</v>
          </cell>
          <cell r="N68">
            <v>33.270882340425516</v>
          </cell>
          <cell r="O68">
            <v>1</v>
          </cell>
          <cell r="P68">
            <v>57</v>
          </cell>
          <cell r="U68" t="str">
            <v>Rural Only</v>
          </cell>
          <cell r="AG68">
            <v>13</v>
          </cell>
        </row>
        <row r="69">
          <cell r="B69" t="str">
            <v>BUNER</v>
          </cell>
          <cell r="C69">
            <v>34.58</v>
          </cell>
          <cell r="D69">
            <v>72.4360061</v>
          </cell>
          <cell r="E69">
            <v>4946</v>
          </cell>
          <cell r="F69">
            <v>9790.5</v>
          </cell>
          <cell r="G69">
            <v>27644.444444444442</v>
          </cell>
          <cell r="H69">
            <v>0.17891479099678459</v>
          </cell>
          <cell r="I69">
            <v>1</v>
          </cell>
          <cell r="J69">
            <v>0.35415795819935697</v>
          </cell>
          <cell r="K69">
            <v>1</v>
          </cell>
          <cell r="L69">
            <v>105.252</v>
          </cell>
          <cell r="M69">
            <v>2</v>
          </cell>
          <cell r="N69">
            <v>34.09103697749196</v>
          </cell>
          <cell r="O69">
            <v>1</v>
          </cell>
          <cell r="P69">
            <v>84</v>
          </cell>
          <cell r="U69" t="str">
            <v>Rural Only</v>
          </cell>
          <cell r="AG69">
            <v>11</v>
          </cell>
        </row>
        <row r="70">
          <cell r="B70" t="str">
            <v>CHARSADA</v>
          </cell>
          <cell r="C70">
            <v>34.153470800000001</v>
          </cell>
          <cell r="D70">
            <v>71.743184299999996</v>
          </cell>
          <cell r="E70">
            <v>9835</v>
          </cell>
          <cell r="F70">
            <v>13819.5</v>
          </cell>
          <cell r="G70">
            <v>56922.222222222212</v>
          </cell>
          <cell r="H70">
            <v>0.1727796213156354</v>
          </cell>
          <cell r="I70">
            <v>1</v>
          </cell>
          <cell r="J70">
            <v>0.24277864532500493</v>
          </cell>
          <cell r="K70">
            <v>1</v>
          </cell>
          <cell r="L70">
            <v>16.966000000000001</v>
          </cell>
          <cell r="M70">
            <v>1</v>
          </cell>
          <cell r="N70">
            <v>19.751240774936562</v>
          </cell>
          <cell r="O70">
            <v>1</v>
          </cell>
          <cell r="P70">
            <v>99</v>
          </cell>
          <cell r="U70">
            <v>1</v>
          </cell>
          <cell r="AG70">
            <v>23</v>
          </cell>
        </row>
        <row r="71">
          <cell r="B71" t="str">
            <v>CHITRAL</v>
          </cell>
          <cell r="C71">
            <v>35.7699</v>
          </cell>
          <cell r="D71">
            <v>71.774100000000004</v>
          </cell>
          <cell r="E71">
            <v>2112</v>
          </cell>
          <cell r="F71">
            <v>8267</v>
          </cell>
          <cell r="G71">
            <v>20111.111111111113</v>
          </cell>
          <cell r="H71">
            <v>0.10501657458563535</v>
          </cell>
          <cell r="I71">
            <v>1</v>
          </cell>
          <cell r="J71">
            <v>0.41106629834254138</v>
          </cell>
          <cell r="K71">
            <v>1</v>
          </cell>
          <cell r="L71">
            <v>259.86900000000003</v>
          </cell>
          <cell r="M71">
            <v>3</v>
          </cell>
          <cell r="N71">
            <v>87.105596436464054</v>
          </cell>
          <cell r="O71">
            <v>3</v>
          </cell>
          <cell r="P71">
            <v>100</v>
          </cell>
          <cell r="U71">
            <v>0</v>
          </cell>
          <cell r="AG71">
            <v>39</v>
          </cell>
        </row>
        <row r="72">
          <cell r="B72" t="str">
            <v>DI KHAN</v>
          </cell>
          <cell r="C72">
            <v>31.8643</v>
          </cell>
          <cell r="D72">
            <v>70.895200000000003</v>
          </cell>
          <cell r="E72">
            <v>16200</v>
          </cell>
          <cell r="F72">
            <v>55943</v>
          </cell>
          <cell r="G72">
            <v>50566.66666666665</v>
          </cell>
          <cell r="H72">
            <v>0.32036914963744245</v>
          </cell>
          <cell r="I72">
            <v>1</v>
          </cell>
          <cell r="J72">
            <v>1.1063216875412001</v>
          </cell>
          <cell r="K72">
            <v>1</v>
          </cell>
          <cell r="L72">
            <v>325.75</v>
          </cell>
          <cell r="M72">
            <v>3</v>
          </cell>
          <cell r="N72">
            <v>34.821526629312231</v>
          </cell>
          <cell r="O72">
            <v>1</v>
          </cell>
          <cell r="P72">
            <v>68</v>
          </cell>
          <cell r="U72">
            <v>21</v>
          </cell>
          <cell r="AG72">
            <v>23</v>
          </cell>
        </row>
        <row r="73">
          <cell r="B73" t="str">
            <v>DIR LOWER</v>
          </cell>
          <cell r="C73">
            <v>34.9161</v>
          </cell>
          <cell r="D73">
            <v>71.809700000000007</v>
          </cell>
          <cell r="E73">
            <v>4434</v>
          </cell>
          <cell r="F73">
            <v>13454</v>
          </cell>
          <cell r="G73">
            <v>41600</v>
          </cell>
          <cell r="H73">
            <v>0.10658653846153845</v>
          </cell>
          <cell r="I73">
            <v>1</v>
          </cell>
          <cell r="J73">
            <v>0.32341346153846151</v>
          </cell>
          <cell r="K73">
            <v>1</v>
          </cell>
          <cell r="L73">
            <v>122.35</v>
          </cell>
          <cell r="M73">
            <v>3</v>
          </cell>
          <cell r="N73">
            <v>37.154939903846156</v>
          </cell>
          <cell r="O73">
            <v>1</v>
          </cell>
          <cell r="P73">
            <v>89</v>
          </cell>
          <cell r="U73">
            <v>12</v>
          </cell>
          <cell r="AG73">
            <v>27</v>
          </cell>
        </row>
        <row r="74">
          <cell r="B74" t="str">
            <v>DIR UPPER</v>
          </cell>
          <cell r="C74">
            <v>35.202812199999997</v>
          </cell>
          <cell r="D74">
            <v>71.867451700000004</v>
          </cell>
          <cell r="E74">
            <v>6376</v>
          </cell>
          <cell r="F74">
            <v>11795</v>
          </cell>
          <cell r="G74">
            <v>35777.777777777781</v>
          </cell>
          <cell r="H74">
            <v>0.17821118012422357</v>
          </cell>
          <cell r="I74">
            <v>1</v>
          </cell>
          <cell r="J74">
            <v>0.32967391304347821</v>
          </cell>
          <cell r="K74">
            <v>1</v>
          </cell>
          <cell r="L74">
            <v>189.727</v>
          </cell>
          <cell r="M74">
            <v>3</v>
          </cell>
          <cell r="N74">
            <v>38.274945291925462</v>
          </cell>
          <cell r="O74">
            <v>1</v>
          </cell>
          <cell r="P74">
            <v>87</v>
          </cell>
          <cell r="U74">
            <v>13</v>
          </cell>
          <cell r="AG74">
            <v>16</v>
          </cell>
        </row>
        <row r="75">
          <cell r="B75" t="str">
            <v>HANGU</v>
          </cell>
          <cell r="C75">
            <v>33.536729399999999</v>
          </cell>
          <cell r="D75">
            <v>71.065909399999995</v>
          </cell>
          <cell r="E75">
            <v>2563</v>
          </cell>
          <cell r="F75">
            <v>4390</v>
          </cell>
          <cell r="G75">
            <v>20622.222222222226</v>
          </cell>
          <cell r="H75">
            <v>0.12428340517241376</v>
          </cell>
          <cell r="I75">
            <v>1</v>
          </cell>
          <cell r="J75">
            <v>0.21287715517241376</v>
          </cell>
          <cell r="K75">
            <v>1</v>
          </cell>
          <cell r="L75">
            <v>109.78100000000001</v>
          </cell>
          <cell r="M75">
            <v>2</v>
          </cell>
          <cell r="N75">
            <v>41.665681196120694</v>
          </cell>
          <cell r="O75">
            <v>1</v>
          </cell>
          <cell r="P75">
            <v>83</v>
          </cell>
          <cell r="U75">
            <v>21</v>
          </cell>
          <cell r="AG75">
            <v>10</v>
          </cell>
        </row>
        <row r="76">
          <cell r="B76" t="str">
            <v>HARIPUR</v>
          </cell>
          <cell r="C76">
            <v>33.996838099999998</v>
          </cell>
          <cell r="D76">
            <v>72.930422500000006</v>
          </cell>
          <cell r="E76">
            <v>2584</v>
          </cell>
          <cell r="F76">
            <v>6992</v>
          </cell>
          <cell r="G76">
            <v>34400</v>
          </cell>
          <cell r="H76">
            <v>7.5116279069767436E-2</v>
          </cell>
          <cell r="I76">
            <v>2</v>
          </cell>
          <cell r="J76">
            <v>0.20325581395348838</v>
          </cell>
          <cell r="K76">
            <v>1</v>
          </cell>
          <cell r="L76">
            <v>158.02000000000001</v>
          </cell>
          <cell r="M76">
            <v>3</v>
          </cell>
          <cell r="N76">
            <v>32.782708714470289</v>
          </cell>
          <cell r="O76">
            <v>1</v>
          </cell>
          <cell r="P76">
            <v>92</v>
          </cell>
          <cell r="U76">
            <v>6</v>
          </cell>
          <cell r="AG76">
            <v>49</v>
          </cell>
        </row>
        <row r="77">
          <cell r="B77" t="str">
            <v>KARAK</v>
          </cell>
          <cell r="C77">
            <v>33.127020399999999</v>
          </cell>
          <cell r="D77">
            <v>71.148882799999996</v>
          </cell>
          <cell r="E77">
            <v>3305</v>
          </cell>
          <cell r="F77">
            <v>7864.5</v>
          </cell>
          <cell r="G77">
            <v>19766.666666666668</v>
          </cell>
          <cell r="H77">
            <v>0.16720067453625631</v>
          </cell>
          <cell r="I77">
            <v>1</v>
          </cell>
          <cell r="J77">
            <v>0.39786677908937601</v>
          </cell>
          <cell r="K77">
            <v>1</v>
          </cell>
          <cell r="L77">
            <v>179.57599999999999</v>
          </cell>
          <cell r="M77">
            <v>3</v>
          </cell>
          <cell r="N77">
            <v>34.406581950534019</v>
          </cell>
          <cell r="O77">
            <v>1</v>
          </cell>
          <cell r="P77">
            <v>63</v>
          </cell>
          <cell r="U77">
            <v>13</v>
          </cell>
          <cell r="AG77">
            <v>36</v>
          </cell>
        </row>
        <row r="78">
          <cell r="B78" t="str">
            <v>KOHAT</v>
          </cell>
          <cell r="C78">
            <v>33.563800000000001</v>
          </cell>
          <cell r="D78">
            <v>71.465599999999995</v>
          </cell>
          <cell r="E78">
            <v>14012</v>
          </cell>
          <cell r="F78">
            <v>21333</v>
          </cell>
          <cell r="G78">
            <v>21955.555555555551</v>
          </cell>
          <cell r="H78">
            <v>0.63819838056680178</v>
          </cell>
          <cell r="I78">
            <v>1</v>
          </cell>
          <cell r="J78">
            <v>0.97164473684210551</v>
          </cell>
          <cell r="K78">
            <v>1</v>
          </cell>
          <cell r="L78">
            <v>75.95</v>
          </cell>
          <cell r="M78">
            <v>1</v>
          </cell>
          <cell r="N78">
            <v>23.183926422064772</v>
          </cell>
          <cell r="O78">
            <v>1</v>
          </cell>
          <cell r="P78">
            <v>87</v>
          </cell>
          <cell r="U78">
            <v>9</v>
          </cell>
          <cell r="AG78">
            <v>27</v>
          </cell>
        </row>
        <row r="79">
          <cell r="B79" t="str">
            <v>KOHISTAN</v>
          </cell>
          <cell r="C79">
            <v>35.271352999999998</v>
          </cell>
          <cell r="D79">
            <v>73.2146872</v>
          </cell>
          <cell r="E79">
            <v>904</v>
          </cell>
          <cell r="F79">
            <v>7062</v>
          </cell>
          <cell r="G79">
            <v>20477.777777777774</v>
          </cell>
          <cell r="H79">
            <v>4.4145415084102017E-2</v>
          </cell>
          <cell r="I79">
            <v>3</v>
          </cell>
          <cell r="J79">
            <v>0.14000000000000001</v>
          </cell>
          <cell r="K79">
            <v>1</v>
          </cell>
          <cell r="L79">
            <v>249.68</v>
          </cell>
          <cell r="M79">
            <v>3</v>
          </cell>
          <cell r="N79">
            <v>48.346599750406959</v>
          </cell>
          <cell r="O79">
            <v>2</v>
          </cell>
          <cell r="P79">
            <v>24</v>
          </cell>
          <cell r="U79" t="str">
            <v>Rural Only</v>
          </cell>
          <cell r="AG79">
            <v>3</v>
          </cell>
        </row>
        <row r="80">
          <cell r="B80" t="str">
            <v>LAKKI MARWAT</v>
          </cell>
          <cell r="C80">
            <v>32.606299999999997</v>
          </cell>
          <cell r="D80">
            <v>70.912599999999998</v>
          </cell>
          <cell r="E80">
            <v>4072</v>
          </cell>
          <cell r="F80">
            <v>10065</v>
          </cell>
          <cell r="G80">
            <v>28488.888888888891</v>
          </cell>
          <cell r="H80">
            <v>0.14293291731669266</v>
          </cell>
          <cell r="I80">
            <v>1</v>
          </cell>
          <cell r="J80">
            <v>0.35329563182527302</v>
          </cell>
          <cell r="K80">
            <v>1</v>
          </cell>
          <cell r="L80">
            <v>228.095</v>
          </cell>
          <cell r="M80">
            <v>3</v>
          </cell>
          <cell r="N80">
            <v>43.460472351794095</v>
          </cell>
          <cell r="O80">
            <v>1</v>
          </cell>
          <cell r="P80">
            <v>50</v>
          </cell>
          <cell r="U80">
            <v>13</v>
          </cell>
          <cell r="AG80">
            <v>22</v>
          </cell>
        </row>
        <row r="81">
          <cell r="B81" t="str">
            <v>MALAKAND</v>
          </cell>
          <cell r="C81">
            <v>34.613861800000002</v>
          </cell>
          <cell r="D81">
            <v>71.961009799999999</v>
          </cell>
          <cell r="E81">
            <v>14032</v>
          </cell>
          <cell r="F81">
            <v>16611</v>
          </cell>
          <cell r="G81">
            <v>24188.888888888883</v>
          </cell>
          <cell r="H81">
            <v>0.58010105649977051</v>
          </cell>
          <cell r="I81">
            <v>1</v>
          </cell>
          <cell r="J81">
            <v>0.68672025723472685</v>
          </cell>
          <cell r="K81">
            <v>1</v>
          </cell>
          <cell r="L81">
            <v>81.05</v>
          </cell>
          <cell r="M81">
            <v>1</v>
          </cell>
          <cell r="N81">
            <v>25.812422278364725</v>
          </cell>
          <cell r="O81">
            <v>1</v>
          </cell>
          <cell r="P81">
            <v>98</v>
          </cell>
          <cell r="U81">
            <v>4</v>
          </cell>
          <cell r="AG81">
            <v>38</v>
          </cell>
        </row>
        <row r="82">
          <cell r="B82" t="str">
            <v>MANSEHRA</v>
          </cell>
          <cell r="C82">
            <v>34.319000000000003</v>
          </cell>
          <cell r="D82">
            <v>73.217600000000004</v>
          </cell>
          <cell r="E82">
            <v>42991</v>
          </cell>
          <cell r="F82">
            <v>62103</v>
          </cell>
          <cell r="G82">
            <v>45555.555555555547</v>
          </cell>
          <cell r="H82">
            <v>0.94370487804878067</v>
          </cell>
          <cell r="I82">
            <v>1</v>
          </cell>
          <cell r="J82">
            <v>1.3632365853658539</v>
          </cell>
          <cell r="K82">
            <v>1</v>
          </cell>
          <cell r="L82">
            <v>211.64</v>
          </cell>
          <cell r="M82">
            <v>3</v>
          </cell>
          <cell r="N82">
            <v>42.330130526829244</v>
          </cell>
          <cell r="O82">
            <v>1</v>
          </cell>
          <cell r="P82">
            <v>91</v>
          </cell>
          <cell r="U82">
            <v>11</v>
          </cell>
          <cell r="AG82">
            <v>44</v>
          </cell>
        </row>
        <row r="83">
          <cell r="B83" t="str">
            <v>MARDAN</v>
          </cell>
          <cell r="C83">
            <v>34.194600000000001</v>
          </cell>
          <cell r="D83">
            <v>72.064800000000005</v>
          </cell>
          <cell r="E83">
            <v>10000</v>
          </cell>
          <cell r="F83">
            <v>15923</v>
          </cell>
          <cell r="G83">
            <v>85655.555555555533</v>
          </cell>
          <cell r="H83">
            <v>0.11674665974834612</v>
          </cell>
          <cell r="I83">
            <v>1</v>
          </cell>
          <cell r="J83">
            <v>0.18589570631729152</v>
          </cell>
          <cell r="K83">
            <v>1</v>
          </cell>
          <cell r="L83">
            <v>49.850999999999999</v>
          </cell>
          <cell r="M83">
            <v>1</v>
          </cell>
          <cell r="N83">
            <v>39.442386192761688</v>
          </cell>
          <cell r="O83">
            <v>1</v>
          </cell>
          <cell r="P83">
            <v>96</v>
          </cell>
          <cell r="U83">
            <v>3</v>
          </cell>
          <cell r="AG83">
            <v>26</v>
          </cell>
        </row>
        <row r="84">
          <cell r="B84" t="str">
            <v>NOWSHERA</v>
          </cell>
          <cell r="C84">
            <v>34.0105</v>
          </cell>
          <cell r="D84">
            <v>71.9876</v>
          </cell>
          <cell r="E84">
            <v>3472</v>
          </cell>
          <cell r="F84">
            <v>10631</v>
          </cell>
          <cell r="G84">
            <v>50111.111111111124</v>
          </cell>
          <cell r="H84">
            <v>6.928603104212859E-2</v>
          </cell>
          <cell r="I84">
            <v>2</v>
          </cell>
          <cell r="J84">
            <v>0.21214855875831481</v>
          </cell>
          <cell r="K84">
            <v>1</v>
          </cell>
          <cell r="L84">
            <v>51.701999999999998</v>
          </cell>
          <cell r="M84">
            <v>1</v>
          </cell>
          <cell r="N84">
            <v>23.275980137472274</v>
          </cell>
          <cell r="O84">
            <v>1</v>
          </cell>
          <cell r="P84">
            <v>100</v>
          </cell>
          <cell r="U84">
            <v>0</v>
          </cell>
          <cell r="AG84">
            <v>34</v>
          </cell>
        </row>
        <row r="85">
          <cell r="B85" t="str">
            <v>PESHAWAR</v>
          </cell>
          <cell r="C85">
            <v>34.101734899999997</v>
          </cell>
          <cell r="D85">
            <v>71.612288399999997</v>
          </cell>
          <cell r="E85">
            <v>56860</v>
          </cell>
          <cell r="F85">
            <v>76946</v>
          </cell>
          <cell r="G85">
            <v>121655.55555555562</v>
          </cell>
          <cell r="H85">
            <v>0.46738514932870556</v>
          </cell>
          <cell r="I85">
            <v>1</v>
          </cell>
          <cell r="J85">
            <v>0.63249063841446673</v>
          </cell>
          <cell r="K85">
            <v>1</v>
          </cell>
          <cell r="L85">
            <v>0</v>
          </cell>
          <cell r="M85" t="str">
            <v>null</v>
          </cell>
          <cell r="N85">
            <v>34.895368047310221</v>
          </cell>
          <cell r="O85">
            <v>1</v>
          </cell>
          <cell r="P85">
            <v>100</v>
          </cell>
          <cell r="U85">
            <v>0</v>
          </cell>
          <cell r="AG85">
            <v>33</v>
          </cell>
        </row>
        <row r="86">
          <cell r="B86" t="str">
            <v>SHANGLA</v>
          </cell>
          <cell r="C86">
            <v>34.8872</v>
          </cell>
          <cell r="D86">
            <v>72.757000000000005</v>
          </cell>
          <cell r="E86">
            <v>2342</v>
          </cell>
          <cell r="F86">
            <v>5088.5</v>
          </cell>
          <cell r="G86">
            <v>20944.444444444453</v>
          </cell>
          <cell r="H86">
            <v>0.11181962864721481</v>
          </cell>
          <cell r="I86">
            <v>1</v>
          </cell>
          <cell r="J86">
            <v>0.24295225464190973</v>
          </cell>
          <cell r="K86">
            <v>1</v>
          </cell>
          <cell r="L86">
            <v>181.36699999999999</v>
          </cell>
          <cell r="M86">
            <v>3</v>
          </cell>
          <cell r="N86">
            <v>75.017369124668434</v>
          </cell>
          <cell r="O86">
            <v>3</v>
          </cell>
          <cell r="P86">
            <v>49</v>
          </cell>
          <cell r="U86" t="str">
            <v>Rural Only</v>
          </cell>
          <cell r="AG86">
            <v>8</v>
          </cell>
        </row>
        <row r="87">
          <cell r="B87" t="str">
            <v>SWABI</v>
          </cell>
          <cell r="C87">
            <v>34.071899999999999</v>
          </cell>
          <cell r="D87">
            <v>72.473200000000006</v>
          </cell>
          <cell r="E87">
            <v>7004</v>
          </cell>
          <cell r="F87">
            <v>21809</v>
          </cell>
          <cell r="G87">
            <v>60699.999999999971</v>
          </cell>
          <cell r="H87">
            <v>0.11538714991762773</v>
          </cell>
          <cell r="I87">
            <v>1</v>
          </cell>
          <cell r="J87">
            <v>0.35929159802306443</v>
          </cell>
          <cell r="K87">
            <v>1</v>
          </cell>
          <cell r="L87">
            <v>100.386</v>
          </cell>
          <cell r="M87">
            <v>2</v>
          </cell>
          <cell r="N87">
            <v>45.807234578070634</v>
          </cell>
          <cell r="O87">
            <v>2</v>
          </cell>
          <cell r="P87">
            <v>95</v>
          </cell>
          <cell r="U87">
            <v>6</v>
          </cell>
          <cell r="AG87">
            <v>29</v>
          </cell>
        </row>
        <row r="88">
          <cell r="B88" t="str">
            <v>SWAT</v>
          </cell>
          <cell r="C88">
            <v>34.7658196</v>
          </cell>
          <cell r="D88">
            <v>72.361146000000005</v>
          </cell>
          <cell r="E88">
            <v>8721</v>
          </cell>
          <cell r="F88">
            <v>30082.5</v>
          </cell>
          <cell r="G88">
            <v>70277.777777777781</v>
          </cell>
          <cell r="H88">
            <v>0.12409328063241107</v>
          </cell>
          <cell r="I88">
            <v>1</v>
          </cell>
          <cell r="J88">
            <v>0.42805138339920945</v>
          </cell>
          <cell r="K88">
            <v>1</v>
          </cell>
          <cell r="L88">
            <v>123.32299999999999</v>
          </cell>
          <cell r="M88">
            <v>3</v>
          </cell>
          <cell r="N88">
            <v>22.05851192252964</v>
          </cell>
          <cell r="O88">
            <v>1</v>
          </cell>
          <cell r="P88">
            <v>91</v>
          </cell>
          <cell r="U88">
            <v>11</v>
          </cell>
          <cell r="AG88">
            <v>26</v>
          </cell>
        </row>
        <row r="89">
          <cell r="B89" t="str">
            <v>TANK</v>
          </cell>
          <cell r="C89">
            <v>32.211258600000001</v>
          </cell>
          <cell r="D89">
            <v>70.374906499999994</v>
          </cell>
          <cell r="E89">
            <v>1807</v>
          </cell>
          <cell r="F89">
            <v>2298</v>
          </cell>
          <cell r="G89">
            <v>9500</v>
          </cell>
          <cell r="H89">
            <v>0.19021052631578947</v>
          </cell>
          <cell r="I89">
            <v>1</v>
          </cell>
          <cell r="J89">
            <v>0.24189473684210527</v>
          </cell>
          <cell r="K89">
            <v>1</v>
          </cell>
          <cell r="L89">
            <v>308.06599999999997</v>
          </cell>
          <cell r="M89">
            <v>3</v>
          </cell>
          <cell r="N89">
            <v>14.023759777777775</v>
          </cell>
          <cell r="O89">
            <v>1</v>
          </cell>
          <cell r="P89">
            <v>68</v>
          </cell>
          <cell r="U89">
            <v>13</v>
          </cell>
          <cell r="AG89">
            <v>19</v>
          </cell>
        </row>
        <row r="90">
          <cell r="B90" t="str">
            <v>TOR GHAR</v>
          </cell>
          <cell r="C90">
            <v>34.613060400000002</v>
          </cell>
          <cell r="D90">
            <v>72.785882900000004</v>
          </cell>
          <cell r="E90">
            <v>1808</v>
          </cell>
          <cell r="F90">
            <v>2017</v>
          </cell>
          <cell r="G90">
            <v>14177.777777777779</v>
          </cell>
          <cell r="H90">
            <v>0.12752351097178682</v>
          </cell>
          <cell r="I90">
            <v>1</v>
          </cell>
          <cell r="J90">
            <v>0.14226489028213166</v>
          </cell>
          <cell r="K90">
            <v>1</v>
          </cell>
          <cell r="L90">
            <v>156.40899999999999</v>
          </cell>
          <cell r="M90">
            <v>3</v>
          </cell>
          <cell r="N90">
            <v>24.149014467084641</v>
          </cell>
          <cell r="O90">
            <v>1</v>
          </cell>
          <cell r="P90">
            <v>6</v>
          </cell>
          <cell r="U90" t="str">
            <v>Rural Only</v>
          </cell>
          <cell r="AG90">
            <v>3</v>
          </cell>
        </row>
        <row r="91">
          <cell r="B91" t="str">
            <v>ATTOCK</v>
          </cell>
          <cell r="C91">
            <v>33.782662100000003</v>
          </cell>
          <cell r="D91">
            <v>72.357934299999997</v>
          </cell>
          <cell r="E91">
            <v>10000</v>
          </cell>
          <cell r="F91">
            <v>22181</v>
          </cell>
          <cell r="G91">
            <v>53866.666666666635</v>
          </cell>
          <cell r="H91">
            <v>0.18564356435643575</v>
          </cell>
          <cell r="I91">
            <v>1</v>
          </cell>
          <cell r="J91">
            <v>0.41177599009901017</v>
          </cell>
          <cell r="K91">
            <v>1</v>
          </cell>
          <cell r="L91">
            <v>96.727000000000004</v>
          </cell>
          <cell r="M91">
            <v>2</v>
          </cell>
          <cell r="N91">
            <v>65.939580028877913</v>
          </cell>
          <cell r="O91">
            <v>2</v>
          </cell>
          <cell r="P91">
            <v>99</v>
          </cell>
          <cell r="U91">
            <v>2</v>
          </cell>
          <cell r="AG91">
            <v>48</v>
          </cell>
        </row>
        <row r="92">
          <cell r="B92" t="str">
            <v>BAHAWAL NAGAR</v>
          </cell>
          <cell r="C92">
            <v>30</v>
          </cell>
          <cell r="D92">
            <v>73.260000000000005</v>
          </cell>
          <cell r="E92">
            <v>18700</v>
          </cell>
          <cell r="F92">
            <v>28967</v>
          </cell>
          <cell r="G92">
            <v>87533.333333333299</v>
          </cell>
          <cell r="H92">
            <v>0.21363290175171371</v>
          </cell>
          <cell r="I92">
            <v>1</v>
          </cell>
          <cell r="J92">
            <v>0.33092536176694604</v>
          </cell>
          <cell r="K92">
            <v>1</v>
          </cell>
          <cell r="L92">
            <v>192.49799999999999</v>
          </cell>
          <cell r="M92">
            <v>3</v>
          </cell>
          <cell r="N92">
            <v>255.24016845646119</v>
          </cell>
          <cell r="O92">
            <v>3</v>
          </cell>
          <cell r="P92">
            <v>93</v>
          </cell>
          <cell r="U92">
            <v>3</v>
          </cell>
          <cell r="AG92">
            <v>33</v>
          </cell>
        </row>
        <row r="93">
          <cell r="B93" t="str">
            <v>BAHAWALPUR</v>
          </cell>
          <cell r="C93">
            <v>29.386907300000001</v>
          </cell>
          <cell r="D93">
            <v>71.665527600000004</v>
          </cell>
          <cell r="E93">
            <v>17620</v>
          </cell>
          <cell r="F93">
            <v>25438</v>
          </cell>
          <cell r="G93">
            <v>107822.22222222225</v>
          </cell>
          <cell r="H93">
            <v>0.16341714756801315</v>
          </cell>
          <cell r="I93">
            <v>1</v>
          </cell>
          <cell r="J93">
            <v>0.23592539159109641</v>
          </cell>
          <cell r="K93">
            <v>1</v>
          </cell>
          <cell r="L93">
            <v>352.613</v>
          </cell>
          <cell r="M93">
            <v>3</v>
          </cell>
          <cell r="N93">
            <v>40.352485189612537</v>
          </cell>
          <cell r="O93">
            <v>1</v>
          </cell>
          <cell r="P93">
            <v>88</v>
          </cell>
          <cell r="U93">
            <v>2</v>
          </cell>
          <cell r="AG93">
            <v>30</v>
          </cell>
        </row>
        <row r="94">
          <cell r="B94" t="str">
            <v>BHAKKAR</v>
          </cell>
          <cell r="C94">
            <v>31.628281090000002</v>
          </cell>
          <cell r="D94">
            <v>71.088967319999995</v>
          </cell>
          <cell r="E94">
            <v>9520</v>
          </cell>
          <cell r="F94">
            <v>14347</v>
          </cell>
          <cell r="G94">
            <v>54433.333333333343</v>
          </cell>
          <cell r="H94">
            <v>0.17489283527250457</v>
          </cell>
          <cell r="I94">
            <v>1</v>
          </cell>
          <cell r="J94">
            <v>0.2635701163502755</v>
          </cell>
          <cell r="K94">
            <v>1</v>
          </cell>
          <cell r="L94">
            <v>333.83100000000002</v>
          </cell>
          <cell r="M94">
            <v>3</v>
          </cell>
          <cell r="N94">
            <v>42.434011894264152</v>
          </cell>
          <cell r="O94">
            <v>1</v>
          </cell>
          <cell r="P94">
            <v>92</v>
          </cell>
          <cell r="U94">
            <v>9</v>
          </cell>
          <cell r="AG94">
            <v>29</v>
          </cell>
        </row>
        <row r="95">
          <cell r="B95" t="str">
            <v>CHAKWAL</v>
          </cell>
          <cell r="C95">
            <v>32.9314891</v>
          </cell>
          <cell r="D95">
            <v>72.845658200000003</v>
          </cell>
          <cell r="E95">
            <v>9880</v>
          </cell>
          <cell r="F95">
            <v>15178</v>
          </cell>
          <cell r="G95">
            <v>47866.666666666657</v>
          </cell>
          <cell r="H95">
            <v>0.20640668523676883</v>
          </cell>
          <cell r="I95">
            <v>1</v>
          </cell>
          <cell r="J95">
            <v>0.31708913649025078</v>
          </cell>
          <cell r="K95">
            <v>1</v>
          </cell>
          <cell r="L95">
            <v>103.95399999999999</v>
          </cell>
          <cell r="M95">
            <v>2</v>
          </cell>
          <cell r="N95">
            <v>27.314788094243262</v>
          </cell>
          <cell r="O95">
            <v>1</v>
          </cell>
          <cell r="P95">
            <v>97</v>
          </cell>
          <cell r="U95">
            <v>4</v>
          </cell>
          <cell r="AG95">
            <v>56</v>
          </cell>
        </row>
        <row r="96">
          <cell r="B96" t="str">
            <v>CHINIOT</v>
          </cell>
          <cell r="C96">
            <v>31.7221878</v>
          </cell>
          <cell r="D96">
            <v>72.987811199999996</v>
          </cell>
          <cell r="E96">
            <v>6340</v>
          </cell>
          <cell r="F96">
            <v>9774</v>
          </cell>
          <cell r="G96">
            <v>39566.666666666672</v>
          </cell>
          <cell r="H96">
            <v>0.16023588879528219</v>
          </cell>
          <cell r="I96">
            <v>1</v>
          </cell>
          <cell r="J96">
            <v>0.24702611625947765</v>
          </cell>
          <cell r="K96">
            <v>1</v>
          </cell>
          <cell r="L96">
            <v>143.119</v>
          </cell>
          <cell r="M96">
            <v>3</v>
          </cell>
          <cell r="N96">
            <v>27.468026060095475</v>
          </cell>
          <cell r="O96">
            <v>1</v>
          </cell>
          <cell r="P96">
            <v>95</v>
          </cell>
          <cell r="U96">
            <v>3</v>
          </cell>
          <cell r="AG96">
            <v>31</v>
          </cell>
        </row>
        <row r="97">
          <cell r="B97" t="str">
            <v>DG KHAN</v>
          </cell>
          <cell r="C97">
            <v>30.0443</v>
          </cell>
          <cell r="D97">
            <v>70.581400000000002</v>
          </cell>
          <cell r="E97">
            <v>14860</v>
          </cell>
          <cell r="F97">
            <v>24657</v>
          </cell>
          <cell r="G97">
            <v>74500.000000000029</v>
          </cell>
          <cell r="H97">
            <v>0.19946308724832207</v>
          </cell>
          <cell r="I97">
            <v>1</v>
          </cell>
          <cell r="J97">
            <v>0.33096644295302002</v>
          </cell>
          <cell r="K97">
            <v>1</v>
          </cell>
          <cell r="L97">
            <v>386.87900000000002</v>
          </cell>
          <cell r="M97">
            <v>3</v>
          </cell>
          <cell r="N97">
            <v>67.449239791200569</v>
          </cell>
          <cell r="O97">
            <v>2</v>
          </cell>
          <cell r="P97">
            <v>95</v>
          </cell>
          <cell r="U97">
            <v>0</v>
          </cell>
          <cell r="AG97">
            <v>23</v>
          </cell>
        </row>
        <row r="98">
          <cell r="B98" t="str">
            <v>FAISALABAD</v>
          </cell>
          <cell r="C98">
            <v>31.42</v>
          </cell>
          <cell r="D98">
            <v>73.08</v>
          </cell>
          <cell r="E98">
            <v>43180</v>
          </cell>
          <cell r="F98">
            <v>75207</v>
          </cell>
          <cell r="G98">
            <v>247122.22222222199</v>
          </cell>
          <cell r="H98">
            <v>0.1747313520075538</v>
          </cell>
          <cell r="I98">
            <v>1</v>
          </cell>
          <cell r="J98">
            <v>0.30433119014432836</v>
          </cell>
          <cell r="K98">
            <v>1</v>
          </cell>
          <cell r="L98">
            <v>116.751</v>
          </cell>
          <cell r="M98">
            <v>2</v>
          </cell>
          <cell r="N98">
            <v>31.832934933681088</v>
          </cell>
          <cell r="O98">
            <v>1</v>
          </cell>
          <cell r="P98">
            <v>96</v>
          </cell>
          <cell r="U98">
            <v>7</v>
          </cell>
          <cell r="AG98">
            <v>57</v>
          </cell>
        </row>
        <row r="99">
          <cell r="B99" t="str">
            <v>GUJRANWALA</v>
          </cell>
          <cell r="C99">
            <v>32.1754739</v>
          </cell>
          <cell r="D99">
            <v>74.192439500000006</v>
          </cell>
          <cell r="E99">
            <v>27540</v>
          </cell>
          <cell r="F99">
            <v>48529</v>
          </cell>
          <cell r="G99">
            <v>152922.2222222221</v>
          </cell>
          <cell r="H99">
            <v>0.1800915498074549</v>
          </cell>
          <cell r="I99">
            <v>1</v>
          </cell>
          <cell r="J99">
            <v>0.31734432899803849</v>
          </cell>
          <cell r="K99">
            <v>1</v>
          </cell>
          <cell r="L99">
            <v>110.976</v>
          </cell>
          <cell r="M99">
            <v>2</v>
          </cell>
          <cell r="N99">
            <v>35.721015089733321</v>
          </cell>
          <cell r="O99">
            <v>1</v>
          </cell>
          <cell r="P99">
            <v>95</v>
          </cell>
          <cell r="U99">
            <v>1</v>
          </cell>
          <cell r="AG99">
            <v>61</v>
          </cell>
        </row>
        <row r="100">
          <cell r="B100" t="str">
            <v>GUJRAT</v>
          </cell>
          <cell r="C100">
            <v>32.588027400000001</v>
          </cell>
          <cell r="D100">
            <v>74.072007900000003</v>
          </cell>
          <cell r="E100">
            <v>12160</v>
          </cell>
          <cell r="F100">
            <v>31942</v>
          </cell>
          <cell r="G100">
            <v>84266.666666666642</v>
          </cell>
          <cell r="H100">
            <v>0.14430379746835448</v>
          </cell>
          <cell r="I100">
            <v>1</v>
          </cell>
          <cell r="J100">
            <v>0.3790585443037976</v>
          </cell>
          <cell r="K100">
            <v>1</v>
          </cell>
          <cell r="L100">
            <v>157.40700000000001</v>
          </cell>
          <cell r="M100">
            <v>3</v>
          </cell>
          <cell r="N100">
            <v>59.389674792985225</v>
          </cell>
          <cell r="O100">
            <v>2</v>
          </cell>
          <cell r="P100">
            <v>96</v>
          </cell>
          <cell r="U100">
            <v>5</v>
          </cell>
          <cell r="AG100">
            <v>66</v>
          </cell>
        </row>
        <row r="101">
          <cell r="B101" t="str">
            <v>HAFIZABAD</v>
          </cell>
          <cell r="C101">
            <v>32.071990970000002</v>
          </cell>
          <cell r="D101">
            <v>73.680534649999998</v>
          </cell>
          <cell r="E101">
            <v>6760</v>
          </cell>
          <cell r="F101">
            <v>10603</v>
          </cell>
          <cell r="G101">
            <v>32299.999999999996</v>
          </cell>
          <cell r="H101">
            <v>0.20928792569659446</v>
          </cell>
          <cell r="I101">
            <v>1</v>
          </cell>
          <cell r="J101">
            <v>0.3282662538699691</v>
          </cell>
          <cell r="K101">
            <v>1</v>
          </cell>
          <cell r="L101">
            <v>127.751</v>
          </cell>
          <cell r="M101">
            <v>3</v>
          </cell>
          <cell r="N101">
            <v>19.101373477812174</v>
          </cell>
          <cell r="O101">
            <v>1</v>
          </cell>
          <cell r="P101">
            <v>98</v>
          </cell>
          <cell r="U101">
            <v>1</v>
          </cell>
          <cell r="AG101">
            <v>47</v>
          </cell>
        </row>
        <row r="102">
          <cell r="B102" t="str">
            <v>JHANG</v>
          </cell>
          <cell r="C102">
            <v>31.2715812</v>
          </cell>
          <cell r="D102">
            <v>72.322316200000003</v>
          </cell>
          <cell r="E102">
            <v>11200</v>
          </cell>
          <cell r="F102">
            <v>18292</v>
          </cell>
          <cell r="G102">
            <v>78122.22222222219</v>
          </cell>
          <cell r="H102">
            <v>0.14336509742568632</v>
          </cell>
          <cell r="I102">
            <v>1</v>
          </cell>
          <cell r="J102">
            <v>0.23414592518845123</v>
          </cell>
          <cell r="K102">
            <v>1</v>
          </cell>
          <cell r="L102">
            <v>189.99700000000001</v>
          </cell>
          <cell r="M102">
            <v>3</v>
          </cell>
          <cell r="N102">
            <v>41.341652386573763</v>
          </cell>
          <cell r="O102">
            <v>1</v>
          </cell>
          <cell r="P102">
            <v>94</v>
          </cell>
          <cell r="U102">
            <v>10</v>
          </cell>
          <cell r="AG102">
            <v>34</v>
          </cell>
        </row>
        <row r="103">
          <cell r="B103" t="str">
            <v>JHELUM</v>
          </cell>
          <cell r="C103">
            <v>32.938901000000001</v>
          </cell>
          <cell r="D103">
            <v>73.735644800000003</v>
          </cell>
          <cell r="E103">
            <v>7900</v>
          </cell>
          <cell r="F103">
            <v>14678</v>
          </cell>
          <cell r="G103">
            <v>40666.666666666657</v>
          </cell>
          <cell r="H103">
            <v>0.19426229508196727</v>
          </cell>
          <cell r="I103">
            <v>1</v>
          </cell>
          <cell r="J103">
            <v>0.36093442622950828</v>
          </cell>
          <cell r="K103">
            <v>1</v>
          </cell>
          <cell r="L103">
            <v>113.90600000000001</v>
          </cell>
          <cell r="M103">
            <v>2</v>
          </cell>
          <cell r="N103">
            <v>25.306434486338802</v>
          </cell>
          <cell r="O103">
            <v>1</v>
          </cell>
          <cell r="P103">
            <v>100</v>
          </cell>
          <cell r="U103">
            <v>0</v>
          </cell>
          <cell r="AG103">
            <v>64</v>
          </cell>
        </row>
        <row r="104">
          <cell r="B104" t="str">
            <v>KASUR</v>
          </cell>
          <cell r="C104">
            <v>31.136386030000001</v>
          </cell>
          <cell r="D104">
            <v>74.457580910000004</v>
          </cell>
          <cell r="E104">
            <v>12820</v>
          </cell>
          <cell r="F104">
            <v>31092</v>
          </cell>
          <cell r="G104">
            <v>84611.111111111139</v>
          </cell>
          <cell r="H104">
            <v>0.15151674326986206</v>
          </cell>
          <cell r="I104">
            <v>1</v>
          </cell>
          <cell r="J104">
            <v>0.36746946815495718</v>
          </cell>
          <cell r="K104">
            <v>1</v>
          </cell>
          <cell r="L104">
            <v>52.661999999999999</v>
          </cell>
          <cell r="M104">
            <v>1</v>
          </cell>
          <cell r="N104">
            <v>52.401918841759695</v>
          </cell>
          <cell r="O104">
            <v>2</v>
          </cell>
          <cell r="P104">
            <v>91</v>
          </cell>
          <cell r="U104">
            <v>12</v>
          </cell>
          <cell r="AG104">
            <v>46</v>
          </cell>
        </row>
        <row r="105">
          <cell r="B105" t="str">
            <v>KHANEWAL</v>
          </cell>
          <cell r="C105">
            <v>30.28</v>
          </cell>
          <cell r="D105">
            <v>71.91</v>
          </cell>
          <cell r="E105">
            <v>10000</v>
          </cell>
          <cell r="F105">
            <v>27830</v>
          </cell>
          <cell r="G105">
            <v>83688.888888888847</v>
          </cell>
          <cell r="H105">
            <v>0.11949017525225709</v>
          </cell>
          <cell r="I105">
            <v>1</v>
          </cell>
          <cell r="J105">
            <v>0.33254115772703152</v>
          </cell>
          <cell r="K105">
            <v>1</v>
          </cell>
          <cell r="L105">
            <v>246.06800000000001</v>
          </cell>
          <cell r="M105">
            <v>3</v>
          </cell>
          <cell r="N105">
            <v>35.3335824123739</v>
          </cell>
          <cell r="O105">
            <v>1</v>
          </cell>
          <cell r="P105">
            <v>100</v>
          </cell>
          <cell r="U105">
            <v>0</v>
          </cell>
          <cell r="AG105">
            <v>39</v>
          </cell>
        </row>
        <row r="106">
          <cell r="B106" t="str">
            <v>KHUSHAB</v>
          </cell>
          <cell r="C106">
            <v>32.2820532</v>
          </cell>
          <cell r="D106">
            <v>72.284030000000001</v>
          </cell>
          <cell r="E106">
            <v>7600</v>
          </cell>
          <cell r="F106">
            <v>12338</v>
          </cell>
          <cell r="G106">
            <v>38155.555555555547</v>
          </cell>
          <cell r="H106">
            <v>0.19918462434478745</v>
          </cell>
          <cell r="I106">
            <v>1</v>
          </cell>
          <cell r="J106">
            <v>0.3233605125218405</v>
          </cell>
          <cell r="K106">
            <v>1</v>
          </cell>
          <cell r="L106">
            <v>245.899</v>
          </cell>
          <cell r="M106">
            <v>3</v>
          </cell>
          <cell r="N106">
            <v>113.68737589691322</v>
          </cell>
          <cell r="O106">
            <v>3</v>
          </cell>
          <cell r="P106">
            <v>95</v>
          </cell>
          <cell r="U106">
            <v>7</v>
          </cell>
          <cell r="AG106">
            <v>36</v>
          </cell>
        </row>
        <row r="107">
          <cell r="B107" t="str">
            <v>LAHORE</v>
          </cell>
          <cell r="C107">
            <v>31.54128</v>
          </cell>
          <cell r="D107">
            <v>74.314331300000006</v>
          </cell>
          <cell r="E107">
            <v>213540</v>
          </cell>
          <cell r="F107">
            <v>246714</v>
          </cell>
          <cell r="G107">
            <v>355866.66666666663</v>
          </cell>
          <cell r="H107">
            <v>0.6000562008242788</v>
          </cell>
          <cell r="I107">
            <v>1</v>
          </cell>
          <cell r="J107">
            <v>0.6932765080554516</v>
          </cell>
          <cell r="K107">
            <v>1</v>
          </cell>
          <cell r="L107">
            <v>37.204999999999998</v>
          </cell>
          <cell r="M107">
            <v>1</v>
          </cell>
          <cell r="N107">
            <v>12.969735313475718</v>
          </cell>
          <cell r="O107">
            <v>1</v>
          </cell>
          <cell r="P107">
            <v>95</v>
          </cell>
          <cell r="U107">
            <v>6</v>
          </cell>
          <cell r="AG107">
            <v>71</v>
          </cell>
        </row>
        <row r="108">
          <cell r="B108" t="str">
            <v>LAYYAH</v>
          </cell>
          <cell r="C108">
            <v>30.858889000000001</v>
          </cell>
          <cell r="D108">
            <v>71.076960999999997</v>
          </cell>
          <cell r="E108">
            <v>10660</v>
          </cell>
          <cell r="F108">
            <v>14857</v>
          </cell>
          <cell r="G108">
            <v>56555.55555555554</v>
          </cell>
          <cell r="H108">
            <v>0.18848722986247549</v>
          </cell>
          <cell r="I108">
            <v>1</v>
          </cell>
          <cell r="J108">
            <v>0.26269744597249517</v>
          </cell>
          <cell r="K108">
            <v>1</v>
          </cell>
          <cell r="L108">
            <v>371.536</v>
          </cell>
          <cell r="M108">
            <v>3</v>
          </cell>
          <cell r="N108">
            <v>104.00351312377209</v>
          </cell>
          <cell r="O108">
            <v>3</v>
          </cell>
          <cell r="P108">
            <v>100</v>
          </cell>
          <cell r="U108">
            <v>1</v>
          </cell>
          <cell r="AG108">
            <v>40</v>
          </cell>
        </row>
        <row r="109">
          <cell r="B109" t="str">
            <v>LODHRAN</v>
          </cell>
          <cell r="C109">
            <v>29.608599999999999</v>
          </cell>
          <cell r="D109">
            <v>71.572699999999998</v>
          </cell>
          <cell r="E109">
            <v>7240</v>
          </cell>
          <cell r="F109">
            <v>11739</v>
          </cell>
          <cell r="G109">
            <v>35444.444444444438</v>
          </cell>
          <cell r="H109">
            <v>0.20426332288401258</v>
          </cell>
          <cell r="I109">
            <v>1</v>
          </cell>
          <cell r="J109">
            <v>0.33119435736677122</v>
          </cell>
          <cell r="K109">
            <v>1</v>
          </cell>
          <cell r="L109">
            <v>343.738</v>
          </cell>
          <cell r="M109">
            <v>3</v>
          </cell>
          <cell r="N109">
            <v>29.421744799373041</v>
          </cell>
          <cell r="O109">
            <v>1</v>
          </cell>
          <cell r="P109">
            <v>98</v>
          </cell>
          <cell r="U109">
            <v>3</v>
          </cell>
          <cell r="AG109">
            <v>32</v>
          </cell>
        </row>
        <row r="110">
          <cell r="B110" t="str">
            <v>MBDIN</v>
          </cell>
          <cell r="C110">
            <v>32.588168699999997</v>
          </cell>
          <cell r="D110">
            <v>73.495154400000004</v>
          </cell>
          <cell r="E110">
            <v>7840</v>
          </cell>
          <cell r="F110">
            <v>24449</v>
          </cell>
          <cell r="G110">
            <v>39733.33333333335</v>
          </cell>
          <cell r="H110">
            <v>0.19731543624161066</v>
          </cell>
          <cell r="I110">
            <v>1</v>
          </cell>
          <cell r="J110">
            <v>0.61532718120805341</v>
          </cell>
          <cell r="K110">
            <v>1</v>
          </cell>
          <cell r="L110">
            <v>219.75299999999999</v>
          </cell>
          <cell r="M110">
            <v>3</v>
          </cell>
          <cell r="N110">
            <v>13.972149580536918</v>
          </cell>
          <cell r="O110">
            <v>1</v>
          </cell>
          <cell r="P110">
            <v>96</v>
          </cell>
          <cell r="U110">
            <v>5</v>
          </cell>
          <cell r="AG110">
            <v>52</v>
          </cell>
        </row>
        <row r="111">
          <cell r="B111" t="str">
            <v>MIANWALI</v>
          </cell>
          <cell r="C111">
            <v>32.580667699999999</v>
          </cell>
          <cell r="D111">
            <v>71.543150600000004</v>
          </cell>
          <cell r="E111">
            <v>10900</v>
          </cell>
          <cell r="F111">
            <v>23301</v>
          </cell>
          <cell r="G111">
            <v>45722.222222222204</v>
          </cell>
          <cell r="H111">
            <v>0.23839611178614833</v>
          </cell>
          <cell r="I111">
            <v>1</v>
          </cell>
          <cell r="J111">
            <v>0.50962089914945341</v>
          </cell>
          <cell r="K111">
            <v>1</v>
          </cell>
          <cell r="L111">
            <v>328.173</v>
          </cell>
          <cell r="M111">
            <v>3</v>
          </cell>
          <cell r="N111">
            <v>74.862870707168895</v>
          </cell>
          <cell r="O111">
            <v>2</v>
          </cell>
          <cell r="P111">
            <v>96</v>
          </cell>
          <cell r="U111">
            <v>0</v>
          </cell>
          <cell r="AG111">
            <v>33</v>
          </cell>
        </row>
        <row r="112">
          <cell r="B112" t="str">
            <v>MULTAN</v>
          </cell>
          <cell r="C112">
            <v>30.202479700000001</v>
          </cell>
          <cell r="D112">
            <v>71.4602249</v>
          </cell>
          <cell r="E112">
            <v>144480</v>
          </cell>
          <cell r="F112">
            <v>163570</v>
          </cell>
          <cell r="G112">
            <v>140211.11111111104</v>
          </cell>
          <cell r="H112">
            <v>1.0304461526269917</v>
          </cell>
          <cell r="I112">
            <v>1</v>
          </cell>
          <cell r="J112">
            <v>1.1665979871622163</v>
          </cell>
          <cell r="K112">
            <v>1</v>
          </cell>
          <cell r="L112">
            <v>292.34199999999998</v>
          </cell>
          <cell r="M112">
            <v>3</v>
          </cell>
          <cell r="N112">
            <v>33.712345592360762</v>
          </cell>
          <cell r="O112">
            <v>1</v>
          </cell>
          <cell r="P112">
            <v>97</v>
          </cell>
          <cell r="U112">
            <v>2</v>
          </cell>
          <cell r="AG112">
            <v>42</v>
          </cell>
        </row>
        <row r="113">
          <cell r="B113" t="str">
            <v>MUZAFFARGARH</v>
          </cell>
          <cell r="C113">
            <v>30.069598299999999</v>
          </cell>
          <cell r="D113">
            <v>71.187707500000002</v>
          </cell>
          <cell r="E113">
            <v>10540</v>
          </cell>
          <cell r="F113">
            <v>16356</v>
          </cell>
          <cell r="G113">
            <v>108899.99999999994</v>
          </cell>
          <cell r="H113">
            <v>9.6786042240587747E-2</v>
          </cell>
          <cell r="I113">
            <v>1</v>
          </cell>
          <cell r="J113">
            <v>0.15019283746556483</v>
          </cell>
          <cell r="K113">
            <v>1</v>
          </cell>
          <cell r="L113">
            <v>324.70299999999997</v>
          </cell>
          <cell r="M113">
            <v>3</v>
          </cell>
          <cell r="N113">
            <v>87.902297968574615</v>
          </cell>
          <cell r="O113">
            <v>3</v>
          </cell>
          <cell r="P113">
            <v>94</v>
          </cell>
          <cell r="U113">
            <v>8</v>
          </cell>
          <cell r="AG113">
            <v>24</v>
          </cell>
        </row>
        <row r="114">
          <cell r="B114" t="str">
            <v>NANKANA SAHIB</v>
          </cell>
          <cell r="C114">
            <v>31.445074300000002</v>
          </cell>
          <cell r="D114">
            <v>73.698582999999999</v>
          </cell>
          <cell r="E114">
            <v>10820</v>
          </cell>
          <cell r="F114">
            <v>14175</v>
          </cell>
          <cell r="G114">
            <v>49277.777777777759</v>
          </cell>
          <cell r="H114">
            <v>0.2195715896279595</v>
          </cell>
          <cell r="I114">
            <v>1</v>
          </cell>
          <cell r="J114">
            <v>0.28765501691093587</v>
          </cell>
          <cell r="K114">
            <v>1</v>
          </cell>
          <cell r="L114">
            <v>56.863</v>
          </cell>
          <cell r="M114">
            <v>1</v>
          </cell>
          <cell r="N114">
            <v>22.047090178128528</v>
          </cell>
          <cell r="O114">
            <v>1</v>
          </cell>
          <cell r="P114">
            <v>97</v>
          </cell>
          <cell r="U114">
            <v>5</v>
          </cell>
          <cell r="AG114">
            <v>51</v>
          </cell>
        </row>
        <row r="115">
          <cell r="B115" t="str">
            <v>NAROWAL</v>
          </cell>
          <cell r="C115">
            <v>32.096902900000003</v>
          </cell>
          <cell r="D115">
            <v>74.868977099999995</v>
          </cell>
          <cell r="E115">
            <v>8680</v>
          </cell>
          <cell r="F115">
            <v>18075</v>
          </cell>
          <cell r="G115">
            <v>52255.555555555555</v>
          </cell>
          <cell r="H115">
            <v>0.16610674037848183</v>
          </cell>
          <cell r="I115">
            <v>1</v>
          </cell>
          <cell r="J115">
            <v>0.34589623644482248</v>
          </cell>
          <cell r="K115">
            <v>1</v>
          </cell>
          <cell r="L115">
            <v>186.66300000000001</v>
          </cell>
          <cell r="M115">
            <v>3</v>
          </cell>
          <cell r="N115">
            <v>82.513679355730432</v>
          </cell>
          <cell r="O115">
            <v>3</v>
          </cell>
          <cell r="P115">
            <v>100</v>
          </cell>
          <cell r="U115">
            <v>0</v>
          </cell>
          <cell r="AG115">
            <v>57</v>
          </cell>
        </row>
        <row r="116">
          <cell r="B116" t="str">
            <v>OKARA</v>
          </cell>
          <cell r="C116">
            <v>30.7976414</v>
          </cell>
          <cell r="D116">
            <v>73.427235600000003</v>
          </cell>
          <cell r="E116">
            <v>13480</v>
          </cell>
          <cell r="F116">
            <v>26376</v>
          </cell>
          <cell r="G116">
            <v>93366.666666666657</v>
          </cell>
          <cell r="H116">
            <v>0.1443770082113531</v>
          </cell>
          <cell r="I116">
            <v>1</v>
          </cell>
          <cell r="J116">
            <v>0.28249910746162088</v>
          </cell>
          <cell r="K116">
            <v>1</v>
          </cell>
          <cell r="L116">
            <v>85.822999999999993</v>
          </cell>
          <cell r="M116">
            <v>1</v>
          </cell>
          <cell r="N116">
            <v>22.492707349756039</v>
          </cell>
          <cell r="O116">
            <v>1</v>
          </cell>
          <cell r="U116">
            <v>4</v>
          </cell>
          <cell r="AG116">
            <v>39</v>
          </cell>
        </row>
        <row r="117">
          <cell r="B117" t="str">
            <v>PAKPATTAN</v>
          </cell>
          <cell r="C117">
            <v>30.34859441</v>
          </cell>
          <cell r="D117">
            <v>73.383855929999996</v>
          </cell>
          <cell r="E117">
            <v>10720</v>
          </cell>
          <cell r="F117">
            <v>18181</v>
          </cell>
          <cell r="G117">
            <v>53466.666666666679</v>
          </cell>
          <cell r="H117">
            <v>0.20049875311720694</v>
          </cell>
          <cell r="I117">
            <v>1</v>
          </cell>
          <cell r="J117">
            <v>0.34004364089775552</v>
          </cell>
          <cell r="K117">
            <v>1</v>
          </cell>
          <cell r="L117">
            <v>142.45500000000001</v>
          </cell>
          <cell r="M117">
            <v>3</v>
          </cell>
          <cell r="N117">
            <v>35.023806361180391</v>
          </cell>
          <cell r="O117">
            <v>1</v>
          </cell>
          <cell r="U117">
            <v>2</v>
          </cell>
          <cell r="AG117">
            <v>31</v>
          </cell>
        </row>
        <row r="118">
          <cell r="B118" t="str">
            <v>RAHIMYAR KHAN</v>
          </cell>
          <cell r="C118">
            <v>28.414200000000001</v>
          </cell>
          <cell r="D118">
            <v>70.233900000000006</v>
          </cell>
          <cell r="E118">
            <v>12100</v>
          </cell>
          <cell r="F118">
            <v>31728</v>
          </cell>
          <cell r="G118">
            <v>153000</v>
          </cell>
          <cell r="H118">
            <v>7.9084967320261434E-2</v>
          </cell>
          <cell r="I118">
            <v>2</v>
          </cell>
          <cell r="J118">
            <v>0.20737254901960783</v>
          </cell>
          <cell r="K118">
            <v>1</v>
          </cell>
          <cell r="L118">
            <v>537.55799999999999</v>
          </cell>
          <cell r="M118">
            <v>3</v>
          </cell>
          <cell r="N118">
            <v>60.156171815541043</v>
          </cell>
          <cell r="O118">
            <v>2</v>
          </cell>
          <cell r="U118">
            <v>1</v>
          </cell>
          <cell r="AG118">
            <v>27</v>
          </cell>
        </row>
        <row r="119">
          <cell r="B119" t="str">
            <v>RAJANPUR</v>
          </cell>
          <cell r="C119">
            <v>29.104315</v>
          </cell>
          <cell r="D119">
            <v>70.327973</v>
          </cell>
          <cell r="E119">
            <v>7300</v>
          </cell>
          <cell r="F119">
            <v>22400</v>
          </cell>
          <cell r="G119">
            <v>54966.666666666657</v>
          </cell>
          <cell r="H119">
            <v>0.13280776228016983</v>
          </cell>
          <cell r="I119">
            <v>1</v>
          </cell>
          <cell r="J119">
            <v>0.40751970891449368</v>
          </cell>
          <cell r="K119">
            <v>1</v>
          </cell>
          <cell r="L119">
            <v>482.28399999999999</v>
          </cell>
          <cell r="M119">
            <v>3</v>
          </cell>
          <cell r="N119">
            <v>48.620787770365872</v>
          </cell>
          <cell r="O119">
            <v>2</v>
          </cell>
          <cell r="U119">
            <v>0</v>
          </cell>
          <cell r="AG119">
            <v>18</v>
          </cell>
        </row>
        <row r="120">
          <cell r="B120" t="str">
            <v>RAWALPINDI</v>
          </cell>
          <cell r="C120">
            <v>33.633229999999998</v>
          </cell>
          <cell r="D120">
            <v>73.047561299999998</v>
          </cell>
          <cell r="E120">
            <v>21760</v>
          </cell>
          <cell r="F120">
            <v>38240</v>
          </cell>
          <cell r="G120">
            <v>143799.99999999991</v>
          </cell>
          <cell r="H120">
            <v>0.15132127955493752</v>
          </cell>
          <cell r="I120">
            <v>1</v>
          </cell>
          <cell r="J120">
            <v>0.26592489568845634</v>
          </cell>
          <cell r="K120">
            <v>1</v>
          </cell>
          <cell r="L120">
            <v>8.1340000000000003</v>
          </cell>
          <cell r="M120">
            <v>1</v>
          </cell>
          <cell r="N120">
            <v>45.248036978828665</v>
          </cell>
          <cell r="O120">
            <v>2</v>
          </cell>
          <cell r="U120">
            <v>10</v>
          </cell>
          <cell r="AG120">
            <v>69</v>
          </cell>
        </row>
        <row r="121">
          <cell r="B121" t="str">
            <v>SAHIWAL</v>
          </cell>
          <cell r="C121">
            <v>30.662224999999999</v>
          </cell>
          <cell r="D121">
            <v>73.104780199999993</v>
          </cell>
          <cell r="E121">
            <v>11200</v>
          </cell>
          <cell r="F121">
            <v>26470</v>
          </cell>
          <cell r="G121">
            <v>73888.888888888905</v>
          </cell>
          <cell r="H121">
            <v>0.15157894736842101</v>
          </cell>
          <cell r="I121">
            <v>1</v>
          </cell>
          <cell r="J121">
            <v>0.3582406015037593</v>
          </cell>
          <cell r="K121">
            <v>1</v>
          </cell>
          <cell r="L121">
            <v>124.453</v>
          </cell>
          <cell r="M121">
            <v>3</v>
          </cell>
          <cell r="N121">
            <v>36.944980054135335</v>
          </cell>
          <cell r="O121">
            <v>1</v>
          </cell>
          <cell r="U121">
            <v>11</v>
          </cell>
          <cell r="AG121">
            <v>44</v>
          </cell>
        </row>
        <row r="122">
          <cell r="B122" t="str">
            <v>SARGODHA</v>
          </cell>
          <cell r="C122">
            <v>32.080270200000001</v>
          </cell>
          <cell r="D122">
            <v>72.662982499999998</v>
          </cell>
          <cell r="E122">
            <v>13600</v>
          </cell>
          <cell r="F122">
            <v>23701</v>
          </cell>
          <cell r="G122">
            <v>102299.99999999987</v>
          </cell>
          <cell r="H122">
            <v>0.13294232649071375</v>
          </cell>
          <cell r="I122">
            <v>1</v>
          </cell>
          <cell r="J122">
            <v>0.23168132942326519</v>
          </cell>
          <cell r="K122">
            <v>1</v>
          </cell>
          <cell r="L122">
            <v>196.893</v>
          </cell>
          <cell r="M122">
            <v>3</v>
          </cell>
          <cell r="N122">
            <v>35.33674447811449</v>
          </cell>
          <cell r="O122">
            <v>1</v>
          </cell>
          <cell r="U122">
            <v>5</v>
          </cell>
          <cell r="AG122">
            <v>45</v>
          </cell>
        </row>
        <row r="123">
          <cell r="B123" t="str">
            <v>SHEIKHUPURA</v>
          </cell>
          <cell r="C123">
            <v>31.716274299999998</v>
          </cell>
          <cell r="D123">
            <v>73.955455499999999</v>
          </cell>
          <cell r="E123">
            <v>12400</v>
          </cell>
          <cell r="F123">
            <v>23339</v>
          </cell>
          <cell r="G123">
            <v>91199.999999999985</v>
          </cell>
          <cell r="H123">
            <v>0.13596491228070179</v>
          </cell>
          <cell r="I123">
            <v>1</v>
          </cell>
          <cell r="J123">
            <v>0.2559100877192983</v>
          </cell>
          <cell r="K123">
            <v>1</v>
          </cell>
          <cell r="L123">
            <v>80.168000000000006</v>
          </cell>
          <cell r="M123">
            <v>1</v>
          </cell>
          <cell r="N123">
            <v>41.331083090886963</v>
          </cell>
          <cell r="O123">
            <v>1</v>
          </cell>
          <cell r="U123">
            <v>4</v>
          </cell>
          <cell r="AG123">
            <v>54</v>
          </cell>
        </row>
        <row r="124">
          <cell r="B124" t="str">
            <v>SIALKOT</v>
          </cell>
          <cell r="C124">
            <v>32.500198500000003</v>
          </cell>
          <cell r="D124">
            <v>74.552902799999998</v>
          </cell>
          <cell r="E124">
            <v>11020</v>
          </cell>
          <cell r="F124">
            <v>28623</v>
          </cell>
          <cell r="G124">
            <v>100411.11111111108</v>
          </cell>
          <cell r="H124">
            <v>0.10974881044594448</v>
          </cell>
          <cell r="I124">
            <v>1</v>
          </cell>
          <cell r="J124">
            <v>0.28505809450038738</v>
          </cell>
          <cell r="K124">
            <v>1</v>
          </cell>
          <cell r="L124">
            <v>164.63800000000001</v>
          </cell>
          <cell r="M124">
            <v>3</v>
          </cell>
          <cell r="N124">
            <v>55.01654674449486</v>
          </cell>
          <cell r="O124">
            <v>2</v>
          </cell>
          <cell r="U124">
            <v>1</v>
          </cell>
          <cell r="AG124">
            <v>67</v>
          </cell>
        </row>
        <row r="125">
          <cell r="B125" t="str">
            <v>TTSINGH</v>
          </cell>
          <cell r="C125">
            <v>30.970099999999999</v>
          </cell>
          <cell r="D125">
            <v>72.401200000000003</v>
          </cell>
          <cell r="E125">
            <v>10660</v>
          </cell>
          <cell r="F125">
            <v>15789</v>
          </cell>
          <cell r="G125">
            <v>75844.444444444467</v>
          </cell>
          <cell r="H125">
            <v>0.14055083504248458</v>
          </cell>
          <cell r="I125">
            <v>1</v>
          </cell>
          <cell r="J125">
            <v>0.20817609141517721</v>
          </cell>
          <cell r="K125">
            <v>1</v>
          </cell>
          <cell r="L125">
            <v>185.042</v>
          </cell>
          <cell r="M125">
            <v>3</v>
          </cell>
          <cell r="N125">
            <v>91.722786082625262</v>
          </cell>
          <cell r="O125">
            <v>3</v>
          </cell>
          <cell r="U125">
            <v>1</v>
          </cell>
          <cell r="AG125">
            <v>51</v>
          </cell>
        </row>
        <row r="126">
          <cell r="B126" t="str">
            <v>VEHARI</v>
          </cell>
          <cell r="C126">
            <v>30.0404293</v>
          </cell>
          <cell r="D126">
            <v>72.361132600000005</v>
          </cell>
          <cell r="E126">
            <v>10240</v>
          </cell>
          <cell r="F126">
            <v>19798</v>
          </cell>
          <cell r="G126">
            <v>124822.2222222222</v>
          </cell>
          <cell r="H126">
            <v>8.2036674381342364E-2</v>
          </cell>
          <cell r="I126">
            <v>2</v>
          </cell>
          <cell r="J126">
            <v>0.1586095780665836</v>
          </cell>
          <cell r="K126">
            <v>1</v>
          </cell>
          <cell r="L126">
            <v>237.83699999999999</v>
          </cell>
          <cell r="M126">
            <v>3</v>
          </cell>
          <cell r="N126">
            <v>38.48430212658004</v>
          </cell>
          <cell r="O126">
            <v>1</v>
          </cell>
          <cell r="U126">
            <v>6</v>
          </cell>
          <cell r="AG126">
            <v>31</v>
          </cell>
        </row>
        <row r="127">
          <cell r="B127" t="str">
            <v>BADIN</v>
          </cell>
          <cell r="C127">
            <v>24.602599999999999</v>
          </cell>
          <cell r="D127">
            <v>68.930999999999997</v>
          </cell>
          <cell r="E127">
            <v>7260</v>
          </cell>
          <cell r="F127">
            <v>35751</v>
          </cell>
          <cell r="G127">
            <v>52744.444444444438</v>
          </cell>
          <cell r="H127">
            <v>0.13764482831261851</v>
          </cell>
          <cell r="I127">
            <v>1</v>
          </cell>
          <cell r="J127">
            <v>0.67781546239730361</v>
          </cell>
          <cell r="K127">
            <v>1</v>
          </cell>
          <cell r="L127">
            <v>114.64400000000001</v>
          </cell>
          <cell r="M127">
            <v>2</v>
          </cell>
          <cell r="N127">
            <v>29.44911938487466</v>
          </cell>
          <cell r="O127">
            <v>1</v>
          </cell>
          <cell r="U127">
            <v>12</v>
          </cell>
          <cell r="AG127">
            <v>20</v>
          </cell>
        </row>
        <row r="128">
          <cell r="B128" t="str">
            <v>BALDIA</v>
          </cell>
          <cell r="C128" t="str">
            <v>Karachi</v>
          </cell>
          <cell r="E128">
            <v>2867.7</v>
          </cell>
          <cell r="F128">
            <v>10685.7</v>
          </cell>
          <cell r="G128">
            <v>21177.777777777774</v>
          </cell>
          <cell r="H128">
            <v>0.13541080797481639</v>
          </cell>
          <cell r="I128">
            <v>1</v>
          </cell>
          <cell r="J128">
            <v>0.50457135362014705</v>
          </cell>
          <cell r="K128">
            <v>1</v>
          </cell>
          <cell r="L128">
            <v>11.973000000000001</v>
          </cell>
          <cell r="M128">
            <v>1</v>
          </cell>
          <cell r="N128">
            <v>17.628242953830007</v>
          </cell>
          <cell r="O128">
            <v>1</v>
          </cell>
        </row>
        <row r="129">
          <cell r="B129" t="str">
            <v>BINQASIM</v>
          </cell>
          <cell r="C129" t="str">
            <v>Karachi</v>
          </cell>
          <cell r="E129">
            <v>3060</v>
          </cell>
          <cell r="F129">
            <v>7887</v>
          </cell>
          <cell r="G129">
            <v>17966.666666666668</v>
          </cell>
          <cell r="H129">
            <v>0.17031539888682745</v>
          </cell>
          <cell r="I129">
            <v>1</v>
          </cell>
          <cell r="J129">
            <v>0.43897959183673468</v>
          </cell>
          <cell r="K129">
            <v>1</v>
          </cell>
          <cell r="L129">
            <v>14.622999999999999</v>
          </cell>
          <cell r="M129">
            <v>1</v>
          </cell>
          <cell r="N129">
            <v>22.469037507730366</v>
          </cell>
          <cell r="O129">
            <v>1</v>
          </cell>
        </row>
        <row r="130">
          <cell r="B130" t="str">
            <v>DADU</v>
          </cell>
          <cell r="C130">
            <v>26.7864</v>
          </cell>
          <cell r="D130">
            <v>67.767499999999998</v>
          </cell>
          <cell r="E130">
            <v>7500</v>
          </cell>
          <cell r="F130">
            <v>17350.5</v>
          </cell>
          <cell r="G130">
            <v>48522.222222222234</v>
          </cell>
          <cell r="H130">
            <v>0.15456835356079685</v>
          </cell>
          <cell r="I130">
            <v>1</v>
          </cell>
          <cell r="J130">
            <v>0.35757842912754745</v>
          </cell>
          <cell r="K130">
            <v>1</v>
          </cell>
          <cell r="L130">
            <v>184.08699999999999</v>
          </cell>
          <cell r="M130">
            <v>3</v>
          </cell>
          <cell r="N130">
            <v>35.91877916189604</v>
          </cell>
          <cell r="O130">
            <v>1</v>
          </cell>
          <cell r="U130">
            <v>10</v>
          </cell>
          <cell r="AG130">
            <v>47</v>
          </cell>
        </row>
        <row r="131">
          <cell r="B131" t="str">
            <v>GADAP</v>
          </cell>
          <cell r="C131" t="str">
            <v>Karachi</v>
          </cell>
          <cell r="E131">
            <v>472.75</v>
          </cell>
          <cell r="F131">
            <v>32499.75</v>
          </cell>
          <cell r="G131">
            <v>15877.777777777779</v>
          </cell>
          <cell r="H131">
            <v>2.977431770468859E-2</v>
          </cell>
          <cell r="I131">
            <v>3</v>
          </cell>
          <cell r="J131">
            <v>2.0468701889433167</v>
          </cell>
          <cell r="K131">
            <v>1</v>
          </cell>
          <cell r="L131">
            <v>25</v>
          </cell>
          <cell r="M131">
            <v>1</v>
          </cell>
          <cell r="N131">
            <v>34.293982155353397</v>
          </cell>
          <cell r="O131">
            <v>1</v>
          </cell>
        </row>
        <row r="132">
          <cell r="B132" t="str">
            <v>GHOTKI</v>
          </cell>
          <cell r="C132">
            <v>27.996500000000001</v>
          </cell>
          <cell r="D132">
            <v>69.339799999999997</v>
          </cell>
          <cell r="E132">
            <v>6840</v>
          </cell>
          <cell r="F132">
            <v>29527.5</v>
          </cell>
          <cell r="G132">
            <v>48044.444444444438</v>
          </cell>
          <cell r="H132">
            <v>0.14236817761332102</v>
          </cell>
          <cell r="I132">
            <v>1</v>
          </cell>
          <cell r="J132">
            <v>0.61458718778908428</v>
          </cell>
          <cell r="K132">
            <v>1</v>
          </cell>
          <cell r="L132">
            <v>105</v>
          </cell>
          <cell r="M132">
            <v>2</v>
          </cell>
          <cell r="N132">
            <v>65.951834895929665</v>
          </cell>
          <cell r="O132">
            <v>2</v>
          </cell>
          <cell r="U132">
            <v>13</v>
          </cell>
          <cell r="AG132">
            <v>16</v>
          </cell>
        </row>
        <row r="133">
          <cell r="B133" t="str">
            <v>GIQBAL</v>
          </cell>
          <cell r="C133" t="str">
            <v>Karachi</v>
          </cell>
          <cell r="E133">
            <v>3784</v>
          </cell>
          <cell r="F133">
            <v>26471.5</v>
          </cell>
          <cell r="G133">
            <v>32266.666666666664</v>
          </cell>
          <cell r="H133">
            <v>0.11727272727272728</v>
          </cell>
          <cell r="I133">
            <v>1</v>
          </cell>
          <cell r="J133">
            <v>0.82039772727272731</v>
          </cell>
          <cell r="K133">
            <v>1</v>
          </cell>
          <cell r="L133">
            <v>16</v>
          </cell>
          <cell r="M133">
            <v>1</v>
          </cell>
          <cell r="N133">
            <v>17.300935158402204</v>
          </cell>
          <cell r="O133">
            <v>1</v>
          </cell>
        </row>
        <row r="134">
          <cell r="B134" t="str">
            <v>GULBERG</v>
          </cell>
          <cell r="C134" t="str">
            <v>Karachi</v>
          </cell>
          <cell r="E134">
            <v>12160</v>
          </cell>
          <cell r="F134">
            <v>31942</v>
          </cell>
          <cell r="G134">
            <v>20966.666666666668</v>
          </cell>
          <cell r="H134">
            <v>0.57996820349761524</v>
          </cell>
          <cell r="I134">
            <v>1</v>
          </cell>
          <cell r="J134">
            <v>1.5234658187599364</v>
          </cell>
          <cell r="K134">
            <v>1</v>
          </cell>
          <cell r="L134">
            <v>16</v>
          </cell>
          <cell r="M134">
            <v>1</v>
          </cell>
          <cell r="N134">
            <v>48.715744896661363</v>
          </cell>
          <cell r="O134">
            <v>2</v>
          </cell>
        </row>
        <row r="135">
          <cell r="B135" t="str">
            <v>HYDERABAD</v>
          </cell>
          <cell r="C135">
            <v>25.381</v>
          </cell>
          <cell r="D135">
            <v>68.338099999999997</v>
          </cell>
          <cell r="E135">
            <v>17580</v>
          </cell>
          <cell r="F135">
            <v>27429.5</v>
          </cell>
          <cell r="G135">
            <v>62577.777777777781</v>
          </cell>
          <cell r="H135">
            <v>0.28093039772727274</v>
          </cell>
          <cell r="I135">
            <v>1</v>
          </cell>
          <cell r="J135">
            <v>0.43832652698863633</v>
          </cell>
          <cell r="K135">
            <v>1</v>
          </cell>
          <cell r="L135">
            <v>0.79100000000000004</v>
          </cell>
          <cell r="M135">
            <v>1</v>
          </cell>
          <cell r="N135">
            <v>17.645151544744323</v>
          </cell>
          <cell r="O135">
            <v>1</v>
          </cell>
          <cell r="U135">
            <v>13</v>
          </cell>
          <cell r="AG135">
            <v>48</v>
          </cell>
        </row>
        <row r="136">
          <cell r="B136" t="str">
            <v>JACOBABAD</v>
          </cell>
          <cell r="C136">
            <v>28.287099999999999</v>
          </cell>
          <cell r="D136">
            <v>68.444500000000005</v>
          </cell>
          <cell r="E136">
            <v>5880</v>
          </cell>
          <cell r="F136">
            <v>10657</v>
          </cell>
          <cell r="G136">
            <v>30722.222222222212</v>
          </cell>
          <cell r="H136">
            <v>0.19139240506329119</v>
          </cell>
          <cell r="I136">
            <v>1</v>
          </cell>
          <cell r="J136">
            <v>0.34688245931283918</v>
          </cell>
          <cell r="K136">
            <v>1</v>
          </cell>
          <cell r="L136">
            <v>87.477999999999994</v>
          </cell>
          <cell r="M136">
            <v>1</v>
          </cell>
          <cell r="N136">
            <v>52.982095728752249</v>
          </cell>
          <cell r="O136">
            <v>2</v>
          </cell>
          <cell r="U136">
            <v>30</v>
          </cell>
          <cell r="AG136">
            <v>15</v>
          </cell>
        </row>
        <row r="137">
          <cell r="B137" t="str">
            <v>JAMSHEED</v>
          </cell>
          <cell r="C137" t="str">
            <v>Karachi</v>
          </cell>
          <cell r="E137">
            <v>1560</v>
          </cell>
          <cell r="F137">
            <v>7748</v>
          </cell>
          <cell r="G137">
            <v>33277.777777777781</v>
          </cell>
          <cell r="H137">
            <v>4.6878130217028378E-2</v>
          </cell>
          <cell r="I137">
            <v>3</v>
          </cell>
          <cell r="J137">
            <v>0.23282804674457427</v>
          </cell>
          <cell r="K137">
            <v>1</v>
          </cell>
          <cell r="L137">
            <v>3.0059999999999998</v>
          </cell>
          <cell r="M137">
            <v>1</v>
          </cell>
          <cell r="N137">
            <v>7.0865040968280466</v>
          </cell>
          <cell r="O137">
            <v>1</v>
          </cell>
        </row>
        <row r="138">
          <cell r="B138" t="str">
            <v>JAMSHORO</v>
          </cell>
          <cell r="C138">
            <v>25.474799999999998</v>
          </cell>
          <cell r="D138">
            <v>68.215900000000005</v>
          </cell>
          <cell r="E138">
            <v>7260</v>
          </cell>
          <cell r="F138">
            <v>12172</v>
          </cell>
          <cell r="G138">
            <v>25333.333333333328</v>
          </cell>
          <cell r="H138">
            <v>0.2865789473684211</v>
          </cell>
          <cell r="I138">
            <v>1</v>
          </cell>
          <cell r="J138">
            <v>0.48047368421052639</v>
          </cell>
          <cell r="K138">
            <v>1</v>
          </cell>
          <cell r="L138">
            <v>22</v>
          </cell>
          <cell r="M138">
            <v>1</v>
          </cell>
          <cell r="N138">
            <v>35.57312486842104</v>
          </cell>
          <cell r="O138">
            <v>1</v>
          </cell>
          <cell r="U138">
            <v>26</v>
          </cell>
          <cell r="AG138">
            <v>27</v>
          </cell>
        </row>
        <row r="139">
          <cell r="B139" t="str">
            <v>KAMARI</v>
          </cell>
          <cell r="C139" t="str">
            <v>Karachi</v>
          </cell>
          <cell r="E139">
            <v>1380</v>
          </cell>
          <cell r="F139">
            <v>2280</v>
          </cell>
          <cell r="G139">
            <v>23800</v>
          </cell>
          <cell r="H139">
            <v>5.7983193277310927E-2</v>
          </cell>
          <cell r="I139">
            <v>3</v>
          </cell>
          <cell r="J139">
            <v>9.5798319327731099E-2</v>
          </cell>
          <cell r="K139">
            <v>1</v>
          </cell>
          <cell r="L139">
            <v>9</v>
          </cell>
          <cell r="M139">
            <v>1</v>
          </cell>
          <cell r="N139">
            <v>19.420668678804848</v>
          </cell>
          <cell r="O139">
            <v>1</v>
          </cell>
        </row>
        <row r="140">
          <cell r="B140" t="str">
            <v>KAMBAR</v>
          </cell>
          <cell r="C140">
            <v>27.5899</v>
          </cell>
          <cell r="D140">
            <v>68</v>
          </cell>
          <cell r="E140">
            <v>6960</v>
          </cell>
          <cell r="F140">
            <v>9262</v>
          </cell>
          <cell r="G140">
            <v>43488.888888888883</v>
          </cell>
          <cell r="H140">
            <v>0.16004087889626983</v>
          </cell>
          <cell r="I140">
            <v>1</v>
          </cell>
          <cell r="J140">
            <v>0.21297393970362802</v>
          </cell>
          <cell r="K140">
            <v>1</v>
          </cell>
          <cell r="L140">
            <v>23.779</v>
          </cell>
          <cell r="M140">
            <v>1</v>
          </cell>
          <cell r="N140">
            <v>49.115878497700585</v>
          </cell>
          <cell r="O140">
            <v>2</v>
          </cell>
          <cell r="U140">
            <v>33</v>
          </cell>
          <cell r="AG140">
            <v>18</v>
          </cell>
        </row>
        <row r="141">
          <cell r="B141" t="str">
            <v>KARACHI</v>
          </cell>
          <cell r="C141">
            <v>24.859000000000002</v>
          </cell>
          <cell r="D141">
            <v>67.003600000000006</v>
          </cell>
          <cell r="E141">
            <v>104230.45</v>
          </cell>
          <cell r="F141">
            <v>298916.95</v>
          </cell>
          <cell r="G141">
            <v>498688.88888888882</v>
          </cell>
          <cell r="H141">
            <v>0.20900896796042959</v>
          </cell>
          <cell r="I141">
            <v>1</v>
          </cell>
          <cell r="J141">
            <v>0.59940567488079866</v>
          </cell>
          <cell r="K141">
            <v>1</v>
          </cell>
          <cell r="L141">
            <v>14.89</v>
          </cell>
          <cell r="M141">
            <v>1</v>
          </cell>
          <cell r="N141">
            <v>14.89</v>
          </cell>
          <cell r="O141">
            <v>1</v>
          </cell>
          <cell r="U141">
            <v>20</v>
          </cell>
          <cell r="AG141">
            <v>73</v>
          </cell>
        </row>
        <row r="142">
          <cell r="B142" t="str">
            <v>KASHMORE</v>
          </cell>
          <cell r="C142">
            <v>28.2959</v>
          </cell>
          <cell r="D142">
            <v>69.217699999999994</v>
          </cell>
          <cell r="E142">
            <v>9000</v>
          </cell>
          <cell r="F142">
            <v>18081.5</v>
          </cell>
          <cell r="G142">
            <v>26722.222222222212</v>
          </cell>
          <cell r="H142">
            <v>0.33679833679833693</v>
          </cell>
          <cell r="I142">
            <v>1</v>
          </cell>
          <cell r="J142">
            <v>0.67664656964656988</v>
          </cell>
          <cell r="K142">
            <v>1</v>
          </cell>
          <cell r="L142">
            <v>133.482</v>
          </cell>
          <cell r="M142">
            <v>3</v>
          </cell>
          <cell r="N142">
            <v>21.304343987525989</v>
          </cell>
          <cell r="O142">
            <v>1</v>
          </cell>
          <cell r="U142">
            <v>23</v>
          </cell>
          <cell r="AG142">
            <v>14</v>
          </cell>
        </row>
        <row r="143">
          <cell r="B143" t="str">
            <v>KHAIRPUR</v>
          </cell>
          <cell r="C143">
            <v>27.520600000000002</v>
          </cell>
          <cell r="D143">
            <v>68.778899999999993</v>
          </cell>
          <cell r="E143">
            <v>10020</v>
          </cell>
          <cell r="F143">
            <v>26517.5</v>
          </cell>
          <cell r="G143">
            <v>68166.666666666686</v>
          </cell>
          <cell r="H143">
            <v>0.14699266503667477</v>
          </cell>
          <cell r="I143">
            <v>1</v>
          </cell>
          <cell r="J143">
            <v>0.38900977995110014</v>
          </cell>
          <cell r="K143">
            <v>1</v>
          </cell>
          <cell r="L143">
            <v>30</v>
          </cell>
          <cell r="M143">
            <v>1</v>
          </cell>
          <cell r="N143">
            <v>50.467266042379784</v>
          </cell>
          <cell r="O143">
            <v>2</v>
          </cell>
          <cell r="U143">
            <v>2</v>
          </cell>
          <cell r="AG143">
            <v>27</v>
          </cell>
        </row>
        <row r="144">
          <cell r="B144" t="str">
            <v>KORANGI</v>
          </cell>
          <cell r="C144" t="str">
            <v>Karachi</v>
          </cell>
          <cell r="E144">
            <v>10500</v>
          </cell>
          <cell r="F144">
            <v>10593</v>
          </cell>
          <cell r="G144">
            <v>37511.111111111102</v>
          </cell>
          <cell r="H144">
            <v>0.27991706161137447</v>
          </cell>
          <cell r="I144">
            <v>1</v>
          </cell>
          <cell r="J144">
            <v>0.28239632701421807</v>
          </cell>
          <cell r="K144">
            <v>1</v>
          </cell>
          <cell r="L144">
            <v>12</v>
          </cell>
          <cell r="M144">
            <v>1</v>
          </cell>
          <cell r="N144">
            <v>6.7921966706161143</v>
          </cell>
          <cell r="O144">
            <v>1</v>
          </cell>
        </row>
        <row r="145">
          <cell r="B145" t="str">
            <v>LANDHI</v>
          </cell>
          <cell r="C145" t="str">
            <v>Karachi</v>
          </cell>
          <cell r="E145">
            <v>4072</v>
          </cell>
          <cell r="F145">
            <v>10065</v>
          </cell>
          <cell r="G145">
            <v>29688.888888888883</v>
          </cell>
          <cell r="H145">
            <v>0.13715568862275451</v>
          </cell>
          <cell r="I145">
            <v>1</v>
          </cell>
          <cell r="J145">
            <v>0.33901571856287432</v>
          </cell>
          <cell r="K145">
            <v>1</v>
          </cell>
          <cell r="L145">
            <v>14</v>
          </cell>
          <cell r="M145">
            <v>1</v>
          </cell>
          <cell r="N145">
            <v>8.6530442252994018</v>
          </cell>
          <cell r="O145">
            <v>1</v>
          </cell>
        </row>
        <row r="146">
          <cell r="B146" t="str">
            <v>LARKANA</v>
          </cell>
          <cell r="C146">
            <v>27.563300000000002</v>
          </cell>
          <cell r="D146">
            <v>68.180999999999997</v>
          </cell>
          <cell r="E146">
            <v>15360</v>
          </cell>
          <cell r="F146">
            <v>30078</v>
          </cell>
          <cell r="G146">
            <v>49333.333333333307</v>
          </cell>
          <cell r="H146">
            <v>0.3113513513513515</v>
          </cell>
          <cell r="I146">
            <v>1</v>
          </cell>
          <cell r="J146">
            <v>0.60968918918918957</v>
          </cell>
          <cell r="K146">
            <v>1</v>
          </cell>
          <cell r="L146">
            <v>3.8639999999999999</v>
          </cell>
          <cell r="M146">
            <v>1</v>
          </cell>
          <cell r="N146">
            <v>46.027218243243283</v>
          </cell>
          <cell r="O146">
            <v>2</v>
          </cell>
          <cell r="U146">
            <v>19</v>
          </cell>
          <cell r="AG146">
            <v>37</v>
          </cell>
        </row>
        <row r="147">
          <cell r="B147" t="str">
            <v>LAYARI</v>
          </cell>
          <cell r="C147" t="str">
            <v>Karachi</v>
          </cell>
          <cell r="E147">
            <v>1740</v>
          </cell>
          <cell r="F147">
            <v>9833</v>
          </cell>
          <cell r="G147">
            <v>26788.888888888894</v>
          </cell>
          <cell r="H147">
            <v>6.4952301949398578E-2</v>
          </cell>
          <cell r="I147">
            <v>2</v>
          </cell>
          <cell r="J147">
            <v>0.36705516383243458</v>
          </cell>
          <cell r="K147">
            <v>1</v>
          </cell>
          <cell r="L147">
            <v>12</v>
          </cell>
          <cell r="M147">
            <v>1</v>
          </cell>
          <cell r="N147">
            <v>3.3708684902530068</v>
          </cell>
          <cell r="O147">
            <v>1</v>
          </cell>
        </row>
        <row r="148">
          <cell r="B148" t="str">
            <v>LIAQAT</v>
          </cell>
          <cell r="C148" t="str">
            <v>Karachi</v>
          </cell>
          <cell r="E148">
            <v>10660</v>
          </cell>
          <cell r="F148">
            <v>14857</v>
          </cell>
          <cell r="G148">
            <v>33388.888888888898</v>
          </cell>
          <cell r="H148">
            <v>0.31926788685524116</v>
          </cell>
          <cell r="I148">
            <v>1</v>
          </cell>
          <cell r="J148">
            <v>0.44496838602329442</v>
          </cell>
          <cell r="K148">
            <v>1</v>
          </cell>
          <cell r="L148">
            <v>15</v>
          </cell>
          <cell r="M148">
            <v>1</v>
          </cell>
          <cell r="N148">
            <v>7.1931257770382677</v>
          </cell>
          <cell r="O148">
            <v>1</v>
          </cell>
        </row>
        <row r="149">
          <cell r="B149" t="str">
            <v>MALIR</v>
          </cell>
          <cell r="C149" t="str">
            <v>Karachi</v>
          </cell>
          <cell r="E149">
            <v>7800</v>
          </cell>
          <cell r="F149">
            <v>10379</v>
          </cell>
          <cell r="G149">
            <v>20533.333333333328</v>
          </cell>
          <cell r="H149">
            <v>0.37987012987012997</v>
          </cell>
          <cell r="I149">
            <v>1</v>
          </cell>
          <cell r="J149">
            <v>0.50547077922077932</v>
          </cell>
          <cell r="K149">
            <v>1</v>
          </cell>
          <cell r="L149">
            <v>41.725000000000001</v>
          </cell>
          <cell r="M149">
            <v>1</v>
          </cell>
          <cell r="N149">
            <v>2.516774891774892</v>
          </cell>
          <cell r="O149">
            <v>1</v>
          </cell>
        </row>
        <row r="150">
          <cell r="B150" t="str">
            <v>MATIARI</v>
          </cell>
          <cell r="C150">
            <v>25.590800000000002</v>
          </cell>
          <cell r="D150">
            <v>68.441299999999998</v>
          </cell>
          <cell r="E150">
            <v>7680</v>
          </cell>
          <cell r="F150">
            <v>24552</v>
          </cell>
          <cell r="G150">
            <v>19933.333333333325</v>
          </cell>
          <cell r="H150">
            <v>0.385284280936455</v>
          </cell>
          <cell r="I150">
            <v>1</v>
          </cell>
          <cell r="J150">
            <v>1.2317056856187296</v>
          </cell>
          <cell r="K150">
            <v>1</v>
          </cell>
          <cell r="L150">
            <v>60</v>
          </cell>
          <cell r="M150">
            <v>1</v>
          </cell>
          <cell r="N150">
            <v>51.98062742474918</v>
          </cell>
          <cell r="O150">
            <v>2</v>
          </cell>
          <cell r="U150">
            <v>9</v>
          </cell>
          <cell r="AG150">
            <v>28</v>
          </cell>
        </row>
        <row r="151">
          <cell r="B151" t="str">
            <v>MIRPURKHAS</v>
          </cell>
          <cell r="C151">
            <v>25.520900000000001</v>
          </cell>
          <cell r="D151">
            <v>69.006500000000003</v>
          </cell>
          <cell r="E151">
            <v>14460</v>
          </cell>
          <cell r="F151">
            <v>27841</v>
          </cell>
          <cell r="G151">
            <v>40155.555555555547</v>
          </cell>
          <cell r="H151">
            <v>0.36009961261759832</v>
          </cell>
          <cell r="I151">
            <v>1</v>
          </cell>
          <cell r="J151">
            <v>0.69332872163807424</v>
          </cell>
          <cell r="K151">
            <v>1</v>
          </cell>
          <cell r="L151">
            <v>0.224</v>
          </cell>
          <cell r="M151">
            <v>1</v>
          </cell>
          <cell r="N151">
            <v>114.83444359435525</v>
          </cell>
          <cell r="O151">
            <v>3</v>
          </cell>
          <cell r="U151">
            <v>40</v>
          </cell>
          <cell r="AG151">
            <v>29</v>
          </cell>
        </row>
        <row r="152">
          <cell r="B152" t="str">
            <v>NFEROZ</v>
          </cell>
          <cell r="C152">
            <v>26.842500000000001</v>
          </cell>
          <cell r="D152">
            <v>68.103800000000007</v>
          </cell>
          <cell r="E152">
            <v>6840</v>
          </cell>
          <cell r="F152">
            <v>24939</v>
          </cell>
          <cell r="G152">
            <v>40611.111111111102</v>
          </cell>
          <cell r="H152">
            <v>0.16842681258549935</v>
          </cell>
          <cell r="I152">
            <v>1</v>
          </cell>
          <cell r="J152">
            <v>0.61409302325581405</v>
          </cell>
          <cell r="K152">
            <v>1</v>
          </cell>
          <cell r="L152">
            <v>103.21599999999999</v>
          </cell>
          <cell r="M152">
            <v>2</v>
          </cell>
          <cell r="N152">
            <v>48.832770341997261</v>
          </cell>
          <cell r="O152">
            <v>2</v>
          </cell>
          <cell r="U152">
            <v>5</v>
          </cell>
          <cell r="AG152">
            <v>49</v>
          </cell>
        </row>
        <row r="153">
          <cell r="B153" t="str">
            <v>NNAZIM</v>
          </cell>
          <cell r="C153" t="str">
            <v>Karachi</v>
          </cell>
          <cell r="E153">
            <v>6840</v>
          </cell>
          <cell r="F153">
            <v>24939</v>
          </cell>
          <cell r="G153">
            <v>25122.222222222223</v>
          </cell>
          <cell r="H153">
            <v>0.27226890756302519</v>
          </cell>
          <cell r="I153">
            <v>1</v>
          </cell>
          <cell r="J153">
            <v>0.9927067669172932</v>
          </cell>
          <cell r="K153">
            <v>1</v>
          </cell>
          <cell r="L153">
            <v>18</v>
          </cell>
          <cell r="M153">
            <v>1</v>
          </cell>
          <cell r="N153">
            <v>11.674469411764708</v>
          </cell>
          <cell r="O153">
            <v>1</v>
          </cell>
        </row>
        <row r="154">
          <cell r="B154" t="str">
            <v>NORTH</v>
          </cell>
          <cell r="C154" t="str">
            <v>Karachi</v>
          </cell>
          <cell r="E154">
            <v>6840</v>
          </cell>
          <cell r="F154">
            <v>24939</v>
          </cell>
          <cell r="G154">
            <v>36011.111111111109</v>
          </cell>
          <cell r="H154">
            <v>0.18994137611848197</v>
          </cell>
          <cell r="I154">
            <v>1</v>
          </cell>
          <cell r="J154">
            <v>0.69253625424251775</v>
          </cell>
          <cell r="K154">
            <v>1</v>
          </cell>
          <cell r="L154">
            <v>25</v>
          </cell>
          <cell r="M154">
            <v>1</v>
          </cell>
          <cell r="N154">
            <v>14.225169315026227</v>
          </cell>
          <cell r="O154">
            <v>1</v>
          </cell>
        </row>
        <row r="155">
          <cell r="B155" t="str">
            <v>ORANGI</v>
          </cell>
          <cell r="C155" t="str">
            <v>Karachi</v>
          </cell>
          <cell r="E155">
            <v>2154</v>
          </cell>
          <cell r="F155">
            <v>15050</v>
          </cell>
          <cell r="G155">
            <v>45933.333333333328</v>
          </cell>
          <cell r="H155">
            <v>4.6894049346879539E-2</v>
          </cell>
          <cell r="I155">
            <v>3</v>
          </cell>
          <cell r="J155">
            <v>0.32764876632801165</v>
          </cell>
          <cell r="K155">
            <v>1</v>
          </cell>
          <cell r="L155">
            <v>9.7650000000000006</v>
          </cell>
          <cell r="M155">
            <v>1</v>
          </cell>
          <cell r="N155">
            <v>5.3456731398161583</v>
          </cell>
          <cell r="O155">
            <v>1</v>
          </cell>
        </row>
        <row r="156">
          <cell r="B156" t="str">
            <v>SADDAR</v>
          </cell>
          <cell r="C156" t="str">
            <v>Karachi</v>
          </cell>
          <cell r="E156">
            <v>21760</v>
          </cell>
          <cell r="F156">
            <v>38240</v>
          </cell>
          <cell r="G156">
            <v>42399.999999999993</v>
          </cell>
          <cell r="H156">
            <v>0.51320754716981143</v>
          </cell>
          <cell r="I156">
            <v>1</v>
          </cell>
          <cell r="J156">
            <v>0.90188679245283032</v>
          </cell>
          <cell r="K156">
            <v>1</v>
          </cell>
          <cell r="L156">
            <v>1</v>
          </cell>
          <cell r="M156">
            <v>1</v>
          </cell>
          <cell r="N156">
            <v>8.1852869077568151</v>
          </cell>
          <cell r="O156">
            <v>1</v>
          </cell>
        </row>
        <row r="157">
          <cell r="B157" t="str">
            <v>SANGHAR</v>
          </cell>
          <cell r="C157">
            <v>26.048400000000001</v>
          </cell>
          <cell r="D157">
            <v>69.063599999999994</v>
          </cell>
          <cell r="E157">
            <v>8400</v>
          </cell>
          <cell r="F157">
            <v>19951</v>
          </cell>
          <cell r="G157">
            <v>65400</v>
          </cell>
          <cell r="H157">
            <v>0.12844036697247707</v>
          </cell>
          <cell r="I157">
            <v>1</v>
          </cell>
          <cell r="J157">
            <v>0.30506116207951073</v>
          </cell>
          <cell r="K157">
            <v>1</v>
          </cell>
          <cell r="L157">
            <v>72.683999999999997</v>
          </cell>
          <cell r="M157">
            <v>1</v>
          </cell>
          <cell r="N157">
            <v>20.95505317533129</v>
          </cell>
          <cell r="O157">
            <v>1</v>
          </cell>
          <cell r="U157">
            <v>21</v>
          </cell>
          <cell r="AG157">
            <v>25</v>
          </cell>
        </row>
        <row r="158">
          <cell r="B158" t="str">
            <v>SBENAZIRABAD</v>
          </cell>
          <cell r="C158">
            <v>26.268699999999999</v>
          </cell>
          <cell r="D158">
            <v>68.3232</v>
          </cell>
          <cell r="E158">
            <v>15300</v>
          </cell>
          <cell r="F158">
            <v>26948.5</v>
          </cell>
          <cell r="G158">
            <v>42522.222222222234</v>
          </cell>
          <cell r="H158">
            <v>0.35981186307812901</v>
          </cell>
          <cell r="I158">
            <v>1</v>
          </cell>
          <cell r="J158">
            <v>0.63375097987980122</v>
          </cell>
          <cell r="K158">
            <v>1</v>
          </cell>
          <cell r="L158">
            <v>9.7620000000000005</v>
          </cell>
          <cell r="M158">
            <v>1</v>
          </cell>
          <cell r="N158">
            <v>16.510716571727215</v>
          </cell>
          <cell r="O158">
            <v>1</v>
          </cell>
          <cell r="U158">
            <v>4</v>
          </cell>
          <cell r="AG158">
            <v>26</v>
          </cell>
        </row>
        <row r="159">
          <cell r="B159" t="str">
            <v>SHAHFAISAL</v>
          </cell>
          <cell r="C159" t="str">
            <v>Karachi</v>
          </cell>
          <cell r="E159">
            <v>720</v>
          </cell>
          <cell r="F159">
            <v>12368.5</v>
          </cell>
          <cell r="G159">
            <v>15644.444444444445</v>
          </cell>
          <cell r="H159">
            <v>4.6022727272727271E-2</v>
          </cell>
          <cell r="I159">
            <v>3</v>
          </cell>
          <cell r="J159">
            <v>0.79060014204545448</v>
          </cell>
          <cell r="K159">
            <v>1</v>
          </cell>
          <cell r="L159">
            <v>14.37</v>
          </cell>
          <cell r="M159">
            <v>1</v>
          </cell>
          <cell r="N159">
            <v>11.076087343749998</v>
          </cell>
          <cell r="O159">
            <v>1</v>
          </cell>
        </row>
        <row r="160">
          <cell r="B160" t="str">
            <v>SHIKARPUR</v>
          </cell>
          <cell r="C160">
            <v>28.052499999999998</v>
          </cell>
          <cell r="D160">
            <v>68.750699999999995</v>
          </cell>
          <cell r="E160">
            <v>9660</v>
          </cell>
          <cell r="F160">
            <v>23486</v>
          </cell>
          <cell r="G160">
            <v>34700</v>
          </cell>
          <cell r="H160">
            <v>0.27838616714697406</v>
          </cell>
          <cell r="I160">
            <v>1</v>
          </cell>
          <cell r="J160">
            <v>0.67682997118155619</v>
          </cell>
          <cell r="K160">
            <v>1</v>
          </cell>
          <cell r="L160">
            <v>45</v>
          </cell>
          <cell r="M160">
            <v>1</v>
          </cell>
          <cell r="N160">
            <v>24.79693278898495</v>
          </cell>
          <cell r="O160">
            <v>1</v>
          </cell>
          <cell r="U160">
            <v>18</v>
          </cell>
          <cell r="AG160">
            <v>23</v>
          </cell>
        </row>
        <row r="161">
          <cell r="B161" t="str">
            <v>SITE</v>
          </cell>
          <cell r="C161" t="str">
            <v>Karachi</v>
          </cell>
          <cell r="E161">
            <v>5860</v>
          </cell>
          <cell r="F161">
            <v>8139.5</v>
          </cell>
          <cell r="G161">
            <v>20333.333333333336</v>
          </cell>
          <cell r="H161">
            <v>0.28819672131147539</v>
          </cell>
          <cell r="I161">
            <v>1</v>
          </cell>
          <cell r="J161">
            <v>0.40030327868852456</v>
          </cell>
          <cell r="K161">
            <v>1</v>
          </cell>
          <cell r="L161">
            <v>9.5649999999999995</v>
          </cell>
          <cell r="M161">
            <v>1</v>
          </cell>
          <cell r="N161">
            <v>7.9552243169398889</v>
          </cell>
          <cell r="O161">
            <v>1</v>
          </cell>
        </row>
        <row r="162">
          <cell r="B162" t="str">
            <v>SUJAWAL</v>
          </cell>
          <cell r="C162">
            <v>24.6296</v>
          </cell>
          <cell r="D162">
            <v>68.105199999999996</v>
          </cell>
          <cell r="E162">
            <v>5280</v>
          </cell>
          <cell r="F162">
            <v>8302</v>
          </cell>
          <cell r="G162">
            <v>22022.222222222219</v>
          </cell>
          <cell r="H162">
            <v>0.23975782038345109</v>
          </cell>
          <cell r="I162">
            <v>1</v>
          </cell>
          <cell r="J162">
            <v>0.3769828456104945</v>
          </cell>
          <cell r="K162">
            <v>1</v>
          </cell>
          <cell r="L162">
            <v>131.32499999999999</v>
          </cell>
          <cell r="M162">
            <v>3</v>
          </cell>
          <cell r="N162">
            <v>105.30370655903135</v>
          </cell>
          <cell r="O162">
            <v>3</v>
          </cell>
          <cell r="U162">
            <v>56</v>
          </cell>
          <cell r="AG162">
            <v>16</v>
          </cell>
        </row>
        <row r="163">
          <cell r="B163" t="str">
            <v>SUKKUR</v>
          </cell>
          <cell r="C163">
            <v>27.696999999999999</v>
          </cell>
          <cell r="D163">
            <v>68.857299999999995</v>
          </cell>
          <cell r="E163">
            <v>17340</v>
          </cell>
          <cell r="F163">
            <v>62162</v>
          </cell>
          <cell r="G163">
            <v>41433.333333333343</v>
          </cell>
          <cell r="H163">
            <v>0.41850362027353166</v>
          </cell>
          <cell r="I163">
            <v>1</v>
          </cell>
          <cell r="J163">
            <v>1.5002896218825419</v>
          </cell>
          <cell r="K163">
            <v>1</v>
          </cell>
          <cell r="L163">
            <v>1.1299999999999999</v>
          </cell>
          <cell r="M163">
            <v>1</v>
          </cell>
          <cell r="N163">
            <v>22.598381402520786</v>
          </cell>
          <cell r="O163">
            <v>1</v>
          </cell>
          <cell r="U163">
            <v>8</v>
          </cell>
          <cell r="AG163">
            <v>36</v>
          </cell>
        </row>
        <row r="164">
          <cell r="B164" t="str">
            <v>TALLAHYAR</v>
          </cell>
          <cell r="C164">
            <v>25.462548000000002</v>
          </cell>
          <cell r="D164">
            <v>68.710307999999998</v>
          </cell>
          <cell r="E164">
            <v>5100</v>
          </cell>
          <cell r="F164">
            <v>14518</v>
          </cell>
          <cell r="G164">
            <v>20199.999999999996</v>
          </cell>
          <cell r="H164">
            <v>0.25247524752475253</v>
          </cell>
          <cell r="I164">
            <v>1</v>
          </cell>
          <cell r="J164">
            <v>0.7187128712871288</v>
          </cell>
          <cell r="K164">
            <v>1</v>
          </cell>
          <cell r="L164">
            <v>40.097999999999999</v>
          </cell>
          <cell r="M164">
            <v>1</v>
          </cell>
          <cell r="N164">
            <v>21.58764894389439</v>
          </cell>
          <cell r="O164">
            <v>1</v>
          </cell>
          <cell r="U164">
            <v>11</v>
          </cell>
          <cell r="AG164">
            <v>23</v>
          </cell>
        </row>
        <row r="165">
          <cell r="B165" t="str">
            <v>THARPARKAR</v>
          </cell>
          <cell r="C165">
            <v>24.659099999999999</v>
          </cell>
          <cell r="D165">
            <v>69.420500000000004</v>
          </cell>
          <cell r="E165">
            <v>6960</v>
          </cell>
          <cell r="F165">
            <v>10143</v>
          </cell>
          <cell r="G165">
            <v>42177.777777777766</v>
          </cell>
          <cell r="H165">
            <v>0.16501580611169656</v>
          </cell>
          <cell r="I165">
            <v>1</v>
          </cell>
          <cell r="J165">
            <v>0.24048208640674401</v>
          </cell>
          <cell r="K165">
            <v>1</v>
          </cell>
          <cell r="L165">
            <v>200</v>
          </cell>
          <cell r="M165">
            <v>3</v>
          </cell>
          <cell r="N165">
            <v>63.491527033719713</v>
          </cell>
          <cell r="O165">
            <v>2</v>
          </cell>
          <cell r="U165">
            <v>54</v>
          </cell>
          <cell r="AG165">
            <v>15</v>
          </cell>
        </row>
        <row r="166">
          <cell r="B166" t="str">
            <v>THATTA</v>
          </cell>
          <cell r="C166">
            <v>24.747499999999999</v>
          </cell>
          <cell r="D166">
            <v>67.892399999999995</v>
          </cell>
          <cell r="E166">
            <v>5340</v>
          </cell>
          <cell r="F166">
            <v>20092.5</v>
          </cell>
          <cell r="G166">
            <v>24811.111111111106</v>
          </cell>
          <cell r="H166">
            <v>0.21522615315718768</v>
          </cell>
          <cell r="I166">
            <v>1</v>
          </cell>
          <cell r="J166">
            <v>0.80981862964621598</v>
          </cell>
          <cell r="K166">
            <v>1</v>
          </cell>
          <cell r="L166">
            <v>99.147999999999996</v>
          </cell>
          <cell r="M166">
            <v>2</v>
          </cell>
          <cell r="N166">
            <v>91.333743842364541</v>
          </cell>
          <cell r="O166">
            <v>3</v>
          </cell>
          <cell r="U166">
            <v>58</v>
          </cell>
          <cell r="AG166">
            <v>19</v>
          </cell>
        </row>
        <row r="167">
          <cell r="B167" t="str">
            <v>TMKHAN</v>
          </cell>
          <cell r="C167">
            <v>25.1264</v>
          </cell>
          <cell r="D167">
            <v>68.503100000000003</v>
          </cell>
          <cell r="E167">
            <v>7500</v>
          </cell>
          <cell r="F167">
            <v>9699</v>
          </cell>
          <cell r="G167">
            <v>16477.777777777777</v>
          </cell>
          <cell r="H167">
            <v>0.45515846257585973</v>
          </cell>
          <cell r="I167">
            <v>1</v>
          </cell>
          <cell r="J167">
            <v>0.58861092380310187</v>
          </cell>
          <cell r="K167">
            <v>1</v>
          </cell>
          <cell r="L167">
            <v>41.121000000000002</v>
          </cell>
          <cell r="M167">
            <v>1</v>
          </cell>
          <cell r="N167">
            <v>35.253369157113944</v>
          </cell>
          <cell r="O167">
            <v>1</v>
          </cell>
          <cell r="U167">
            <v>23</v>
          </cell>
          <cell r="AG167">
            <v>18</v>
          </cell>
        </row>
        <row r="168">
          <cell r="B168" t="str">
            <v>UMERKOT</v>
          </cell>
          <cell r="C168">
            <v>25.3751</v>
          </cell>
          <cell r="D168">
            <v>69.805899999999994</v>
          </cell>
          <cell r="E168">
            <v>6840</v>
          </cell>
          <cell r="F168">
            <v>20063</v>
          </cell>
          <cell r="G168">
            <v>31177.777777777774</v>
          </cell>
          <cell r="H168">
            <v>0.21938702779757666</v>
          </cell>
          <cell r="I168">
            <v>1</v>
          </cell>
          <cell r="J168">
            <v>0.64350320741268718</v>
          </cell>
          <cell r="K168">
            <v>1</v>
          </cell>
          <cell r="L168">
            <v>170</v>
          </cell>
          <cell r="M168">
            <v>3</v>
          </cell>
          <cell r="N168">
            <v>25.020983225231646</v>
          </cell>
          <cell r="O168">
            <v>1</v>
          </cell>
          <cell r="U168">
            <v>9</v>
          </cell>
          <cell r="AG168">
            <v>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B1" t="str">
            <v>Balochistan</v>
          </cell>
          <cell r="E1" t="str">
            <v>Khyber Pakhtunkwa</v>
          </cell>
          <cell r="H1" t="str">
            <v>Punjab</v>
          </cell>
          <cell r="K1" t="str">
            <v>Sindh</v>
          </cell>
        </row>
        <row r="3">
          <cell r="C3">
            <v>0.14940711462450595</v>
          </cell>
          <cell r="D3">
            <v>0.3</v>
          </cell>
          <cell r="E3" t="str">
            <v>Tor Ghar</v>
          </cell>
          <cell r="F3">
            <v>0.12752351097178682</v>
          </cell>
          <cell r="G3">
            <v>0.06</v>
          </cell>
          <cell r="I3">
            <v>0.16341714756801315</v>
          </cell>
          <cell r="J3">
            <v>0.88</v>
          </cell>
          <cell r="L3">
            <v>0.16501580611169656</v>
          </cell>
          <cell r="M3">
            <v>0.46</v>
          </cell>
        </row>
        <row r="4">
          <cell r="C4">
            <v>5.6876316581402339E-2</v>
          </cell>
          <cell r="D4">
            <v>0.3</v>
          </cell>
          <cell r="E4" t="str">
            <v>Kohistan</v>
          </cell>
          <cell r="F4">
            <v>4.4145415084102017E-2</v>
          </cell>
          <cell r="G4">
            <v>0.24</v>
          </cell>
          <cell r="I4">
            <v>7.9084967320261434E-2</v>
          </cell>
          <cell r="J4">
            <v>0.89</v>
          </cell>
          <cell r="L4">
            <v>0.23975782038345109</v>
          </cell>
          <cell r="M4">
            <v>0.48</v>
          </cell>
        </row>
        <row r="5">
          <cell r="C5">
            <v>0.13846153846153844</v>
          </cell>
          <cell r="D5">
            <v>0.32</v>
          </cell>
          <cell r="E5" t="str">
            <v>Shangla</v>
          </cell>
          <cell r="F5">
            <v>0.11181962864721481</v>
          </cell>
          <cell r="G5">
            <v>0.49</v>
          </cell>
          <cell r="I5">
            <v>0.15151674326986206</v>
          </cell>
          <cell r="J5">
            <v>0.91</v>
          </cell>
          <cell r="L5">
            <v>0.21522615315718768</v>
          </cell>
          <cell r="M5">
            <v>0.51</v>
          </cell>
        </row>
        <row r="6">
          <cell r="C6">
            <v>0.42235494880546082</v>
          </cell>
          <cell r="D6">
            <v>0.32</v>
          </cell>
          <cell r="E6" t="str">
            <v>Lakki Marwat</v>
          </cell>
          <cell r="F6">
            <v>0.14293291731669266</v>
          </cell>
          <cell r="G6">
            <v>0.5</v>
          </cell>
          <cell r="I6">
            <v>0.17489283527250457</v>
          </cell>
          <cell r="J6">
            <v>0.92</v>
          </cell>
          <cell r="L6">
            <v>0.16004087889626983</v>
          </cell>
          <cell r="M6">
            <v>0.64</v>
          </cell>
        </row>
        <row r="7">
          <cell r="C7">
            <v>0.32163009404388709</v>
          </cell>
          <cell r="D7">
            <v>0.33</v>
          </cell>
          <cell r="E7" t="str">
            <v>Battagram</v>
          </cell>
          <cell r="F7">
            <v>0.19002127659574464</v>
          </cell>
          <cell r="G7">
            <v>0.56999999999999995</v>
          </cell>
          <cell r="I7">
            <v>0.21363290175171371</v>
          </cell>
          <cell r="J7">
            <v>0.93</v>
          </cell>
          <cell r="L7">
            <v>0.36009961261759832</v>
          </cell>
          <cell r="M7">
            <v>0.65</v>
          </cell>
        </row>
        <row r="8">
          <cell r="C8">
            <v>0.19756097560975608</v>
          </cell>
          <cell r="D8">
            <v>0.34</v>
          </cell>
          <cell r="E8" t="str">
            <v>Bannu</v>
          </cell>
          <cell r="F8">
            <v>0.39090361445783139</v>
          </cell>
          <cell r="G8">
            <v>0.6</v>
          </cell>
          <cell r="I8">
            <v>0.13596491228070179</v>
          </cell>
          <cell r="J8">
            <v>0.93</v>
          </cell>
          <cell r="L8">
            <v>0.19139240506329119</v>
          </cell>
          <cell r="M8">
            <v>0.66</v>
          </cell>
        </row>
        <row r="9">
          <cell r="C9">
            <v>0.1073394495412844</v>
          </cell>
          <cell r="D9">
            <v>0.45</v>
          </cell>
          <cell r="E9" t="str">
            <v>Karak</v>
          </cell>
          <cell r="F9">
            <v>0.16720067453625631</v>
          </cell>
          <cell r="G9">
            <v>0.63</v>
          </cell>
          <cell r="I9">
            <v>0.14336509742568632</v>
          </cell>
          <cell r="J9">
            <v>0.94</v>
          </cell>
          <cell r="L9">
            <v>0.27838616714697406</v>
          </cell>
          <cell r="M9">
            <v>0.66</v>
          </cell>
        </row>
        <row r="10">
          <cell r="C10">
            <v>0.18394160583941604</v>
          </cell>
          <cell r="D10">
            <v>0.45</v>
          </cell>
          <cell r="E10" t="str">
            <v>DI Khan</v>
          </cell>
          <cell r="F10">
            <v>0.32036914963744245</v>
          </cell>
          <cell r="G10">
            <v>0.68</v>
          </cell>
          <cell r="I10">
            <v>9.6786042240587747E-2</v>
          </cell>
          <cell r="J10">
            <v>0.94</v>
          </cell>
          <cell r="L10">
            <v>0.45515846257585973</v>
          </cell>
          <cell r="M10">
            <v>0.67</v>
          </cell>
        </row>
        <row r="11">
          <cell r="C11">
            <v>0.2066326530612245</v>
          </cell>
          <cell r="D11">
            <v>0.48</v>
          </cell>
          <cell r="E11" t="str">
            <v>Tank</v>
          </cell>
          <cell r="F11">
            <v>0.19021052631578947</v>
          </cell>
          <cell r="G11">
            <v>0.68</v>
          </cell>
          <cell r="I11">
            <v>0.16023588879528219</v>
          </cell>
          <cell r="J11">
            <v>0.95</v>
          </cell>
          <cell r="L11">
            <v>0.21938702779757666</v>
          </cell>
          <cell r="M11">
            <v>0.68</v>
          </cell>
        </row>
        <row r="12">
          <cell r="C12">
            <v>9.8181818181818176E-2</v>
          </cell>
          <cell r="D12">
            <v>0.49</v>
          </cell>
          <cell r="E12" t="str">
            <v>Hangu</v>
          </cell>
          <cell r="F12">
            <v>0.12428340517241376</v>
          </cell>
          <cell r="G12">
            <v>0.83</v>
          </cell>
          <cell r="I12">
            <v>0.19946308724832207</v>
          </cell>
          <cell r="J12">
            <v>0.95</v>
          </cell>
          <cell r="L12">
            <v>0.14236817761332102</v>
          </cell>
          <cell r="M12">
            <v>0.69</v>
          </cell>
        </row>
        <row r="13">
          <cell r="C13">
            <v>7.1618037135278534E-2</v>
          </cell>
          <cell r="D13">
            <v>0.49</v>
          </cell>
          <cell r="E13" t="str">
            <v>Buner</v>
          </cell>
          <cell r="F13">
            <v>0.17891479099678459</v>
          </cell>
          <cell r="G13">
            <v>0.84</v>
          </cell>
          <cell r="I13">
            <v>0.1800915498074549</v>
          </cell>
          <cell r="J13">
            <v>0.95</v>
          </cell>
          <cell r="L13">
            <v>0.12844036697247707</v>
          </cell>
          <cell r="M13">
            <v>0.77</v>
          </cell>
        </row>
        <row r="14">
          <cell r="C14">
            <v>0.18409090909090908</v>
          </cell>
          <cell r="D14">
            <v>0.49</v>
          </cell>
          <cell r="E14" t="str">
            <v>Dir Upper</v>
          </cell>
          <cell r="F14">
            <v>0.17821118012422357</v>
          </cell>
          <cell r="G14">
            <v>0.87</v>
          </cell>
          <cell r="I14">
            <v>0.19918462434478745</v>
          </cell>
          <cell r="J14">
            <v>0.95</v>
          </cell>
          <cell r="L14">
            <v>0.13764482831261851</v>
          </cell>
          <cell r="M14">
            <v>0.78</v>
          </cell>
        </row>
        <row r="15">
          <cell r="C15">
            <v>0.14693877551020407</v>
          </cell>
          <cell r="D15">
            <v>0.5</v>
          </cell>
          <cell r="E15" t="str">
            <v>Kohat</v>
          </cell>
          <cell r="F15">
            <v>0.63819838056680178</v>
          </cell>
          <cell r="G15">
            <v>0.87</v>
          </cell>
          <cell r="I15">
            <v>0.6000562008242788</v>
          </cell>
          <cell r="J15">
            <v>0.95</v>
          </cell>
          <cell r="L15">
            <v>0.33679833679833693</v>
          </cell>
          <cell r="M15">
            <v>0.81</v>
          </cell>
        </row>
        <row r="16">
          <cell r="C16">
            <v>0.74429065743944633</v>
          </cell>
          <cell r="D16">
            <v>0.52</v>
          </cell>
          <cell r="E16" t="str">
            <v>Dir Lower</v>
          </cell>
          <cell r="F16">
            <v>0.10658653846153845</v>
          </cell>
          <cell r="G16">
            <v>0.89</v>
          </cell>
          <cell r="I16">
            <v>0.15132127955493752</v>
          </cell>
          <cell r="J16">
            <v>0.95</v>
          </cell>
          <cell r="L16">
            <v>0.3113513513513515</v>
          </cell>
          <cell r="M16">
            <v>0.82</v>
          </cell>
        </row>
        <row r="17">
          <cell r="C17">
            <v>0.70179445350734093</v>
          </cell>
          <cell r="D17">
            <v>0.53</v>
          </cell>
          <cell r="E17" t="str">
            <v>Mansehra</v>
          </cell>
          <cell r="F17">
            <v>0.94370487804878067</v>
          </cell>
          <cell r="G17">
            <v>0.91</v>
          </cell>
          <cell r="I17">
            <v>8.2036674381342364E-2</v>
          </cell>
          <cell r="J17">
            <v>0.95</v>
          </cell>
          <cell r="L17">
            <v>0.2865789473684211</v>
          </cell>
          <cell r="M17">
            <v>0.83</v>
          </cell>
        </row>
        <row r="18">
          <cell r="C18">
            <v>0.50311804008908667</v>
          </cell>
          <cell r="D18">
            <v>0.55000000000000004</v>
          </cell>
          <cell r="E18" t="str">
            <v>Swat</v>
          </cell>
          <cell r="F18">
            <v>0.12409328063241107</v>
          </cell>
          <cell r="G18">
            <v>0.91</v>
          </cell>
          <cell r="I18">
            <v>0.1747313520075538</v>
          </cell>
          <cell r="J18">
            <v>0.96</v>
          </cell>
          <cell r="L18">
            <v>0.41850362027353166</v>
          </cell>
          <cell r="M18">
            <v>0.85</v>
          </cell>
        </row>
        <row r="19">
          <cell r="C19">
            <v>0.20543478260869569</v>
          </cell>
          <cell r="D19">
            <v>0.55000000000000004</v>
          </cell>
          <cell r="E19" t="str">
            <v>Haripur</v>
          </cell>
          <cell r="F19">
            <v>7.5116279069767436E-2</v>
          </cell>
          <cell r="G19">
            <v>0.92</v>
          </cell>
          <cell r="I19">
            <v>0.14430379746835448</v>
          </cell>
          <cell r="J19">
            <v>0.96</v>
          </cell>
          <cell r="L19">
            <v>0.16842681258549935</v>
          </cell>
          <cell r="M19">
            <v>0.87</v>
          </cell>
        </row>
        <row r="20">
          <cell r="C20">
            <v>0.12251308900523561</v>
          </cell>
          <cell r="D20">
            <v>0.56000000000000005</v>
          </cell>
          <cell r="E20" t="str">
            <v>Swabi</v>
          </cell>
          <cell r="F20">
            <v>0.11538714991762773</v>
          </cell>
          <cell r="G20">
            <v>0.95</v>
          </cell>
          <cell r="I20">
            <v>0.19731543624161066</v>
          </cell>
          <cell r="J20">
            <v>0.96</v>
          </cell>
          <cell r="L20">
            <v>0.25247524752475253</v>
          </cell>
          <cell r="M20">
            <v>0.87</v>
          </cell>
        </row>
        <row r="21">
          <cell r="C21">
            <v>0.24206896551724139</v>
          </cell>
          <cell r="D21">
            <v>0.61</v>
          </cell>
          <cell r="E21" t="str">
            <v>Abbotabad</v>
          </cell>
          <cell r="F21">
            <v>0.21640927510130573</v>
          </cell>
          <cell r="G21">
            <v>0.96</v>
          </cell>
          <cell r="I21">
            <v>0.23839611178614833</v>
          </cell>
          <cell r="J21">
            <v>0.96</v>
          </cell>
          <cell r="L21">
            <v>0.20900896796042959</v>
          </cell>
          <cell r="M21">
            <v>0.88</v>
          </cell>
        </row>
        <row r="22">
          <cell r="C22">
            <v>1.0260700389105057</v>
          </cell>
          <cell r="D22">
            <v>0.61</v>
          </cell>
          <cell r="E22" t="str">
            <v>Mardan</v>
          </cell>
          <cell r="F22">
            <v>0.11674665974834612</v>
          </cell>
          <cell r="G22">
            <v>0.96</v>
          </cell>
          <cell r="I22">
            <v>0.15157894736842101</v>
          </cell>
          <cell r="J22">
            <v>0.96</v>
          </cell>
          <cell r="L22">
            <v>0.15456835356079685</v>
          </cell>
          <cell r="M22">
            <v>0.91</v>
          </cell>
        </row>
        <row r="23">
          <cell r="C23">
            <v>0.21267123287671233</v>
          </cell>
          <cell r="D23">
            <v>0.62</v>
          </cell>
          <cell r="E23" t="str">
            <v>Malakand</v>
          </cell>
          <cell r="F23">
            <v>0.58010105649977051</v>
          </cell>
          <cell r="G23">
            <v>0.98</v>
          </cell>
          <cell r="I23">
            <v>0.13294232649071375</v>
          </cell>
          <cell r="J23">
            <v>0.96</v>
          </cell>
          <cell r="L23">
            <v>0.14699266503667477</v>
          </cell>
          <cell r="M23">
            <v>0.91</v>
          </cell>
        </row>
        <row r="24">
          <cell r="C24">
            <v>1.6481707317073169</v>
          </cell>
          <cell r="D24">
            <v>0.65</v>
          </cell>
          <cell r="E24" t="str">
            <v>Charsada</v>
          </cell>
          <cell r="F24">
            <v>0.1727796213156354</v>
          </cell>
          <cell r="G24">
            <v>0.99</v>
          </cell>
          <cell r="I24">
            <v>0.14055083504248458</v>
          </cell>
          <cell r="J24">
            <v>0.96</v>
          </cell>
          <cell r="L24">
            <v>0.28093039772727274</v>
          </cell>
          <cell r="M24">
            <v>0.92</v>
          </cell>
        </row>
        <row r="25">
          <cell r="C25">
            <v>0.15254237288135591</v>
          </cell>
          <cell r="D25">
            <v>0.67</v>
          </cell>
          <cell r="E25" t="str">
            <v>Chitral</v>
          </cell>
          <cell r="F25">
            <v>0.10501657458563535</v>
          </cell>
          <cell r="G25">
            <v>1</v>
          </cell>
          <cell r="I25">
            <v>0.20640668523676883</v>
          </cell>
          <cell r="J25">
            <v>0.97</v>
          </cell>
          <cell r="L25">
            <v>0.385284280936455</v>
          </cell>
          <cell r="M25">
            <v>0.93</v>
          </cell>
        </row>
        <row r="26">
          <cell r="C26">
            <v>0.12434210526315791</v>
          </cell>
          <cell r="D26">
            <v>0.68</v>
          </cell>
          <cell r="E26" t="str">
            <v>Nowshera</v>
          </cell>
          <cell r="F26">
            <v>6.928603104212859E-2</v>
          </cell>
          <cell r="G26">
            <v>1</v>
          </cell>
          <cell r="I26">
            <v>1.0304461526269917</v>
          </cell>
          <cell r="J26">
            <v>0.97</v>
          </cell>
          <cell r="L26">
            <v>0.35981186307812901</v>
          </cell>
          <cell r="M26">
            <v>0.97</v>
          </cell>
        </row>
        <row r="27">
          <cell r="C27">
            <v>0.75042253521126756</v>
          </cell>
          <cell r="D27">
            <v>0.75</v>
          </cell>
          <cell r="E27" t="str">
            <v>Peshawar</v>
          </cell>
          <cell r="F27">
            <v>0.46738514932870556</v>
          </cell>
          <cell r="G27">
            <v>1</v>
          </cell>
          <cell r="I27">
            <v>0.2195715896279595</v>
          </cell>
          <cell r="J27">
            <v>0.97</v>
          </cell>
        </row>
        <row r="28">
          <cell r="C28">
            <v>0.29128630705394193</v>
          </cell>
          <cell r="D28">
            <v>0.77</v>
          </cell>
          <cell r="I28">
            <v>0.1443770082113531</v>
          </cell>
          <cell r="J28">
            <v>0.97</v>
          </cell>
        </row>
        <row r="29">
          <cell r="C29">
            <v>0.14907975460122699</v>
          </cell>
          <cell r="D29">
            <v>0.85</v>
          </cell>
          <cell r="I29">
            <v>0.20928792569659446</v>
          </cell>
          <cell r="J29">
            <v>0.98</v>
          </cell>
        </row>
        <row r="30">
          <cell r="C30">
            <v>0.37981651376146786</v>
          </cell>
          <cell r="D30">
            <v>0.94</v>
          </cell>
          <cell r="I30">
            <v>0.20426332288401258</v>
          </cell>
          <cell r="J30">
            <v>0.98</v>
          </cell>
        </row>
        <row r="31">
          <cell r="I31">
            <v>0.20049875311720694</v>
          </cell>
          <cell r="J31">
            <v>0.98</v>
          </cell>
        </row>
        <row r="32">
          <cell r="I32">
            <v>0.18564356435643575</v>
          </cell>
          <cell r="J32">
            <v>0.99</v>
          </cell>
        </row>
        <row r="33">
          <cell r="I33">
            <v>0.10974881044594448</v>
          </cell>
          <cell r="J33">
            <v>0.99</v>
          </cell>
        </row>
        <row r="34">
          <cell r="I34">
            <v>0.19426229508196727</v>
          </cell>
          <cell r="J34">
            <v>1</v>
          </cell>
        </row>
        <row r="35">
          <cell r="I35">
            <v>0.11949017525225709</v>
          </cell>
          <cell r="J35">
            <v>1</v>
          </cell>
        </row>
        <row r="36">
          <cell r="I36">
            <v>0.18848722986247549</v>
          </cell>
          <cell r="J36">
            <v>1</v>
          </cell>
        </row>
        <row r="37">
          <cell r="I37">
            <v>0.16610674037848183</v>
          </cell>
          <cell r="J37">
            <v>1</v>
          </cell>
        </row>
        <row r="38">
          <cell r="I38">
            <v>0.13280776228016983</v>
          </cell>
          <cell r="J38">
            <v>1</v>
          </cell>
        </row>
      </sheetData>
      <sheetData sheetId="40">
        <row r="1">
          <cell r="B1" t="str">
            <v>Balochistan</v>
          </cell>
          <cell r="E1" t="str">
            <v>Khyber Pakhtunkwa</v>
          </cell>
          <cell r="H1" t="str">
            <v>Punjab</v>
          </cell>
          <cell r="K1" t="str">
            <v>Sindh</v>
          </cell>
        </row>
        <row r="3">
          <cell r="C3">
            <v>132.73400000000001</v>
          </cell>
          <cell r="D3">
            <v>0.3</v>
          </cell>
          <cell r="F3">
            <v>156.40899999999999</v>
          </cell>
          <cell r="G3">
            <v>0.06</v>
          </cell>
          <cell r="I3">
            <v>352.613</v>
          </cell>
          <cell r="J3">
            <v>0.88</v>
          </cell>
          <cell r="L3">
            <v>200</v>
          </cell>
          <cell r="M3">
            <v>0.46</v>
          </cell>
        </row>
        <row r="4">
          <cell r="C4">
            <v>69.894999999999996</v>
          </cell>
          <cell r="D4">
            <v>0.3</v>
          </cell>
          <cell r="F4">
            <v>249.68</v>
          </cell>
          <cell r="G4">
            <v>0.24</v>
          </cell>
          <cell r="I4">
            <v>537.55799999999999</v>
          </cell>
          <cell r="J4">
            <v>0.89</v>
          </cell>
          <cell r="L4">
            <v>131.32499999999999</v>
          </cell>
          <cell r="M4">
            <v>0.48</v>
          </cell>
        </row>
        <row r="5">
          <cell r="C5">
            <v>157.26400000000001</v>
          </cell>
          <cell r="D5">
            <v>0.32</v>
          </cell>
          <cell r="F5">
            <v>181.36699999999999</v>
          </cell>
          <cell r="G5">
            <v>0.49</v>
          </cell>
          <cell r="I5">
            <v>52.661999999999999</v>
          </cell>
          <cell r="J5">
            <v>0.91</v>
          </cell>
          <cell r="L5">
            <v>99.147999999999996</v>
          </cell>
          <cell r="M5">
            <v>0.51</v>
          </cell>
        </row>
        <row r="6">
          <cell r="C6">
            <v>0</v>
          </cell>
          <cell r="D6">
            <v>0.32</v>
          </cell>
          <cell r="F6">
            <v>228.095</v>
          </cell>
          <cell r="G6">
            <v>0.5</v>
          </cell>
          <cell r="I6">
            <v>333.83100000000002</v>
          </cell>
          <cell r="J6">
            <v>0.92</v>
          </cell>
          <cell r="L6">
            <v>23.779</v>
          </cell>
          <cell r="M6">
            <v>0.64</v>
          </cell>
        </row>
        <row r="7">
          <cell r="C7">
            <v>92.12</v>
          </cell>
          <cell r="D7">
            <v>0.33</v>
          </cell>
          <cell r="F7">
            <v>258.98599999999999</v>
          </cell>
          <cell r="G7">
            <v>0.56999999999999995</v>
          </cell>
          <cell r="I7">
            <v>192.49799999999999</v>
          </cell>
          <cell r="J7">
            <v>0.93</v>
          </cell>
          <cell r="L7">
            <v>0.224</v>
          </cell>
          <cell r="M7">
            <v>0.65</v>
          </cell>
        </row>
        <row r="8">
          <cell r="C8">
            <v>102.21899999999999</v>
          </cell>
          <cell r="D8">
            <v>0.34</v>
          </cell>
          <cell r="F8">
            <v>191.54</v>
          </cell>
          <cell r="G8">
            <v>0.6</v>
          </cell>
          <cell r="I8">
            <v>80.168000000000006</v>
          </cell>
          <cell r="J8">
            <v>0.93</v>
          </cell>
          <cell r="L8">
            <v>87.477999999999994</v>
          </cell>
          <cell r="M8">
            <v>0.66</v>
          </cell>
        </row>
        <row r="9">
          <cell r="C9">
            <v>56.686999999999998</v>
          </cell>
          <cell r="D9">
            <v>0.45</v>
          </cell>
          <cell r="F9">
            <v>179.57599999999999</v>
          </cell>
          <cell r="G9">
            <v>0.63</v>
          </cell>
          <cell r="I9">
            <v>189.99700000000001</v>
          </cell>
          <cell r="J9">
            <v>0.94</v>
          </cell>
          <cell r="L9">
            <v>45</v>
          </cell>
          <cell r="M9">
            <v>0.66</v>
          </cell>
        </row>
        <row r="10">
          <cell r="C10">
            <v>121.83</v>
          </cell>
          <cell r="D10">
            <v>0.45</v>
          </cell>
          <cell r="F10">
            <v>325.75</v>
          </cell>
          <cell r="G10">
            <v>0.68</v>
          </cell>
          <cell r="I10">
            <v>324.70299999999997</v>
          </cell>
          <cell r="J10">
            <v>0.94</v>
          </cell>
          <cell r="L10">
            <v>41.121000000000002</v>
          </cell>
          <cell r="M10">
            <v>0.67</v>
          </cell>
        </row>
        <row r="11">
          <cell r="C11">
            <v>227.50800000000001</v>
          </cell>
          <cell r="D11">
            <v>0.48</v>
          </cell>
          <cell r="F11">
            <v>308.06599999999997</v>
          </cell>
          <cell r="G11">
            <v>0.68</v>
          </cell>
          <cell r="I11">
            <v>143.119</v>
          </cell>
          <cell r="J11">
            <v>0.95</v>
          </cell>
          <cell r="L11">
            <v>170</v>
          </cell>
          <cell r="M11">
            <v>0.68</v>
          </cell>
        </row>
        <row r="12">
          <cell r="C12">
            <v>412.65199999999999</v>
          </cell>
          <cell r="D12">
            <v>0.49</v>
          </cell>
          <cell r="F12">
            <v>109.78100000000001</v>
          </cell>
          <cell r="G12">
            <v>0.83</v>
          </cell>
          <cell r="I12">
            <v>386.87900000000002</v>
          </cell>
          <cell r="J12">
            <v>0.95</v>
          </cell>
          <cell r="L12">
            <v>105</v>
          </cell>
          <cell r="M12">
            <v>0.69</v>
          </cell>
        </row>
        <row r="13">
          <cell r="C13">
            <v>86.409000000000006</v>
          </cell>
          <cell r="D13">
            <v>0.49</v>
          </cell>
          <cell r="F13">
            <v>105.252</v>
          </cell>
          <cell r="G13">
            <v>0.84</v>
          </cell>
          <cell r="I13">
            <v>110.976</v>
          </cell>
          <cell r="J13">
            <v>0.95</v>
          </cell>
          <cell r="L13">
            <v>72.683999999999997</v>
          </cell>
          <cell r="M13">
            <v>0.77</v>
          </cell>
        </row>
        <row r="14">
          <cell r="C14">
            <v>309.12200000000001</v>
          </cell>
          <cell r="D14">
            <v>0.49</v>
          </cell>
          <cell r="F14">
            <v>189.727</v>
          </cell>
          <cell r="G14">
            <v>0.87</v>
          </cell>
          <cell r="I14">
            <v>245.899</v>
          </cell>
          <cell r="J14">
            <v>0.95</v>
          </cell>
          <cell r="L14">
            <v>114.64400000000001</v>
          </cell>
          <cell r="M14">
            <v>0.78</v>
          </cell>
        </row>
        <row r="15">
          <cell r="C15">
            <v>237.13900000000001</v>
          </cell>
          <cell r="D15">
            <v>0.5</v>
          </cell>
          <cell r="F15">
            <v>75.95</v>
          </cell>
          <cell r="G15">
            <v>0.87</v>
          </cell>
          <cell r="I15">
            <v>37.204999999999998</v>
          </cell>
          <cell r="J15">
            <v>0.95</v>
          </cell>
          <cell r="L15">
            <v>133.482</v>
          </cell>
          <cell r="M15">
            <v>0.81</v>
          </cell>
        </row>
        <row r="16">
          <cell r="C16">
            <v>0</v>
          </cell>
          <cell r="D16">
            <v>0.52</v>
          </cell>
          <cell r="F16">
            <v>122.35</v>
          </cell>
          <cell r="G16">
            <v>0.89</v>
          </cell>
          <cell r="I16">
            <v>8.1340000000000003</v>
          </cell>
          <cell r="J16">
            <v>0.95</v>
          </cell>
          <cell r="L16">
            <v>3.8639999999999999</v>
          </cell>
          <cell r="M16">
            <v>0.82</v>
          </cell>
        </row>
        <row r="17">
          <cell r="C17">
            <v>0</v>
          </cell>
          <cell r="D17">
            <v>0.53</v>
          </cell>
          <cell r="F17">
            <v>211.64</v>
          </cell>
          <cell r="G17">
            <v>0.91</v>
          </cell>
          <cell r="I17">
            <v>237.83699999999999</v>
          </cell>
          <cell r="J17">
            <v>0.95</v>
          </cell>
          <cell r="L17">
            <v>22</v>
          </cell>
          <cell r="M17">
            <v>0.83</v>
          </cell>
        </row>
        <row r="18">
          <cell r="C18">
            <v>0</v>
          </cell>
          <cell r="D18">
            <v>0.55000000000000004</v>
          </cell>
          <cell r="F18">
            <v>123.32299999999999</v>
          </cell>
          <cell r="G18">
            <v>0.91</v>
          </cell>
          <cell r="I18">
            <v>116.751</v>
          </cell>
          <cell r="J18">
            <v>0.96</v>
          </cell>
          <cell r="L18">
            <v>1.1299999999999999</v>
          </cell>
          <cell r="M18">
            <v>0.85</v>
          </cell>
        </row>
        <row r="19">
          <cell r="C19">
            <v>164.82400000000001</v>
          </cell>
          <cell r="D19">
            <v>0.55000000000000004</v>
          </cell>
          <cell r="F19">
            <v>158.02000000000001</v>
          </cell>
          <cell r="G19">
            <v>0.92</v>
          </cell>
          <cell r="I19">
            <v>157.40700000000001</v>
          </cell>
          <cell r="J19">
            <v>0.96</v>
          </cell>
          <cell r="L19">
            <v>103.21599999999999</v>
          </cell>
          <cell r="M19">
            <v>0.87</v>
          </cell>
        </row>
        <row r="20">
          <cell r="C20">
            <v>144.02000000000001</v>
          </cell>
          <cell r="D20">
            <v>0.56000000000000005</v>
          </cell>
          <cell r="F20">
            <v>100.386</v>
          </cell>
          <cell r="G20">
            <v>0.95</v>
          </cell>
          <cell r="I20">
            <v>219.75299999999999</v>
          </cell>
          <cell r="J20">
            <v>0.96</v>
          </cell>
          <cell r="L20">
            <v>40.097999999999999</v>
          </cell>
          <cell r="M20">
            <v>0.87</v>
          </cell>
        </row>
        <row r="21">
          <cell r="C21">
            <v>112.898</v>
          </cell>
          <cell r="D21">
            <v>0.61</v>
          </cell>
          <cell r="F21">
            <v>196.161</v>
          </cell>
          <cell r="G21">
            <v>0.96</v>
          </cell>
          <cell r="I21">
            <v>328.173</v>
          </cell>
          <cell r="J21">
            <v>0.96</v>
          </cell>
          <cell r="L21">
            <v>14.89</v>
          </cell>
          <cell r="M21">
            <v>0.88</v>
          </cell>
        </row>
        <row r="22">
          <cell r="C22">
            <v>0</v>
          </cell>
          <cell r="D22">
            <v>0.61</v>
          </cell>
          <cell r="F22">
            <v>49.850999999999999</v>
          </cell>
          <cell r="G22">
            <v>0.96</v>
          </cell>
          <cell r="I22">
            <v>124.453</v>
          </cell>
          <cell r="J22">
            <v>0.96</v>
          </cell>
          <cell r="L22">
            <v>184.08699999999999</v>
          </cell>
          <cell r="M22">
            <v>0.91</v>
          </cell>
        </row>
        <row r="23">
          <cell r="C23">
            <v>97.049000000000007</v>
          </cell>
          <cell r="D23">
            <v>0.62</v>
          </cell>
          <cell r="F23">
            <v>81.05</v>
          </cell>
          <cell r="G23">
            <v>0.98</v>
          </cell>
          <cell r="I23">
            <v>196.893</v>
          </cell>
          <cell r="J23">
            <v>0.96</v>
          </cell>
          <cell r="L23">
            <v>30</v>
          </cell>
          <cell r="M23">
            <v>0.91</v>
          </cell>
        </row>
        <row r="24">
          <cell r="C24">
            <v>0</v>
          </cell>
          <cell r="D24">
            <v>0.65</v>
          </cell>
          <cell r="F24">
            <v>16.966000000000001</v>
          </cell>
          <cell r="G24">
            <v>0.99</v>
          </cell>
          <cell r="I24">
            <v>185.042</v>
          </cell>
          <cell r="J24">
            <v>0.96</v>
          </cell>
          <cell r="L24">
            <v>0.79100000000000004</v>
          </cell>
          <cell r="M24">
            <v>0.92</v>
          </cell>
        </row>
        <row r="25">
          <cell r="C25">
            <v>197.06399999999999</v>
          </cell>
          <cell r="D25">
            <v>0.67</v>
          </cell>
          <cell r="F25">
            <v>259.86900000000003</v>
          </cell>
          <cell r="G25">
            <v>1</v>
          </cell>
          <cell r="I25">
            <v>103.95399999999999</v>
          </cell>
          <cell r="J25">
            <v>0.97</v>
          </cell>
          <cell r="L25">
            <v>60</v>
          </cell>
          <cell r="M25">
            <v>0.93</v>
          </cell>
        </row>
        <row r="26">
          <cell r="C26">
            <v>135.446</v>
          </cell>
          <cell r="D26">
            <v>0.68</v>
          </cell>
          <cell r="F26">
            <v>51.701999999999998</v>
          </cell>
          <cell r="G26">
            <v>1</v>
          </cell>
          <cell r="I26">
            <v>292.34199999999998</v>
          </cell>
          <cell r="J26">
            <v>0.97</v>
          </cell>
          <cell r="L26">
            <v>9.7620000000000005</v>
          </cell>
          <cell r="M26">
            <v>0.97</v>
          </cell>
        </row>
        <row r="27">
          <cell r="C27">
            <v>0</v>
          </cell>
          <cell r="D27">
            <v>0.75</v>
          </cell>
          <cell r="F27">
            <v>0</v>
          </cell>
          <cell r="G27">
            <v>1</v>
          </cell>
          <cell r="I27">
            <v>56.863</v>
          </cell>
          <cell r="J27">
            <v>0.97</v>
          </cell>
        </row>
        <row r="28">
          <cell r="C28">
            <v>50.408000000000001</v>
          </cell>
          <cell r="D28">
            <v>0.77</v>
          </cell>
          <cell r="I28">
            <v>85.822999999999993</v>
          </cell>
          <cell r="J28">
            <v>0.97</v>
          </cell>
        </row>
        <row r="29">
          <cell r="C29">
            <v>288.65699999999998</v>
          </cell>
          <cell r="D29">
            <v>0.85</v>
          </cell>
          <cell r="I29">
            <v>127.751</v>
          </cell>
          <cell r="J29">
            <v>0.98</v>
          </cell>
        </row>
        <row r="30">
          <cell r="C30">
            <v>204.565</v>
          </cell>
          <cell r="D30">
            <v>0.94</v>
          </cell>
          <cell r="I30">
            <v>343.738</v>
          </cell>
          <cell r="J30">
            <v>0.98</v>
          </cell>
        </row>
        <row r="31">
          <cell r="I31">
            <v>142.45500000000001</v>
          </cell>
          <cell r="J31">
            <v>0.98</v>
          </cell>
        </row>
        <row r="32">
          <cell r="I32">
            <v>96.727000000000004</v>
          </cell>
          <cell r="J32">
            <v>0.99</v>
          </cell>
        </row>
        <row r="33">
          <cell r="I33">
            <v>164.63800000000001</v>
          </cell>
          <cell r="J33">
            <v>0.99</v>
          </cell>
        </row>
        <row r="34">
          <cell r="I34">
            <v>113.90600000000001</v>
          </cell>
          <cell r="J34">
            <v>1</v>
          </cell>
        </row>
        <row r="35">
          <cell r="I35">
            <v>246.06800000000001</v>
          </cell>
          <cell r="J35">
            <v>1</v>
          </cell>
        </row>
        <row r="36">
          <cell r="I36">
            <v>371.536</v>
          </cell>
          <cell r="J36">
            <v>1</v>
          </cell>
        </row>
        <row r="37">
          <cell r="I37">
            <v>186.66300000000001</v>
          </cell>
          <cell r="J37">
            <v>1</v>
          </cell>
        </row>
        <row r="38">
          <cell r="I38">
            <v>482.28399999999999</v>
          </cell>
          <cell r="J38">
            <v>1</v>
          </cell>
        </row>
      </sheetData>
      <sheetData sheetId="41">
        <row r="1">
          <cell r="B1" t="str">
            <v>Balochistan</v>
          </cell>
          <cell r="E1" t="str">
            <v>Khyber Pakhtunkwa</v>
          </cell>
          <cell r="H1" t="str">
            <v>Punjab</v>
          </cell>
          <cell r="K1" t="str">
            <v>Sindh</v>
          </cell>
        </row>
        <row r="3">
          <cell r="C3">
            <v>141.85919936758896</v>
          </cell>
          <cell r="D3">
            <v>0.3</v>
          </cell>
          <cell r="E3" t="str">
            <v>Tor Ghar</v>
          </cell>
          <cell r="F3">
            <v>24.149014467084641</v>
          </cell>
          <cell r="G3">
            <v>0.06</v>
          </cell>
          <cell r="I3">
            <v>40.352485189612537</v>
          </cell>
          <cell r="J3">
            <v>0.88</v>
          </cell>
          <cell r="L3">
            <v>63.491527033719713</v>
          </cell>
          <cell r="M3">
            <v>0.46</v>
          </cell>
        </row>
        <row r="4">
          <cell r="C4">
            <v>20.226402317183268</v>
          </cell>
          <cell r="D4">
            <v>0.3</v>
          </cell>
          <cell r="E4" t="str">
            <v>Kohistan</v>
          </cell>
          <cell r="F4">
            <v>48.346599750406959</v>
          </cell>
          <cell r="G4">
            <v>0.24</v>
          </cell>
          <cell r="I4">
            <v>60.156171815541043</v>
          </cell>
          <cell r="J4">
            <v>0.89</v>
          </cell>
          <cell r="L4">
            <v>131.32499999999999</v>
          </cell>
          <cell r="M4">
            <v>0.48</v>
          </cell>
        </row>
        <row r="5">
          <cell r="C5">
            <v>43.619047619047613</v>
          </cell>
          <cell r="D5">
            <v>0.32</v>
          </cell>
          <cell r="E5" t="str">
            <v>Shangla</v>
          </cell>
          <cell r="F5">
            <v>75.017369124668434</v>
          </cell>
          <cell r="G5">
            <v>0.49</v>
          </cell>
          <cell r="I5">
            <v>52.401918841759695</v>
          </cell>
          <cell r="J5">
            <v>0.91</v>
          </cell>
          <cell r="L5">
            <v>99.147999999999996</v>
          </cell>
          <cell r="M5">
            <v>0.51</v>
          </cell>
        </row>
        <row r="6">
          <cell r="C6">
            <v>17.454778156996582</v>
          </cell>
          <cell r="D6">
            <v>0.32</v>
          </cell>
          <cell r="E6" t="str">
            <v>Lakki Marwat</v>
          </cell>
          <cell r="F6">
            <v>43.460472351794095</v>
          </cell>
          <cell r="G6">
            <v>0.5</v>
          </cell>
          <cell r="I6">
            <v>42.434011894264152</v>
          </cell>
          <cell r="J6">
            <v>0.92</v>
          </cell>
          <cell r="L6">
            <v>23.779</v>
          </cell>
          <cell r="M6">
            <v>0.64</v>
          </cell>
        </row>
        <row r="7">
          <cell r="C7">
            <v>12.037617554858935</v>
          </cell>
          <cell r="D7">
            <v>0.33</v>
          </cell>
          <cell r="E7" t="str">
            <v>Battagram</v>
          </cell>
          <cell r="F7">
            <v>33.270882340425516</v>
          </cell>
          <cell r="G7">
            <v>0.56999999999999995</v>
          </cell>
          <cell r="I7">
            <v>255.24016845646119</v>
          </cell>
          <cell r="J7">
            <v>0.93</v>
          </cell>
          <cell r="L7">
            <v>0.224</v>
          </cell>
          <cell r="M7">
            <v>0.65</v>
          </cell>
        </row>
        <row r="8">
          <cell r="C8">
            <v>0</v>
          </cell>
          <cell r="D8">
            <v>0.34</v>
          </cell>
          <cell r="E8" t="str">
            <v>Bannu</v>
          </cell>
          <cell r="F8">
            <v>17.181662746987957</v>
          </cell>
          <cell r="G8">
            <v>0.6</v>
          </cell>
          <cell r="I8">
            <v>41.331083090886963</v>
          </cell>
          <cell r="J8">
            <v>0.93</v>
          </cell>
          <cell r="L8">
            <v>87.477999999999994</v>
          </cell>
          <cell r="M8">
            <v>0.66</v>
          </cell>
        </row>
        <row r="9">
          <cell r="C9">
            <v>56.265132415902137</v>
          </cell>
          <cell r="D9">
            <v>0.45</v>
          </cell>
          <cell r="E9" t="str">
            <v>Karak</v>
          </cell>
          <cell r="F9">
            <v>34.406581950534019</v>
          </cell>
          <cell r="G9">
            <v>0.63</v>
          </cell>
          <cell r="I9">
            <v>41.341652386573763</v>
          </cell>
          <cell r="J9">
            <v>0.94</v>
          </cell>
          <cell r="L9">
            <v>45</v>
          </cell>
          <cell r="M9">
            <v>0.66</v>
          </cell>
        </row>
        <row r="10">
          <cell r="C10">
            <v>76.244200486618013</v>
          </cell>
          <cell r="D10">
            <v>0.45</v>
          </cell>
          <cell r="E10" t="str">
            <v>DI Khan</v>
          </cell>
          <cell r="F10">
            <v>34.821526629312231</v>
          </cell>
          <cell r="G10">
            <v>0.68</v>
          </cell>
          <cell r="I10">
            <v>87.902297968574615</v>
          </cell>
          <cell r="J10">
            <v>0.94</v>
          </cell>
          <cell r="L10">
            <v>41.121000000000002</v>
          </cell>
          <cell r="M10">
            <v>0.67</v>
          </cell>
        </row>
        <row r="11">
          <cell r="C11">
            <v>2.0204081632653059</v>
          </cell>
          <cell r="D11">
            <v>0.48</v>
          </cell>
          <cell r="E11" t="str">
            <v>Tank</v>
          </cell>
          <cell r="F11">
            <v>14.023759777777775</v>
          </cell>
          <cell r="G11">
            <v>0.68</v>
          </cell>
          <cell r="I11">
            <v>27.468026060095475</v>
          </cell>
          <cell r="J11">
            <v>0.95</v>
          </cell>
          <cell r="L11">
            <v>170</v>
          </cell>
          <cell r="M11">
            <v>0.68</v>
          </cell>
        </row>
        <row r="12">
          <cell r="C12">
            <v>140.41856300940441</v>
          </cell>
          <cell r="D12">
            <v>0.49</v>
          </cell>
          <cell r="E12" t="str">
            <v>Hangu</v>
          </cell>
          <cell r="F12">
            <v>41.665681196120694</v>
          </cell>
          <cell r="G12">
            <v>0.83</v>
          </cell>
          <cell r="I12">
            <v>67.449239791200569</v>
          </cell>
          <cell r="J12">
            <v>0.95</v>
          </cell>
          <cell r="L12">
            <v>105</v>
          </cell>
          <cell r="M12">
            <v>0.69</v>
          </cell>
        </row>
        <row r="13">
          <cell r="C13">
            <v>15.234305923961093</v>
          </cell>
          <cell r="D13">
            <v>0.49</v>
          </cell>
          <cell r="E13" t="str">
            <v>Buner</v>
          </cell>
          <cell r="F13">
            <v>34.09103697749196</v>
          </cell>
          <cell r="G13">
            <v>0.84</v>
          </cell>
          <cell r="I13">
            <v>35.721015089733321</v>
          </cell>
          <cell r="J13">
            <v>0.95</v>
          </cell>
          <cell r="L13">
            <v>72.683999999999997</v>
          </cell>
          <cell r="M13">
            <v>0.77</v>
          </cell>
        </row>
        <row r="14">
          <cell r="C14">
            <v>77.755681818181827</v>
          </cell>
          <cell r="D14">
            <v>0.49</v>
          </cell>
          <cell r="E14" t="str">
            <v>Dir Upper</v>
          </cell>
          <cell r="F14">
            <v>38.274945291925462</v>
          </cell>
          <cell r="G14">
            <v>0.87</v>
          </cell>
          <cell r="I14">
            <v>113.68737589691322</v>
          </cell>
          <cell r="J14">
            <v>0.95</v>
          </cell>
          <cell r="L14">
            <v>114.64400000000001</v>
          </cell>
          <cell r="M14">
            <v>0.78</v>
          </cell>
        </row>
        <row r="15">
          <cell r="C15">
            <v>97.239740544217653</v>
          </cell>
          <cell r="D15">
            <v>0.5</v>
          </cell>
          <cell r="E15" t="str">
            <v>Kohat</v>
          </cell>
          <cell r="F15">
            <v>23.183926422064772</v>
          </cell>
          <cell r="G15">
            <v>0.87</v>
          </cell>
          <cell r="I15">
            <v>12.969735313475718</v>
          </cell>
          <cell r="J15">
            <v>0.95</v>
          </cell>
          <cell r="L15">
            <v>133.482</v>
          </cell>
          <cell r="M15">
            <v>0.81</v>
          </cell>
        </row>
        <row r="16">
          <cell r="C16">
            <v>16.176010380622834</v>
          </cell>
          <cell r="D16">
            <v>0.52</v>
          </cell>
          <cell r="E16" t="str">
            <v>Dir Lower</v>
          </cell>
          <cell r="F16">
            <v>37.154939903846156</v>
          </cell>
          <cell r="G16">
            <v>0.89</v>
          </cell>
          <cell r="I16">
            <v>45.248036978828665</v>
          </cell>
          <cell r="J16">
            <v>0.95</v>
          </cell>
          <cell r="L16">
            <v>3.8639999999999999</v>
          </cell>
          <cell r="M16">
            <v>0.82</v>
          </cell>
        </row>
        <row r="17">
          <cell r="C17">
            <v>3.2789559543230018</v>
          </cell>
          <cell r="D17">
            <v>0.53</v>
          </cell>
          <cell r="E17" t="str">
            <v>Mansehra</v>
          </cell>
          <cell r="F17">
            <v>42.330130526829244</v>
          </cell>
          <cell r="G17">
            <v>0.91</v>
          </cell>
          <cell r="I17">
            <v>38.48430212658004</v>
          </cell>
          <cell r="J17">
            <v>0.95</v>
          </cell>
          <cell r="L17">
            <v>22</v>
          </cell>
          <cell r="M17">
            <v>0.83</v>
          </cell>
        </row>
        <row r="18">
          <cell r="C18">
            <v>13.489055679287304</v>
          </cell>
          <cell r="D18">
            <v>0.55000000000000004</v>
          </cell>
          <cell r="E18" t="str">
            <v>Swat</v>
          </cell>
          <cell r="F18">
            <v>22.05851192252964</v>
          </cell>
          <cell r="G18">
            <v>0.91</v>
          </cell>
          <cell r="I18">
            <v>31.832934933681088</v>
          </cell>
          <cell r="J18">
            <v>0.96</v>
          </cell>
          <cell r="L18">
            <v>1.1299999999999999</v>
          </cell>
          <cell r="M18">
            <v>0.85</v>
          </cell>
        </row>
        <row r="19">
          <cell r="C19">
            <v>13.451086956521742</v>
          </cell>
          <cell r="D19">
            <v>0.55000000000000004</v>
          </cell>
          <cell r="E19" t="str">
            <v>Haripur</v>
          </cell>
          <cell r="F19">
            <v>32.782708714470289</v>
          </cell>
          <cell r="G19">
            <v>0.92</v>
          </cell>
          <cell r="I19">
            <v>59.389674792985225</v>
          </cell>
          <cell r="J19">
            <v>0.96</v>
          </cell>
          <cell r="L19">
            <v>103.21599999999999</v>
          </cell>
          <cell r="M19">
            <v>0.87</v>
          </cell>
        </row>
        <row r="20">
          <cell r="C20">
            <v>0</v>
          </cell>
          <cell r="D20">
            <v>0.56000000000000005</v>
          </cell>
          <cell r="E20" t="str">
            <v>Swabi</v>
          </cell>
          <cell r="F20">
            <v>45.807234578070634</v>
          </cell>
          <cell r="G20">
            <v>0.95</v>
          </cell>
          <cell r="I20">
            <v>13.972149580536918</v>
          </cell>
          <cell r="J20">
            <v>0.96</v>
          </cell>
          <cell r="L20">
            <v>40.097999999999999</v>
          </cell>
          <cell r="M20">
            <v>0.87</v>
          </cell>
        </row>
        <row r="21">
          <cell r="C21">
            <v>3.7241379310344827</v>
          </cell>
          <cell r="D21">
            <v>0.61</v>
          </cell>
          <cell r="E21" t="str">
            <v>Abbotabad</v>
          </cell>
          <cell r="F21">
            <v>46.556511654660063</v>
          </cell>
          <cell r="G21">
            <v>0.96</v>
          </cell>
          <cell r="I21">
            <v>74.862870707168895</v>
          </cell>
          <cell r="J21">
            <v>0.96</v>
          </cell>
          <cell r="L21">
            <v>14.89</v>
          </cell>
          <cell r="M21">
            <v>0.88</v>
          </cell>
        </row>
        <row r="22">
          <cell r="C22">
            <v>25.146021206225679</v>
          </cell>
          <cell r="D22">
            <v>0.61</v>
          </cell>
          <cell r="E22" t="str">
            <v>Mardan</v>
          </cell>
          <cell r="F22">
            <v>39.442386192761688</v>
          </cell>
          <cell r="G22">
            <v>0.96</v>
          </cell>
          <cell r="I22">
            <v>36.944980054135335</v>
          </cell>
          <cell r="J22">
            <v>0.96</v>
          </cell>
          <cell r="L22">
            <v>184.08699999999999</v>
          </cell>
          <cell r="M22">
            <v>0.91</v>
          </cell>
        </row>
        <row r="23">
          <cell r="C23">
            <v>77.290963527397281</v>
          </cell>
          <cell r="D23">
            <v>0.62</v>
          </cell>
          <cell r="E23" t="str">
            <v>Malakand</v>
          </cell>
          <cell r="F23">
            <v>25.812422278364725</v>
          </cell>
          <cell r="G23">
            <v>0.98</v>
          </cell>
          <cell r="I23">
            <v>35.33674447811449</v>
          </cell>
          <cell r="J23">
            <v>0.96</v>
          </cell>
          <cell r="L23">
            <v>30</v>
          </cell>
          <cell r="M23">
            <v>0.91</v>
          </cell>
        </row>
        <row r="24">
          <cell r="C24">
            <v>5.8150406504065026</v>
          </cell>
          <cell r="D24">
            <v>0.65</v>
          </cell>
          <cell r="E24" t="str">
            <v>Charsada</v>
          </cell>
          <cell r="F24">
            <v>19.751240774936562</v>
          </cell>
          <cell r="G24">
            <v>0.99</v>
          </cell>
          <cell r="I24">
            <v>91.722786082625262</v>
          </cell>
          <cell r="J24">
            <v>0.96</v>
          </cell>
          <cell r="L24">
            <v>0.79100000000000004</v>
          </cell>
          <cell r="M24">
            <v>0.92</v>
          </cell>
        </row>
        <row r="25">
          <cell r="C25">
            <v>19.088983050847457</v>
          </cell>
          <cell r="D25">
            <v>0.67</v>
          </cell>
          <cell r="E25" t="str">
            <v>Chitral</v>
          </cell>
          <cell r="F25">
            <v>87.105596436464054</v>
          </cell>
          <cell r="G25">
            <v>1</v>
          </cell>
          <cell r="I25">
            <v>27.314788094243262</v>
          </cell>
          <cell r="J25">
            <v>0.97</v>
          </cell>
          <cell r="L25">
            <v>60</v>
          </cell>
          <cell r="M25">
            <v>0.93</v>
          </cell>
        </row>
        <row r="26">
          <cell r="C26">
            <v>25.101973684210527</v>
          </cell>
          <cell r="D26">
            <v>0.68</v>
          </cell>
          <cell r="E26" t="str">
            <v>Nowshera</v>
          </cell>
          <cell r="F26">
            <v>23.275980137472274</v>
          </cell>
          <cell r="G26">
            <v>1</v>
          </cell>
          <cell r="I26">
            <v>33.712345592360762</v>
          </cell>
          <cell r="J26">
            <v>0.97</v>
          </cell>
          <cell r="L26">
            <v>9.7620000000000005</v>
          </cell>
          <cell r="M26">
            <v>0.97</v>
          </cell>
        </row>
        <row r="27">
          <cell r="C27">
            <v>72.691921126760562</v>
          </cell>
          <cell r="D27">
            <v>0.75</v>
          </cell>
          <cell r="E27" t="str">
            <v>Peshawar</v>
          </cell>
          <cell r="F27">
            <v>34.895368047310221</v>
          </cell>
          <cell r="G27">
            <v>1</v>
          </cell>
          <cell r="I27">
            <v>22.047090178128528</v>
          </cell>
          <cell r="J27">
            <v>0.97</v>
          </cell>
        </row>
        <row r="28">
          <cell r="C28">
            <v>1.3692946058091287</v>
          </cell>
          <cell r="D28">
            <v>0.77</v>
          </cell>
          <cell r="I28">
            <v>22.492707349756039</v>
          </cell>
          <cell r="J28">
            <v>0.97</v>
          </cell>
        </row>
        <row r="29">
          <cell r="C29">
            <v>0</v>
          </cell>
          <cell r="D29">
            <v>0.85</v>
          </cell>
          <cell r="I29">
            <v>19.101373477812174</v>
          </cell>
          <cell r="J29">
            <v>0.98</v>
          </cell>
        </row>
        <row r="30">
          <cell r="C30">
            <v>25.657492354740061</v>
          </cell>
          <cell r="D30">
            <v>0.94</v>
          </cell>
          <cell r="I30">
            <v>29.421744799373041</v>
          </cell>
          <cell r="J30">
            <v>0.98</v>
          </cell>
        </row>
        <row r="31">
          <cell r="I31">
            <v>35.023806361180391</v>
          </cell>
          <cell r="J31">
            <v>0.98</v>
          </cell>
        </row>
        <row r="32">
          <cell r="I32">
            <v>65.939580028877913</v>
          </cell>
          <cell r="J32">
            <v>0.99</v>
          </cell>
        </row>
        <row r="33">
          <cell r="I33">
            <v>55.01654674449486</v>
          </cell>
          <cell r="J33">
            <v>0.99</v>
          </cell>
        </row>
        <row r="34">
          <cell r="I34">
            <v>25.306434486338802</v>
          </cell>
          <cell r="J34">
            <v>1</v>
          </cell>
        </row>
        <row r="35">
          <cell r="I35">
            <v>35.3335824123739</v>
          </cell>
          <cell r="J35">
            <v>1</v>
          </cell>
        </row>
        <row r="36">
          <cell r="I36">
            <v>104.00351312377209</v>
          </cell>
          <cell r="J36">
            <v>1</v>
          </cell>
        </row>
        <row r="37">
          <cell r="I37">
            <v>82.513679355730432</v>
          </cell>
          <cell r="J37">
            <v>1</v>
          </cell>
        </row>
        <row r="38">
          <cell r="I38">
            <v>48.620787770365872</v>
          </cell>
          <cell r="J3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8" sqref="C8"/>
    </sheetView>
  </sheetViews>
  <sheetFormatPr defaultColWidth="8.81640625" defaultRowHeight="14.5" x14ac:dyDescent="0.35"/>
  <cols>
    <col min="1" max="1" width="32.453125" customWidth="1"/>
    <col min="3" max="3" width="13.1796875" customWidth="1"/>
  </cols>
  <sheetData>
    <row r="1" spans="1:5" x14ac:dyDescent="0.35">
      <c r="A1" s="13" t="s">
        <v>126</v>
      </c>
      <c r="B1" s="13"/>
    </row>
    <row r="2" spans="1:5" ht="15.5" x14ac:dyDescent="0.35">
      <c r="A2" s="14" t="s">
        <v>8</v>
      </c>
      <c r="B2" s="14"/>
      <c r="C2" t="s">
        <v>127</v>
      </c>
    </row>
    <row r="3" spans="1:5" ht="15.5" x14ac:dyDescent="0.35">
      <c r="A3" s="14" t="s">
        <v>8</v>
      </c>
      <c r="B3" s="14"/>
      <c r="C3" t="s">
        <v>128</v>
      </c>
    </row>
    <row r="4" spans="1:5" ht="15.5" x14ac:dyDescent="0.35">
      <c r="A4" s="14" t="s">
        <v>125</v>
      </c>
      <c r="B4" s="14"/>
      <c r="C4" s="14" t="s">
        <v>129</v>
      </c>
    </row>
    <row r="6" spans="1:5" ht="15.5" x14ac:dyDescent="0.35">
      <c r="A6" s="15" t="s">
        <v>130</v>
      </c>
      <c r="B6" s="15"/>
    </row>
    <row r="7" spans="1:5" ht="15.5" x14ac:dyDescent="0.35">
      <c r="A7" s="16" t="s">
        <v>131</v>
      </c>
      <c r="B7" s="16"/>
      <c r="C7" s="17" t="s">
        <v>132</v>
      </c>
    </row>
    <row r="8" spans="1:5" x14ac:dyDescent="0.35">
      <c r="A8" t="s">
        <v>33</v>
      </c>
      <c r="C8" s="18" t="s">
        <v>133</v>
      </c>
    </row>
    <row r="9" spans="1:5" x14ac:dyDescent="0.35">
      <c r="A9" t="s">
        <v>112</v>
      </c>
      <c r="C9" s="18" t="s">
        <v>134</v>
      </c>
    </row>
    <row r="10" spans="1:5" x14ac:dyDescent="0.35">
      <c r="A10" t="s">
        <v>69</v>
      </c>
      <c r="C10" s="18" t="s">
        <v>135</v>
      </c>
    </row>
    <row r="11" spans="1:5" x14ac:dyDescent="0.35">
      <c r="A11" t="s">
        <v>85</v>
      </c>
      <c r="C11" s="18" t="s">
        <v>136</v>
      </c>
    </row>
    <row r="13" spans="1:5" x14ac:dyDescent="0.35">
      <c r="A13" t="s">
        <v>137</v>
      </c>
    </row>
    <row r="16" spans="1:5" x14ac:dyDescent="0.35">
      <c r="A16" t="s">
        <v>138</v>
      </c>
      <c r="B16" t="s">
        <v>139</v>
      </c>
      <c r="C16" t="s">
        <v>140</v>
      </c>
      <c r="D16" t="s">
        <v>141</v>
      </c>
      <c r="E16" t="s">
        <v>142</v>
      </c>
    </row>
    <row r="17" spans="1:5" x14ac:dyDescent="0.35">
      <c r="A17" t="s">
        <v>143</v>
      </c>
      <c r="B17">
        <f>MAX([1]DATA!P2:P115)</f>
        <v>100</v>
      </c>
      <c r="C17">
        <f>((B17-E17)*0.9)+E17</f>
        <v>90.600000000000009</v>
      </c>
      <c r="D17">
        <f>((B17-E17)*0.7)+E17</f>
        <v>71.8</v>
      </c>
      <c r="E17">
        <f>MIN([1]DATA!P2:P115)</f>
        <v>6</v>
      </c>
    </row>
    <row r="18" spans="1:5" x14ac:dyDescent="0.35">
      <c r="A18" t="s">
        <v>144</v>
      </c>
      <c r="B18">
        <f>MAX([1]DATA!U:U)</f>
        <v>74</v>
      </c>
      <c r="C18">
        <f>((B18-E18)*0.1)+E18</f>
        <v>7.4</v>
      </c>
      <c r="D18">
        <f>((B18-E18)*0.3)+E18</f>
        <v>22.2</v>
      </c>
      <c r="E18">
        <f>MIN([1]DATA!U:U)</f>
        <v>0</v>
      </c>
    </row>
    <row r="19" spans="1:5" x14ac:dyDescent="0.35">
      <c r="A19" t="s">
        <v>145</v>
      </c>
      <c r="B19">
        <f>MAX([1]DATA!AG:AG)</f>
        <v>73</v>
      </c>
      <c r="C19">
        <f>((B19-E19)*0.9)+E19</f>
        <v>66</v>
      </c>
      <c r="D19">
        <f>((B19-E19)*0.7)+E19</f>
        <v>52</v>
      </c>
      <c r="E19">
        <f>MIN([1]DATA!AG:AG)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7" sqref="C17"/>
    </sheetView>
  </sheetViews>
  <sheetFormatPr defaultColWidth="8.81640625" defaultRowHeight="14.5" x14ac:dyDescent="0.35"/>
  <cols>
    <col min="1" max="1" width="24.26953125" bestFit="1" customWidth="1"/>
    <col min="2" max="2" width="10.453125" bestFit="1" customWidth="1"/>
    <col min="3" max="3" width="108.453125" customWidth="1"/>
    <col min="5" max="5" width="0" hidden="1" customWidth="1"/>
    <col min="6" max="6" width="12" hidden="1" customWidth="1"/>
  </cols>
  <sheetData>
    <row r="1" spans="1:6" ht="15" thickBot="1" x14ac:dyDescent="0.4">
      <c r="B1" t="s">
        <v>146</v>
      </c>
      <c r="C1" t="s">
        <v>147</v>
      </c>
    </row>
    <row r="2" spans="1:6" ht="15" thickBot="1" x14ac:dyDescent="0.4">
      <c r="A2" t="s">
        <v>4</v>
      </c>
      <c r="B2" t="s">
        <v>148</v>
      </c>
      <c r="C2" t="s">
        <v>149</v>
      </c>
      <c r="E2" s="19" t="s">
        <v>150</v>
      </c>
      <c r="F2" s="20" t="s">
        <v>151</v>
      </c>
    </row>
    <row r="3" spans="1:6" x14ac:dyDescent="0.35">
      <c r="A3" t="s">
        <v>152</v>
      </c>
      <c r="B3" t="s">
        <v>148</v>
      </c>
      <c r="C3" t="s">
        <v>5</v>
      </c>
      <c r="E3" s="21" t="s">
        <v>153</v>
      </c>
      <c r="F3" s="22" t="s">
        <v>154</v>
      </c>
    </row>
    <row r="4" spans="1:6" x14ac:dyDescent="0.35">
      <c r="A4" s="5" t="s">
        <v>155</v>
      </c>
      <c r="B4" t="s">
        <v>156</v>
      </c>
      <c r="C4" t="s">
        <v>157</v>
      </c>
      <c r="E4" s="21" t="s">
        <v>158</v>
      </c>
      <c r="F4" s="23" t="s">
        <v>159</v>
      </c>
    </row>
    <row r="5" spans="1:6" x14ac:dyDescent="0.35">
      <c r="A5" s="5" t="s">
        <v>160</v>
      </c>
      <c r="B5" t="s">
        <v>156</v>
      </c>
      <c r="C5" t="s">
        <v>161</v>
      </c>
      <c r="E5" s="21" t="s">
        <v>162</v>
      </c>
      <c r="F5" s="23" t="s">
        <v>163</v>
      </c>
    </row>
    <row r="6" spans="1:6" x14ac:dyDescent="0.35">
      <c r="A6" s="24" t="s">
        <v>164</v>
      </c>
      <c r="B6" t="s">
        <v>165</v>
      </c>
      <c r="C6" t="s">
        <v>166</v>
      </c>
      <c r="E6" s="21" t="s">
        <v>167</v>
      </c>
      <c r="F6" s="23" t="s">
        <v>168</v>
      </c>
    </row>
    <row r="7" spans="1:6" ht="15" thickBot="1" x14ac:dyDescent="0.4">
      <c r="A7" s="5" t="s">
        <v>169</v>
      </c>
      <c r="B7" t="s">
        <v>156</v>
      </c>
      <c r="C7" t="s">
        <v>170</v>
      </c>
      <c r="E7" s="25" t="s">
        <v>171</v>
      </c>
      <c r="F7" s="26" t="s">
        <v>172</v>
      </c>
    </row>
    <row r="8" spans="1:6" x14ac:dyDescent="0.35">
      <c r="A8" s="5" t="s">
        <v>173</v>
      </c>
      <c r="B8" t="s">
        <v>156</v>
      </c>
      <c r="C8" t="s">
        <v>174</v>
      </c>
    </row>
    <row r="9" spans="1:6" x14ac:dyDescent="0.35">
      <c r="A9" s="27" t="s">
        <v>175</v>
      </c>
      <c r="B9" t="s">
        <v>176</v>
      </c>
      <c r="C9" t="s">
        <v>177</v>
      </c>
    </row>
    <row r="10" spans="1:6" x14ac:dyDescent="0.35">
      <c r="A10" t="s">
        <v>178</v>
      </c>
      <c r="B10" t="s">
        <v>176</v>
      </c>
      <c r="C10" t="s">
        <v>179</v>
      </c>
    </row>
    <row r="11" spans="1:6" x14ac:dyDescent="0.35">
      <c r="A11" t="s">
        <v>180</v>
      </c>
      <c r="B11" t="s">
        <v>176</v>
      </c>
      <c r="C11" t="s">
        <v>181</v>
      </c>
    </row>
    <row r="12" spans="1:6" x14ac:dyDescent="0.35">
      <c r="A12" t="s">
        <v>182</v>
      </c>
      <c r="B12" t="s">
        <v>176</v>
      </c>
      <c r="C12" t="s">
        <v>183</v>
      </c>
    </row>
    <row r="13" spans="1:6" x14ac:dyDescent="0.35">
      <c r="A13" t="s">
        <v>184</v>
      </c>
      <c r="B13" t="s">
        <v>176</v>
      </c>
      <c r="C13" t="s">
        <v>185</v>
      </c>
    </row>
    <row r="14" spans="1:6" x14ac:dyDescent="0.35">
      <c r="A14" t="s">
        <v>186</v>
      </c>
      <c r="B14" t="s">
        <v>176</v>
      </c>
      <c r="C14" t="s">
        <v>187</v>
      </c>
    </row>
    <row r="15" spans="1:6" x14ac:dyDescent="0.35">
      <c r="A15" t="s">
        <v>188</v>
      </c>
      <c r="B15" t="s">
        <v>176</v>
      </c>
      <c r="C15" t="s">
        <v>189</v>
      </c>
    </row>
    <row r="16" spans="1:6" x14ac:dyDescent="0.35">
      <c r="A16" t="s">
        <v>190</v>
      </c>
      <c r="B16" t="s">
        <v>176</v>
      </c>
      <c r="C16" t="s">
        <v>191</v>
      </c>
    </row>
    <row r="17" spans="1:3" x14ac:dyDescent="0.35">
      <c r="A17" t="s">
        <v>192</v>
      </c>
      <c r="B17" t="s">
        <v>176</v>
      </c>
      <c r="C17" t="s">
        <v>193</v>
      </c>
    </row>
    <row r="18" spans="1:3" x14ac:dyDescent="0.35">
      <c r="A18" t="s">
        <v>194</v>
      </c>
      <c r="B18" t="s">
        <v>176</v>
      </c>
      <c r="C18" t="s">
        <v>195</v>
      </c>
    </row>
    <row r="19" spans="1:3" x14ac:dyDescent="0.35">
      <c r="A19" t="s">
        <v>196</v>
      </c>
      <c r="B19" t="s">
        <v>176</v>
      </c>
      <c r="C19" t="s">
        <v>197</v>
      </c>
    </row>
    <row r="20" spans="1:3" x14ac:dyDescent="0.35">
      <c r="A20" t="s">
        <v>198</v>
      </c>
      <c r="B20" t="s">
        <v>176</v>
      </c>
      <c r="C20" t="s">
        <v>199</v>
      </c>
    </row>
  </sheetData>
  <pageMargins left="0.7" right="0.7" top="0.75" bottom="0.75" header="0.3" footer="0.3"/>
  <pageSetup orientation="portrait" horizontalDpi="4294967293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18"/>
  <sheetViews>
    <sheetView zoomScale="120" zoomScaleNormal="120" workbookViewId="0">
      <pane xSplit="2" ySplit="2" topLeftCell="C3" activePane="bottomRight" state="frozen"/>
      <selection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8.81640625" defaultRowHeight="14.5" x14ac:dyDescent="0.35"/>
  <cols>
    <col min="1" max="1" width="6" bestFit="1" customWidth="1"/>
    <col min="2" max="2" width="17.81640625" customWidth="1"/>
    <col min="3" max="3" width="23.453125" style="7" bestFit="1" customWidth="1"/>
    <col min="4" max="5" width="9.453125" style="4" customWidth="1"/>
  </cols>
  <sheetData>
    <row r="1" spans="1:13" x14ac:dyDescent="0.35">
      <c r="B1" s="1" t="s">
        <v>0</v>
      </c>
      <c r="C1" s="1"/>
      <c r="D1" s="1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x14ac:dyDescent="0.35">
      <c r="A2" t="s">
        <v>4</v>
      </c>
      <c r="B2" t="s">
        <v>5</v>
      </c>
      <c r="C2" s="3" t="s">
        <v>6</v>
      </c>
      <c r="D2" s="4" t="s">
        <v>7</v>
      </c>
      <c r="E2" t="s">
        <v>5</v>
      </c>
      <c r="F2" s="3" t="s">
        <v>6</v>
      </c>
      <c r="G2" s="4" t="s">
        <v>7</v>
      </c>
      <c r="H2" t="s">
        <v>5</v>
      </c>
      <c r="I2" s="3" t="s">
        <v>6</v>
      </c>
      <c r="J2" s="4" t="s">
        <v>7</v>
      </c>
      <c r="K2" s="3" t="s">
        <v>6</v>
      </c>
      <c r="L2" s="4" t="s">
        <v>7</v>
      </c>
    </row>
    <row r="3" spans="1:13" x14ac:dyDescent="0.35">
      <c r="A3" t="s">
        <v>8</v>
      </c>
      <c r="B3" s="5" t="s">
        <v>9</v>
      </c>
      <c r="C3" s="6">
        <f>VLOOKUP(B3,[1]DATA!B:K,7,FALSE)</f>
        <v>0.14940711462450595</v>
      </c>
      <c r="D3" s="4">
        <v>0.3</v>
      </c>
      <c r="E3" t="s">
        <v>10</v>
      </c>
      <c r="F3" s="6">
        <v>0.12752351097178682</v>
      </c>
      <c r="G3" s="4">
        <v>0.06</v>
      </c>
      <c r="H3" s="5" t="s">
        <v>11</v>
      </c>
      <c r="I3" s="6">
        <v>0.16341714756801315</v>
      </c>
      <c r="J3" s="4">
        <v>0.88</v>
      </c>
      <c r="K3" t="s">
        <v>12</v>
      </c>
      <c r="L3" s="6">
        <v>0.16501580611169656</v>
      </c>
      <c r="M3" s="4">
        <v>0.46</v>
      </c>
    </row>
    <row r="4" spans="1:13" x14ac:dyDescent="0.35">
      <c r="A4" t="s">
        <v>8</v>
      </c>
      <c r="B4" t="s">
        <v>13</v>
      </c>
      <c r="C4" s="6">
        <f>VLOOKUP(B4,[1]DATA!B:K,7,FALSE)</f>
        <v>5.6876316581402339E-2</v>
      </c>
      <c r="D4" s="4">
        <v>0.3</v>
      </c>
      <c r="E4" t="s">
        <v>14</v>
      </c>
      <c r="F4" s="6">
        <v>4.4145415084102017E-2</v>
      </c>
      <c r="G4" s="4">
        <v>0.24</v>
      </c>
      <c r="H4" t="s">
        <v>15</v>
      </c>
      <c r="I4" s="6">
        <v>7.9084967320261434E-2</v>
      </c>
      <c r="J4" s="4">
        <v>0.89</v>
      </c>
      <c r="K4" t="s">
        <v>16</v>
      </c>
      <c r="L4" s="6">
        <v>0.23975782038345109</v>
      </c>
      <c r="M4" s="4">
        <v>0.48</v>
      </c>
    </row>
    <row r="5" spans="1:13" x14ac:dyDescent="0.35">
      <c r="A5" t="s">
        <v>8</v>
      </c>
      <c r="B5" s="5" t="s">
        <v>17</v>
      </c>
      <c r="C5" s="6">
        <f>VLOOKUP(B5,[1]DATA!B:K,7,FALSE)</f>
        <v>0.13846153846153844</v>
      </c>
      <c r="D5" s="4">
        <v>0.32</v>
      </c>
      <c r="E5" t="s">
        <v>18</v>
      </c>
      <c r="F5" s="6">
        <v>0.11181962864721481</v>
      </c>
      <c r="G5" s="4">
        <v>0.49</v>
      </c>
      <c r="H5" t="s">
        <v>19</v>
      </c>
      <c r="I5" s="6">
        <v>0.15151674326986206</v>
      </c>
      <c r="J5" s="4">
        <v>0.91</v>
      </c>
      <c r="K5" t="s">
        <v>20</v>
      </c>
      <c r="L5" s="6">
        <v>0.21522615315718768</v>
      </c>
      <c r="M5" s="4">
        <v>0.51</v>
      </c>
    </row>
    <row r="6" spans="1:13" x14ac:dyDescent="0.35">
      <c r="A6" t="s">
        <v>8</v>
      </c>
      <c r="B6" t="s">
        <v>21</v>
      </c>
      <c r="C6" s="6">
        <f>VLOOKUP(B6,[1]DATA!B:K,7,FALSE)</f>
        <v>0.42235494880546082</v>
      </c>
      <c r="D6" s="4">
        <v>0.32</v>
      </c>
      <c r="E6" t="s">
        <v>22</v>
      </c>
      <c r="F6" s="6">
        <v>0.14293291731669266</v>
      </c>
      <c r="G6" s="4">
        <v>0.5</v>
      </c>
      <c r="H6" t="s">
        <v>23</v>
      </c>
      <c r="I6" s="6">
        <v>0.17489283527250457</v>
      </c>
      <c r="J6" s="4">
        <v>0.92</v>
      </c>
      <c r="K6" t="s">
        <v>24</v>
      </c>
      <c r="L6" s="6">
        <v>0.16004087889626983</v>
      </c>
      <c r="M6" s="4">
        <v>0.64</v>
      </c>
    </row>
    <row r="7" spans="1:13" x14ac:dyDescent="0.35">
      <c r="A7" t="s">
        <v>8</v>
      </c>
      <c r="B7" t="s">
        <v>25</v>
      </c>
      <c r="C7" s="6">
        <f>VLOOKUP(B7,[1]DATA!B:K,7,FALSE)</f>
        <v>0.32163009404388709</v>
      </c>
      <c r="D7" s="4">
        <v>0.33</v>
      </c>
      <c r="E7" t="s">
        <v>26</v>
      </c>
      <c r="F7" s="6">
        <v>0.19002127659574464</v>
      </c>
      <c r="G7" s="4">
        <v>0.56999999999999995</v>
      </c>
      <c r="H7" t="s">
        <v>27</v>
      </c>
      <c r="I7" s="6">
        <v>0.21363290175171371</v>
      </c>
      <c r="J7" s="4">
        <v>0.93</v>
      </c>
      <c r="K7" t="s">
        <v>28</v>
      </c>
      <c r="L7" s="6">
        <v>0.36009961261759832</v>
      </c>
      <c r="M7" s="4">
        <v>0.65</v>
      </c>
    </row>
    <row r="8" spans="1:13" x14ac:dyDescent="0.35">
      <c r="A8" t="s">
        <v>8</v>
      </c>
      <c r="B8" t="s">
        <v>29</v>
      </c>
      <c r="C8" s="6">
        <f>VLOOKUP(B8,[1]DATA!B:K,7,FALSE)</f>
        <v>0.19756097560975608</v>
      </c>
      <c r="D8" s="4">
        <v>0.34</v>
      </c>
      <c r="E8" t="s">
        <v>30</v>
      </c>
      <c r="F8" s="6">
        <v>0.39090361445783139</v>
      </c>
      <c r="G8" s="4">
        <v>0.6</v>
      </c>
      <c r="H8" t="s">
        <v>31</v>
      </c>
      <c r="I8" s="6">
        <v>0.13596491228070179</v>
      </c>
      <c r="J8" s="4">
        <v>0.93</v>
      </c>
      <c r="K8" t="s">
        <v>32</v>
      </c>
      <c r="L8" s="6">
        <v>0.19139240506329119</v>
      </c>
      <c r="M8" s="4">
        <v>0.66</v>
      </c>
    </row>
    <row r="9" spans="1:13" x14ac:dyDescent="0.35">
      <c r="A9" t="s">
        <v>8</v>
      </c>
      <c r="B9" t="s">
        <v>33</v>
      </c>
      <c r="C9" s="6">
        <f>VLOOKUP(B9,[1]DATA!B:K,7,FALSE)</f>
        <v>0.1073394495412844</v>
      </c>
      <c r="D9" s="4">
        <v>0.45</v>
      </c>
      <c r="E9" t="s">
        <v>34</v>
      </c>
      <c r="F9" s="6">
        <v>0.16720067453625631</v>
      </c>
      <c r="G9" s="4">
        <v>0.63</v>
      </c>
      <c r="H9" t="s">
        <v>35</v>
      </c>
      <c r="I9" s="6">
        <v>0.14336509742568632</v>
      </c>
      <c r="J9" s="4">
        <v>0.94</v>
      </c>
      <c r="K9" t="s">
        <v>36</v>
      </c>
      <c r="L9" s="6">
        <v>0.27838616714697406</v>
      </c>
      <c r="M9" s="4">
        <v>0.66</v>
      </c>
    </row>
    <row r="10" spans="1:13" x14ac:dyDescent="0.35">
      <c r="A10" t="s">
        <v>8</v>
      </c>
      <c r="B10" t="s">
        <v>37</v>
      </c>
      <c r="C10" s="6">
        <f>VLOOKUP(B10,[1]DATA!B:K,7,FALSE)</f>
        <v>0.18394160583941604</v>
      </c>
      <c r="D10" s="4">
        <v>0.45</v>
      </c>
      <c r="E10" t="s">
        <v>38</v>
      </c>
      <c r="F10" s="6">
        <v>0.32036914963744245</v>
      </c>
      <c r="G10" s="4">
        <v>0.68</v>
      </c>
      <c r="H10" t="s">
        <v>39</v>
      </c>
      <c r="I10" s="6">
        <v>9.6786042240587747E-2</v>
      </c>
      <c r="J10" s="4">
        <v>0.94</v>
      </c>
      <c r="K10" t="s">
        <v>40</v>
      </c>
      <c r="L10" s="6">
        <v>0.45515846257585973</v>
      </c>
      <c r="M10" s="4">
        <v>0.67</v>
      </c>
    </row>
    <row r="11" spans="1:13" x14ac:dyDescent="0.35">
      <c r="A11" t="s">
        <v>8</v>
      </c>
      <c r="B11" t="s">
        <v>41</v>
      </c>
      <c r="C11" s="6">
        <f>VLOOKUP(B11,[1]DATA!B:K,7,FALSE)</f>
        <v>0.2066326530612245</v>
      </c>
      <c r="D11" s="4">
        <v>0.48</v>
      </c>
      <c r="E11" t="s">
        <v>42</v>
      </c>
      <c r="F11" s="6">
        <v>0.19021052631578947</v>
      </c>
      <c r="G11" s="4">
        <v>0.68</v>
      </c>
      <c r="H11" t="s">
        <v>43</v>
      </c>
      <c r="I11" s="6">
        <v>0.16023588879528219</v>
      </c>
      <c r="J11" s="4">
        <v>0.95</v>
      </c>
      <c r="K11" t="s">
        <v>44</v>
      </c>
      <c r="L11" s="6">
        <v>0.21938702779757666</v>
      </c>
      <c r="M11" s="4">
        <v>0.68</v>
      </c>
    </row>
    <row r="12" spans="1:13" x14ac:dyDescent="0.35">
      <c r="A12" t="s">
        <v>8</v>
      </c>
      <c r="B12" s="5" t="s">
        <v>45</v>
      </c>
      <c r="C12" s="6">
        <f>VLOOKUP(B12,[1]DATA!B:K,7,FALSE)</f>
        <v>9.8181818181818176E-2</v>
      </c>
      <c r="D12" s="4">
        <v>0.49</v>
      </c>
      <c r="E12" t="s">
        <v>46</v>
      </c>
      <c r="F12" s="6">
        <v>0.12428340517241376</v>
      </c>
      <c r="G12" s="4">
        <v>0.83</v>
      </c>
      <c r="H12" t="s">
        <v>47</v>
      </c>
      <c r="I12" s="6">
        <v>0.19946308724832207</v>
      </c>
      <c r="J12" s="4">
        <v>0.95</v>
      </c>
      <c r="K12" t="s">
        <v>48</v>
      </c>
      <c r="L12" s="6">
        <v>0.14236817761332102</v>
      </c>
      <c r="M12" s="4">
        <v>0.69</v>
      </c>
    </row>
    <row r="13" spans="1:13" x14ac:dyDescent="0.35">
      <c r="A13" t="s">
        <v>8</v>
      </c>
      <c r="B13" t="s">
        <v>49</v>
      </c>
      <c r="C13" s="6">
        <f>VLOOKUP(B13,[1]DATA!B:K,7,FALSE)</f>
        <v>7.1618037135278534E-2</v>
      </c>
      <c r="D13" s="4">
        <v>0.49</v>
      </c>
      <c r="E13" s="5" t="s">
        <v>50</v>
      </c>
      <c r="F13" s="6">
        <v>0.17891479099678459</v>
      </c>
      <c r="G13" s="4">
        <v>0.84</v>
      </c>
      <c r="H13" t="s">
        <v>51</v>
      </c>
      <c r="I13" s="6">
        <v>0.1800915498074549</v>
      </c>
      <c r="J13" s="4">
        <v>0.95</v>
      </c>
      <c r="K13" t="s">
        <v>52</v>
      </c>
      <c r="L13" s="6">
        <v>0.12844036697247707</v>
      </c>
      <c r="M13" s="4">
        <v>0.77</v>
      </c>
    </row>
    <row r="14" spans="1:13" x14ac:dyDescent="0.35">
      <c r="A14" t="s">
        <v>8</v>
      </c>
      <c r="B14" s="5" t="s">
        <v>53</v>
      </c>
      <c r="C14" s="6">
        <f>VLOOKUP(B14,[1]DATA!B:K,7,FALSE)</f>
        <v>0.18409090909090908</v>
      </c>
      <c r="D14" s="4">
        <v>0.49</v>
      </c>
      <c r="E14" t="s">
        <v>54</v>
      </c>
      <c r="F14" s="6">
        <v>0.17821118012422357</v>
      </c>
      <c r="G14" s="4">
        <v>0.87</v>
      </c>
      <c r="H14" t="s">
        <v>55</v>
      </c>
      <c r="I14" s="6">
        <v>0.19918462434478745</v>
      </c>
      <c r="J14" s="4">
        <v>0.95</v>
      </c>
      <c r="K14" t="s">
        <v>56</v>
      </c>
      <c r="L14" s="6">
        <v>0.13764482831261851</v>
      </c>
      <c r="M14" s="4">
        <v>0.78</v>
      </c>
    </row>
    <row r="15" spans="1:13" x14ac:dyDescent="0.35">
      <c r="A15" t="s">
        <v>8</v>
      </c>
      <c r="B15" s="5" t="s">
        <v>57</v>
      </c>
      <c r="C15" s="6">
        <f>VLOOKUP(B15,[1]DATA!B:K,7,FALSE)</f>
        <v>0.14693877551020407</v>
      </c>
      <c r="D15" s="4">
        <v>0.5</v>
      </c>
      <c r="E15" s="5" t="s">
        <v>58</v>
      </c>
      <c r="F15" s="6">
        <v>0.63819838056680178</v>
      </c>
      <c r="G15" s="4">
        <v>0.87</v>
      </c>
      <c r="H15" t="s">
        <v>59</v>
      </c>
      <c r="I15" s="6">
        <v>0.6000562008242788</v>
      </c>
      <c r="J15" s="4">
        <v>0.95</v>
      </c>
      <c r="K15" t="s">
        <v>60</v>
      </c>
      <c r="L15" s="6">
        <v>0.33679833679833693</v>
      </c>
      <c r="M15" s="4">
        <v>0.81</v>
      </c>
    </row>
    <row r="16" spans="1:13" x14ac:dyDescent="0.35">
      <c r="A16" t="s">
        <v>8</v>
      </c>
      <c r="B16" s="5" t="s">
        <v>61</v>
      </c>
      <c r="C16" s="6">
        <f>VLOOKUP(B16,[1]DATA!B:K,7,FALSE)</f>
        <v>0.74429065743944633</v>
      </c>
      <c r="D16" s="4">
        <v>0.52</v>
      </c>
      <c r="E16" t="s">
        <v>62</v>
      </c>
      <c r="F16" s="6">
        <v>0.10658653846153845</v>
      </c>
      <c r="G16" s="4">
        <v>0.89</v>
      </c>
      <c r="H16" t="s">
        <v>63</v>
      </c>
      <c r="I16" s="6">
        <v>0.15132127955493752</v>
      </c>
      <c r="J16" s="4">
        <v>0.95</v>
      </c>
      <c r="K16" t="s">
        <v>64</v>
      </c>
      <c r="L16" s="6">
        <v>0.3113513513513515</v>
      </c>
      <c r="M16" s="4">
        <v>0.82</v>
      </c>
    </row>
    <row r="17" spans="1:13" x14ac:dyDescent="0.35">
      <c r="A17" t="s">
        <v>8</v>
      </c>
      <c r="B17" t="s">
        <v>65</v>
      </c>
      <c r="C17" s="6">
        <f>VLOOKUP(B17,[1]DATA!B:K,7,FALSE)</f>
        <v>0.70179445350734093</v>
      </c>
      <c r="D17" s="4">
        <v>0.53</v>
      </c>
      <c r="E17" s="5" t="s">
        <v>66</v>
      </c>
      <c r="F17" s="6">
        <v>0.94370487804878067</v>
      </c>
      <c r="G17" s="4">
        <v>0.91</v>
      </c>
      <c r="H17" t="s">
        <v>67</v>
      </c>
      <c r="I17" s="6">
        <v>8.2036674381342364E-2</v>
      </c>
      <c r="J17" s="4">
        <v>0.95</v>
      </c>
      <c r="K17" t="s">
        <v>68</v>
      </c>
      <c r="L17" s="6">
        <v>0.2865789473684211</v>
      </c>
      <c r="M17" s="4">
        <v>0.83</v>
      </c>
    </row>
    <row r="18" spans="1:13" x14ac:dyDescent="0.35">
      <c r="A18" t="s">
        <v>8</v>
      </c>
      <c r="B18" t="s">
        <v>69</v>
      </c>
      <c r="C18" s="6">
        <f>VLOOKUP(B18,[1]DATA!B:K,7,FALSE)</f>
        <v>0.50311804008908667</v>
      </c>
      <c r="D18" s="4">
        <v>0.55000000000000004</v>
      </c>
      <c r="E18" t="s">
        <v>70</v>
      </c>
      <c r="F18" s="6">
        <v>0.12409328063241107</v>
      </c>
      <c r="G18" s="4">
        <v>0.91</v>
      </c>
      <c r="H18" t="s">
        <v>71</v>
      </c>
      <c r="I18" s="6">
        <v>0.1747313520075538</v>
      </c>
      <c r="J18" s="4">
        <v>0.96</v>
      </c>
      <c r="K18" t="s">
        <v>72</v>
      </c>
      <c r="L18" s="6">
        <v>0.41850362027353166</v>
      </c>
      <c r="M18" s="4">
        <v>0.85</v>
      </c>
    </row>
    <row r="19" spans="1:13" x14ac:dyDescent="0.35">
      <c r="A19" t="s">
        <v>8</v>
      </c>
      <c r="B19" s="5" t="s">
        <v>73</v>
      </c>
      <c r="C19" s="6">
        <f>VLOOKUP(B19,[1]DATA!B:K,7,FALSE)</f>
        <v>0.20543478260869569</v>
      </c>
      <c r="D19" s="4">
        <v>0.55000000000000004</v>
      </c>
      <c r="E19" s="5" t="s">
        <v>74</v>
      </c>
      <c r="F19" s="6">
        <v>7.5116279069767436E-2</v>
      </c>
      <c r="G19" s="4">
        <v>0.92</v>
      </c>
      <c r="H19" t="s">
        <v>75</v>
      </c>
      <c r="I19" s="6">
        <v>0.14430379746835448</v>
      </c>
      <c r="J19" s="4">
        <v>0.96</v>
      </c>
      <c r="K19" t="s">
        <v>76</v>
      </c>
      <c r="L19" s="6">
        <v>0.16842681258549935</v>
      </c>
      <c r="M19" s="4">
        <v>0.87</v>
      </c>
    </row>
    <row r="20" spans="1:13" x14ac:dyDescent="0.35">
      <c r="A20" t="s">
        <v>8</v>
      </c>
      <c r="B20" t="s">
        <v>77</v>
      </c>
      <c r="C20" s="6">
        <f>VLOOKUP(B20,[1]DATA!B:K,7,FALSE)</f>
        <v>0.12251308900523561</v>
      </c>
      <c r="D20" s="4">
        <v>0.56000000000000005</v>
      </c>
      <c r="E20" t="s">
        <v>78</v>
      </c>
      <c r="F20" s="6">
        <v>0.11538714991762773</v>
      </c>
      <c r="G20" s="4">
        <v>0.95</v>
      </c>
      <c r="H20" t="s">
        <v>79</v>
      </c>
      <c r="I20" s="6">
        <v>0.19731543624161066</v>
      </c>
      <c r="J20" s="4">
        <v>0.96</v>
      </c>
      <c r="K20" t="s">
        <v>80</v>
      </c>
      <c r="L20" s="6">
        <v>0.25247524752475253</v>
      </c>
      <c r="M20" s="4">
        <v>0.87</v>
      </c>
    </row>
    <row r="21" spans="1:13" x14ac:dyDescent="0.35">
      <c r="A21" t="s">
        <v>8</v>
      </c>
      <c r="B21" t="s">
        <v>81</v>
      </c>
      <c r="C21" s="6">
        <f>VLOOKUP(B21,[1]DATA!B:K,7,FALSE)</f>
        <v>0.24206896551724139</v>
      </c>
      <c r="D21" s="4">
        <v>0.61</v>
      </c>
      <c r="E21" s="5" t="s">
        <v>82</v>
      </c>
      <c r="F21" s="6">
        <v>0.21640927510130573</v>
      </c>
      <c r="G21" s="4">
        <v>0.96</v>
      </c>
      <c r="H21" t="s">
        <v>83</v>
      </c>
      <c r="I21" s="6">
        <v>0.23839611178614833</v>
      </c>
      <c r="J21" s="4">
        <v>0.96</v>
      </c>
      <c r="K21" t="s">
        <v>84</v>
      </c>
      <c r="L21" s="6">
        <v>0.20900896796042959</v>
      </c>
      <c r="M21" s="4">
        <v>0.88</v>
      </c>
    </row>
    <row r="22" spans="1:13" x14ac:dyDescent="0.35">
      <c r="A22" t="s">
        <v>8</v>
      </c>
      <c r="B22" t="s">
        <v>85</v>
      </c>
      <c r="C22" s="6">
        <f>VLOOKUP(B22,[1]DATA!B:K,7,FALSE)</f>
        <v>1.0260700389105057</v>
      </c>
      <c r="D22" s="4">
        <v>0.61</v>
      </c>
      <c r="E22" t="s">
        <v>86</v>
      </c>
      <c r="F22" s="6">
        <v>0.11674665974834612</v>
      </c>
      <c r="G22" s="4">
        <v>0.96</v>
      </c>
      <c r="H22" t="s">
        <v>87</v>
      </c>
      <c r="I22" s="6">
        <v>0.15157894736842101</v>
      </c>
      <c r="J22" s="4">
        <v>0.96</v>
      </c>
      <c r="K22" t="s">
        <v>88</v>
      </c>
      <c r="L22" s="6">
        <v>0.15456835356079685</v>
      </c>
      <c r="M22" s="4">
        <v>0.91</v>
      </c>
    </row>
    <row r="23" spans="1:13" x14ac:dyDescent="0.35">
      <c r="A23" t="s">
        <v>8</v>
      </c>
      <c r="B23" t="s">
        <v>89</v>
      </c>
      <c r="C23" s="6">
        <f>VLOOKUP(B23,[1]DATA!B:K,7,FALSE)</f>
        <v>0.21267123287671233</v>
      </c>
      <c r="D23" s="4">
        <v>0.62</v>
      </c>
      <c r="E23" s="5" t="s">
        <v>90</v>
      </c>
      <c r="F23" s="6">
        <v>0.58010105649977051</v>
      </c>
      <c r="G23" s="4">
        <v>0.98</v>
      </c>
      <c r="H23" t="s">
        <v>91</v>
      </c>
      <c r="I23" s="6">
        <v>0.13294232649071375</v>
      </c>
      <c r="J23" s="4">
        <v>0.96</v>
      </c>
      <c r="K23" t="s">
        <v>92</v>
      </c>
      <c r="L23" s="6">
        <v>0.14699266503667477</v>
      </c>
      <c r="M23" s="4">
        <v>0.91</v>
      </c>
    </row>
    <row r="24" spans="1:13" x14ac:dyDescent="0.35">
      <c r="A24" t="s">
        <v>8</v>
      </c>
      <c r="B24" t="s">
        <v>93</v>
      </c>
      <c r="C24" s="6">
        <f>VLOOKUP(B24,[1]DATA!B:K,7,FALSE)</f>
        <v>1.6481707317073169</v>
      </c>
      <c r="D24" s="4">
        <v>0.65</v>
      </c>
      <c r="E24" t="s">
        <v>94</v>
      </c>
      <c r="F24" s="6">
        <v>0.1727796213156354</v>
      </c>
      <c r="G24" s="4">
        <v>0.99</v>
      </c>
      <c r="H24" t="s">
        <v>95</v>
      </c>
      <c r="I24" s="6">
        <v>0.14055083504248458</v>
      </c>
      <c r="J24" s="4">
        <v>0.96</v>
      </c>
      <c r="K24" t="s">
        <v>96</v>
      </c>
      <c r="L24" s="6">
        <v>0.28093039772727274</v>
      </c>
      <c r="M24" s="4">
        <v>0.92</v>
      </c>
    </row>
    <row r="25" spans="1:13" x14ac:dyDescent="0.35">
      <c r="A25" t="s">
        <v>8</v>
      </c>
      <c r="B25" t="s">
        <v>97</v>
      </c>
      <c r="C25" s="6">
        <f>VLOOKUP(B25,[1]DATA!B:K,7,FALSE)</f>
        <v>0.15254237288135591</v>
      </c>
      <c r="D25" s="4">
        <v>0.67</v>
      </c>
      <c r="E25" s="5" t="s">
        <v>98</v>
      </c>
      <c r="F25" s="6">
        <v>0.10501657458563535</v>
      </c>
      <c r="G25" s="4">
        <v>1</v>
      </c>
      <c r="H25" t="s">
        <v>99</v>
      </c>
      <c r="I25" s="6">
        <v>0.20640668523676883</v>
      </c>
      <c r="J25" s="4">
        <v>0.97</v>
      </c>
      <c r="K25" t="s">
        <v>100</v>
      </c>
      <c r="L25" s="6">
        <v>0.385284280936455</v>
      </c>
      <c r="M25" s="4">
        <v>0.93</v>
      </c>
    </row>
    <row r="26" spans="1:13" x14ac:dyDescent="0.35">
      <c r="A26" t="s">
        <v>8</v>
      </c>
      <c r="B26" s="5" t="s">
        <v>101</v>
      </c>
      <c r="C26" s="6">
        <f>VLOOKUP(B26,[1]DATA!B:K,7,FALSE)</f>
        <v>0.12434210526315791</v>
      </c>
      <c r="D26" s="4">
        <v>0.68</v>
      </c>
      <c r="E26" s="5" t="s">
        <v>102</v>
      </c>
      <c r="F26" s="6">
        <v>6.928603104212859E-2</v>
      </c>
      <c r="G26" s="4">
        <v>1</v>
      </c>
      <c r="H26" t="s">
        <v>103</v>
      </c>
      <c r="I26" s="6">
        <v>1.0304461526269917</v>
      </c>
      <c r="J26" s="4">
        <v>0.97</v>
      </c>
      <c r="K26" t="s">
        <v>104</v>
      </c>
      <c r="L26" s="6">
        <v>0.35981186307812901</v>
      </c>
      <c r="M26" s="4">
        <v>0.97</v>
      </c>
    </row>
    <row r="27" spans="1:13" x14ac:dyDescent="0.35">
      <c r="A27" t="s">
        <v>8</v>
      </c>
      <c r="B27" s="5" t="s">
        <v>105</v>
      </c>
      <c r="C27" s="6">
        <f>VLOOKUP(B27,[1]DATA!B:K,7,FALSE)</f>
        <v>0.75042253521126756</v>
      </c>
      <c r="D27" s="4">
        <v>0.75</v>
      </c>
      <c r="E27" s="5" t="s">
        <v>106</v>
      </c>
      <c r="F27" s="6">
        <v>0.46738514932870556</v>
      </c>
      <c r="G27" s="4">
        <v>1</v>
      </c>
      <c r="H27" t="s">
        <v>107</v>
      </c>
      <c r="I27" s="6">
        <v>0.2195715896279595</v>
      </c>
      <c r="J27" s="4">
        <v>0.97</v>
      </c>
    </row>
    <row r="28" spans="1:13" x14ac:dyDescent="0.35">
      <c r="A28" t="s">
        <v>8</v>
      </c>
      <c r="B28" t="s">
        <v>108</v>
      </c>
      <c r="C28" s="6">
        <f>VLOOKUP(B28,[1]DATA!B:K,7,FALSE)</f>
        <v>0.29128630705394193</v>
      </c>
      <c r="D28" s="4">
        <v>0.77</v>
      </c>
      <c r="F28" s="4"/>
      <c r="H28" t="s">
        <v>109</v>
      </c>
      <c r="I28" s="6">
        <v>0.1443770082113531</v>
      </c>
      <c r="J28" s="4">
        <v>0.97</v>
      </c>
    </row>
    <row r="29" spans="1:13" x14ac:dyDescent="0.35">
      <c r="A29" t="s">
        <v>8</v>
      </c>
      <c r="B29" s="5" t="s">
        <v>110</v>
      </c>
      <c r="C29" s="6">
        <f>VLOOKUP(B29,[1]DATA!B:K,7,FALSE)</f>
        <v>0.14907975460122699</v>
      </c>
      <c r="D29" s="4">
        <v>0.85</v>
      </c>
      <c r="F29" s="4"/>
      <c r="H29" t="s">
        <v>111</v>
      </c>
      <c r="I29" s="6">
        <v>0.20928792569659446</v>
      </c>
      <c r="J29" s="4">
        <v>0.98</v>
      </c>
    </row>
    <row r="30" spans="1:13" x14ac:dyDescent="0.35">
      <c r="A30" t="s">
        <v>8</v>
      </c>
      <c r="B30" s="5" t="s">
        <v>112</v>
      </c>
      <c r="C30" s="6">
        <f>VLOOKUP(B30,[1]DATA!B:K,7,FALSE)</f>
        <v>0.37981651376146786</v>
      </c>
      <c r="D30" s="4">
        <v>0.94</v>
      </c>
      <c r="F30" s="4"/>
      <c r="H30" t="s">
        <v>113</v>
      </c>
      <c r="I30" s="6">
        <v>0.20426332288401258</v>
      </c>
      <c r="J30" s="4">
        <v>0.98</v>
      </c>
    </row>
    <row r="31" spans="1:13" x14ac:dyDescent="0.35">
      <c r="H31" t="s">
        <v>114</v>
      </c>
      <c r="I31" s="6">
        <v>0.20049875311720694</v>
      </c>
      <c r="J31" s="4">
        <v>0.98</v>
      </c>
    </row>
    <row r="32" spans="1:13" x14ac:dyDescent="0.35">
      <c r="H32" t="s">
        <v>115</v>
      </c>
      <c r="I32" s="6">
        <v>0.18564356435643575</v>
      </c>
      <c r="J32" s="4">
        <v>0.99</v>
      </c>
    </row>
    <row r="33" spans="2:10" x14ac:dyDescent="0.35">
      <c r="H33" t="s">
        <v>116</v>
      </c>
      <c r="I33" s="6">
        <v>0.10974881044594448</v>
      </c>
      <c r="J33" s="4">
        <v>0.99</v>
      </c>
    </row>
    <row r="34" spans="2:10" x14ac:dyDescent="0.35">
      <c r="H34" t="s">
        <v>117</v>
      </c>
      <c r="I34" s="6">
        <v>0.19426229508196727</v>
      </c>
      <c r="J34" s="4">
        <v>1</v>
      </c>
    </row>
    <row r="35" spans="2:10" ht="14.25" customHeight="1" x14ac:dyDescent="0.35">
      <c r="H35" t="s">
        <v>118</v>
      </c>
      <c r="I35" s="6">
        <v>0.11949017525225709</v>
      </c>
      <c r="J35" s="4">
        <v>1</v>
      </c>
    </row>
    <row r="36" spans="2:10" x14ac:dyDescent="0.35">
      <c r="H36" t="s">
        <v>119</v>
      </c>
      <c r="I36" s="6">
        <v>0.18848722986247549</v>
      </c>
      <c r="J36" s="4">
        <v>1</v>
      </c>
    </row>
    <row r="37" spans="2:10" x14ac:dyDescent="0.35">
      <c r="H37" t="s">
        <v>120</v>
      </c>
      <c r="I37" s="6">
        <v>0.16610674037848183</v>
      </c>
      <c r="J37" s="4">
        <v>1</v>
      </c>
    </row>
    <row r="38" spans="2:10" x14ac:dyDescent="0.35">
      <c r="H38" t="s">
        <v>121</v>
      </c>
      <c r="I38" s="6">
        <v>0.13280776228016983</v>
      </c>
      <c r="J38" s="4">
        <v>1</v>
      </c>
    </row>
    <row r="41" spans="2:10" x14ac:dyDescent="0.35">
      <c r="B41" s="5"/>
    </row>
    <row r="43" spans="2:10" x14ac:dyDescent="0.35">
      <c r="B43" s="5"/>
    </row>
    <row r="45" spans="2:10" x14ac:dyDescent="0.35">
      <c r="B45" s="5"/>
    </row>
    <row r="47" spans="2:10" x14ac:dyDescent="0.35">
      <c r="B47" s="5"/>
    </row>
    <row r="49" spans="2:2" x14ac:dyDescent="0.35">
      <c r="B49" s="5"/>
    </row>
    <row r="51" spans="2:2" x14ac:dyDescent="0.35">
      <c r="B51" s="5"/>
    </row>
    <row r="53" spans="2:2" x14ac:dyDescent="0.35">
      <c r="B53" s="5"/>
    </row>
    <row r="54" spans="2:2" x14ac:dyDescent="0.35">
      <c r="B54" s="5"/>
    </row>
    <row r="55" spans="2:2" x14ac:dyDescent="0.35">
      <c r="B55" s="5"/>
    </row>
    <row r="56" spans="2:2" x14ac:dyDescent="0.35">
      <c r="B56" s="5"/>
    </row>
    <row r="117" spans="3:3" x14ac:dyDescent="0.35">
      <c r="C117" s="8"/>
    </row>
    <row r="118" spans="3:3" x14ac:dyDescent="0.35">
      <c r="C118" s="8"/>
    </row>
  </sheetData>
  <mergeCells count="4">
    <mergeCell ref="B1:D1"/>
    <mergeCell ref="E1:G1"/>
    <mergeCell ref="H1:J1"/>
    <mergeCell ref="K1:M1"/>
  </mergeCells>
  <conditionalFormatting sqref="C118:E118">
    <cfRule type="duplicateValues" dxfId="18" priority="5"/>
  </conditionalFormatting>
  <conditionalFormatting sqref="C117">
    <cfRule type="duplicateValues" dxfId="17" priority="6"/>
  </conditionalFormatting>
  <conditionalFormatting sqref="B2:B56 B117:B1048576">
    <cfRule type="duplicateValues" dxfId="16" priority="7"/>
  </conditionalFormatting>
  <conditionalFormatting sqref="E2">
    <cfRule type="duplicateValues" dxfId="15" priority="4"/>
  </conditionalFormatting>
  <conditionalFormatting sqref="H2">
    <cfRule type="duplicateValues" dxfId="14" priority="3"/>
  </conditionalFormatting>
  <conditionalFormatting sqref="E3:E27">
    <cfRule type="duplicateValues" dxfId="13" priority="2"/>
  </conditionalFormatting>
  <conditionalFormatting sqref="H3">
    <cfRule type="duplicateValues" dxfId="12" priority="1"/>
  </conditionalFormatting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18"/>
  <sheetViews>
    <sheetView workbookViewId="0">
      <pane xSplit="2" ySplit="2" topLeftCell="C3" activePane="bottomRight" state="frozen"/>
      <selection activeCell="C24" sqref="C24"/>
      <selection pane="topRight" activeCell="C24" sqref="C24"/>
      <selection pane="bottomLeft" activeCell="C24" sqref="C24"/>
      <selection pane="bottomRight" activeCell="C24" sqref="C24"/>
    </sheetView>
  </sheetViews>
  <sheetFormatPr defaultColWidth="8.81640625" defaultRowHeight="14.5" x14ac:dyDescent="0.35"/>
  <cols>
    <col min="1" max="1" width="6" bestFit="1" customWidth="1"/>
    <col min="2" max="2" width="17.81640625" customWidth="1"/>
    <col min="3" max="3" width="23.453125" style="11" bestFit="1" customWidth="1"/>
    <col min="4" max="4" width="9.453125" style="4" customWidth="1"/>
  </cols>
  <sheetData>
    <row r="1" spans="1:13" x14ac:dyDescent="0.35">
      <c r="B1" s="1" t="s">
        <v>0</v>
      </c>
      <c r="C1" s="1"/>
      <c r="D1" s="1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x14ac:dyDescent="0.35">
      <c r="A2" t="s">
        <v>4</v>
      </c>
      <c r="B2" t="s">
        <v>5</v>
      </c>
      <c r="C2" s="9" t="s">
        <v>122</v>
      </c>
      <c r="D2" s="10" t="s">
        <v>7</v>
      </c>
      <c r="E2" t="s">
        <v>5</v>
      </c>
      <c r="F2" s="9" t="s">
        <v>122</v>
      </c>
      <c r="G2" s="10" t="s">
        <v>7</v>
      </c>
      <c r="H2" t="s">
        <v>5</v>
      </c>
      <c r="I2" s="9" t="s">
        <v>122</v>
      </c>
      <c r="J2" s="10" t="s">
        <v>7</v>
      </c>
      <c r="K2" t="s">
        <v>5</v>
      </c>
      <c r="L2" s="9" t="s">
        <v>122</v>
      </c>
      <c r="M2" s="10" t="s">
        <v>7</v>
      </c>
    </row>
    <row r="3" spans="1:13" x14ac:dyDescent="0.35">
      <c r="A3" t="s">
        <v>8</v>
      </c>
      <c r="B3" s="5" t="s">
        <v>9</v>
      </c>
      <c r="C3" s="11">
        <f>VLOOKUP(B3,[1]DATA!B:O,11,FALSE)</f>
        <v>132.73400000000001</v>
      </c>
      <c r="D3" s="4">
        <v>0.3</v>
      </c>
      <c r="E3" t="s">
        <v>10</v>
      </c>
      <c r="F3" s="11">
        <v>156.40899999999999</v>
      </c>
      <c r="G3" s="4">
        <v>0.06</v>
      </c>
      <c r="H3" s="5" t="s">
        <v>11</v>
      </c>
      <c r="I3" s="11">
        <v>352.613</v>
      </c>
      <c r="J3" s="4">
        <v>0.88</v>
      </c>
      <c r="K3" t="s">
        <v>12</v>
      </c>
      <c r="L3" s="11">
        <v>200</v>
      </c>
      <c r="M3" s="4">
        <v>0.46</v>
      </c>
    </row>
    <row r="4" spans="1:13" x14ac:dyDescent="0.35">
      <c r="A4" t="s">
        <v>8</v>
      </c>
      <c r="B4" t="s">
        <v>13</v>
      </c>
      <c r="C4" s="11">
        <f>VLOOKUP(B4,[1]DATA!B:O,11,FALSE)</f>
        <v>69.894999999999996</v>
      </c>
      <c r="D4" s="4">
        <v>0.3</v>
      </c>
      <c r="E4" t="s">
        <v>14</v>
      </c>
      <c r="F4" s="11">
        <v>249.68</v>
      </c>
      <c r="G4" s="4">
        <v>0.24</v>
      </c>
      <c r="H4" t="s">
        <v>15</v>
      </c>
      <c r="I4" s="11">
        <v>537.55799999999999</v>
      </c>
      <c r="J4" s="4">
        <v>0.89</v>
      </c>
      <c r="K4" t="s">
        <v>16</v>
      </c>
      <c r="L4" s="11">
        <v>131.32499999999999</v>
      </c>
      <c r="M4" s="4">
        <v>0.48</v>
      </c>
    </row>
    <row r="5" spans="1:13" x14ac:dyDescent="0.35">
      <c r="A5" t="s">
        <v>8</v>
      </c>
      <c r="B5" s="5" t="s">
        <v>17</v>
      </c>
      <c r="C5" s="11">
        <f>VLOOKUP(B5,[1]DATA!B:O,11,FALSE)</f>
        <v>157.26400000000001</v>
      </c>
      <c r="D5" s="4">
        <v>0.32</v>
      </c>
      <c r="E5" t="s">
        <v>18</v>
      </c>
      <c r="F5" s="11">
        <v>181.36699999999999</v>
      </c>
      <c r="G5" s="4">
        <v>0.49</v>
      </c>
      <c r="H5" t="s">
        <v>19</v>
      </c>
      <c r="I5" s="11">
        <v>52.661999999999999</v>
      </c>
      <c r="J5" s="4">
        <v>0.91</v>
      </c>
      <c r="K5" t="s">
        <v>20</v>
      </c>
      <c r="L5" s="11">
        <v>99.147999999999996</v>
      </c>
      <c r="M5" s="4">
        <v>0.51</v>
      </c>
    </row>
    <row r="6" spans="1:13" x14ac:dyDescent="0.35">
      <c r="A6" t="s">
        <v>8</v>
      </c>
      <c r="B6" t="s">
        <v>21</v>
      </c>
      <c r="C6" s="11">
        <f>VLOOKUP(B6,[1]DATA!B:O,11,FALSE)</f>
        <v>0</v>
      </c>
      <c r="D6" s="4">
        <v>0.32</v>
      </c>
      <c r="E6" t="s">
        <v>22</v>
      </c>
      <c r="F6" s="11">
        <v>228.095</v>
      </c>
      <c r="G6" s="4">
        <v>0.5</v>
      </c>
      <c r="H6" t="s">
        <v>23</v>
      </c>
      <c r="I6" s="11">
        <v>333.83100000000002</v>
      </c>
      <c r="J6" s="4">
        <v>0.92</v>
      </c>
      <c r="K6" t="s">
        <v>24</v>
      </c>
      <c r="L6" s="11">
        <v>23.779</v>
      </c>
      <c r="M6" s="4">
        <v>0.64</v>
      </c>
    </row>
    <row r="7" spans="1:13" x14ac:dyDescent="0.35">
      <c r="A7" t="s">
        <v>8</v>
      </c>
      <c r="B7" t="s">
        <v>25</v>
      </c>
      <c r="C7" s="11">
        <f>VLOOKUP(B7,[1]DATA!B:O,11,FALSE)</f>
        <v>92.12</v>
      </c>
      <c r="D7" s="4">
        <v>0.33</v>
      </c>
      <c r="E7" t="s">
        <v>26</v>
      </c>
      <c r="F7" s="11">
        <v>258.98599999999999</v>
      </c>
      <c r="G7" s="4">
        <v>0.56999999999999995</v>
      </c>
      <c r="H7" t="s">
        <v>27</v>
      </c>
      <c r="I7" s="11">
        <v>192.49799999999999</v>
      </c>
      <c r="J7" s="4">
        <v>0.93</v>
      </c>
      <c r="K7" t="s">
        <v>28</v>
      </c>
      <c r="L7" s="11">
        <v>0.224</v>
      </c>
      <c r="M7" s="4">
        <v>0.65</v>
      </c>
    </row>
    <row r="8" spans="1:13" x14ac:dyDescent="0.35">
      <c r="A8" t="s">
        <v>8</v>
      </c>
      <c r="B8" t="s">
        <v>29</v>
      </c>
      <c r="C8" s="11">
        <f>VLOOKUP(B8,[1]DATA!B:O,11,FALSE)</f>
        <v>102.21899999999999</v>
      </c>
      <c r="D8" s="4">
        <v>0.34</v>
      </c>
      <c r="E8" t="s">
        <v>30</v>
      </c>
      <c r="F8" s="11">
        <v>191.54</v>
      </c>
      <c r="G8" s="4">
        <v>0.6</v>
      </c>
      <c r="H8" t="s">
        <v>31</v>
      </c>
      <c r="I8" s="11">
        <v>80.168000000000006</v>
      </c>
      <c r="J8" s="4">
        <v>0.93</v>
      </c>
      <c r="K8" t="s">
        <v>32</v>
      </c>
      <c r="L8" s="11">
        <v>87.477999999999994</v>
      </c>
      <c r="M8" s="4">
        <v>0.66</v>
      </c>
    </row>
    <row r="9" spans="1:13" x14ac:dyDescent="0.35">
      <c r="A9" t="s">
        <v>8</v>
      </c>
      <c r="B9" t="s">
        <v>33</v>
      </c>
      <c r="C9" s="11">
        <f>VLOOKUP(B9,[1]DATA!B:O,11,FALSE)</f>
        <v>56.686999999999998</v>
      </c>
      <c r="D9" s="4">
        <v>0.45</v>
      </c>
      <c r="E9" t="s">
        <v>34</v>
      </c>
      <c r="F9" s="11">
        <v>179.57599999999999</v>
      </c>
      <c r="G9" s="4">
        <v>0.63</v>
      </c>
      <c r="H9" t="s">
        <v>35</v>
      </c>
      <c r="I9" s="11">
        <v>189.99700000000001</v>
      </c>
      <c r="J9" s="4">
        <v>0.94</v>
      </c>
      <c r="K9" t="s">
        <v>36</v>
      </c>
      <c r="L9" s="11">
        <v>45</v>
      </c>
      <c r="M9" s="4">
        <v>0.66</v>
      </c>
    </row>
    <row r="10" spans="1:13" x14ac:dyDescent="0.35">
      <c r="A10" t="s">
        <v>8</v>
      </c>
      <c r="B10" t="s">
        <v>37</v>
      </c>
      <c r="C10" s="11">
        <f>VLOOKUP(B10,[1]DATA!B:O,11,FALSE)</f>
        <v>121.83</v>
      </c>
      <c r="D10" s="4">
        <v>0.45</v>
      </c>
      <c r="E10" t="s">
        <v>38</v>
      </c>
      <c r="F10" s="11">
        <v>325.75</v>
      </c>
      <c r="G10" s="4">
        <v>0.68</v>
      </c>
      <c r="H10" t="s">
        <v>39</v>
      </c>
      <c r="I10" s="11">
        <v>324.70299999999997</v>
      </c>
      <c r="J10" s="4">
        <v>0.94</v>
      </c>
      <c r="K10" t="s">
        <v>40</v>
      </c>
      <c r="L10" s="11">
        <v>41.121000000000002</v>
      </c>
      <c r="M10" s="4">
        <v>0.67</v>
      </c>
    </row>
    <row r="11" spans="1:13" x14ac:dyDescent="0.35">
      <c r="A11" t="s">
        <v>8</v>
      </c>
      <c r="B11" t="s">
        <v>41</v>
      </c>
      <c r="C11" s="11">
        <f>VLOOKUP(B11,[1]DATA!B:O,11,FALSE)</f>
        <v>227.50800000000001</v>
      </c>
      <c r="D11" s="4">
        <v>0.48</v>
      </c>
      <c r="E11" t="s">
        <v>42</v>
      </c>
      <c r="F11" s="11">
        <v>308.06599999999997</v>
      </c>
      <c r="G11" s="4">
        <v>0.68</v>
      </c>
      <c r="H11" t="s">
        <v>43</v>
      </c>
      <c r="I11" s="11">
        <v>143.119</v>
      </c>
      <c r="J11" s="4">
        <v>0.95</v>
      </c>
      <c r="K11" t="s">
        <v>44</v>
      </c>
      <c r="L11" s="11">
        <v>170</v>
      </c>
      <c r="M11" s="4">
        <v>0.68</v>
      </c>
    </row>
    <row r="12" spans="1:13" x14ac:dyDescent="0.35">
      <c r="A12" t="s">
        <v>8</v>
      </c>
      <c r="B12" s="5" t="s">
        <v>45</v>
      </c>
      <c r="C12" s="11">
        <f>VLOOKUP(B12,[1]DATA!B:O,11,FALSE)</f>
        <v>412.65199999999999</v>
      </c>
      <c r="D12" s="4">
        <v>0.49</v>
      </c>
      <c r="E12" t="s">
        <v>46</v>
      </c>
      <c r="F12" s="11">
        <v>109.78100000000001</v>
      </c>
      <c r="G12" s="4">
        <v>0.83</v>
      </c>
      <c r="H12" t="s">
        <v>47</v>
      </c>
      <c r="I12" s="11">
        <v>386.87900000000002</v>
      </c>
      <c r="J12" s="4">
        <v>0.95</v>
      </c>
      <c r="K12" t="s">
        <v>48</v>
      </c>
      <c r="L12" s="11">
        <v>105</v>
      </c>
      <c r="M12" s="4">
        <v>0.69</v>
      </c>
    </row>
    <row r="13" spans="1:13" x14ac:dyDescent="0.35">
      <c r="A13" t="s">
        <v>8</v>
      </c>
      <c r="B13" t="s">
        <v>49</v>
      </c>
      <c r="C13" s="11">
        <f>VLOOKUP(B13,[1]DATA!B:O,11,FALSE)</f>
        <v>86.409000000000006</v>
      </c>
      <c r="D13" s="4">
        <v>0.49</v>
      </c>
      <c r="E13" s="5" t="s">
        <v>50</v>
      </c>
      <c r="F13" s="11">
        <v>105.252</v>
      </c>
      <c r="G13" s="4">
        <v>0.84</v>
      </c>
      <c r="H13" t="s">
        <v>51</v>
      </c>
      <c r="I13" s="11">
        <v>110.976</v>
      </c>
      <c r="J13" s="4">
        <v>0.95</v>
      </c>
      <c r="K13" t="s">
        <v>52</v>
      </c>
      <c r="L13" s="11">
        <v>72.683999999999997</v>
      </c>
      <c r="M13" s="4">
        <v>0.77</v>
      </c>
    </row>
    <row r="14" spans="1:13" x14ac:dyDescent="0.35">
      <c r="A14" t="s">
        <v>8</v>
      </c>
      <c r="B14" s="5" t="s">
        <v>53</v>
      </c>
      <c r="C14" s="11">
        <f>VLOOKUP(B14,[1]DATA!B:O,11,FALSE)</f>
        <v>309.12200000000001</v>
      </c>
      <c r="D14" s="4">
        <v>0.49</v>
      </c>
      <c r="E14" t="s">
        <v>54</v>
      </c>
      <c r="F14" s="11">
        <v>189.727</v>
      </c>
      <c r="G14" s="4">
        <v>0.87</v>
      </c>
      <c r="H14" t="s">
        <v>55</v>
      </c>
      <c r="I14" s="11">
        <v>245.899</v>
      </c>
      <c r="J14" s="4">
        <v>0.95</v>
      </c>
      <c r="K14" t="s">
        <v>56</v>
      </c>
      <c r="L14" s="11">
        <v>114.64400000000001</v>
      </c>
      <c r="M14" s="4">
        <v>0.78</v>
      </c>
    </row>
    <row r="15" spans="1:13" x14ac:dyDescent="0.35">
      <c r="A15" t="s">
        <v>8</v>
      </c>
      <c r="B15" s="5" t="s">
        <v>57</v>
      </c>
      <c r="C15" s="11">
        <f>VLOOKUP(B15,[1]DATA!B:O,11,FALSE)</f>
        <v>237.13900000000001</v>
      </c>
      <c r="D15" s="4">
        <v>0.5</v>
      </c>
      <c r="E15" s="5" t="s">
        <v>58</v>
      </c>
      <c r="F15" s="11">
        <v>75.95</v>
      </c>
      <c r="G15" s="4">
        <v>0.87</v>
      </c>
      <c r="H15" t="s">
        <v>59</v>
      </c>
      <c r="I15" s="11">
        <v>37.204999999999998</v>
      </c>
      <c r="J15" s="4">
        <v>0.95</v>
      </c>
      <c r="K15" t="s">
        <v>60</v>
      </c>
      <c r="L15" s="11">
        <v>133.482</v>
      </c>
      <c r="M15" s="4">
        <v>0.81</v>
      </c>
    </row>
    <row r="16" spans="1:13" x14ac:dyDescent="0.35">
      <c r="A16" t="s">
        <v>8</v>
      </c>
      <c r="B16" s="5" t="s">
        <v>61</v>
      </c>
      <c r="C16" s="11">
        <f>VLOOKUP(B16,[1]DATA!B:O,11,FALSE)</f>
        <v>0</v>
      </c>
      <c r="D16" s="4">
        <v>0.52</v>
      </c>
      <c r="E16" t="s">
        <v>62</v>
      </c>
      <c r="F16" s="11">
        <v>122.35</v>
      </c>
      <c r="G16" s="4">
        <v>0.89</v>
      </c>
      <c r="H16" t="s">
        <v>63</v>
      </c>
      <c r="I16" s="11">
        <v>8.1340000000000003</v>
      </c>
      <c r="J16" s="4">
        <v>0.95</v>
      </c>
      <c r="K16" t="s">
        <v>64</v>
      </c>
      <c r="L16" s="11">
        <v>3.8639999999999999</v>
      </c>
      <c r="M16" s="4">
        <v>0.82</v>
      </c>
    </row>
    <row r="17" spans="1:13" x14ac:dyDescent="0.35">
      <c r="A17" t="s">
        <v>8</v>
      </c>
      <c r="B17" t="s">
        <v>65</v>
      </c>
      <c r="C17" s="11">
        <f>VLOOKUP(B17,[1]DATA!B:O,11,FALSE)</f>
        <v>0</v>
      </c>
      <c r="D17" s="4">
        <v>0.53</v>
      </c>
      <c r="E17" s="5" t="s">
        <v>66</v>
      </c>
      <c r="F17" s="11">
        <v>211.64</v>
      </c>
      <c r="G17" s="4">
        <v>0.91</v>
      </c>
      <c r="H17" t="s">
        <v>67</v>
      </c>
      <c r="I17" s="11">
        <v>237.83699999999999</v>
      </c>
      <c r="J17" s="4">
        <v>0.95</v>
      </c>
      <c r="K17" t="s">
        <v>68</v>
      </c>
      <c r="L17" s="11">
        <v>22</v>
      </c>
      <c r="M17" s="4">
        <v>0.83</v>
      </c>
    </row>
    <row r="18" spans="1:13" x14ac:dyDescent="0.35">
      <c r="A18" t="s">
        <v>8</v>
      </c>
      <c r="B18" t="s">
        <v>69</v>
      </c>
      <c r="C18" s="11">
        <f>VLOOKUP(B18,[1]DATA!B:O,11,FALSE)</f>
        <v>0</v>
      </c>
      <c r="D18" s="4">
        <v>0.55000000000000004</v>
      </c>
      <c r="E18" t="s">
        <v>70</v>
      </c>
      <c r="F18" s="11">
        <v>123.32299999999999</v>
      </c>
      <c r="G18" s="4">
        <v>0.91</v>
      </c>
      <c r="H18" t="s">
        <v>71</v>
      </c>
      <c r="I18" s="11">
        <v>116.751</v>
      </c>
      <c r="J18" s="4">
        <v>0.96</v>
      </c>
      <c r="K18" t="s">
        <v>72</v>
      </c>
      <c r="L18" s="11">
        <v>1.1299999999999999</v>
      </c>
      <c r="M18" s="4">
        <v>0.85</v>
      </c>
    </row>
    <row r="19" spans="1:13" x14ac:dyDescent="0.35">
      <c r="A19" t="s">
        <v>8</v>
      </c>
      <c r="B19" s="5" t="s">
        <v>73</v>
      </c>
      <c r="C19" s="11">
        <f>VLOOKUP(B19,[1]DATA!B:O,11,FALSE)</f>
        <v>164.82400000000001</v>
      </c>
      <c r="D19" s="4">
        <v>0.55000000000000004</v>
      </c>
      <c r="E19" s="5" t="s">
        <v>74</v>
      </c>
      <c r="F19" s="11">
        <v>158.02000000000001</v>
      </c>
      <c r="G19" s="4">
        <v>0.92</v>
      </c>
      <c r="H19" t="s">
        <v>75</v>
      </c>
      <c r="I19" s="11">
        <v>157.40700000000001</v>
      </c>
      <c r="J19" s="4">
        <v>0.96</v>
      </c>
      <c r="K19" t="s">
        <v>76</v>
      </c>
      <c r="L19" s="11">
        <v>103.21599999999999</v>
      </c>
      <c r="M19" s="4">
        <v>0.87</v>
      </c>
    </row>
    <row r="20" spans="1:13" x14ac:dyDescent="0.35">
      <c r="A20" t="s">
        <v>8</v>
      </c>
      <c r="B20" t="s">
        <v>77</v>
      </c>
      <c r="C20" s="11">
        <f>VLOOKUP(B20,[1]DATA!B:O,11,FALSE)</f>
        <v>144.02000000000001</v>
      </c>
      <c r="D20" s="4">
        <v>0.56000000000000005</v>
      </c>
      <c r="E20" t="s">
        <v>78</v>
      </c>
      <c r="F20" s="11">
        <v>100.386</v>
      </c>
      <c r="G20" s="4">
        <v>0.95</v>
      </c>
      <c r="H20" t="s">
        <v>79</v>
      </c>
      <c r="I20" s="11">
        <v>219.75299999999999</v>
      </c>
      <c r="J20" s="4">
        <v>0.96</v>
      </c>
      <c r="K20" t="s">
        <v>80</v>
      </c>
      <c r="L20" s="11">
        <v>40.097999999999999</v>
      </c>
      <c r="M20" s="4">
        <v>0.87</v>
      </c>
    </row>
    <row r="21" spans="1:13" x14ac:dyDescent="0.35">
      <c r="A21" t="s">
        <v>8</v>
      </c>
      <c r="B21" t="s">
        <v>81</v>
      </c>
      <c r="C21" s="11">
        <f>VLOOKUP(B21,[1]DATA!B:O,11,FALSE)</f>
        <v>112.898</v>
      </c>
      <c r="D21" s="4">
        <v>0.61</v>
      </c>
      <c r="E21" s="5" t="s">
        <v>82</v>
      </c>
      <c r="F21" s="11">
        <v>196.161</v>
      </c>
      <c r="G21" s="4">
        <v>0.96</v>
      </c>
      <c r="H21" t="s">
        <v>83</v>
      </c>
      <c r="I21" s="11">
        <v>328.173</v>
      </c>
      <c r="J21" s="4">
        <v>0.96</v>
      </c>
      <c r="K21" t="s">
        <v>84</v>
      </c>
      <c r="L21" s="11">
        <v>14.89</v>
      </c>
      <c r="M21" s="4">
        <v>0.88</v>
      </c>
    </row>
    <row r="22" spans="1:13" x14ac:dyDescent="0.35">
      <c r="A22" t="s">
        <v>8</v>
      </c>
      <c r="B22" t="s">
        <v>85</v>
      </c>
      <c r="C22" s="11">
        <f>VLOOKUP(B22,[1]DATA!B:O,11,FALSE)</f>
        <v>0</v>
      </c>
      <c r="D22" s="4">
        <v>0.61</v>
      </c>
      <c r="E22" t="s">
        <v>86</v>
      </c>
      <c r="F22" s="11">
        <v>49.850999999999999</v>
      </c>
      <c r="G22" s="4">
        <v>0.96</v>
      </c>
      <c r="H22" t="s">
        <v>87</v>
      </c>
      <c r="I22" s="11">
        <v>124.453</v>
      </c>
      <c r="J22" s="4">
        <v>0.96</v>
      </c>
      <c r="K22" t="s">
        <v>88</v>
      </c>
      <c r="L22" s="11">
        <v>184.08699999999999</v>
      </c>
      <c r="M22" s="4">
        <v>0.91</v>
      </c>
    </row>
    <row r="23" spans="1:13" x14ac:dyDescent="0.35">
      <c r="A23" t="s">
        <v>8</v>
      </c>
      <c r="B23" t="s">
        <v>89</v>
      </c>
      <c r="C23" s="11">
        <f>VLOOKUP(B23,[1]DATA!B:O,11,FALSE)</f>
        <v>97.049000000000007</v>
      </c>
      <c r="D23" s="4">
        <v>0.62</v>
      </c>
      <c r="E23" s="5" t="s">
        <v>90</v>
      </c>
      <c r="F23" s="11">
        <v>81.05</v>
      </c>
      <c r="G23" s="4">
        <v>0.98</v>
      </c>
      <c r="H23" t="s">
        <v>91</v>
      </c>
      <c r="I23" s="11">
        <v>196.893</v>
      </c>
      <c r="J23" s="4">
        <v>0.96</v>
      </c>
      <c r="K23" t="s">
        <v>92</v>
      </c>
      <c r="L23" s="11">
        <v>30</v>
      </c>
      <c r="M23" s="4">
        <v>0.91</v>
      </c>
    </row>
    <row r="24" spans="1:13" x14ac:dyDescent="0.35">
      <c r="A24" t="s">
        <v>8</v>
      </c>
      <c r="B24" t="s">
        <v>93</v>
      </c>
      <c r="C24" s="11">
        <f>VLOOKUP(B24,[1]DATA!B:O,11,FALSE)</f>
        <v>0</v>
      </c>
      <c r="D24" s="4">
        <v>0.65</v>
      </c>
      <c r="E24" t="s">
        <v>94</v>
      </c>
      <c r="F24" s="11">
        <v>16.966000000000001</v>
      </c>
      <c r="G24" s="4">
        <v>0.99</v>
      </c>
      <c r="H24" t="s">
        <v>95</v>
      </c>
      <c r="I24" s="11">
        <v>185.042</v>
      </c>
      <c r="J24" s="4">
        <v>0.96</v>
      </c>
      <c r="K24" t="s">
        <v>96</v>
      </c>
      <c r="L24" s="11">
        <v>0.79100000000000004</v>
      </c>
      <c r="M24" s="4">
        <v>0.92</v>
      </c>
    </row>
    <row r="25" spans="1:13" x14ac:dyDescent="0.35">
      <c r="A25" t="s">
        <v>8</v>
      </c>
      <c r="B25" t="s">
        <v>97</v>
      </c>
      <c r="C25" s="11">
        <f>VLOOKUP(B25,[1]DATA!B:O,11,FALSE)</f>
        <v>197.06399999999999</v>
      </c>
      <c r="D25" s="4">
        <v>0.67</v>
      </c>
      <c r="E25" s="5" t="s">
        <v>98</v>
      </c>
      <c r="F25" s="11">
        <v>259.86900000000003</v>
      </c>
      <c r="G25" s="4">
        <v>1</v>
      </c>
      <c r="H25" t="s">
        <v>99</v>
      </c>
      <c r="I25" s="11">
        <v>103.95399999999999</v>
      </c>
      <c r="J25" s="4">
        <v>0.97</v>
      </c>
      <c r="K25" t="s">
        <v>100</v>
      </c>
      <c r="L25" s="11">
        <v>60</v>
      </c>
      <c r="M25" s="4">
        <v>0.93</v>
      </c>
    </row>
    <row r="26" spans="1:13" x14ac:dyDescent="0.35">
      <c r="A26" t="s">
        <v>8</v>
      </c>
      <c r="B26" s="5" t="s">
        <v>101</v>
      </c>
      <c r="C26" s="11">
        <f>VLOOKUP(B26,[1]DATA!B:O,11,FALSE)</f>
        <v>135.446</v>
      </c>
      <c r="D26" s="4">
        <v>0.68</v>
      </c>
      <c r="E26" s="5" t="s">
        <v>102</v>
      </c>
      <c r="F26" s="11">
        <v>51.701999999999998</v>
      </c>
      <c r="G26" s="4">
        <v>1</v>
      </c>
      <c r="H26" t="s">
        <v>103</v>
      </c>
      <c r="I26" s="11">
        <v>292.34199999999998</v>
      </c>
      <c r="J26" s="4">
        <v>0.97</v>
      </c>
      <c r="K26" t="s">
        <v>104</v>
      </c>
      <c r="L26" s="11">
        <v>9.7620000000000005</v>
      </c>
      <c r="M26" s="4">
        <v>0.97</v>
      </c>
    </row>
    <row r="27" spans="1:13" x14ac:dyDescent="0.35">
      <c r="A27" t="s">
        <v>8</v>
      </c>
      <c r="B27" s="5" t="s">
        <v>105</v>
      </c>
      <c r="C27" s="11">
        <f>VLOOKUP(B27,[1]DATA!B:O,11,FALSE)</f>
        <v>0</v>
      </c>
      <c r="D27" s="4">
        <v>0.75</v>
      </c>
      <c r="E27" s="5" t="s">
        <v>106</v>
      </c>
      <c r="F27" s="11">
        <v>0</v>
      </c>
      <c r="G27" s="4">
        <v>1</v>
      </c>
      <c r="H27" t="s">
        <v>107</v>
      </c>
      <c r="I27" s="11">
        <v>56.863</v>
      </c>
      <c r="J27" s="4">
        <v>0.97</v>
      </c>
    </row>
    <row r="28" spans="1:13" x14ac:dyDescent="0.35">
      <c r="A28" t="s">
        <v>8</v>
      </c>
      <c r="B28" t="s">
        <v>108</v>
      </c>
      <c r="C28" s="11">
        <f>VLOOKUP(B28,[1]DATA!B:O,11,FALSE)</f>
        <v>50.408000000000001</v>
      </c>
      <c r="D28" s="4">
        <v>0.77</v>
      </c>
      <c r="E28" s="4"/>
      <c r="H28" t="s">
        <v>109</v>
      </c>
      <c r="I28" s="11">
        <v>85.822999999999993</v>
      </c>
      <c r="J28" s="4">
        <v>0.97</v>
      </c>
    </row>
    <row r="29" spans="1:13" x14ac:dyDescent="0.35">
      <c r="A29" t="s">
        <v>8</v>
      </c>
      <c r="B29" s="5" t="s">
        <v>110</v>
      </c>
      <c r="C29" s="11">
        <f>VLOOKUP(B29,[1]DATA!B:O,11,FALSE)</f>
        <v>288.65699999999998</v>
      </c>
      <c r="D29" s="4">
        <v>0.85</v>
      </c>
      <c r="E29" s="4"/>
      <c r="H29" t="s">
        <v>111</v>
      </c>
      <c r="I29" s="11">
        <v>127.751</v>
      </c>
      <c r="J29" s="4">
        <v>0.98</v>
      </c>
    </row>
    <row r="30" spans="1:13" x14ac:dyDescent="0.35">
      <c r="A30" t="s">
        <v>8</v>
      </c>
      <c r="B30" s="5" t="s">
        <v>112</v>
      </c>
      <c r="C30" s="11">
        <f>VLOOKUP(B30,[1]DATA!B:O,11,FALSE)</f>
        <v>204.565</v>
      </c>
      <c r="D30" s="4">
        <v>0.94</v>
      </c>
      <c r="E30" s="4"/>
      <c r="H30" t="s">
        <v>113</v>
      </c>
      <c r="I30" s="11">
        <v>343.738</v>
      </c>
      <c r="J30" s="4">
        <v>0.98</v>
      </c>
    </row>
    <row r="31" spans="1:13" x14ac:dyDescent="0.35">
      <c r="A31" t="s">
        <v>123</v>
      </c>
      <c r="H31" t="s">
        <v>114</v>
      </c>
      <c r="I31" s="11">
        <v>142.45500000000001</v>
      </c>
      <c r="J31" s="4">
        <v>0.98</v>
      </c>
    </row>
    <row r="32" spans="1:13" x14ac:dyDescent="0.35">
      <c r="A32" t="s">
        <v>123</v>
      </c>
      <c r="H32" t="s">
        <v>115</v>
      </c>
      <c r="I32" s="11">
        <v>96.727000000000004</v>
      </c>
      <c r="J32" s="4">
        <v>0.99</v>
      </c>
    </row>
    <row r="33" spans="1:10" x14ac:dyDescent="0.35">
      <c r="A33" t="s">
        <v>123</v>
      </c>
      <c r="H33" t="s">
        <v>116</v>
      </c>
      <c r="I33" s="11">
        <v>164.63800000000001</v>
      </c>
      <c r="J33" s="4">
        <v>0.99</v>
      </c>
    </row>
    <row r="34" spans="1:10" x14ac:dyDescent="0.35">
      <c r="A34" t="s">
        <v>123</v>
      </c>
      <c r="H34" t="s">
        <v>117</v>
      </c>
      <c r="I34" s="11">
        <v>113.90600000000001</v>
      </c>
      <c r="J34" s="4">
        <v>1</v>
      </c>
    </row>
    <row r="35" spans="1:10" ht="14.25" customHeight="1" x14ac:dyDescent="0.35">
      <c r="A35" t="s">
        <v>123</v>
      </c>
      <c r="H35" t="s">
        <v>118</v>
      </c>
      <c r="I35" s="11">
        <v>246.06800000000001</v>
      </c>
      <c r="J35" s="4">
        <v>1</v>
      </c>
    </row>
    <row r="36" spans="1:10" x14ac:dyDescent="0.35">
      <c r="A36" t="s">
        <v>123</v>
      </c>
      <c r="H36" t="s">
        <v>119</v>
      </c>
      <c r="I36" s="11">
        <v>371.536</v>
      </c>
      <c r="J36" s="4">
        <v>1</v>
      </c>
    </row>
    <row r="37" spans="1:10" x14ac:dyDescent="0.35">
      <c r="A37" t="s">
        <v>123</v>
      </c>
      <c r="H37" t="s">
        <v>120</v>
      </c>
      <c r="I37" s="11">
        <v>186.66300000000001</v>
      </c>
      <c r="J37" s="4">
        <v>1</v>
      </c>
    </row>
    <row r="38" spans="1:10" x14ac:dyDescent="0.35">
      <c r="A38" t="s">
        <v>123</v>
      </c>
      <c r="H38" t="s">
        <v>121</v>
      </c>
      <c r="I38" s="11">
        <v>482.28399999999999</v>
      </c>
      <c r="J38" s="4">
        <v>1</v>
      </c>
    </row>
    <row r="39" spans="1:10" x14ac:dyDescent="0.35">
      <c r="A39" t="s">
        <v>123</v>
      </c>
    </row>
    <row r="40" spans="1:10" x14ac:dyDescent="0.35">
      <c r="A40" t="s">
        <v>123</v>
      </c>
    </row>
    <row r="41" spans="1:10" x14ac:dyDescent="0.35">
      <c r="A41" t="s">
        <v>123</v>
      </c>
    </row>
    <row r="42" spans="1:10" x14ac:dyDescent="0.35">
      <c r="A42" t="s">
        <v>123</v>
      </c>
    </row>
    <row r="43" spans="1:10" x14ac:dyDescent="0.35">
      <c r="A43" t="s">
        <v>123</v>
      </c>
    </row>
    <row r="44" spans="1:10" x14ac:dyDescent="0.35">
      <c r="A44" t="s">
        <v>123</v>
      </c>
    </row>
    <row r="45" spans="1:10" x14ac:dyDescent="0.35">
      <c r="A45" t="s">
        <v>123</v>
      </c>
    </row>
    <row r="46" spans="1:10" x14ac:dyDescent="0.35">
      <c r="A46" t="s">
        <v>123</v>
      </c>
    </row>
    <row r="47" spans="1:10" x14ac:dyDescent="0.35">
      <c r="A47" t="s">
        <v>123</v>
      </c>
    </row>
    <row r="48" spans="1:10" x14ac:dyDescent="0.35">
      <c r="A48" t="s">
        <v>123</v>
      </c>
    </row>
    <row r="49" spans="1:1" x14ac:dyDescent="0.35">
      <c r="A49" t="s">
        <v>123</v>
      </c>
    </row>
    <row r="50" spans="1:1" x14ac:dyDescent="0.35">
      <c r="A50" t="s">
        <v>123</v>
      </c>
    </row>
    <row r="51" spans="1:1" x14ac:dyDescent="0.35">
      <c r="A51" t="s">
        <v>123</v>
      </c>
    </row>
    <row r="52" spans="1:1" x14ac:dyDescent="0.35">
      <c r="A52" t="s">
        <v>123</v>
      </c>
    </row>
    <row r="53" spans="1:1" x14ac:dyDescent="0.35">
      <c r="A53" t="s">
        <v>123</v>
      </c>
    </row>
    <row r="54" spans="1:1" x14ac:dyDescent="0.35">
      <c r="A54" t="s">
        <v>123</v>
      </c>
    </row>
    <row r="55" spans="1:1" x14ac:dyDescent="0.35">
      <c r="A55" t="s">
        <v>123</v>
      </c>
    </row>
    <row r="56" spans="1:1" x14ac:dyDescent="0.35">
      <c r="A56" t="s">
        <v>124</v>
      </c>
    </row>
    <row r="57" spans="1:1" x14ac:dyDescent="0.35">
      <c r="A57" t="s">
        <v>124</v>
      </c>
    </row>
    <row r="58" spans="1:1" x14ac:dyDescent="0.35">
      <c r="A58" t="s">
        <v>124</v>
      </c>
    </row>
    <row r="59" spans="1:1" x14ac:dyDescent="0.35">
      <c r="A59" t="s">
        <v>124</v>
      </c>
    </row>
    <row r="60" spans="1:1" x14ac:dyDescent="0.35">
      <c r="A60" t="s">
        <v>124</v>
      </c>
    </row>
    <row r="61" spans="1:1" x14ac:dyDescent="0.35">
      <c r="A61" t="s">
        <v>124</v>
      </c>
    </row>
    <row r="62" spans="1:1" x14ac:dyDescent="0.35">
      <c r="A62" t="s">
        <v>124</v>
      </c>
    </row>
    <row r="63" spans="1:1" x14ac:dyDescent="0.35">
      <c r="A63" t="s">
        <v>124</v>
      </c>
    </row>
    <row r="64" spans="1:1" x14ac:dyDescent="0.35">
      <c r="A64" t="s">
        <v>124</v>
      </c>
    </row>
    <row r="65" spans="1:1" x14ac:dyDescent="0.35">
      <c r="A65" t="s">
        <v>124</v>
      </c>
    </row>
    <row r="66" spans="1:1" x14ac:dyDescent="0.35">
      <c r="A66" t="s">
        <v>124</v>
      </c>
    </row>
    <row r="67" spans="1:1" x14ac:dyDescent="0.35">
      <c r="A67" t="s">
        <v>124</v>
      </c>
    </row>
    <row r="68" spans="1:1" x14ac:dyDescent="0.35">
      <c r="A68" t="s">
        <v>124</v>
      </c>
    </row>
    <row r="69" spans="1:1" x14ac:dyDescent="0.35">
      <c r="A69" t="s">
        <v>124</v>
      </c>
    </row>
    <row r="70" spans="1:1" x14ac:dyDescent="0.35">
      <c r="A70" t="s">
        <v>124</v>
      </c>
    </row>
    <row r="71" spans="1:1" x14ac:dyDescent="0.35">
      <c r="A71" t="s">
        <v>124</v>
      </c>
    </row>
    <row r="72" spans="1:1" x14ac:dyDescent="0.35">
      <c r="A72" t="s">
        <v>124</v>
      </c>
    </row>
    <row r="73" spans="1:1" x14ac:dyDescent="0.35">
      <c r="A73" t="s">
        <v>124</v>
      </c>
    </row>
    <row r="74" spans="1:1" x14ac:dyDescent="0.35">
      <c r="A74" t="s">
        <v>124</v>
      </c>
    </row>
    <row r="75" spans="1:1" x14ac:dyDescent="0.35">
      <c r="A75" t="s">
        <v>124</v>
      </c>
    </row>
    <row r="76" spans="1:1" x14ac:dyDescent="0.35">
      <c r="A76" t="s">
        <v>124</v>
      </c>
    </row>
    <row r="77" spans="1:1" x14ac:dyDescent="0.35">
      <c r="A77" t="s">
        <v>124</v>
      </c>
    </row>
    <row r="78" spans="1:1" x14ac:dyDescent="0.35">
      <c r="A78" t="s">
        <v>124</v>
      </c>
    </row>
    <row r="79" spans="1:1" x14ac:dyDescent="0.35">
      <c r="A79" t="s">
        <v>124</v>
      </c>
    </row>
    <row r="80" spans="1:1" x14ac:dyDescent="0.35">
      <c r="A80" t="s">
        <v>124</v>
      </c>
    </row>
    <row r="81" spans="1:1" x14ac:dyDescent="0.35">
      <c r="A81" t="s">
        <v>124</v>
      </c>
    </row>
    <row r="82" spans="1:1" x14ac:dyDescent="0.35">
      <c r="A82" t="s">
        <v>124</v>
      </c>
    </row>
    <row r="83" spans="1:1" x14ac:dyDescent="0.35">
      <c r="A83" t="s">
        <v>124</v>
      </c>
    </row>
    <row r="84" spans="1:1" x14ac:dyDescent="0.35">
      <c r="A84" t="s">
        <v>124</v>
      </c>
    </row>
    <row r="85" spans="1:1" x14ac:dyDescent="0.35">
      <c r="A85" t="s">
        <v>124</v>
      </c>
    </row>
    <row r="86" spans="1:1" x14ac:dyDescent="0.35">
      <c r="A86" t="s">
        <v>124</v>
      </c>
    </row>
    <row r="87" spans="1:1" x14ac:dyDescent="0.35">
      <c r="A87" t="s">
        <v>124</v>
      </c>
    </row>
    <row r="88" spans="1:1" x14ac:dyDescent="0.35">
      <c r="A88" t="s">
        <v>124</v>
      </c>
    </row>
    <row r="89" spans="1:1" x14ac:dyDescent="0.35">
      <c r="A89" t="s">
        <v>124</v>
      </c>
    </row>
    <row r="90" spans="1:1" x14ac:dyDescent="0.35">
      <c r="A90" t="s">
        <v>124</v>
      </c>
    </row>
    <row r="91" spans="1:1" x14ac:dyDescent="0.35">
      <c r="A91" t="s">
        <v>124</v>
      </c>
    </row>
    <row r="92" spans="1:1" x14ac:dyDescent="0.35">
      <c r="A92" t="s">
        <v>125</v>
      </c>
    </row>
    <row r="93" spans="1:1" x14ac:dyDescent="0.35">
      <c r="A93" t="s">
        <v>125</v>
      </c>
    </row>
    <row r="94" spans="1:1" x14ac:dyDescent="0.35">
      <c r="A94" t="s">
        <v>125</v>
      </c>
    </row>
    <row r="95" spans="1:1" x14ac:dyDescent="0.35">
      <c r="A95" t="s">
        <v>125</v>
      </c>
    </row>
    <row r="96" spans="1:1" x14ac:dyDescent="0.35">
      <c r="A96" t="s">
        <v>125</v>
      </c>
    </row>
    <row r="97" spans="1:1" x14ac:dyDescent="0.35">
      <c r="A97" t="s">
        <v>125</v>
      </c>
    </row>
    <row r="98" spans="1:1" x14ac:dyDescent="0.35">
      <c r="A98" t="s">
        <v>125</v>
      </c>
    </row>
    <row r="99" spans="1:1" x14ac:dyDescent="0.35">
      <c r="A99" t="s">
        <v>125</v>
      </c>
    </row>
    <row r="100" spans="1:1" x14ac:dyDescent="0.35">
      <c r="A100" t="s">
        <v>125</v>
      </c>
    </row>
    <row r="101" spans="1:1" x14ac:dyDescent="0.35">
      <c r="A101" t="s">
        <v>125</v>
      </c>
    </row>
    <row r="102" spans="1:1" x14ac:dyDescent="0.35">
      <c r="A102" t="s">
        <v>125</v>
      </c>
    </row>
    <row r="103" spans="1:1" x14ac:dyDescent="0.35">
      <c r="A103" t="s">
        <v>125</v>
      </c>
    </row>
    <row r="104" spans="1:1" x14ac:dyDescent="0.35">
      <c r="A104" t="s">
        <v>125</v>
      </c>
    </row>
    <row r="105" spans="1:1" x14ac:dyDescent="0.35">
      <c r="A105" t="s">
        <v>125</v>
      </c>
    </row>
    <row r="106" spans="1:1" x14ac:dyDescent="0.35">
      <c r="A106" t="s">
        <v>125</v>
      </c>
    </row>
    <row r="107" spans="1:1" x14ac:dyDescent="0.35">
      <c r="A107" t="s">
        <v>125</v>
      </c>
    </row>
    <row r="108" spans="1:1" x14ac:dyDescent="0.35">
      <c r="A108" t="s">
        <v>125</v>
      </c>
    </row>
    <row r="109" spans="1:1" x14ac:dyDescent="0.35">
      <c r="A109" t="s">
        <v>125</v>
      </c>
    </row>
    <row r="110" spans="1:1" x14ac:dyDescent="0.35">
      <c r="A110" t="s">
        <v>125</v>
      </c>
    </row>
    <row r="111" spans="1:1" x14ac:dyDescent="0.35">
      <c r="A111" t="s">
        <v>125</v>
      </c>
    </row>
    <row r="112" spans="1:1" x14ac:dyDescent="0.35">
      <c r="A112" t="s">
        <v>125</v>
      </c>
    </row>
    <row r="113" spans="1:3" x14ac:dyDescent="0.35">
      <c r="A113" t="s">
        <v>125</v>
      </c>
    </row>
    <row r="114" spans="1:3" x14ac:dyDescent="0.35">
      <c r="A114" t="s">
        <v>125</v>
      </c>
    </row>
    <row r="115" spans="1:3" x14ac:dyDescent="0.35">
      <c r="A115" t="s">
        <v>125</v>
      </c>
    </row>
    <row r="117" spans="1:3" x14ac:dyDescent="0.35">
      <c r="C117" s="12"/>
    </row>
    <row r="118" spans="1:3" x14ac:dyDescent="0.35">
      <c r="C118" s="12"/>
    </row>
  </sheetData>
  <mergeCells count="4">
    <mergeCell ref="B1:D1"/>
    <mergeCell ref="E1:G1"/>
    <mergeCell ref="H1:J1"/>
    <mergeCell ref="K1:M1"/>
  </mergeCells>
  <conditionalFormatting sqref="C118:D118">
    <cfRule type="duplicateValues" dxfId="11" priority="4"/>
  </conditionalFormatting>
  <conditionalFormatting sqref="C117">
    <cfRule type="duplicateValues" dxfId="10" priority="5"/>
  </conditionalFormatting>
  <conditionalFormatting sqref="H3 B2:B30 E3:E27 B117:B1048576">
    <cfRule type="duplicateValues" dxfId="9" priority="6"/>
  </conditionalFormatting>
  <conditionalFormatting sqref="E2">
    <cfRule type="duplicateValues" dxfId="8" priority="3"/>
  </conditionalFormatting>
  <conditionalFormatting sqref="H2">
    <cfRule type="duplicateValues" dxfId="7" priority="2"/>
  </conditionalFormatting>
  <conditionalFormatting sqref="K2">
    <cfRule type="duplicateValues" dxfId="6" priority="1"/>
  </conditionalFormatting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118"/>
  <sheetViews>
    <sheetView workbookViewId="0">
      <pane xSplit="2" ySplit="2" topLeftCell="C3" activePane="bottomRight" state="frozen"/>
      <selection activeCell="C24" sqref="C24"/>
      <selection pane="topRight" activeCell="C24" sqref="C24"/>
      <selection pane="bottomLeft" activeCell="C24" sqref="C24"/>
      <selection pane="bottomRight" activeCell="B58" sqref="B58"/>
    </sheetView>
  </sheetViews>
  <sheetFormatPr defaultColWidth="8.81640625" defaultRowHeight="14.5" x14ac:dyDescent="0.35"/>
  <cols>
    <col min="1" max="1" width="6" bestFit="1" customWidth="1"/>
    <col min="2" max="2" width="17.81640625" customWidth="1"/>
    <col min="3" max="3" width="23.453125" style="11" bestFit="1" customWidth="1"/>
    <col min="4" max="4" width="9.453125" style="4" customWidth="1"/>
  </cols>
  <sheetData>
    <row r="1" spans="1:13" x14ac:dyDescent="0.35">
      <c r="B1" s="1" t="s">
        <v>0</v>
      </c>
      <c r="C1" s="1"/>
      <c r="D1" s="1"/>
      <c r="E1" s="2" t="s">
        <v>1</v>
      </c>
      <c r="F1" s="2"/>
      <c r="G1" s="2"/>
      <c r="H1" s="2" t="s">
        <v>2</v>
      </c>
      <c r="I1" s="2"/>
      <c r="J1" s="2"/>
      <c r="K1" s="2" t="s">
        <v>3</v>
      </c>
      <c r="L1" s="2"/>
      <c r="M1" s="2"/>
    </row>
    <row r="2" spans="1:13" x14ac:dyDescent="0.35">
      <c r="A2" t="s">
        <v>4</v>
      </c>
      <c r="B2" t="s">
        <v>5</v>
      </c>
      <c r="C2" s="9" t="s">
        <v>122</v>
      </c>
      <c r="D2" s="10" t="s">
        <v>7</v>
      </c>
      <c r="E2" t="s">
        <v>5</v>
      </c>
      <c r="F2" s="9" t="s">
        <v>122</v>
      </c>
      <c r="G2" s="10" t="s">
        <v>7</v>
      </c>
      <c r="H2" t="s">
        <v>5</v>
      </c>
      <c r="I2" s="9" t="s">
        <v>122</v>
      </c>
      <c r="J2" s="10" t="s">
        <v>7</v>
      </c>
      <c r="K2" t="s">
        <v>5</v>
      </c>
      <c r="L2" s="9" t="s">
        <v>122</v>
      </c>
      <c r="M2" s="10" t="s">
        <v>7</v>
      </c>
    </row>
    <row r="3" spans="1:13" x14ac:dyDescent="0.35">
      <c r="A3" t="s">
        <v>8</v>
      </c>
      <c r="B3" s="5" t="s">
        <v>9</v>
      </c>
      <c r="C3" s="11">
        <f>VLOOKUP(B3,[1]DATA!B:O,13,FALSE)</f>
        <v>141.85919936758896</v>
      </c>
      <c r="D3" s="4">
        <v>0.3</v>
      </c>
      <c r="E3" t="s">
        <v>10</v>
      </c>
      <c r="F3" s="11">
        <v>24.149014467084641</v>
      </c>
      <c r="G3" s="4">
        <v>0.06</v>
      </c>
      <c r="H3" s="5" t="s">
        <v>11</v>
      </c>
      <c r="I3" s="11">
        <v>40.352485189612537</v>
      </c>
      <c r="J3" s="4">
        <v>0.88</v>
      </c>
      <c r="K3" t="s">
        <v>12</v>
      </c>
      <c r="L3" s="11">
        <v>63.491527033719713</v>
      </c>
      <c r="M3" s="4">
        <v>0.46</v>
      </c>
    </row>
    <row r="4" spans="1:13" x14ac:dyDescent="0.35">
      <c r="A4" t="s">
        <v>8</v>
      </c>
      <c r="B4" t="s">
        <v>13</v>
      </c>
      <c r="C4" s="11">
        <f>VLOOKUP(B4,[1]DATA!B:O,13,FALSE)</f>
        <v>20.226402317183268</v>
      </c>
      <c r="D4" s="4">
        <v>0.3</v>
      </c>
      <c r="E4" t="s">
        <v>14</v>
      </c>
      <c r="F4" s="11">
        <v>48.346599750406959</v>
      </c>
      <c r="G4" s="4">
        <v>0.24</v>
      </c>
      <c r="H4" t="s">
        <v>15</v>
      </c>
      <c r="I4" s="11">
        <v>60.156171815541043</v>
      </c>
      <c r="J4" s="4">
        <v>0.89</v>
      </c>
      <c r="K4" t="s">
        <v>16</v>
      </c>
      <c r="L4" s="11">
        <v>131.32499999999999</v>
      </c>
      <c r="M4" s="4">
        <v>0.48</v>
      </c>
    </row>
    <row r="5" spans="1:13" x14ac:dyDescent="0.35">
      <c r="A5" t="s">
        <v>8</v>
      </c>
      <c r="B5" s="5" t="s">
        <v>17</v>
      </c>
      <c r="C5" s="11">
        <f>VLOOKUP(B5,[1]DATA!B:O,13,FALSE)</f>
        <v>43.619047619047613</v>
      </c>
      <c r="D5" s="4">
        <v>0.32</v>
      </c>
      <c r="E5" t="s">
        <v>18</v>
      </c>
      <c r="F5" s="11">
        <v>75.017369124668434</v>
      </c>
      <c r="G5" s="4">
        <v>0.49</v>
      </c>
      <c r="H5" t="s">
        <v>19</v>
      </c>
      <c r="I5" s="11">
        <v>52.401918841759695</v>
      </c>
      <c r="J5" s="4">
        <v>0.91</v>
      </c>
      <c r="K5" t="s">
        <v>20</v>
      </c>
      <c r="L5" s="11">
        <v>99.147999999999996</v>
      </c>
      <c r="M5" s="4">
        <v>0.51</v>
      </c>
    </row>
    <row r="6" spans="1:13" x14ac:dyDescent="0.35">
      <c r="A6" t="s">
        <v>8</v>
      </c>
      <c r="B6" t="s">
        <v>21</v>
      </c>
      <c r="C6" s="11">
        <f>VLOOKUP(B6,[1]DATA!B:O,13,FALSE)</f>
        <v>17.454778156996582</v>
      </c>
      <c r="D6" s="4">
        <v>0.32</v>
      </c>
      <c r="E6" t="s">
        <v>22</v>
      </c>
      <c r="F6" s="11">
        <v>43.460472351794095</v>
      </c>
      <c r="G6" s="4">
        <v>0.5</v>
      </c>
      <c r="H6" t="s">
        <v>23</v>
      </c>
      <c r="I6" s="11">
        <v>42.434011894264152</v>
      </c>
      <c r="J6" s="4">
        <v>0.92</v>
      </c>
      <c r="K6" t="s">
        <v>24</v>
      </c>
      <c r="L6" s="11">
        <v>23.779</v>
      </c>
      <c r="M6" s="4">
        <v>0.64</v>
      </c>
    </row>
    <row r="7" spans="1:13" x14ac:dyDescent="0.35">
      <c r="A7" t="s">
        <v>8</v>
      </c>
      <c r="B7" t="s">
        <v>25</v>
      </c>
      <c r="C7" s="11">
        <f>VLOOKUP(B7,[1]DATA!B:O,13,FALSE)</f>
        <v>12.037617554858935</v>
      </c>
      <c r="D7" s="4">
        <v>0.33</v>
      </c>
      <c r="E7" t="s">
        <v>26</v>
      </c>
      <c r="F7" s="11">
        <v>33.270882340425516</v>
      </c>
      <c r="G7" s="4">
        <v>0.56999999999999995</v>
      </c>
      <c r="H7" t="s">
        <v>27</v>
      </c>
      <c r="I7" s="11">
        <v>255.24016845646119</v>
      </c>
      <c r="J7" s="4">
        <v>0.93</v>
      </c>
      <c r="K7" t="s">
        <v>28</v>
      </c>
      <c r="L7" s="11">
        <v>0.224</v>
      </c>
      <c r="M7" s="4">
        <v>0.65</v>
      </c>
    </row>
    <row r="8" spans="1:13" x14ac:dyDescent="0.35">
      <c r="A8" t="s">
        <v>8</v>
      </c>
      <c r="B8" t="s">
        <v>29</v>
      </c>
      <c r="C8" s="11">
        <f>VLOOKUP(B8,[1]DATA!B:O,13,FALSE)</f>
        <v>0</v>
      </c>
      <c r="D8" s="4">
        <v>0.34</v>
      </c>
      <c r="E8" t="s">
        <v>30</v>
      </c>
      <c r="F8" s="11">
        <v>17.181662746987957</v>
      </c>
      <c r="G8" s="4">
        <v>0.6</v>
      </c>
      <c r="H8" t="s">
        <v>31</v>
      </c>
      <c r="I8" s="11">
        <v>41.331083090886963</v>
      </c>
      <c r="J8" s="4">
        <v>0.93</v>
      </c>
      <c r="K8" t="s">
        <v>32</v>
      </c>
      <c r="L8" s="11">
        <v>87.477999999999994</v>
      </c>
      <c r="M8" s="4">
        <v>0.66</v>
      </c>
    </row>
    <row r="9" spans="1:13" x14ac:dyDescent="0.35">
      <c r="A9" t="s">
        <v>8</v>
      </c>
      <c r="B9" t="s">
        <v>33</v>
      </c>
      <c r="C9" s="11">
        <f>VLOOKUP(B9,[1]DATA!B:O,13,FALSE)</f>
        <v>56.265132415902137</v>
      </c>
      <c r="D9" s="4">
        <v>0.45</v>
      </c>
      <c r="E9" t="s">
        <v>34</v>
      </c>
      <c r="F9" s="11">
        <v>34.406581950534019</v>
      </c>
      <c r="G9" s="4">
        <v>0.63</v>
      </c>
      <c r="H9" t="s">
        <v>35</v>
      </c>
      <c r="I9" s="11">
        <v>41.341652386573763</v>
      </c>
      <c r="J9" s="4">
        <v>0.94</v>
      </c>
      <c r="K9" t="s">
        <v>36</v>
      </c>
      <c r="L9" s="11">
        <v>45</v>
      </c>
      <c r="M9" s="4">
        <v>0.66</v>
      </c>
    </row>
    <row r="10" spans="1:13" x14ac:dyDescent="0.35">
      <c r="A10" t="s">
        <v>8</v>
      </c>
      <c r="B10" t="s">
        <v>37</v>
      </c>
      <c r="C10" s="11">
        <f>VLOOKUP(B10,[1]DATA!B:O,13,FALSE)</f>
        <v>76.244200486618013</v>
      </c>
      <c r="D10" s="4">
        <v>0.45</v>
      </c>
      <c r="E10" t="s">
        <v>38</v>
      </c>
      <c r="F10" s="11">
        <v>34.821526629312231</v>
      </c>
      <c r="G10" s="4">
        <v>0.68</v>
      </c>
      <c r="H10" t="s">
        <v>39</v>
      </c>
      <c r="I10" s="11">
        <v>87.902297968574615</v>
      </c>
      <c r="J10" s="4">
        <v>0.94</v>
      </c>
      <c r="K10" t="s">
        <v>40</v>
      </c>
      <c r="L10" s="11">
        <v>41.121000000000002</v>
      </c>
      <c r="M10" s="4">
        <v>0.67</v>
      </c>
    </row>
    <row r="11" spans="1:13" x14ac:dyDescent="0.35">
      <c r="A11" t="s">
        <v>8</v>
      </c>
      <c r="B11" t="s">
        <v>41</v>
      </c>
      <c r="C11" s="11">
        <f>VLOOKUP(B11,[1]DATA!B:O,13,FALSE)</f>
        <v>2.0204081632653059</v>
      </c>
      <c r="D11" s="4">
        <v>0.48</v>
      </c>
      <c r="E11" t="s">
        <v>42</v>
      </c>
      <c r="F11" s="11">
        <v>14.023759777777775</v>
      </c>
      <c r="G11" s="4">
        <v>0.68</v>
      </c>
      <c r="H11" t="s">
        <v>43</v>
      </c>
      <c r="I11" s="11">
        <v>27.468026060095475</v>
      </c>
      <c r="J11" s="4">
        <v>0.95</v>
      </c>
      <c r="K11" t="s">
        <v>44</v>
      </c>
      <c r="L11" s="11">
        <v>170</v>
      </c>
      <c r="M11" s="4">
        <v>0.68</v>
      </c>
    </row>
    <row r="12" spans="1:13" x14ac:dyDescent="0.35">
      <c r="A12" t="s">
        <v>8</v>
      </c>
      <c r="B12" s="5" t="s">
        <v>45</v>
      </c>
      <c r="C12" s="11">
        <f>VLOOKUP(B12,[1]DATA!B:O,13,FALSE)</f>
        <v>140.41856300940441</v>
      </c>
      <c r="D12" s="4">
        <v>0.49</v>
      </c>
      <c r="E12" t="s">
        <v>46</v>
      </c>
      <c r="F12" s="11">
        <v>41.665681196120694</v>
      </c>
      <c r="G12" s="4">
        <v>0.83</v>
      </c>
      <c r="H12" t="s">
        <v>47</v>
      </c>
      <c r="I12" s="11">
        <v>67.449239791200569</v>
      </c>
      <c r="J12" s="4">
        <v>0.95</v>
      </c>
      <c r="K12" t="s">
        <v>48</v>
      </c>
      <c r="L12" s="11">
        <v>105</v>
      </c>
      <c r="M12" s="4">
        <v>0.69</v>
      </c>
    </row>
    <row r="13" spans="1:13" x14ac:dyDescent="0.35">
      <c r="A13" t="s">
        <v>8</v>
      </c>
      <c r="B13" t="s">
        <v>49</v>
      </c>
      <c r="C13" s="11">
        <f>VLOOKUP(B13,[1]DATA!B:O,13,FALSE)</f>
        <v>15.234305923961093</v>
      </c>
      <c r="D13" s="4">
        <v>0.49</v>
      </c>
      <c r="E13" s="5" t="s">
        <v>50</v>
      </c>
      <c r="F13" s="11">
        <v>34.09103697749196</v>
      </c>
      <c r="G13" s="4">
        <v>0.84</v>
      </c>
      <c r="H13" t="s">
        <v>51</v>
      </c>
      <c r="I13" s="11">
        <v>35.721015089733321</v>
      </c>
      <c r="J13" s="4">
        <v>0.95</v>
      </c>
      <c r="K13" t="s">
        <v>52</v>
      </c>
      <c r="L13" s="11">
        <v>72.683999999999997</v>
      </c>
      <c r="M13" s="4">
        <v>0.77</v>
      </c>
    </row>
    <row r="14" spans="1:13" x14ac:dyDescent="0.35">
      <c r="A14" t="s">
        <v>8</v>
      </c>
      <c r="B14" s="5" t="s">
        <v>53</v>
      </c>
      <c r="C14" s="11">
        <f>VLOOKUP(B14,[1]DATA!B:O,13,FALSE)</f>
        <v>77.755681818181827</v>
      </c>
      <c r="D14" s="4">
        <v>0.49</v>
      </c>
      <c r="E14" t="s">
        <v>54</v>
      </c>
      <c r="F14" s="11">
        <v>38.274945291925462</v>
      </c>
      <c r="G14" s="4">
        <v>0.87</v>
      </c>
      <c r="H14" t="s">
        <v>55</v>
      </c>
      <c r="I14" s="11">
        <v>113.68737589691322</v>
      </c>
      <c r="J14" s="4">
        <v>0.95</v>
      </c>
      <c r="K14" t="s">
        <v>56</v>
      </c>
      <c r="L14" s="11">
        <v>114.64400000000001</v>
      </c>
      <c r="M14" s="4">
        <v>0.78</v>
      </c>
    </row>
    <row r="15" spans="1:13" x14ac:dyDescent="0.35">
      <c r="A15" t="s">
        <v>8</v>
      </c>
      <c r="B15" s="5" t="s">
        <v>57</v>
      </c>
      <c r="C15" s="11">
        <f>VLOOKUP(B15,[1]DATA!B:O,13,FALSE)</f>
        <v>97.239740544217653</v>
      </c>
      <c r="D15" s="4">
        <v>0.5</v>
      </c>
      <c r="E15" s="5" t="s">
        <v>58</v>
      </c>
      <c r="F15" s="11">
        <v>23.183926422064772</v>
      </c>
      <c r="G15" s="4">
        <v>0.87</v>
      </c>
      <c r="H15" t="s">
        <v>59</v>
      </c>
      <c r="I15" s="11">
        <v>12.969735313475718</v>
      </c>
      <c r="J15" s="4">
        <v>0.95</v>
      </c>
      <c r="K15" t="s">
        <v>60</v>
      </c>
      <c r="L15" s="11">
        <v>133.482</v>
      </c>
      <c r="M15" s="4">
        <v>0.81</v>
      </c>
    </row>
    <row r="16" spans="1:13" x14ac:dyDescent="0.35">
      <c r="A16" t="s">
        <v>8</v>
      </c>
      <c r="B16" s="5" t="s">
        <v>61</v>
      </c>
      <c r="C16" s="11">
        <f>VLOOKUP(B16,[1]DATA!B:O,13,FALSE)</f>
        <v>16.176010380622834</v>
      </c>
      <c r="D16" s="4">
        <v>0.52</v>
      </c>
      <c r="E16" t="s">
        <v>62</v>
      </c>
      <c r="F16" s="11">
        <v>37.154939903846156</v>
      </c>
      <c r="G16" s="4">
        <v>0.89</v>
      </c>
      <c r="H16" t="s">
        <v>63</v>
      </c>
      <c r="I16" s="11">
        <v>45.248036978828665</v>
      </c>
      <c r="J16" s="4">
        <v>0.95</v>
      </c>
      <c r="K16" t="s">
        <v>64</v>
      </c>
      <c r="L16" s="11">
        <v>3.8639999999999999</v>
      </c>
      <c r="M16" s="4">
        <v>0.82</v>
      </c>
    </row>
    <row r="17" spans="1:13" x14ac:dyDescent="0.35">
      <c r="A17" t="s">
        <v>8</v>
      </c>
      <c r="B17" t="s">
        <v>65</v>
      </c>
      <c r="C17" s="11">
        <f>VLOOKUP(B17,[1]DATA!B:O,13,FALSE)</f>
        <v>3.2789559543230018</v>
      </c>
      <c r="D17" s="4">
        <v>0.53</v>
      </c>
      <c r="E17" s="5" t="s">
        <v>66</v>
      </c>
      <c r="F17" s="11">
        <v>42.330130526829244</v>
      </c>
      <c r="G17" s="4">
        <v>0.91</v>
      </c>
      <c r="H17" t="s">
        <v>67</v>
      </c>
      <c r="I17" s="11">
        <v>38.48430212658004</v>
      </c>
      <c r="J17" s="4">
        <v>0.95</v>
      </c>
      <c r="K17" t="s">
        <v>68</v>
      </c>
      <c r="L17" s="11">
        <v>22</v>
      </c>
      <c r="M17" s="4">
        <v>0.83</v>
      </c>
    </row>
    <row r="18" spans="1:13" x14ac:dyDescent="0.35">
      <c r="A18" t="s">
        <v>8</v>
      </c>
      <c r="B18" t="s">
        <v>69</v>
      </c>
      <c r="C18" s="11">
        <f>VLOOKUP(B18,[1]DATA!B:O,13,FALSE)</f>
        <v>13.489055679287304</v>
      </c>
      <c r="D18" s="4">
        <v>0.55000000000000004</v>
      </c>
      <c r="E18" t="s">
        <v>70</v>
      </c>
      <c r="F18" s="11">
        <v>22.05851192252964</v>
      </c>
      <c r="G18" s="4">
        <v>0.91</v>
      </c>
      <c r="H18" t="s">
        <v>71</v>
      </c>
      <c r="I18" s="11">
        <v>31.832934933681088</v>
      </c>
      <c r="J18" s="4">
        <v>0.96</v>
      </c>
      <c r="K18" t="s">
        <v>72</v>
      </c>
      <c r="L18" s="11">
        <v>1.1299999999999999</v>
      </c>
      <c r="M18" s="4">
        <v>0.85</v>
      </c>
    </row>
    <row r="19" spans="1:13" x14ac:dyDescent="0.35">
      <c r="A19" t="s">
        <v>8</v>
      </c>
      <c r="B19" s="5" t="s">
        <v>73</v>
      </c>
      <c r="C19" s="11">
        <f>VLOOKUP(B19,[1]DATA!B:O,13,FALSE)</f>
        <v>13.451086956521742</v>
      </c>
      <c r="D19" s="4">
        <v>0.55000000000000004</v>
      </c>
      <c r="E19" s="5" t="s">
        <v>74</v>
      </c>
      <c r="F19" s="11">
        <v>32.782708714470289</v>
      </c>
      <c r="G19" s="4">
        <v>0.92</v>
      </c>
      <c r="H19" t="s">
        <v>75</v>
      </c>
      <c r="I19" s="11">
        <v>59.389674792985225</v>
      </c>
      <c r="J19" s="4">
        <v>0.96</v>
      </c>
      <c r="K19" t="s">
        <v>76</v>
      </c>
      <c r="L19" s="11">
        <v>103.21599999999999</v>
      </c>
      <c r="M19" s="4">
        <v>0.87</v>
      </c>
    </row>
    <row r="20" spans="1:13" x14ac:dyDescent="0.35">
      <c r="A20" t="s">
        <v>8</v>
      </c>
      <c r="B20" t="s">
        <v>77</v>
      </c>
      <c r="C20" s="11">
        <f>VLOOKUP(B20,[1]DATA!B:O,13,FALSE)</f>
        <v>0</v>
      </c>
      <c r="D20" s="4">
        <v>0.56000000000000005</v>
      </c>
      <c r="E20" t="s">
        <v>78</v>
      </c>
      <c r="F20" s="11">
        <v>45.807234578070634</v>
      </c>
      <c r="G20" s="4">
        <v>0.95</v>
      </c>
      <c r="H20" t="s">
        <v>79</v>
      </c>
      <c r="I20" s="11">
        <v>13.972149580536918</v>
      </c>
      <c r="J20" s="4">
        <v>0.96</v>
      </c>
      <c r="K20" t="s">
        <v>80</v>
      </c>
      <c r="L20" s="11">
        <v>40.097999999999999</v>
      </c>
      <c r="M20" s="4">
        <v>0.87</v>
      </c>
    </row>
    <row r="21" spans="1:13" x14ac:dyDescent="0.35">
      <c r="A21" t="s">
        <v>8</v>
      </c>
      <c r="B21" t="s">
        <v>81</v>
      </c>
      <c r="C21" s="11">
        <f>VLOOKUP(B21,[1]DATA!B:O,13,FALSE)</f>
        <v>3.7241379310344827</v>
      </c>
      <c r="D21" s="4">
        <v>0.61</v>
      </c>
      <c r="E21" s="5" t="s">
        <v>82</v>
      </c>
      <c r="F21" s="11">
        <v>46.556511654660063</v>
      </c>
      <c r="G21" s="4">
        <v>0.96</v>
      </c>
      <c r="H21" t="s">
        <v>83</v>
      </c>
      <c r="I21" s="11">
        <v>74.862870707168895</v>
      </c>
      <c r="J21" s="4">
        <v>0.96</v>
      </c>
      <c r="K21" t="s">
        <v>84</v>
      </c>
      <c r="L21" s="11">
        <v>14.89</v>
      </c>
      <c r="M21" s="4">
        <v>0.88</v>
      </c>
    </row>
    <row r="22" spans="1:13" x14ac:dyDescent="0.35">
      <c r="A22" t="s">
        <v>8</v>
      </c>
      <c r="B22" t="s">
        <v>85</v>
      </c>
      <c r="C22" s="11">
        <f>VLOOKUP(B22,[1]DATA!B:O,13,FALSE)</f>
        <v>25.146021206225679</v>
      </c>
      <c r="D22" s="4">
        <v>0.61</v>
      </c>
      <c r="E22" t="s">
        <v>86</v>
      </c>
      <c r="F22" s="11">
        <v>39.442386192761688</v>
      </c>
      <c r="G22" s="4">
        <v>0.96</v>
      </c>
      <c r="H22" t="s">
        <v>87</v>
      </c>
      <c r="I22" s="11">
        <v>36.944980054135335</v>
      </c>
      <c r="J22" s="4">
        <v>0.96</v>
      </c>
      <c r="K22" t="s">
        <v>88</v>
      </c>
      <c r="L22" s="11">
        <v>184.08699999999999</v>
      </c>
      <c r="M22" s="4">
        <v>0.91</v>
      </c>
    </row>
    <row r="23" spans="1:13" x14ac:dyDescent="0.35">
      <c r="A23" t="s">
        <v>8</v>
      </c>
      <c r="B23" t="s">
        <v>89</v>
      </c>
      <c r="C23" s="11">
        <f>VLOOKUP(B23,[1]DATA!B:O,13,FALSE)</f>
        <v>77.290963527397281</v>
      </c>
      <c r="D23" s="4">
        <v>0.62</v>
      </c>
      <c r="E23" s="5" t="s">
        <v>90</v>
      </c>
      <c r="F23" s="11">
        <v>25.812422278364725</v>
      </c>
      <c r="G23" s="4">
        <v>0.98</v>
      </c>
      <c r="H23" t="s">
        <v>91</v>
      </c>
      <c r="I23" s="11">
        <v>35.33674447811449</v>
      </c>
      <c r="J23" s="4">
        <v>0.96</v>
      </c>
      <c r="K23" t="s">
        <v>92</v>
      </c>
      <c r="L23" s="11">
        <v>30</v>
      </c>
      <c r="M23" s="4">
        <v>0.91</v>
      </c>
    </row>
    <row r="24" spans="1:13" x14ac:dyDescent="0.35">
      <c r="A24" t="s">
        <v>8</v>
      </c>
      <c r="B24" t="s">
        <v>93</v>
      </c>
      <c r="C24" s="11">
        <f>VLOOKUP(B24,[1]DATA!B:O,13,FALSE)</f>
        <v>5.8150406504065026</v>
      </c>
      <c r="D24" s="4">
        <v>0.65</v>
      </c>
      <c r="E24" t="s">
        <v>94</v>
      </c>
      <c r="F24" s="11">
        <v>19.751240774936562</v>
      </c>
      <c r="G24" s="4">
        <v>0.99</v>
      </c>
      <c r="H24" t="s">
        <v>95</v>
      </c>
      <c r="I24" s="11">
        <v>91.722786082625262</v>
      </c>
      <c r="J24" s="4">
        <v>0.96</v>
      </c>
      <c r="K24" t="s">
        <v>96</v>
      </c>
      <c r="L24" s="11">
        <v>0.79100000000000004</v>
      </c>
      <c r="M24" s="4">
        <v>0.92</v>
      </c>
    </row>
    <row r="25" spans="1:13" x14ac:dyDescent="0.35">
      <c r="A25" t="s">
        <v>8</v>
      </c>
      <c r="B25" t="s">
        <v>97</v>
      </c>
      <c r="C25" s="11">
        <f>VLOOKUP(B25,[1]DATA!B:O,13,FALSE)</f>
        <v>19.088983050847457</v>
      </c>
      <c r="D25" s="4">
        <v>0.67</v>
      </c>
      <c r="E25" s="5" t="s">
        <v>98</v>
      </c>
      <c r="F25" s="11">
        <v>87.105596436464054</v>
      </c>
      <c r="G25" s="4">
        <v>1</v>
      </c>
      <c r="H25" t="s">
        <v>99</v>
      </c>
      <c r="I25" s="11">
        <v>27.314788094243262</v>
      </c>
      <c r="J25" s="4">
        <v>0.97</v>
      </c>
      <c r="K25" t="s">
        <v>100</v>
      </c>
      <c r="L25" s="11">
        <v>60</v>
      </c>
      <c r="M25" s="4">
        <v>0.93</v>
      </c>
    </row>
    <row r="26" spans="1:13" x14ac:dyDescent="0.35">
      <c r="A26" t="s">
        <v>8</v>
      </c>
      <c r="B26" s="5" t="s">
        <v>101</v>
      </c>
      <c r="C26" s="11">
        <f>VLOOKUP(B26,[1]DATA!B:O,13,FALSE)</f>
        <v>25.101973684210527</v>
      </c>
      <c r="D26" s="4">
        <v>0.68</v>
      </c>
      <c r="E26" s="5" t="s">
        <v>102</v>
      </c>
      <c r="F26" s="11">
        <v>23.275980137472274</v>
      </c>
      <c r="G26" s="4">
        <v>1</v>
      </c>
      <c r="H26" t="s">
        <v>103</v>
      </c>
      <c r="I26" s="11">
        <v>33.712345592360762</v>
      </c>
      <c r="J26" s="4">
        <v>0.97</v>
      </c>
      <c r="K26" t="s">
        <v>104</v>
      </c>
      <c r="L26" s="11">
        <v>9.7620000000000005</v>
      </c>
      <c r="M26" s="4">
        <v>0.97</v>
      </c>
    </row>
    <row r="27" spans="1:13" x14ac:dyDescent="0.35">
      <c r="A27" t="s">
        <v>8</v>
      </c>
      <c r="B27" s="5" t="s">
        <v>105</v>
      </c>
      <c r="C27" s="11">
        <f>VLOOKUP(B27,[1]DATA!B:O,13,FALSE)</f>
        <v>72.691921126760562</v>
      </c>
      <c r="D27" s="4">
        <v>0.75</v>
      </c>
      <c r="E27" s="5" t="s">
        <v>106</v>
      </c>
      <c r="F27" s="11">
        <v>34.895368047310221</v>
      </c>
      <c r="G27" s="4">
        <v>1</v>
      </c>
      <c r="H27" t="s">
        <v>107</v>
      </c>
      <c r="I27" s="11">
        <v>22.047090178128528</v>
      </c>
      <c r="J27" s="4">
        <v>0.97</v>
      </c>
    </row>
    <row r="28" spans="1:13" x14ac:dyDescent="0.35">
      <c r="A28" t="s">
        <v>8</v>
      </c>
      <c r="B28" t="s">
        <v>108</v>
      </c>
      <c r="C28" s="11">
        <f>VLOOKUP(B28,[1]DATA!B:O,13,FALSE)</f>
        <v>1.3692946058091287</v>
      </c>
      <c r="D28" s="4">
        <v>0.77</v>
      </c>
      <c r="E28" s="4"/>
      <c r="H28" t="s">
        <v>109</v>
      </c>
      <c r="I28" s="11">
        <v>22.492707349756039</v>
      </c>
      <c r="J28" s="4">
        <v>0.97</v>
      </c>
    </row>
    <row r="29" spans="1:13" x14ac:dyDescent="0.35">
      <c r="A29" t="s">
        <v>8</v>
      </c>
      <c r="B29" s="5" t="s">
        <v>110</v>
      </c>
      <c r="C29" s="11">
        <f>VLOOKUP(B29,[1]DATA!B:O,13,FALSE)</f>
        <v>0</v>
      </c>
      <c r="D29" s="4">
        <v>0.85</v>
      </c>
      <c r="E29" s="4"/>
      <c r="H29" t="s">
        <v>111</v>
      </c>
      <c r="I29" s="11">
        <v>19.101373477812174</v>
      </c>
      <c r="J29" s="4">
        <v>0.98</v>
      </c>
    </row>
    <row r="30" spans="1:13" x14ac:dyDescent="0.35">
      <c r="A30" t="s">
        <v>8</v>
      </c>
      <c r="B30" s="5" t="s">
        <v>112</v>
      </c>
      <c r="C30" s="11">
        <f>VLOOKUP(B30,[1]DATA!B:O,13,FALSE)</f>
        <v>25.657492354740061</v>
      </c>
      <c r="D30" s="4">
        <v>0.94</v>
      </c>
      <c r="E30" s="4"/>
      <c r="H30" t="s">
        <v>113</v>
      </c>
      <c r="I30" s="11">
        <v>29.421744799373041</v>
      </c>
      <c r="J30" s="4">
        <v>0.98</v>
      </c>
    </row>
    <row r="31" spans="1:13" x14ac:dyDescent="0.35">
      <c r="A31" t="s">
        <v>123</v>
      </c>
      <c r="H31" t="s">
        <v>114</v>
      </c>
      <c r="I31" s="11">
        <v>35.023806361180391</v>
      </c>
      <c r="J31" s="4">
        <v>0.98</v>
      </c>
    </row>
    <row r="32" spans="1:13" x14ac:dyDescent="0.35">
      <c r="A32" t="s">
        <v>123</v>
      </c>
      <c r="H32" t="s">
        <v>115</v>
      </c>
      <c r="I32" s="11">
        <v>65.939580028877913</v>
      </c>
      <c r="J32" s="4">
        <v>0.99</v>
      </c>
    </row>
    <row r="33" spans="1:10" x14ac:dyDescent="0.35">
      <c r="A33" t="s">
        <v>123</v>
      </c>
      <c r="H33" t="s">
        <v>116</v>
      </c>
      <c r="I33" s="11">
        <v>55.01654674449486</v>
      </c>
      <c r="J33" s="4">
        <v>0.99</v>
      </c>
    </row>
    <row r="34" spans="1:10" x14ac:dyDescent="0.35">
      <c r="A34" t="s">
        <v>123</v>
      </c>
      <c r="H34" t="s">
        <v>117</v>
      </c>
      <c r="I34" s="11">
        <v>25.306434486338802</v>
      </c>
      <c r="J34" s="4">
        <v>1</v>
      </c>
    </row>
    <row r="35" spans="1:10" ht="14.25" customHeight="1" x14ac:dyDescent="0.35">
      <c r="A35" t="s">
        <v>123</v>
      </c>
      <c r="H35" t="s">
        <v>118</v>
      </c>
      <c r="I35" s="11">
        <v>35.3335824123739</v>
      </c>
      <c r="J35" s="4">
        <v>1</v>
      </c>
    </row>
    <row r="36" spans="1:10" x14ac:dyDescent="0.35">
      <c r="A36" t="s">
        <v>123</v>
      </c>
      <c r="H36" t="s">
        <v>119</v>
      </c>
      <c r="I36" s="11">
        <v>104.00351312377209</v>
      </c>
      <c r="J36" s="4">
        <v>1</v>
      </c>
    </row>
    <row r="37" spans="1:10" x14ac:dyDescent="0.35">
      <c r="A37" t="s">
        <v>123</v>
      </c>
      <c r="H37" t="s">
        <v>120</v>
      </c>
      <c r="I37" s="11">
        <v>82.513679355730432</v>
      </c>
      <c r="J37" s="4">
        <v>1</v>
      </c>
    </row>
    <row r="38" spans="1:10" x14ac:dyDescent="0.35">
      <c r="A38" t="s">
        <v>123</v>
      </c>
      <c r="H38" t="s">
        <v>121</v>
      </c>
      <c r="I38" s="11">
        <v>48.620787770365872</v>
      </c>
      <c r="J38" s="4">
        <v>1</v>
      </c>
    </row>
    <row r="39" spans="1:10" x14ac:dyDescent="0.35">
      <c r="A39" t="s">
        <v>123</v>
      </c>
    </row>
    <row r="40" spans="1:10" x14ac:dyDescent="0.35">
      <c r="A40" t="s">
        <v>123</v>
      </c>
    </row>
    <row r="41" spans="1:10" x14ac:dyDescent="0.35">
      <c r="A41" t="s">
        <v>123</v>
      </c>
    </row>
    <row r="42" spans="1:10" x14ac:dyDescent="0.35">
      <c r="A42" t="s">
        <v>123</v>
      </c>
    </row>
    <row r="43" spans="1:10" x14ac:dyDescent="0.35">
      <c r="A43" t="s">
        <v>123</v>
      </c>
    </row>
    <row r="44" spans="1:10" x14ac:dyDescent="0.35">
      <c r="A44" t="s">
        <v>123</v>
      </c>
    </row>
    <row r="45" spans="1:10" x14ac:dyDescent="0.35">
      <c r="A45" t="s">
        <v>123</v>
      </c>
    </row>
    <row r="46" spans="1:10" x14ac:dyDescent="0.35">
      <c r="A46" t="s">
        <v>123</v>
      </c>
    </row>
    <row r="47" spans="1:10" x14ac:dyDescent="0.35">
      <c r="A47" t="s">
        <v>123</v>
      </c>
    </row>
    <row r="48" spans="1:10" x14ac:dyDescent="0.35">
      <c r="A48" t="s">
        <v>123</v>
      </c>
    </row>
    <row r="49" spans="1:1" x14ac:dyDescent="0.35">
      <c r="A49" t="s">
        <v>123</v>
      </c>
    </row>
    <row r="50" spans="1:1" x14ac:dyDescent="0.35">
      <c r="A50" t="s">
        <v>123</v>
      </c>
    </row>
    <row r="51" spans="1:1" x14ac:dyDescent="0.35">
      <c r="A51" t="s">
        <v>123</v>
      </c>
    </row>
    <row r="52" spans="1:1" x14ac:dyDescent="0.35">
      <c r="A52" t="s">
        <v>123</v>
      </c>
    </row>
    <row r="53" spans="1:1" x14ac:dyDescent="0.35">
      <c r="A53" t="s">
        <v>123</v>
      </c>
    </row>
    <row r="54" spans="1:1" x14ac:dyDescent="0.35">
      <c r="A54" t="s">
        <v>123</v>
      </c>
    </row>
    <row r="55" spans="1:1" x14ac:dyDescent="0.35">
      <c r="A55" t="s">
        <v>123</v>
      </c>
    </row>
    <row r="56" spans="1:1" x14ac:dyDescent="0.35">
      <c r="A56" t="s">
        <v>124</v>
      </c>
    </row>
    <row r="57" spans="1:1" x14ac:dyDescent="0.35">
      <c r="A57" t="s">
        <v>124</v>
      </c>
    </row>
    <row r="58" spans="1:1" x14ac:dyDescent="0.35">
      <c r="A58" t="s">
        <v>124</v>
      </c>
    </row>
    <row r="59" spans="1:1" x14ac:dyDescent="0.35">
      <c r="A59" t="s">
        <v>124</v>
      </c>
    </row>
    <row r="60" spans="1:1" x14ac:dyDescent="0.35">
      <c r="A60" t="s">
        <v>124</v>
      </c>
    </row>
    <row r="61" spans="1:1" x14ac:dyDescent="0.35">
      <c r="A61" t="s">
        <v>124</v>
      </c>
    </row>
    <row r="62" spans="1:1" x14ac:dyDescent="0.35">
      <c r="A62" t="s">
        <v>124</v>
      </c>
    </row>
    <row r="63" spans="1:1" x14ac:dyDescent="0.35">
      <c r="A63" t="s">
        <v>124</v>
      </c>
    </row>
    <row r="64" spans="1:1" x14ac:dyDescent="0.35">
      <c r="A64" t="s">
        <v>124</v>
      </c>
    </row>
    <row r="65" spans="1:1" x14ac:dyDescent="0.35">
      <c r="A65" t="s">
        <v>124</v>
      </c>
    </row>
    <row r="66" spans="1:1" x14ac:dyDescent="0.35">
      <c r="A66" t="s">
        <v>124</v>
      </c>
    </row>
    <row r="67" spans="1:1" x14ac:dyDescent="0.35">
      <c r="A67" t="s">
        <v>124</v>
      </c>
    </row>
    <row r="68" spans="1:1" x14ac:dyDescent="0.35">
      <c r="A68" t="s">
        <v>124</v>
      </c>
    </row>
    <row r="69" spans="1:1" x14ac:dyDescent="0.35">
      <c r="A69" t="s">
        <v>124</v>
      </c>
    </row>
    <row r="70" spans="1:1" x14ac:dyDescent="0.35">
      <c r="A70" t="s">
        <v>124</v>
      </c>
    </row>
    <row r="71" spans="1:1" x14ac:dyDescent="0.35">
      <c r="A71" t="s">
        <v>124</v>
      </c>
    </row>
    <row r="72" spans="1:1" x14ac:dyDescent="0.35">
      <c r="A72" t="s">
        <v>124</v>
      </c>
    </row>
    <row r="73" spans="1:1" x14ac:dyDescent="0.35">
      <c r="A73" t="s">
        <v>124</v>
      </c>
    </row>
    <row r="74" spans="1:1" x14ac:dyDescent="0.35">
      <c r="A74" t="s">
        <v>124</v>
      </c>
    </row>
    <row r="75" spans="1:1" x14ac:dyDescent="0.35">
      <c r="A75" t="s">
        <v>124</v>
      </c>
    </row>
    <row r="76" spans="1:1" x14ac:dyDescent="0.35">
      <c r="A76" t="s">
        <v>124</v>
      </c>
    </row>
    <row r="77" spans="1:1" x14ac:dyDescent="0.35">
      <c r="A77" t="s">
        <v>124</v>
      </c>
    </row>
    <row r="78" spans="1:1" x14ac:dyDescent="0.35">
      <c r="A78" t="s">
        <v>124</v>
      </c>
    </row>
    <row r="79" spans="1:1" x14ac:dyDescent="0.35">
      <c r="A79" t="s">
        <v>124</v>
      </c>
    </row>
    <row r="80" spans="1:1" x14ac:dyDescent="0.35">
      <c r="A80" t="s">
        <v>124</v>
      </c>
    </row>
    <row r="81" spans="1:1" x14ac:dyDescent="0.35">
      <c r="A81" t="s">
        <v>124</v>
      </c>
    </row>
    <row r="82" spans="1:1" x14ac:dyDescent="0.35">
      <c r="A82" t="s">
        <v>124</v>
      </c>
    </row>
    <row r="83" spans="1:1" x14ac:dyDescent="0.35">
      <c r="A83" t="s">
        <v>124</v>
      </c>
    </row>
    <row r="84" spans="1:1" x14ac:dyDescent="0.35">
      <c r="A84" t="s">
        <v>124</v>
      </c>
    </row>
    <row r="85" spans="1:1" x14ac:dyDescent="0.35">
      <c r="A85" t="s">
        <v>124</v>
      </c>
    </row>
    <row r="86" spans="1:1" x14ac:dyDescent="0.35">
      <c r="A86" t="s">
        <v>124</v>
      </c>
    </row>
    <row r="87" spans="1:1" x14ac:dyDescent="0.35">
      <c r="A87" t="s">
        <v>124</v>
      </c>
    </row>
    <row r="88" spans="1:1" x14ac:dyDescent="0.35">
      <c r="A88" t="s">
        <v>124</v>
      </c>
    </row>
    <row r="89" spans="1:1" x14ac:dyDescent="0.35">
      <c r="A89" t="s">
        <v>124</v>
      </c>
    </row>
    <row r="90" spans="1:1" x14ac:dyDescent="0.35">
      <c r="A90" t="s">
        <v>124</v>
      </c>
    </row>
    <row r="91" spans="1:1" x14ac:dyDescent="0.35">
      <c r="A91" t="s">
        <v>124</v>
      </c>
    </row>
    <row r="92" spans="1:1" x14ac:dyDescent="0.35">
      <c r="A92" t="s">
        <v>125</v>
      </c>
    </row>
    <row r="93" spans="1:1" x14ac:dyDescent="0.35">
      <c r="A93" t="s">
        <v>125</v>
      </c>
    </row>
    <row r="94" spans="1:1" x14ac:dyDescent="0.35">
      <c r="A94" t="s">
        <v>125</v>
      </c>
    </row>
    <row r="95" spans="1:1" x14ac:dyDescent="0.35">
      <c r="A95" t="s">
        <v>125</v>
      </c>
    </row>
    <row r="96" spans="1:1" x14ac:dyDescent="0.35">
      <c r="A96" t="s">
        <v>125</v>
      </c>
    </row>
    <row r="97" spans="1:1" x14ac:dyDescent="0.35">
      <c r="A97" t="s">
        <v>125</v>
      </c>
    </row>
    <row r="98" spans="1:1" x14ac:dyDescent="0.35">
      <c r="A98" t="s">
        <v>125</v>
      </c>
    </row>
    <row r="99" spans="1:1" x14ac:dyDescent="0.35">
      <c r="A99" t="s">
        <v>125</v>
      </c>
    </row>
    <row r="100" spans="1:1" x14ac:dyDescent="0.35">
      <c r="A100" t="s">
        <v>125</v>
      </c>
    </row>
    <row r="101" spans="1:1" x14ac:dyDescent="0.35">
      <c r="A101" t="s">
        <v>125</v>
      </c>
    </row>
    <row r="102" spans="1:1" x14ac:dyDescent="0.35">
      <c r="A102" t="s">
        <v>125</v>
      </c>
    </row>
    <row r="103" spans="1:1" x14ac:dyDescent="0.35">
      <c r="A103" t="s">
        <v>125</v>
      </c>
    </row>
    <row r="104" spans="1:1" x14ac:dyDescent="0.35">
      <c r="A104" t="s">
        <v>125</v>
      </c>
    </row>
    <row r="105" spans="1:1" x14ac:dyDescent="0.35">
      <c r="A105" t="s">
        <v>125</v>
      </c>
    </row>
    <row r="106" spans="1:1" x14ac:dyDescent="0.35">
      <c r="A106" t="s">
        <v>125</v>
      </c>
    </row>
    <row r="107" spans="1:1" x14ac:dyDescent="0.35">
      <c r="A107" t="s">
        <v>125</v>
      </c>
    </row>
    <row r="108" spans="1:1" x14ac:dyDescent="0.35">
      <c r="A108" t="s">
        <v>125</v>
      </c>
    </row>
    <row r="109" spans="1:1" x14ac:dyDescent="0.35">
      <c r="A109" t="s">
        <v>125</v>
      </c>
    </row>
    <row r="110" spans="1:1" x14ac:dyDescent="0.35">
      <c r="A110" t="s">
        <v>125</v>
      </c>
    </row>
    <row r="111" spans="1:1" x14ac:dyDescent="0.35">
      <c r="A111" t="s">
        <v>125</v>
      </c>
    </row>
    <row r="112" spans="1:1" x14ac:dyDescent="0.35">
      <c r="A112" t="s">
        <v>125</v>
      </c>
    </row>
    <row r="113" spans="1:3" x14ac:dyDescent="0.35">
      <c r="A113" t="s">
        <v>125</v>
      </c>
    </row>
    <row r="114" spans="1:3" x14ac:dyDescent="0.35">
      <c r="A114" t="s">
        <v>125</v>
      </c>
    </row>
    <row r="115" spans="1:3" x14ac:dyDescent="0.35">
      <c r="A115" t="s">
        <v>125</v>
      </c>
    </row>
    <row r="117" spans="1:3" x14ac:dyDescent="0.35">
      <c r="C117" s="12"/>
    </row>
    <row r="118" spans="1:3" x14ac:dyDescent="0.35">
      <c r="C118" s="12"/>
    </row>
  </sheetData>
  <mergeCells count="4">
    <mergeCell ref="B1:D1"/>
    <mergeCell ref="E1:G1"/>
    <mergeCell ref="H1:J1"/>
    <mergeCell ref="K1:M1"/>
  </mergeCells>
  <conditionalFormatting sqref="C118:D118">
    <cfRule type="duplicateValues" dxfId="5" priority="4"/>
  </conditionalFormatting>
  <conditionalFormatting sqref="C117">
    <cfRule type="duplicateValues" dxfId="4" priority="5"/>
  </conditionalFormatting>
  <conditionalFormatting sqref="H3 B2:B30 E3:E27 B117:B1048576">
    <cfRule type="duplicateValues" dxfId="3" priority="6"/>
  </conditionalFormatting>
  <conditionalFormatting sqref="E2">
    <cfRule type="duplicateValues" dxfId="2" priority="3"/>
  </conditionalFormatting>
  <conditionalFormatting sqref="H2">
    <cfRule type="duplicateValues" dxfId="1" priority="2"/>
  </conditionalFormatting>
  <conditionalFormatting sqref="K2">
    <cfRule type="duplicateValues" dxfId="0" priority="1"/>
  </conditionalFormatting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DEFINITIONS</vt:lpstr>
      <vt:lpstr>CCE DPT3 Scatter Full country</vt:lpstr>
      <vt:lpstr>Inbound distance DPT3 full coun</vt:lpstr>
      <vt:lpstr>Last leg distance DPT3 full cou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Zameer</dc:creator>
  <cp:lastModifiedBy>Mariam Zameer</cp:lastModifiedBy>
  <dcterms:created xsi:type="dcterms:W3CDTF">2020-03-19T19:22:49Z</dcterms:created>
  <dcterms:modified xsi:type="dcterms:W3CDTF">2020-03-19T19:26:06Z</dcterms:modified>
</cp:coreProperties>
</file>