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dmin\Dropbox\SenateInq Budget\Paper\Feb2019Paper\Cons Letters submission\Resubmission\Sept resub\"/>
    </mc:Choice>
  </mc:AlternateContent>
  <xr:revisionPtr revIDLastSave="0" documentId="8_{A7888F41-FF4B-412C-B2EA-FBC999F25474}" xr6:coauthVersionLast="41" xr6:coauthVersionMax="41" xr10:uidLastSave="{00000000-0000-0000-0000-000000000000}"/>
  <bookViews>
    <workbookView xWindow="-120" yWindow="-120" windowWidth="20730" windowHeight="11760" xr2:uid="{20551AD9-EAC0-4D4D-BE3C-AFA7916C85FA}"/>
  </bookViews>
  <sheets>
    <sheet name="Gerber (2016) US comparison" sheetId="2" r:id="rId1"/>
    <sheet name="Gerber price adjustmen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3" l="1"/>
  <c r="E18" i="3" s="1"/>
  <c r="C18" i="3"/>
  <c r="F18" i="3"/>
  <c r="F25" i="3" s="1"/>
  <c r="F26" i="3" s="1"/>
  <c r="B19" i="3"/>
  <c r="E19" i="3" s="1"/>
  <c r="C19" i="3"/>
  <c r="F19" i="3"/>
  <c r="B20" i="3"/>
  <c r="E20" i="3" s="1"/>
  <c r="C20" i="3"/>
  <c r="F20" i="3"/>
  <c r="B21" i="3"/>
  <c r="E21" i="3" s="1"/>
  <c r="C21" i="3"/>
  <c r="F21" i="3"/>
  <c r="H21" i="3"/>
  <c r="B22" i="3"/>
  <c r="C22" i="3"/>
  <c r="E22" i="3"/>
  <c r="F22" i="3"/>
  <c r="B23" i="3"/>
  <c r="C23" i="3"/>
  <c r="E23" i="3"/>
  <c r="F23" i="3"/>
  <c r="B24" i="3"/>
  <c r="C24" i="3"/>
  <c r="E24" i="3"/>
  <c r="F24" i="3"/>
  <c r="F12" i="2"/>
  <c r="G12" i="2"/>
  <c r="F13" i="2"/>
  <c r="G13" i="2"/>
  <c r="F14" i="2"/>
  <c r="G14" i="2"/>
  <c r="F15" i="2"/>
  <c r="G15" i="2"/>
  <c r="F16" i="2"/>
  <c r="G16" i="2"/>
  <c r="F17" i="2"/>
  <c r="G17" i="2"/>
  <c r="F18" i="2"/>
  <c r="G18" i="2"/>
  <c r="I24" i="2"/>
  <c r="J24" i="2"/>
  <c r="J31" i="2" s="1"/>
  <c r="I25" i="2"/>
  <c r="J25" i="2"/>
  <c r="I26" i="2"/>
  <c r="J26" i="2"/>
  <c r="I27" i="2"/>
  <c r="J27" i="2"/>
  <c r="I28" i="2"/>
  <c r="J28" i="2"/>
  <c r="I29" i="2"/>
  <c r="J29" i="2"/>
  <c r="I30" i="2"/>
  <c r="J30" i="2"/>
  <c r="I31" i="2"/>
  <c r="E25" i="3" l="1"/>
  <c r="E2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tc={6E7686B6-44A8-4B83-A833-456D72DEADD3}</author>
    <author>tc={77D7F8F4-0880-4F86-9BA1-DCC124F47B8A}</author>
  </authors>
  <commentList>
    <comment ref="E10" authorId="0" shapeId="0" xr:uid="{6E7686B6-44A8-4B83-A833-456D72DEADD3}">
      <text>
        <t>[Threaded comment]
Your version of Excel allows you to read this threaded comment; however, any edits to it will get removed if the file is opened in a newer version of Excel. Learn more: https://go.microsoft.com/fwlink/?linkid=870924
Comment:
    Each species in column A is used in the appropriate taxa here to calculate the mean and median costs per species of recovery in 2013USD</t>
      </text>
    </comment>
    <comment ref="E21" authorId="1" shapeId="0" xr:uid="{77D7F8F4-0880-4F86-9BA1-DCC124F47B8A}">
      <text>
        <t>[Threaded comment]
Your version of Excel allows you to read this threaded comment; however, any edits to it will get removed if the file is opened in a newer version of Excel. Learn more: https://go.microsoft.com/fwlink/?linkid=870924
Comment:
    This table takes the results from the table above &amp; applies it to the number of Australian threatened species in each taxa, to calculate the mean and median cost of recovery for Aus species if the US numbers are applied. Note that prices are still in 2013USD in last two cols, I &amp; J - no adjustment has been made yet for inflation.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tc={111DB7EA-F148-41B2-B0D9-DEB6E8D2BC7A}</author>
    <author>tc={505D895D-898C-46D8-9D96-8C88C4CF7631}</author>
    <author>tc={00CBE009-BF7C-4DFB-8F3E-728C14ECD55E}</author>
  </authors>
  <commentList>
    <comment ref="A1" authorId="0" shapeId="0" xr:uid="{111DB7EA-F148-41B2-B0D9-DEB6E8D2BC7A}">
      <text>
        <t>[Threaded comment]
Your version of Excel allows you to read this threaded comment; however, any edits to it will get removed if the file is opened in a newer version of Excel. Learn more: https://go.microsoft.com/fwlink/?linkid=870924
Comment:
    This table is identical to the one on the previous sheet "Gerber (2016) US comparison". It is used as the basis for adjustment to constant pricing &amp; forex conversion.</t>
      </text>
    </comment>
    <comment ref="B15" authorId="1" shapeId="0" xr:uid="{505D895D-898C-46D8-9D96-8C88C4CF7631}">
      <text>
        <t>[Threaded comment]
Your version of Excel allows you to read this threaded comment; however, any edits to it will get removed if the file is opened in a newer version of Excel. Learn more: https://go.microsoft.com/fwlink/?linkid=870924
Comment:
    Amounts from the table above are adjusted here from 2013USD to 2018USD, using the CPI (consumer price index) values in cells H14 &amp; I14.</t>
      </text>
    </comment>
    <comment ref="H16" authorId="2" shapeId="0" xr:uid="{00CBE009-BF7C-4DFB-8F3E-728C14ECD55E}">
      <text>
        <t>[Threaded comment]
Your version of Excel allows you to read this threaded comment; however, any edits to it will get removed if the file is opened in a newer version of Excel. Learn more: https://go.microsoft.com/fwlink/?linkid=870924
Comment:
    This value is used to convert the 2018USD totals in cells E25 &amp; F25 to 2018AUD in the cells directly below.</t>
      </text>
    </comment>
  </commentList>
</comments>
</file>

<file path=xl/sharedStrings.xml><?xml version="1.0" encoding="utf-8"?>
<sst xmlns="http://schemas.openxmlformats.org/spreadsheetml/2006/main" count="648" uniqueCount="318">
  <si>
    <t xml:space="preserve">Reptile </t>
  </si>
  <si>
    <t xml:space="preserve">Pseudemys rubriventris bangsi </t>
  </si>
  <si>
    <t xml:space="preserve">Lepidochelys olivacea </t>
  </si>
  <si>
    <t xml:space="preserve">Pseudemys alabamensis </t>
  </si>
  <si>
    <t xml:space="preserve">Clemmys muhlenbergii </t>
  </si>
  <si>
    <t xml:space="preserve">Nerodia clarkii taeniata </t>
  </si>
  <si>
    <t xml:space="preserve">Uma inornata </t>
  </si>
  <si>
    <t xml:space="preserve">Gambelia silus </t>
  </si>
  <si>
    <t xml:space="preserve">Epicrates inornatus </t>
  </si>
  <si>
    <t xml:space="preserve">Drymarchon corais couperi </t>
  </si>
  <si>
    <t xml:space="preserve">Nerodia erythrogaster neglecta </t>
  </si>
  <si>
    <t xml:space="preserve">Thamnophis sirtalis tetrataenia </t>
  </si>
  <si>
    <t xml:space="preserve">Thamnophis gigas </t>
  </si>
  <si>
    <t xml:space="preserve">Dermochelys coriacea </t>
  </si>
  <si>
    <t xml:space="preserve">Eretmochelys imbricata </t>
  </si>
  <si>
    <t xml:space="preserve">Gopherus agassizii </t>
  </si>
  <si>
    <t xml:space="preserve">Plant </t>
  </si>
  <si>
    <t xml:space="preserve">Isotria medeoloides </t>
  </si>
  <si>
    <t xml:space="preserve">Harperocallis flava </t>
  </si>
  <si>
    <t xml:space="preserve">Cyrtandra dentata </t>
  </si>
  <si>
    <t xml:space="preserve">Isoetes louisianensis </t>
  </si>
  <si>
    <t xml:space="preserve">Scutellaria montana </t>
  </si>
  <si>
    <t xml:space="preserve">Delissea subcordata </t>
  </si>
  <si>
    <t xml:space="preserve">Lysimachia asperulaefolia </t>
  </si>
  <si>
    <t xml:space="preserve">Piperia yadonii </t>
  </si>
  <si>
    <t xml:space="preserve">Hackelia venusta </t>
  </si>
  <si>
    <t xml:space="preserve">Layia carnosa </t>
  </si>
  <si>
    <t xml:space="preserve">Cyanea stictophylla </t>
  </si>
  <si>
    <t xml:space="preserve">Macbridea alba </t>
  </si>
  <si>
    <t xml:space="preserve">Castilleja levisecta </t>
  </si>
  <si>
    <t xml:space="preserve">Galium californicum sierrae </t>
  </si>
  <si>
    <t xml:space="preserve">Gilia tenuiflora arenaria </t>
  </si>
  <si>
    <t xml:space="preserve">Pinguicula ionantha </t>
  </si>
  <si>
    <t xml:space="preserve">Senecio layneae </t>
  </si>
  <si>
    <t xml:space="preserve">Nothocestrum breviflorum </t>
  </si>
  <si>
    <t xml:space="preserve">Neraudia ovata </t>
  </si>
  <si>
    <t xml:space="preserve">Cyanea acuminata </t>
  </si>
  <si>
    <t xml:space="preserve">Euphorbia telephioides </t>
  </si>
  <si>
    <t xml:space="preserve">Clermontia pyrularia </t>
  </si>
  <si>
    <t xml:space="preserve">Amphianthus pusillus </t>
  </si>
  <si>
    <t xml:space="preserve">Fritillaria gentneri </t>
  </si>
  <si>
    <t xml:space="preserve">Gardenia mannii </t>
  </si>
  <si>
    <t xml:space="preserve">Spiraea virginiana </t>
  </si>
  <si>
    <t xml:space="preserve">Trillium reliquum </t>
  </si>
  <si>
    <t xml:space="preserve">Erigeron decumbens decumbens </t>
  </si>
  <si>
    <t xml:space="preserve">Calystegia stebbinsii </t>
  </si>
  <si>
    <t xml:space="preserve">Viola oahuensis </t>
  </si>
  <si>
    <t xml:space="preserve">Lobelia oahuensis </t>
  </si>
  <si>
    <t xml:space="preserve">Chorizanthe robusta </t>
  </si>
  <si>
    <t xml:space="preserve">Isoetes melanospora </t>
  </si>
  <si>
    <t xml:space="preserve">Coryphantha sneedii sneedii </t>
  </si>
  <si>
    <t xml:space="preserve">Helonias bullata </t>
  </si>
  <si>
    <t xml:space="preserve">Erysimum menziesii </t>
  </si>
  <si>
    <t xml:space="preserve">Cyanea koolauensis </t>
  </si>
  <si>
    <t xml:space="preserve">Echinacea laevigata </t>
  </si>
  <si>
    <t xml:space="preserve">Tetramolopium arenarium </t>
  </si>
  <si>
    <t xml:space="preserve">Astragalus albens </t>
  </si>
  <si>
    <t xml:space="preserve">Amaranthus pumilus </t>
  </si>
  <si>
    <t xml:space="preserve">Oxytheca parishii goodmaniana </t>
  </si>
  <si>
    <t xml:space="preserve">Lesquerella kingii bernardina </t>
  </si>
  <si>
    <t xml:space="preserve">Eriogonum ovalifolium vineum </t>
  </si>
  <si>
    <t xml:space="preserve">Lindera melissifolia </t>
  </si>
  <si>
    <t xml:space="preserve">Thelypodium stenopetalum </t>
  </si>
  <si>
    <t xml:space="preserve">Pediocactus winkleri </t>
  </si>
  <si>
    <t xml:space="preserve">Erigeron parishii </t>
  </si>
  <si>
    <t xml:space="preserve">Baptisia arachnifera </t>
  </si>
  <si>
    <t xml:space="preserve">Phyllostegia warshaueri </t>
  </si>
  <si>
    <t xml:space="preserve">Thysanocarpus conchuliferus </t>
  </si>
  <si>
    <t xml:space="preserve">Phacelia insularis insularis </t>
  </si>
  <si>
    <t xml:space="preserve">Cyanea copelandii copelandii </t>
  </si>
  <si>
    <t xml:space="preserve">Cyanea pinnatifida </t>
  </si>
  <si>
    <t xml:space="preserve">Remya kauaiensis </t>
  </si>
  <si>
    <t xml:space="preserve">Poa mannii </t>
  </si>
  <si>
    <t xml:space="preserve">Sicyos alba </t>
  </si>
  <si>
    <t xml:space="preserve">Berberis pinnata insularis </t>
  </si>
  <si>
    <t xml:space="preserve">Kokia drynarioides </t>
  </si>
  <si>
    <t xml:space="preserve">Lipochaeta waimeaensis </t>
  </si>
  <si>
    <t xml:space="preserve">Hibiscadelphus giffardianus </t>
  </si>
  <si>
    <t xml:space="preserve">Nesogenes rotensis </t>
  </si>
  <si>
    <t xml:space="preserve">Caesalpinia kavaiense </t>
  </si>
  <si>
    <t xml:space="preserve">Daphnopsis hellerana </t>
  </si>
  <si>
    <t xml:space="preserve">Hibiscadelphus hualalaiensis </t>
  </si>
  <si>
    <t xml:space="preserve">Castilleja mollis </t>
  </si>
  <si>
    <t xml:space="preserve">Adenophorus periens </t>
  </si>
  <si>
    <t xml:space="preserve">Silene perlmanii </t>
  </si>
  <si>
    <t xml:space="preserve">Spigelia gentianoides </t>
  </si>
  <si>
    <t xml:space="preserve">Geum radiatum </t>
  </si>
  <si>
    <t xml:space="preserve">Cyanea grimesiana grimesiana </t>
  </si>
  <si>
    <t xml:space="preserve">Dicerandra immaculata </t>
  </si>
  <si>
    <t xml:space="preserve">Cyrtandra crenata </t>
  </si>
  <si>
    <t xml:space="preserve">Hibiscus arnottianus immaculatus </t>
  </si>
  <si>
    <t xml:space="preserve">Isodendrion longifolium </t>
  </si>
  <si>
    <t xml:space="preserve">Dalea foliosa </t>
  </si>
  <si>
    <t xml:space="preserve">Dicerandra cornutissima </t>
  </si>
  <si>
    <t xml:space="preserve">Panicum fauriei carteri </t>
  </si>
  <si>
    <t xml:space="preserve">Pteralyxia kauaiensis </t>
  </si>
  <si>
    <t xml:space="preserve">Euphorbia haeleeleana </t>
  </si>
  <si>
    <t xml:space="preserve">Nolina brittoniana </t>
  </si>
  <si>
    <t xml:space="preserve">Torreya taxifolia </t>
  </si>
  <si>
    <t xml:space="preserve">Vicia menziesii </t>
  </si>
  <si>
    <t xml:space="preserve">Melicope knudsenii </t>
  </si>
  <si>
    <t xml:space="preserve">Isodendrion laurifolium </t>
  </si>
  <si>
    <t xml:space="preserve">Coryphantha robbinsorum </t>
  </si>
  <si>
    <t xml:space="preserve">Astragalus osterhoutii </t>
  </si>
  <si>
    <t xml:space="preserve">Lupinus aridorum </t>
  </si>
  <si>
    <t xml:space="preserve">Plantago hawaiensis </t>
  </si>
  <si>
    <t xml:space="preserve">Arctostaphylos pallida </t>
  </si>
  <si>
    <t xml:space="preserve">Asclepias meadii </t>
  </si>
  <si>
    <t xml:space="preserve">Phyllostegia racemosa </t>
  </si>
  <si>
    <t xml:space="preserve">Clermontia drepanomorpha </t>
  </si>
  <si>
    <t xml:space="preserve">Schiedea adamantis </t>
  </si>
  <si>
    <t xml:space="preserve">Oxypolis canbyi </t>
  </si>
  <si>
    <t xml:space="preserve">Sclerocactus wrightiae </t>
  </si>
  <si>
    <t xml:space="preserve">Helianthus schweinitzii </t>
  </si>
  <si>
    <t xml:space="preserve">Astragalus applegatei </t>
  </si>
  <si>
    <t xml:space="preserve">Clarkia speciosa immaculata </t>
  </si>
  <si>
    <t xml:space="preserve">Spiranthes parksii </t>
  </si>
  <si>
    <t xml:space="preserve">Isoetes tegetiformans </t>
  </si>
  <si>
    <t xml:space="preserve">Potentilla hickmanii </t>
  </si>
  <si>
    <t xml:space="preserve">Pityopsis ruthii </t>
  </si>
  <si>
    <t xml:space="preserve">Argemone pleiacantha pinnatisecta </t>
  </si>
  <si>
    <t xml:space="preserve">Sanicula purpurea </t>
  </si>
  <si>
    <t xml:space="preserve">Amsinckia grandiflora </t>
  </si>
  <si>
    <t xml:space="preserve">Pentachaeta lyonii </t>
  </si>
  <si>
    <t xml:space="preserve">Astragalus brauntonii </t>
  </si>
  <si>
    <t xml:space="preserve">Brighamia insignis </t>
  </si>
  <si>
    <t xml:space="preserve">Silene polypetala </t>
  </si>
  <si>
    <t xml:space="preserve">Eriogonum ovalifolium williamsiae </t>
  </si>
  <si>
    <t xml:space="preserve">Dudleya cymosa ovatifolia </t>
  </si>
  <si>
    <t xml:space="preserve">Schiedea nuttallii </t>
  </si>
  <si>
    <t xml:space="preserve">Melicope lydgatei </t>
  </si>
  <si>
    <t xml:space="preserve">Flueggea neowawraea </t>
  </si>
  <si>
    <t xml:space="preserve">Pleomele hawaiiensis </t>
  </si>
  <si>
    <t xml:space="preserve">Eriogonum longifolium gnaphalifolium </t>
  </si>
  <si>
    <t xml:space="preserve">Sisyrinchium dichotomum </t>
  </si>
  <si>
    <t xml:space="preserve">Erysimum teretifolium </t>
  </si>
  <si>
    <t xml:space="preserve">Poa siphonoglossa </t>
  </si>
  <si>
    <t xml:space="preserve">Stephanomeria malheurensis </t>
  </si>
  <si>
    <t xml:space="preserve">Sidalcea nelsoniana </t>
  </si>
  <si>
    <t xml:space="preserve">Phacelia argillacea </t>
  </si>
  <si>
    <t xml:space="preserve">Lupinus tidestromii </t>
  </si>
  <si>
    <t xml:space="preserve">Schiedea kealiae </t>
  </si>
  <si>
    <t xml:space="preserve">Lipochaeta venosa </t>
  </si>
  <si>
    <t xml:space="preserve">Eugenia koolauensis </t>
  </si>
  <si>
    <t xml:space="preserve">Lilium occidentale </t>
  </si>
  <si>
    <t xml:space="preserve">Prunus geniculata </t>
  </si>
  <si>
    <t xml:space="preserve">Hesperomannia arbuscula </t>
  </si>
  <si>
    <t xml:space="preserve">Schoenocrambe suffrutescens </t>
  </si>
  <si>
    <t xml:space="preserve">Rhus michauxii </t>
  </si>
  <si>
    <t xml:space="preserve">Chorizanthe pungens hartwegiana </t>
  </si>
  <si>
    <t xml:space="preserve">Rorippa gambellii </t>
  </si>
  <si>
    <t xml:space="preserve">Pediocactus despainii </t>
  </si>
  <si>
    <t xml:space="preserve">Sagittaria fasciculata </t>
  </si>
  <si>
    <t xml:space="preserve">Isodendrion hosakae </t>
  </si>
  <si>
    <t xml:space="preserve">Cyanea humboldtiana </t>
  </si>
  <si>
    <t xml:space="preserve">Arenaria paludicola </t>
  </si>
  <si>
    <t xml:space="preserve">Tetraplasandra gymnocarpa </t>
  </si>
  <si>
    <t xml:space="preserve">Colubrina oppositifolia </t>
  </si>
  <si>
    <t xml:space="preserve">Sidalcea pedata </t>
  </si>
  <si>
    <t xml:space="preserve">Mammal </t>
  </si>
  <si>
    <t xml:space="preserve">Corynorhinus townsendii virginianus </t>
  </si>
  <si>
    <t xml:space="preserve">Enhydra lutris nereis </t>
  </si>
  <si>
    <t xml:space="preserve">Peromyscus polionotus phasma </t>
  </si>
  <si>
    <t xml:space="preserve">Dipodomys stephensi </t>
  </si>
  <si>
    <t xml:space="preserve">Vulpes macrotis mutica </t>
  </si>
  <si>
    <t xml:space="preserve">Reithrodontomys raviventris </t>
  </si>
  <si>
    <t xml:space="preserve">Dipodomys ingens </t>
  </si>
  <si>
    <t xml:space="preserve">Tamiasciurus hudsonicus grahamensis </t>
  </si>
  <si>
    <t xml:space="preserve">Dipodomys nitratoides nitratoides </t>
  </si>
  <si>
    <t xml:space="preserve">Myotis sodalis </t>
  </si>
  <si>
    <t xml:space="preserve">Dipodomys heermanni morroensis </t>
  </si>
  <si>
    <t xml:space="preserve">Pteropus mariannus mariannus </t>
  </si>
  <si>
    <t xml:space="preserve">Trichechus manatus </t>
  </si>
  <si>
    <t xml:space="preserve">Rangifer tarandus caribou </t>
  </si>
  <si>
    <t xml:space="preserve">Invertebrate </t>
  </si>
  <si>
    <t xml:space="preserve">Fontelicella idahoensis </t>
  </si>
  <si>
    <t xml:space="preserve">Orconectes shoupi </t>
  </si>
  <si>
    <t xml:space="preserve">Nicrophorus americanus </t>
  </si>
  <si>
    <t xml:space="preserve">Icaricia icarioides missionensis </t>
  </si>
  <si>
    <t xml:space="preserve">Taylorconcha serpenticola </t>
  </si>
  <si>
    <t xml:space="preserve">Pyrgus ruralis lagunae </t>
  </si>
  <si>
    <t xml:space="preserve">Triodopsis platysayoides </t>
  </si>
  <si>
    <t xml:space="preserve">Alasmidonta raveneliana </t>
  </si>
  <si>
    <t xml:space="preserve">Physa natricina </t>
  </si>
  <si>
    <t xml:space="preserve">Alasmidonta heterodon </t>
  </si>
  <si>
    <t xml:space="preserve">Medionidus acutissimus </t>
  </si>
  <si>
    <t xml:space="preserve">Cicindela dorsalis dorsalis </t>
  </si>
  <si>
    <t xml:space="preserve">Pleurobema gibberum </t>
  </si>
  <si>
    <t xml:space="preserve">Pacifastacus fortis </t>
  </si>
  <si>
    <t xml:space="preserve">Succinea chittenangoensis </t>
  </si>
  <si>
    <t xml:space="preserve">Epioblasma penita </t>
  </si>
  <si>
    <t xml:space="preserve">Stygoparnus comalensis </t>
  </si>
  <si>
    <t xml:space="preserve">Pyrgulopsis bruneauensis </t>
  </si>
  <si>
    <t xml:space="preserve">Arkansia wheeleri </t>
  </si>
  <si>
    <t xml:space="preserve">Lasmigona decorata </t>
  </si>
  <si>
    <t xml:space="preserve">Euphilotes enoptes smithi </t>
  </si>
  <si>
    <t xml:space="preserve">Pleurobema taitianum </t>
  </si>
  <si>
    <t xml:space="preserve">Cyprogenia stegaria </t>
  </si>
  <si>
    <t xml:space="preserve">Quadrula cylindrica strigillata </t>
  </si>
  <si>
    <t xml:space="preserve">Somatochlora hineana </t>
  </si>
  <si>
    <t xml:space="preserve">Epioblasma obliquata perobliqua </t>
  </si>
  <si>
    <t xml:space="preserve">Epioblasma torulosa rangiana </t>
  </si>
  <si>
    <t xml:space="preserve">Pleurobema furvum </t>
  </si>
  <si>
    <t xml:space="preserve">Epioblasma othcaloogensis </t>
  </si>
  <si>
    <t xml:space="preserve">Villosa perpurpurea </t>
  </si>
  <si>
    <t xml:space="preserve">Epioblasma brevidens </t>
  </si>
  <si>
    <t xml:space="preserve">Pleurobema georgianum </t>
  </si>
  <si>
    <t xml:space="preserve">Lampsilis higginsii </t>
  </si>
  <si>
    <t xml:space="preserve">Epioblasma metastriata </t>
  </si>
  <si>
    <t xml:space="preserve">Speyeria zerene hippolyta </t>
  </si>
  <si>
    <t xml:space="preserve">Medionidus parvulus </t>
  </si>
  <si>
    <t xml:space="preserve">Pleurobema clava </t>
  </si>
  <si>
    <t xml:space="preserve">Texella reyesi </t>
  </si>
  <si>
    <t xml:space="preserve">Epioblasma obliquata obliquata </t>
  </si>
  <si>
    <t xml:space="preserve">Obovaria retusa </t>
  </si>
  <si>
    <t xml:space="preserve">Epioblasma capsaeformis </t>
  </si>
  <si>
    <t>Rhaphiomidas terminatus abdominalis</t>
  </si>
  <si>
    <t xml:space="preserve">Lampsilis perovalis </t>
  </si>
  <si>
    <t xml:space="preserve">Cicindela ohlone </t>
  </si>
  <si>
    <t xml:space="preserve">Trimerotropis infantilis </t>
  </si>
  <si>
    <t xml:space="preserve">Lepidurus packardi </t>
  </si>
  <si>
    <t xml:space="preserve">Cicindela puritana </t>
  </si>
  <si>
    <t xml:space="preserve">Lampsilis altilis </t>
  </si>
  <si>
    <t xml:space="preserve">Pegias fabula </t>
  </si>
  <si>
    <t xml:space="preserve">Achatinella spp. </t>
  </si>
  <si>
    <t xml:space="preserve">Neonympha mitchellii francisci </t>
  </si>
  <si>
    <t xml:space="preserve">Polyphylla barbata </t>
  </si>
  <si>
    <t xml:space="preserve">Pleurobema decisum </t>
  </si>
  <si>
    <t xml:space="preserve">Glaucopsyche lygdamus palosverdesensis </t>
  </si>
  <si>
    <t xml:space="preserve">Fish </t>
  </si>
  <si>
    <t xml:space="preserve">Eucyclogobius newberryi </t>
  </si>
  <si>
    <t xml:space="preserve">Ptychocheilus lucius </t>
  </si>
  <si>
    <t xml:space="preserve">Amblyopsis rosae </t>
  </si>
  <si>
    <t xml:space="preserve">Cyprinodon macularius </t>
  </si>
  <si>
    <t xml:space="preserve">Notropis simus pecosensis </t>
  </si>
  <si>
    <t xml:space="preserve">Percina rex </t>
  </si>
  <si>
    <t xml:space="preserve">Oregonichthys crameri </t>
  </si>
  <si>
    <t xml:space="preserve">Acipenser oxyrinchus desotoi </t>
  </si>
  <si>
    <t xml:space="preserve">Cyprinella monacha </t>
  </si>
  <si>
    <t xml:space="preserve">Moapa coriacea </t>
  </si>
  <si>
    <t xml:space="preserve">Oncorhynchus clarki seleniris </t>
  </si>
  <si>
    <t xml:space="preserve">Gila cypha </t>
  </si>
  <si>
    <t xml:space="preserve">Gila boraxobius </t>
  </si>
  <si>
    <t xml:space="preserve">Deltistes luxatus </t>
  </si>
  <si>
    <t xml:space="preserve">Gambusia nobilis </t>
  </si>
  <si>
    <t xml:space="preserve">Lepidomeda mollispinis pratensis </t>
  </si>
  <si>
    <t xml:space="preserve">Chasmistes brevirostris </t>
  </si>
  <si>
    <t xml:space="preserve">Gasterosteus aculeatus williamsoni </t>
  </si>
  <si>
    <t xml:space="preserve">Acipenser transmontanus </t>
  </si>
  <si>
    <t xml:space="preserve">Oncorhynchus clarki henshawi </t>
  </si>
  <si>
    <t xml:space="preserve">Plagopterus argentissimus </t>
  </si>
  <si>
    <t xml:space="preserve">Lepidomeda vittata </t>
  </si>
  <si>
    <t xml:space="preserve">Tiaroga cobitis </t>
  </si>
  <si>
    <t xml:space="preserve">Notropis girardi </t>
  </si>
  <si>
    <t xml:space="preserve">Cyprinella formosa </t>
  </si>
  <si>
    <t>TOTAL 2013USD</t>
  </si>
  <si>
    <t xml:space="preserve">Scaphirhynchus albus </t>
  </si>
  <si>
    <t>Mammal</t>
  </si>
  <si>
    <t xml:space="preserve">Etheostoma boschungi </t>
  </si>
  <si>
    <t>Bird</t>
  </si>
  <si>
    <t xml:space="preserve">Chasmistes liorus </t>
  </si>
  <si>
    <t>Reptile</t>
  </si>
  <si>
    <t xml:space="preserve">Ictalurus pricei </t>
  </si>
  <si>
    <t>Amphibian</t>
  </si>
  <si>
    <t xml:space="preserve">Percina pantherina </t>
  </si>
  <si>
    <t>Fish</t>
  </si>
  <si>
    <t xml:space="preserve">Erimystax cahni </t>
  </si>
  <si>
    <t>Invertebrate</t>
  </si>
  <si>
    <t xml:space="preserve">Noturus placidus </t>
  </si>
  <si>
    <t>Plant</t>
  </si>
  <si>
    <t xml:space="preserve">Noturus flavipinnis </t>
  </si>
  <si>
    <t>Based on mean</t>
  </si>
  <si>
    <t>Based on median</t>
  </si>
  <si>
    <t>Mean</t>
  </si>
  <si>
    <t>Median</t>
  </si>
  <si>
    <t xml:space="preserve">Gila robusta jordani </t>
  </si>
  <si>
    <t>2013USD</t>
  </si>
  <si>
    <t xml:space="preserve">Cyprinodon elegans </t>
  </si>
  <si>
    <t>Estimated expenditure to recover Aus TS</t>
  </si>
  <si>
    <t>Number of Aus TS 
(EPBC Act*)</t>
  </si>
  <si>
    <t>USA Allocated funding</t>
  </si>
  <si>
    <t>Taxa</t>
  </si>
  <si>
    <t xml:space="preserve">Bird </t>
  </si>
  <si>
    <t xml:space="preserve">Haliaeetus leucocephalus </t>
  </si>
  <si>
    <t xml:space="preserve">Agelaius xanthomus </t>
  </si>
  <si>
    <t xml:space="preserve">Falco femoralis septentrionalis </t>
  </si>
  <si>
    <t xml:space="preserve">Aerodramus vanikorensis bartschi </t>
  </si>
  <si>
    <t xml:space="preserve">Dendroica chrysoparia </t>
  </si>
  <si>
    <t xml:space="preserve">Strix occidentalis caurina </t>
  </si>
  <si>
    <t xml:space="preserve">Amphibian </t>
  </si>
  <si>
    <t xml:space="preserve">Corvus hawaiiensis </t>
  </si>
  <si>
    <t xml:space="preserve">Rallus longirostris obsoletus </t>
  </si>
  <si>
    <t xml:space="preserve">Rostrhamus sociabilis plumbeus </t>
  </si>
  <si>
    <t xml:space="preserve">Acrocephalus luscinia </t>
  </si>
  <si>
    <t xml:space="preserve">Ammodramus savannarum floridanus </t>
  </si>
  <si>
    <t>Price per species for US species by taxa (2013USD)</t>
  </si>
  <si>
    <t xml:space="preserve">Rallus owstoni </t>
  </si>
  <si>
    <t xml:space="preserve">Charadrius melodus </t>
  </si>
  <si>
    <t xml:space="preserve">Rana aurora draytonii </t>
  </si>
  <si>
    <t xml:space="preserve">Bufo houstonensis </t>
  </si>
  <si>
    <t xml:space="preserve">Ambystoma macrodactylum croceum </t>
  </si>
  <si>
    <t xml:space="preserve">Eurycea nana </t>
  </si>
  <si>
    <t xml:space="preserve">Typhlomolge rathbuni </t>
  </si>
  <si>
    <t>Budget allocated (2013USD)</t>
  </si>
  <si>
    <t xml:space="preserve">Taxon </t>
  </si>
  <si>
    <t xml:space="preserve">Scientific Name </t>
  </si>
  <si>
    <t>US Species determined to have 'adequate funding' in Gerber (2016) (see S3 for detail)</t>
  </si>
  <si>
    <t>TOTAL 2018 AUD</t>
  </si>
  <si>
    <t>TOTAL 2018 USD</t>
  </si>
  <si>
    <t>Here's the direct formula for 2013USD to 2018AUD:</t>
  </si>
  <si>
    <t>Average US-AUD conversion rate for 2018-19 AU financial year (end 30 June 2019)</t>
  </si>
  <si>
    <t>2018USD</t>
  </si>
  <si>
    <t>Estimated expenditure to recover</t>
  </si>
  <si>
    <t>Number of species (EPBC Act*)</t>
  </si>
  <si>
    <t>2018USCPI</t>
  </si>
  <si>
    <t>2013US CPI</t>
  </si>
  <si>
    <t>↓</t>
  </si>
  <si>
    <t>(Average US-AUD rate for year end (30 Jun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</si>
</sst>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4" formatCode="_-&quot;$&quot;* #,##0.00_-;\-&quot;$&quot;* #,##0.00_-;_-&quot;$&quot;* &quot;-&quot;??_-;_-@_-"/>
    <numFmt numFmtId="164" formatCode="&quot;$&quot;#,##0_);[Red]\(&quot;$&quot;#,##0\)"/>
    <numFmt numFmtId="165" formatCode="&quot;$&quot;#,##0.0000;[Red]&quot;$&quot;#,##0.0000"/>
    <numFmt numFmtId="166" formatCode="&quot;$&quot;#,##0.00;[Red]&quot;$&quot;#,##0.00"/>
    <numFmt numFmtId="167" formatCode="&quot;$&quot;#,##0;[Red]&quot;$&quot;#,##0"/>
    <numFmt numFmtId="168" formatCode="&quot;$&quot;#,##0.00_);[Red]\(&quot;$&quot;#,##0.00\)"/>
    <numFmt numFmtId="169" formatCode="&quot;$&quot;#,##0.00"/>
    <numFmt numFmtId="170" formatCode="&quot;$&quot;#,##0"/>
    <numFmt numFmtId="171" formatCode="_-&quot;$&quot;* #,##0_-;\-&quot;$&quot;* #,##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i/>
      <sz val="11"/>
      <color rgb="FF000000"/>
      <name val="Calibri"/>
      <family val="2"/>
      <scheme val="minor"/>
    </font>
    <font>
      <sz val="11"/>
      <name val="Calibri"/>
      <family val="2"/>
      <scheme val="minor"/>
    </font>
    <font>
      <b/>
      <sz val="11"/>
      <color rgb="FF000000"/>
      <name val="Calibri"/>
      <family val="2"/>
      <scheme val="minor"/>
    </font>
    <font>
      <b/>
      <sz val="11"/>
      <color theme="1"/>
      <name val="Calibri"/>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0" fillId="2" borderId="0" xfId="0" applyFill="1"/>
    <xf numFmtId="6" fontId="3" fillId="0" borderId="0" xfId="0" applyNumberFormat="1" applyFont="1" applyAlignment="1">
      <alignment vertical="center"/>
    </xf>
    <xf numFmtId="0" fontId="4" fillId="0" borderId="0" xfId="0" applyFont="1"/>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0" fillId="0" borderId="0" xfId="0" applyBorder="1"/>
    <xf numFmtId="0" fontId="2" fillId="0" borderId="0" xfId="0" applyFont="1" applyBorder="1" applyAlignment="1">
      <alignment horizontal="right"/>
    </xf>
    <xf numFmtId="0" fontId="0" fillId="0" borderId="0" xfId="0" applyBorder="1" applyAlignment="1">
      <alignment horizontal="right"/>
    </xf>
    <xf numFmtId="164" fontId="2" fillId="0" borderId="0" xfId="0" applyNumberFormat="1" applyFont="1" applyBorder="1"/>
    <xf numFmtId="0" fontId="2" fillId="0" borderId="0" xfId="0" applyFont="1" applyBorder="1" applyAlignment="1">
      <alignment horizontal="left" indent="1"/>
    </xf>
    <xf numFmtId="164" fontId="0" fillId="0" borderId="0" xfId="0" applyNumberFormat="1" applyBorder="1"/>
    <xf numFmtId="0" fontId="2" fillId="0" borderId="1" xfId="0" applyFont="1" applyBorder="1" applyAlignment="1">
      <alignment horizontal="right"/>
    </xf>
    <xf numFmtId="0" fontId="0" fillId="0" borderId="1" xfId="0" applyBorder="1" applyAlignment="1">
      <alignment horizontal="right"/>
    </xf>
    <xf numFmtId="164" fontId="0" fillId="0" borderId="0" xfId="0" applyNumberFormat="1" applyBorder="1" applyAlignment="1">
      <alignment horizontal="right"/>
    </xf>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horizontal="center" wrapText="1"/>
    </xf>
    <xf numFmtId="165" fontId="0" fillId="0" borderId="0" xfId="0" applyNumberFormat="1" applyBorder="1"/>
    <xf numFmtId="166" fontId="0" fillId="0" borderId="0" xfId="0" applyNumberFormat="1"/>
    <xf numFmtId="164" fontId="2" fillId="0" borderId="2" xfId="0" applyNumberFormat="1" applyFont="1" applyBorder="1"/>
    <xf numFmtId="0" fontId="2" fillId="0" borderId="2" xfId="0" applyFont="1" applyBorder="1" applyAlignment="1">
      <alignment horizontal="right" indent="1"/>
    </xf>
    <xf numFmtId="0" fontId="0" fillId="0" borderId="1" xfId="0" applyBorder="1"/>
    <xf numFmtId="164" fontId="0" fillId="0" borderId="2" xfId="0" applyNumberFormat="1" applyBorder="1"/>
    <xf numFmtId="1" fontId="0" fillId="0" borderId="3" xfId="0" applyNumberFormat="1" applyBorder="1"/>
    <xf numFmtId="0" fontId="0" fillId="0" borderId="2" xfId="0" applyBorder="1"/>
    <xf numFmtId="1" fontId="0" fillId="0" borderId="4" xfId="0" applyNumberFormat="1" applyBorder="1"/>
    <xf numFmtId="1" fontId="6" fillId="0" borderId="4" xfId="0" applyNumberFormat="1" applyFont="1" applyBorder="1"/>
    <xf numFmtId="164" fontId="0" fillId="0" borderId="2" xfId="0" applyNumberFormat="1" applyBorder="1" applyAlignment="1">
      <alignment horizontal="right"/>
    </xf>
    <xf numFmtId="1" fontId="0" fillId="0" borderId="5" xfId="0" applyNumberFormat="1" applyBorder="1" applyAlignment="1">
      <alignment horizontal="right"/>
    </xf>
    <xf numFmtId="0" fontId="2" fillId="0" borderId="2" xfId="0" applyFont="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44" fontId="0" fillId="0" borderId="0" xfId="0" applyNumberFormat="1"/>
    <xf numFmtId="44" fontId="0" fillId="0" borderId="0" xfId="1" applyFont="1"/>
    <xf numFmtId="44" fontId="0" fillId="0" borderId="0" xfId="0" applyNumberFormat="1" applyBorder="1"/>
    <xf numFmtId="6" fontId="0" fillId="0" borderId="6" xfId="0" applyNumberFormat="1" applyBorder="1"/>
    <xf numFmtId="0" fontId="3" fillId="0" borderId="3" xfId="0" applyFont="1" applyBorder="1" applyAlignment="1">
      <alignment vertical="center" wrapText="1"/>
    </xf>
    <xf numFmtId="6" fontId="0" fillId="0" borderId="10" xfId="0" applyNumberFormat="1" applyBorder="1"/>
    <xf numFmtId="0" fontId="3" fillId="0" borderId="4" xfId="0" applyFont="1" applyBorder="1" applyAlignment="1">
      <alignment vertical="center" wrapText="1"/>
    </xf>
    <xf numFmtId="0" fontId="3" fillId="0" borderId="4" xfId="0" applyFont="1" applyBorder="1" applyAlignment="1">
      <alignment vertical="center"/>
    </xf>
    <xf numFmtId="6" fontId="0" fillId="0" borderId="8" xfId="0" applyNumberFormat="1" applyBorder="1"/>
    <xf numFmtId="0" fontId="3" fillId="0" borderId="5" xfId="0" applyFont="1" applyBorder="1" applyAlignment="1">
      <alignment vertical="center" wrapText="1"/>
    </xf>
    <xf numFmtId="0" fontId="2" fillId="0" borderId="2" xfId="0" applyFont="1" applyBorder="1" applyAlignment="1">
      <alignment horizontal="right"/>
    </xf>
    <xf numFmtId="0" fontId="2" fillId="0" borderId="8" xfId="0" applyFont="1" applyBorder="1" applyAlignment="1">
      <alignment horizontal="right"/>
    </xf>
    <xf numFmtId="0" fontId="7" fillId="0" borderId="2" xfId="0" applyFont="1" applyBorder="1" applyAlignment="1">
      <alignment vertical="center" wrapText="1"/>
    </xf>
    <xf numFmtId="0" fontId="2" fillId="0" borderId="0" xfId="0" applyFont="1" applyBorder="1" applyAlignment="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8" fontId="0" fillId="0" borderId="0" xfId="0" applyNumberFormat="1" applyBorder="1"/>
    <xf numFmtId="0" fontId="3" fillId="0" borderId="0" xfId="0" applyFont="1" applyBorder="1" applyAlignment="1">
      <alignment vertical="center" wrapText="1"/>
    </xf>
    <xf numFmtId="0" fontId="5" fillId="0" borderId="0" xfId="0" applyFont="1" applyAlignment="1">
      <alignment wrapText="1"/>
    </xf>
    <xf numFmtId="0" fontId="3" fillId="0" borderId="0" xfId="0" applyFont="1" applyBorder="1" applyAlignment="1">
      <alignment vertical="center"/>
    </xf>
    <xf numFmtId="0" fontId="0" fillId="2" borderId="0" xfId="0" applyFill="1" applyBorder="1"/>
    <xf numFmtId="0" fontId="7" fillId="0" borderId="0" xfId="0" applyFont="1" applyAlignment="1">
      <alignment horizontal="right" wrapText="1"/>
    </xf>
    <xf numFmtId="0" fontId="7" fillId="0" borderId="0" xfId="0" applyFont="1" applyAlignment="1">
      <alignment wrapText="1"/>
    </xf>
    <xf numFmtId="0" fontId="2" fillId="0" borderId="0" xfId="0" applyFont="1" applyAlignment="1"/>
    <xf numFmtId="0" fontId="2" fillId="0" borderId="7" xfId="0" applyFont="1" applyBorder="1" applyAlignment="1">
      <alignment horizontal="left" indent="1"/>
    </xf>
    <xf numFmtId="167" fontId="0" fillId="0" borderId="0" xfId="0" applyNumberFormat="1" applyBorder="1"/>
    <xf numFmtId="1" fontId="0" fillId="0" borderId="0" xfId="0" applyNumberFormat="1" applyBorder="1"/>
    <xf numFmtId="168" fontId="0" fillId="0" borderId="0" xfId="0" applyNumberFormat="1"/>
    <xf numFmtId="169" fontId="2" fillId="0" borderId="0" xfId="0" applyNumberFormat="1" applyFont="1"/>
    <xf numFmtId="0" fontId="0" fillId="0" borderId="2" xfId="0" applyBorder="1" applyAlignment="1">
      <alignment wrapText="1"/>
    </xf>
    <xf numFmtId="0" fontId="0" fillId="0" borderId="3" xfId="0" applyBorder="1" applyAlignment="1">
      <alignment horizontal="center" vertical="center" wrapText="1"/>
    </xf>
    <xf numFmtId="0" fontId="2" fillId="0" borderId="0" xfId="0" applyFont="1" applyAlignment="1">
      <alignment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wrapText="1"/>
    </xf>
    <xf numFmtId="0" fontId="0" fillId="0" borderId="5" xfId="0" applyBorder="1" applyAlignment="1">
      <alignment horizontal="center" vertical="center" wrapText="1"/>
    </xf>
    <xf numFmtId="0" fontId="0" fillId="0" borderId="8" xfId="0" applyBorder="1" applyAlignment="1">
      <alignment horizontal="center" wrapText="1"/>
    </xf>
    <xf numFmtId="0" fontId="0" fillId="0" borderId="9" xfId="0" applyBorder="1" applyAlignment="1">
      <alignment horizontal="center" wrapText="1"/>
    </xf>
    <xf numFmtId="0" fontId="2" fillId="0" borderId="0" xfId="0" applyFont="1" applyAlignment="1">
      <alignment horizontal="right"/>
    </xf>
    <xf numFmtId="0" fontId="8" fillId="0" borderId="0" xfId="0" applyFont="1" applyAlignment="1">
      <alignment horizontal="center" vertical="center"/>
    </xf>
    <xf numFmtId="170" fontId="2" fillId="0" borderId="1" xfId="0" applyNumberFormat="1" applyFont="1" applyBorder="1" applyAlignment="1">
      <alignment horizontal="right"/>
    </xf>
    <xf numFmtId="171" fontId="2" fillId="0" borderId="0" xfId="1" applyNumberFormat="1" applyFont="1" applyBorder="1"/>
    <xf numFmtId="0" fontId="2" fillId="0" borderId="0" xfId="0" applyFont="1" applyBorder="1"/>
    <xf numFmtId="170" fontId="2" fillId="0" borderId="2" xfId="0" applyNumberFormat="1" applyFont="1" applyBorder="1"/>
    <xf numFmtId="0" fontId="0" fillId="0" borderId="1" xfId="0" applyNumberFormat="1" applyBorder="1"/>
    <xf numFmtId="171" fontId="0" fillId="0" borderId="0" xfId="1" applyNumberFormat="1" applyFont="1" applyBorder="1"/>
    <xf numFmtId="170" fontId="0" fillId="0" borderId="2" xfId="0" applyNumberFormat="1" applyBorder="1" applyAlignment="1">
      <alignment horizontal="right"/>
    </xf>
    <xf numFmtId="6" fontId="0" fillId="0" borderId="2" xfId="1" applyNumberFormat="1" applyFont="1" applyBorder="1"/>
    <xf numFmtId="0" fontId="2" fillId="0" borderId="0" xfId="0" applyFont="1"/>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Natasha Cadenhead" id="{746817C6-40FE-498E-AC56-3B63937CAE4F}" userId="Natasha Cadenhead"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19-10-01T06:18:23.29" personId="{746817C6-40FE-498E-AC56-3B63937CAE4F}" id="{6E7686B6-44A8-4B83-A833-456D72DEADD3}">
    <text>Each species in column A is used in the appropriate taxa here to calculate the mean and median costs per species of recovery in 2013USD</text>
  </threadedComment>
  <threadedComment ref="E21" dT="2019-10-01T06:20:51.00" personId="{746817C6-40FE-498E-AC56-3B63937CAE4F}" id="{77D7F8F4-0880-4F86-9BA1-DCC124F47B8A}">
    <text>This table takes the results from the table above &amp; applies it to the number of Australian threatened species in each taxa, to calculate the mean and median cost of recovery for Aus species if the US numbers are applied. Note that prices are still in 2013USD in last two cols, I &amp; J - no adjustment has been made yet for inflation.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19-10-01T06:22:17.31" personId="{746817C6-40FE-498E-AC56-3B63937CAE4F}" id="{111DB7EA-F148-41B2-B0D9-DEB6E8D2BC7A}">
    <text>This table is identical to the one on the previous sheet "Gerber (2016) US comparison". It is used as the basis for adjustment to constant pricing &amp; forex conversion.</text>
  </threadedComment>
  <threadedComment ref="B15" dT="2019-10-01T06:23:50.62" personId="{746817C6-40FE-498E-AC56-3B63937CAE4F}" id="{505D895D-898C-46D8-9D96-8C88C4CF7631}">
    <text>Amounts from the table above are adjusted here from 2013USD to 2018USD, using the CPI (consumer price index) values in cells H14 &amp; I14.</text>
  </threadedComment>
  <threadedComment ref="H16" dT="2019-10-01T06:24:42.71" personId="{746817C6-40FE-498E-AC56-3B63937CAE4F}" id="{00CBE009-BF7C-4DFB-8F3E-728C14ECD55E}">
    <text>This value is used to convert the 2018USD totals in cells E25 &amp; F25 to 2018AUD in the cells directly below.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2B5A-5FFB-4EF0-BFC9-348C205A787C}">
  <dimension ref="A1:T286"/>
  <sheetViews>
    <sheetView tabSelected="1" workbookViewId="0">
      <pane xSplit="1" ySplit="2" topLeftCell="B15" activePane="bottomRight" state="frozen"/>
      <selection pane="topRight" activeCell="B1" sqref="B1"/>
      <selection pane="bottomLeft" activeCell="A2" sqref="A2"/>
      <selection pane="bottomRight" activeCell="I19" sqref="I19"/>
    </sheetView>
  </sheetViews>
  <sheetFormatPr defaultColWidth="8.85546875" defaultRowHeight="15" x14ac:dyDescent="0.25"/>
  <cols>
    <col min="1" max="1" width="37" customWidth="1"/>
    <col min="2" max="2" width="13" customWidth="1"/>
    <col min="3" max="3" width="19.28515625" customWidth="1"/>
    <col min="5" max="5" width="12.42578125" customWidth="1"/>
    <col min="6" max="7" width="12.7109375" bestFit="1" customWidth="1"/>
    <col min="8" max="8" width="16.85546875" bestFit="1" customWidth="1"/>
    <col min="9" max="9" width="16.5703125" customWidth="1"/>
    <col min="10" max="10" width="16.140625" customWidth="1"/>
    <col min="12" max="14" width="16.28515625" bestFit="1" customWidth="1"/>
    <col min="15" max="16" width="15.28515625" bestFit="1" customWidth="1"/>
    <col min="17" max="17" width="18" bestFit="1" customWidth="1"/>
    <col min="18" max="18" width="16" customWidth="1"/>
    <col min="19" max="19" width="14.85546875" bestFit="1" customWidth="1"/>
  </cols>
  <sheetData>
    <row r="1" spans="1:18" x14ac:dyDescent="0.25">
      <c r="A1" s="66" t="s">
        <v>306</v>
      </c>
      <c r="B1" s="66"/>
      <c r="C1" s="66"/>
    </row>
    <row r="2" spans="1:18" ht="30" x14ac:dyDescent="0.25">
      <c r="A2" s="65" t="s">
        <v>305</v>
      </c>
      <c r="B2" s="65" t="s">
        <v>304</v>
      </c>
      <c r="C2" s="64" t="s">
        <v>303</v>
      </c>
      <c r="D2" s="63"/>
      <c r="E2" s="60"/>
      <c r="I2" s="8"/>
      <c r="J2" s="8"/>
    </row>
    <row r="3" spans="1:18" x14ac:dyDescent="0.25">
      <c r="A3" s="5" t="s">
        <v>298</v>
      </c>
      <c r="B3" s="4" t="s">
        <v>289</v>
      </c>
      <c r="C3" s="2">
        <v>2588127</v>
      </c>
      <c r="D3" s="63"/>
      <c r="E3" s="60"/>
      <c r="F3" s="8"/>
      <c r="G3" s="59"/>
      <c r="H3" s="44"/>
      <c r="I3" s="44"/>
    </row>
    <row r="4" spans="1:18" x14ac:dyDescent="0.25">
      <c r="A4" s="7" t="s">
        <v>302</v>
      </c>
      <c r="B4" s="6" t="s">
        <v>289</v>
      </c>
      <c r="C4" s="2">
        <v>60241</v>
      </c>
      <c r="D4" s="63"/>
      <c r="E4" s="60"/>
      <c r="F4" s="8"/>
      <c r="G4" s="59"/>
      <c r="H4" s="44"/>
      <c r="I4" s="44"/>
      <c r="L4" s="43"/>
      <c r="M4" s="43"/>
      <c r="N4" s="43"/>
      <c r="O4" s="43"/>
      <c r="P4" s="43"/>
      <c r="Q4" s="43"/>
      <c r="R4" s="43"/>
    </row>
    <row r="5" spans="1:18" x14ac:dyDescent="0.25">
      <c r="A5" s="7" t="s">
        <v>301</v>
      </c>
      <c r="B5" s="6" t="s">
        <v>289</v>
      </c>
      <c r="C5" s="2">
        <v>60241</v>
      </c>
      <c r="D5" s="63"/>
      <c r="E5" s="60"/>
      <c r="F5" s="8"/>
      <c r="G5" s="59"/>
      <c r="H5" s="44"/>
      <c r="I5" s="44"/>
      <c r="L5" s="43"/>
      <c r="M5" s="43"/>
      <c r="N5" s="43"/>
      <c r="O5" s="43"/>
      <c r="P5" s="43"/>
      <c r="Q5" s="43"/>
      <c r="R5" s="43"/>
    </row>
    <row r="6" spans="1:18" x14ac:dyDescent="0.25">
      <c r="A6" s="5" t="s">
        <v>300</v>
      </c>
      <c r="B6" s="4" t="s">
        <v>289</v>
      </c>
      <c r="C6" s="2">
        <v>480347</v>
      </c>
      <c r="D6" s="63"/>
      <c r="E6" s="60"/>
      <c r="F6" s="8"/>
      <c r="G6" s="59"/>
      <c r="H6" s="44"/>
      <c r="I6" s="44"/>
    </row>
    <row r="7" spans="1:18" x14ac:dyDescent="0.25">
      <c r="A7" s="5" t="s">
        <v>299</v>
      </c>
      <c r="B7" s="4" t="s">
        <v>289</v>
      </c>
      <c r="C7" s="2">
        <v>479360</v>
      </c>
      <c r="D7" s="1"/>
      <c r="E7" s="62"/>
      <c r="F7" s="8"/>
      <c r="G7" s="59"/>
      <c r="H7" s="44"/>
      <c r="I7" s="44"/>
    </row>
    <row r="8" spans="1:18" x14ac:dyDescent="0.25">
      <c r="A8" s="61" t="s">
        <v>298</v>
      </c>
      <c r="B8" t="s">
        <v>289</v>
      </c>
      <c r="C8">
        <v>2588127</v>
      </c>
      <c r="D8" s="1"/>
      <c r="E8" s="60"/>
      <c r="F8" s="8"/>
      <c r="G8" s="59"/>
      <c r="H8" s="44"/>
      <c r="I8" s="44"/>
    </row>
    <row r="9" spans="1:18" x14ac:dyDescent="0.25">
      <c r="A9" s="5" t="s">
        <v>297</v>
      </c>
      <c r="B9" s="4" t="s">
        <v>282</v>
      </c>
      <c r="C9" s="2">
        <v>4777440</v>
      </c>
      <c r="D9" s="1"/>
      <c r="E9" s="60"/>
      <c r="F9" s="8"/>
      <c r="G9" s="59"/>
      <c r="H9" s="44"/>
      <c r="I9" s="44"/>
    </row>
    <row r="10" spans="1:18" ht="30.75" customHeight="1" x14ac:dyDescent="0.25">
      <c r="A10" s="7" t="s">
        <v>296</v>
      </c>
      <c r="B10" s="6" t="s">
        <v>282</v>
      </c>
      <c r="C10" s="2">
        <v>331021</v>
      </c>
      <c r="D10" s="1"/>
      <c r="E10" s="58" t="s">
        <v>295</v>
      </c>
      <c r="F10" s="57"/>
      <c r="G10" s="56"/>
      <c r="H10" s="55"/>
      <c r="I10" s="8"/>
    </row>
    <row r="11" spans="1:18" x14ac:dyDescent="0.25">
      <c r="A11" s="5" t="s">
        <v>294</v>
      </c>
      <c r="B11" s="4" t="s">
        <v>282</v>
      </c>
      <c r="C11" s="2">
        <v>5627059</v>
      </c>
      <c r="D11" s="1"/>
      <c r="E11" s="54" t="s">
        <v>281</v>
      </c>
      <c r="F11" s="53" t="s">
        <v>274</v>
      </c>
      <c r="G11" s="52" t="s">
        <v>273</v>
      </c>
      <c r="H11" s="8"/>
      <c r="I11" s="8"/>
      <c r="J11" s="8"/>
    </row>
    <row r="12" spans="1:18" x14ac:dyDescent="0.25">
      <c r="A12" s="5" t="s">
        <v>293</v>
      </c>
      <c r="B12" s="4" t="s">
        <v>282</v>
      </c>
      <c r="C12" s="2">
        <v>395633</v>
      </c>
      <c r="D12" s="1"/>
      <c r="E12" s="51" t="s">
        <v>16</v>
      </c>
      <c r="F12" s="50">
        <f>MEDIAN(C126:C271)</f>
        <v>48890</v>
      </c>
      <c r="G12" s="50">
        <f>AVERAGE(C126:C271)</f>
        <v>116042.98630136986</v>
      </c>
      <c r="I12" s="44"/>
      <c r="J12" s="8"/>
    </row>
    <row r="13" spans="1:18" x14ac:dyDescent="0.25">
      <c r="A13" s="5" t="s">
        <v>292</v>
      </c>
      <c r="B13" s="4" t="s">
        <v>282</v>
      </c>
      <c r="C13" s="2">
        <v>5627059</v>
      </c>
      <c r="D13" s="1"/>
      <c r="E13" s="48" t="s">
        <v>174</v>
      </c>
      <c r="F13" s="47">
        <f>MEDIAN(C57:C110)</f>
        <v>116788</v>
      </c>
      <c r="G13" s="47">
        <f>AVERAGE(C57:C110)</f>
        <v>297045.48148148146</v>
      </c>
      <c r="I13" s="44"/>
      <c r="J13" s="8"/>
    </row>
    <row r="14" spans="1:18" x14ac:dyDescent="0.25">
      <c r="A14" s="5" t="s">
        <v>291</v>
      </c>
      <c r="B14" s="4" t="s">
        <v>282</v>
      </c>
      <c r="C14" s="2">
        <v>5183564</v>
      </c>
      <c r="D14" s="1"/>
      <c r="E14" s="48" t="s">
        <v>229</v>
      </c>
      <c r="F14" s="47">
        <f>MEDIAN(C22:C56)</f>
        <v>196650</v>
      </c>
      <c r="G14" s="47">
        <f>AVERAGE(C22:C56)</f>
        <v>1939989.4857142856</v>
      </c>
      <c r="I14" s="44"/>
      <c r="J14" s="8"/>
    </row>
    <row r="15" spans="1:18" x14ac:dyDescent="0.25">
      <c r="A15" s="5" t="s">
        <v>290</v>
      </c>
      <c r="B15" s="4" t="s">
        <v>282</v>
      </c>
      <c r="C15" s="2">
        <v>3134840</v>
      </c>
      <c r="D15" s="1"/>
      <c r="E15" s="48" t="s">
        <v>289</v>
      </c>
      <c r="F15" s="47">
        <f>MEDIAN(C3:C8)</f>
        <v>479853.5</v>
      </c>
      <c r="G15" s="47">
        <f>AVERAGE(C3:C8)</f>
        <v>1042740.5</v>
      </c>
      <c r="I15" s="44"/>
      <c r="J15" s="8"/>
    </row>
    <row r="16" spans="1:18" x14ac:dyDescent="0.25">
      <c r="A16" s="5" t="s">
        <v>288</v>
      </c>
      <c r="B16" t="s">
        <v>282</v>
      </c>
      <c r="C16">
        <v>4448500</v>
      </c>
      <c r="D16" s="1"/>
      <c r="E16" s="49" t="s">
        <v>0</v>
      </c>
      <c r="F16" s="47">
        <f>MEDIAN(C272:C286)</f>
        <v>702680</v>
      </c>
      <c r="G16" s="47">
        <f>AVERAGE(C272:C286)</f>
        <v>1853756.0666666667</v>
      </c>
      <c r="I16" s="44"/>
      <c r="J16" s="8"/>
    </row>
    <row r="17" spans="1:19" x14ac:dyDescent="0.25">
      <c r="A17" s="5" t="s">
        <v>287</v>
      </c>
      <c r="B17" t="s">
        <v>282</v>
      </c>
      <c r="C17">
        <v>1315716</v>
      </c>
      <c r="D17" s="1"/>
      <c r="E17" s="48" t="s">
        <v>282</v>
      </c>
      <c r="F17" s="47">
        <f>MEDIAN(C9:C21)</f>
        <v>3134840</v>
      </c>
      <c r="G17" s="47">
        <f>AVERAGE(C9:C21)</f>
        <v>3181905.076923077</v>
      </c>
      <c r="I17" s="44"/>
      <c r="J17" s="8"/>
    </row>
    <row r="18" spans="1:19" x14ac:dyDescent="0.25">
      <c r="A18" s="5" t="s">
        <v>286</v>
      </c>
      <c r="B18" t="s">
        <v>282</v>
      </c>
      <c r="C18">
        <v>133014</v>
      </c>
      <c r="D18" s="1"/>
      <c r="E18" s="46" t="s">
        <v>159</v>
      </c>
      <c r="F18" s="45">
        <f>MEDIAN(C111:C125)</f>
        <v>648951</v>
      </c>
      <c r="G18" s="45">
        <f>AVERAGE(C111:C125)</f>
        <v>2904236.3333333335</v>
      </c>
      <c r="I18" s="44"/>
      <c r="J18" s="8"/>
      <c r="L18" s="43"/>
    </row>
    <row r="19" spans="1:19" x14ac:dyDescent="0.25">
      <c r="A19" s="5" t="s">
        <v>285</v>
      </c>
      <c r="B19" t="s">
        <v>282</v>
      </c>
      <c r="C19">
        <v>336420</v>
      </c>
      <c r="D19" s="1"/>
      <c r="L19" s="42"/>
    </row>
    <row r="20" spans="1:19" x14ac:dyDescent="0.25">
      <c r="A20" s="5" t="s">
        <v>284</v>
      </c>
      <c r="B20" t="s">
        <v>282</v>
      </c>
      <c r="C20">
        <v>241733</v>
      </c>
      <c r="D20" s="1"/>
    </row>
    <row r="21" spans="1:19" ht="45" x14ac:dyDescent="0.25">
      <c r="A21" s="5" t="s">
        <v>283</v>
      </c>
      <c r="B21" t="s">
        <v>282</v>
      </c>
      <c r="C21">
        <v>9812767</v>
      </c>
      <c r="D21" s="1"/>
      <c r="E21" s="39" t="s">
        <v>281</v>
      </c>
      <c r="F21" s="41" t="s">
        <v>280</v>
      </c>
      <c r="G21" s="40"/>
      <c r="H21" s="39" t="s">
        <v>279</v>
      </c>
      <c r="I21" s="38" t="s">
        <v>278</v>
      </c>
      <c r="J21" s="38" t="s">
        <v>278</v>
      </c>
    </row>
    <row r="22" spans="1:19" x14ac:dyDescent="0.25">
      <c r="A22" s="5" t="s">
        <v>277</v>
      </c>
      <c r="B22" s="4" t="s">
        <v>229</v>
      </c>
      <c r="C22" s="2">
        <v>54613</v>
      </c>
      <c r="D22" s="1"/>
      <c r="E22" s="35"/>
      <c r="F22" s="37" t="s">
        <v>276</v>
      </c>
      <c r="G22" s="36"/>
      <c r="H22" s="35"/>
      <c r="I22" s="34" t="s">
        <v>276</v>
      </c>
      <c r="J22" s="34" t="s">
        <v>276</v>
      </c>
      <c r="N22" s="18"/>
      <c r="O22" s="17"/>
      <c r="P22" s="17"/>
      <c r="Q22" s="18"/>
      <c r="R22" s="19"/>
      <c r="S22" s="19"/>
    </row>
    <row r="23" spans="1:19" x14ac:dyDescent="0.25">
      <c r="A23" s="5" t="s">
        <v>275</v>
      </c>
      <c r="B23" s="4" t="s">
        <v>229</v>
      </c>
      <c r="C23" s="2">
        <v>54340</v>
      </c>
      <c r="D23" s="1"/>
      <c r="E23" s="33"/>
      <c r="F23" s="32" t="s">
        <v>274</v>
      </c>
      <c r="G23" s="32" t="s">
        <v>273</v>
      </c>
      <c r="H23" s="33"/>
      <c r="I23" s="32" t="s">
        <v>272</v>
      </c>
      <c r="J23" s="32" t="s">
        <v>271</v>
      </c>
      <c r="N23" s="18"/>
      <c r="O23" s="17"/>
      <c r="P23" s="17"/>
      <c r="Q23" s="18"/>
      <c r="R23" s="19"/>
      <c r="S23" s="19"/>
    </row>
    <row r="24" spans="1:19" x14ac:dyDescent="0.25">
      <c r="A24" s="5" t="s">
        <v>270</v>
      </c>
      <c r="B24" s="4" t="s">
        <v>229</v>
      </c>
      <c r="C24" s="2">
        <v>35880</v>
      </c>
      <c r="D24" s="1"/>
      <c r="E24" s="27" t="s">
        <v>269</v>
      </c>
      <c r="F24" s="25">
        <v>48890</v>
      </c>
      <c r="G24" s="25">
        <v>116042.98630136986</v>
      </c>
      <c r="H24" s="31">
        <v>1336</v>
      </c>
      <c r="I24" s="30">
        <f>F24*H24</f>
        <v>65317040</v>
      </c>
      <c r="J24" s="25">
        <f>G24*H24</f>
        <v>155033429.69863012</v>
      </c>
      <c r="N24" s="18"/>
      <c r="O24" s="17"/>
      <c r="P24" s="17"/>
      <c r="Q24" s="18"/>
      <c r="R24" s="17"/>
      <c r="S24" s="17"/>
    </row>
    <row r="25" spans="1:19" x14ac:dyDescent="0.25">
      <c r="A25" s="5" t="s">
        <v>268</v>
      </c>
      <c r="B25" s="4" t="s">
        <v>229</v>
      </c>
      <c r="C25" s="2">
        <v>100646</v>
      </c>
      <c r="D25" s="1"/>
      <c r="E25" s="27" t="s">
        <v>267</v>
      </c>
      <c r="F25" s="25">
        <v>116788</v>
      </c>
      <c r="G25" s="25">
        <v>297045.48148148146</v>
      </c>
      <c r="H25" s="29">
        <v>65</v>
      </c>
      <c r="I25" s="25">
        <f>F25*H25</f>
        <v>7591220</v>
      </c>
      <c r="J25" s="25">
        <f>G25*H25</f>
        <v>19307956.296296295</v>
      </c>
      <c r="N25" s="8"/>
      <c r="O25" s="13"/>
      <c r="P25" s="13"/>
      <c r="Q25" s="8"/>
      <c r="R25" s="16"/>
      <c r="S25" s="13"/>
    </row>
    <row r="26" spans="1:19" x14ac:dyDescent="0.25">
      <c r="A26" s="5" t="s">
        <v>266</v>
      </c>
      <c r="B26" s="4" t="s">
        <v>229</v>
      </c>
      <c r="C26" s="2">
        <v>34710</v>
      </c>
      <c r="D26" s="1"/>
      <c r="E26" s="27" t="s">
        <v>265</v>
      </c>
      <c r="F26" s="25">
        <v>196650</v>
      </c>
      <c r="G26" s="25">
        <v>1939989.4857142856</v>
      </c>
      <c r="H26" s="28">
        <v>58</v>
      </c>
      <c r="I26" s="25">
        <f>F26*H26</f>
        <v>11405700</v>
      </c>
      <c r="J26" s="25">
        <f>G26*H26</f>
        <v>112519390.17142856</v>
      </c>
      <c r="N26" s="8"/>
      <c r="O26" s="13"/>
      <c r="P26" s="13"/>
      <c r="Q26" s="8"/>
      <c r="R26" s="13"/>
      <c r="S26" s="13"/>
    </row>
    <row r="27" spans="1:19" x14ac:dyDescent="0.25">
      <c r="A27" s="5" t="s">
        <v>264</v>
      </c>
      <c r="B27" s="4" t="s">
        <v>229</v>
      </c>
      <c r="C27" s="2">
        <v>206724</v>
      </c>
      <c r="D27" s="1"/>
      <c r="E27" s="27" t="s">
        <v>263</v>
      </c>
      <c r="F27" s="25">
        <v>479853.5</v>
      </c>
      <c r="G27" s="25">
        <v>1042740.5</v>
      </c>
      <c r="H27" s="28">
        <v>37</v>
      </c>
      <c r="I27" s="25">
        <f>F27*H27</f>
        <v>17754579.5</v>
      </c>
      <c r="J27" s="25">
        <f>G27*H27</f>
        <v>38581398.5</v>
      </c>
      <c r="N27" s="8"/>
      <c r="O27" s="13"/>
      <c r="P27" s="13"/>
      <c r="Q27" s="8"/>
      <c r="R27" s="13"/>
      <c r="S27" s="13"/>
    </row>
    <row r="28" spans="1:19" ht="16.5" customHeight="1" x14ac:dyDescent="0.25">
      <c r="A28" s="5" t="s">
        <v>262</v>
      </c>
      <c r="B28" s="4" t="s">
        <v>229</v>
      </c>
      <c r="C28" s="2">
        <v>136476</v>
      </c>
      <c r="D28" s="1"/>
      <c r="E28" s="27" t="s">
        <v>261</v>
      </c>
      <c r="F28" s="25">
        <v>702680</v>
      </c>
      <c r="G28" s="25">
        <v>1853756.0666666667</v>
      </c>
      <c r="H28" s="28">
        <v>61</v>
      </c>
      <c r="I28" s="25">
        <f>F28*H28</f>
        <v>42863480</v>
      </c>
      <c r="J28" s="25">
        <f>G28*H28</f>
        <v>113079120.06666666</v>
      </c>
      <c r="N28" s="8"/>
      <c r="O28" s="13"/>
      <c r="P28" s="13"/>
      <c r="Q28" s="8"/>
      <c r="R28" s="13"/>
      <c r="S28" s="13"/>
    </row>
    <row r="29" spans="1:19" x14ac:dyDescent="0.25">
      <c r="A29" s="5" t="s">
        <v>260</v>
      </c>
      <c r="B29" s="4" t="s">
        <v>229</v>
      </c>
      <c r="C29" s="2">
        <v>1707317</v>
      </c>
      <c r="D29" s="1"/>
      <c r="E29" s="27" t="s">
        <v>259</v>
      </c>
      <c r="F29" s="25">
        <v>3134840</v>
      </c>
      <c r="G29" s="25">
        <v>3181905.076923077</v>
      </c>
      <c r="H29" s="28">
        <v>134</v>
      </c>
      <c r="I29" s="25">
        <f>F29*H29</f>
        <v>420068560</v>
      </c>
      <c r="J29" s="25">
        <f>G29*H29</f>
        <v>426375280.30769229</v>
      </c>
      <c r="N29" s="8"/>
      <c r="O29" s="13"/>
      <c r="P29" s="13"/>
      <c r="Q29" s="8"/>
      <c r="R29" s="13"/>
      <c r="S29" s="13"/>
    </row>
    <row r="30" spans="1:19" x14ac:dyDescent="0.25">
      <c r="A30" s="5" t="s">
        <v>258</v>
      </c>
      <c r="B30" s="4" t="s">
        <v>229</v>
      </c>
      <c r="C30" s="2">
        <v>82955</v>
      </c>
      <c r="D30" s="1"/>
      <c r="E30" s="27" t="s">
        <v>257</v>
      </c>
      <c r="F30" s="25">
        <v>648951</v>
      </c>
      <c r="G30" s="25">
        <v>2904236.3333333335</v>
      </c>
      <c r="H30" s="26">
        <v>107</v>
      </c>
      <c r="I30" s="25">
        <f>F30*H30</f>
        <v>69437757</v>
      </c>
      <c r="J30" s="25">
        <f>G30*H30</f>
        <v>310753287.66666669</v>
      </c>
      <c r="N30" s="8"/>
      <c r="O30" s="13"/>
      <c r="P30" s="13"/>
      <c r="Q30" s="8"/>
      <c r="R30" s="13"/>
      <c r="S30" s="13"/>
    </row>
    <row r="31" spans="1:19" x14ac:dyDescent="0.25">
      <c r="A31" s="5" t="s">
        <v>256</v>
      </c>
      <c r="B31" s="4" t="s">
        <v>229</v>
      </c>
      <c r="C31" s="2">
        <v>51034680</v>
      </c>
      <c r="D31" s="1"/>
      <c r="E31" s="14"/>
      <c r="F31" s="24"/>
      <c r="G31" s="24"/>
      <c r="H31" s="23" t="s">
        <v>255</v>
      </c>
      <c r="I31" s="22">
        <f>SUM(I24:I30)</f>
        <v>634438336.5</v>
      </c>
      <c r="J31" s="22">
        <f>SUM(J24:J30)</f>
        <v>1175649862.7073808</v>
      </c>
      <c r="N31" s="8"/>
      <c r="O31" s="13"/>
      <c r="P31" s="13"/>
      <c r="Q31" s="8"/>
      <c r="R31" s="13"/>
      <c r="S31" s="13"/>
    </row>
    <row r="32" spans="1:19" x14ac:dyDescent="0.25">
      <c r="A32" s="5" t="s">
        <v>254</v>
      </c>
      <c r="B32" s="4" t="s">
        <v>229</v>
      </c>
      <c r="C32" s="2">
        <v>136476</v>
      </c>
      <c r="D32" s="1"/>
      <c r="N32" s="9"/>
      <c r="O32" s="8"/>
      <c r="P32" s="8"/>
      <c r="Q32" s="12"/>
      <c r="R32" s="11"/>
      <c r="S32" s="11"/>
    </row>
    <row r="33" spans="1:20" x14ac:dyDescent="0.25">
      <c r="A33" s="5" t="s">
        <v>253</v>
      </c>
      <c r="B33" s="4" t="s">
        <v>229</v>
      </c>
      <c r="C33" s="2">
        <v>1324786</v>
      </c>
      <c r="D33" s="1"/>
      <c r="N33" s="8"/>
      <c r="O33" s="8"/>
      <c r="P33" s="8"/>
      <c r="Q33" s="10"/>
      <c r="R33" s="9"/>
      <c r="S33" s="9"/>
    </row>
    <row r="34" spans="1:20" x14ac:dyDescent="0.25">
      <c r="A34" s="7" t="s">
        <v>252</v>
      </c>
      <c r="B34" t="s">
        <v>229</v>
      </c>
      <c r="C34">
        <v>196650</v>
      </c>
      <c r="D34" s="1"/>
      <c r="N34" s="8"/>
      <c r="O34" s="8"/>
      <c r="P34" s="8"/>
      <c r="Q34" s="8"/>
      <c r="R34" s="21"/>
      <c r="S34" s="21"/>
    </row>
    <row r="35" spans="1:20" x14ac:dyDescent="0.25">
      <c r="A35" s="3" t="s">
        <v>251</v>
      </c>
      <c r="B35" t="s">
        <v>229</v>
      </c>
      <c r="C35">
        <v>382128</v>
      </c>
      <c r="D35" s="1"/>
      <c r="N35" s="8"/>
      <c r="O35" s="8"/>
      <c r="P35" s="8"/>
      <c r="Q35" s="8"/>
      <c r="R35" s="20"/>
      <c r="S35" s="20"/>
      <c r="T35" s="8"/>
    </row>
    <row r="36" spans="1:20" ht="15.75" customHeight="1" x14ac:dyDescent="0.25">
      <c r="A36" s="3" t="s">
        <v>250</v>
      </c>
      <c r="B36" t="s">
        <v>229</v>
      </c>
      <c r="C36">
        <v>293250</v>
      </c>
      <c r="D36" s="1"/>
      <c r="N36" s="18"/>
      <c r="O36" s="17"/>
      <c r="P36" s="17"/>
      <c r="Q36" s="18"/>
      <c r="R36" s="19"/>
      <c r="S36" s="19"/>
      <c r="T36" s="8"/>
    </row>
    <row r="37" spans="1:20" ht="15" customHeight="1" x14ac:dyDescent="0.25">
      <c r="A37" s="3" t="s">
        <v>249</v>
      </c>
      <c r="B37" t="s">
        <v>229</v>
      </c>
      <c r="C37">
        <v>1081777</v>
      </c>
      <c r="D37" s="1"/>
      <c r="N37" s="18"/>
      <c r="O37" s="17"/>
      <c r="P37" s="17"/>
      <c r="Q37" s="18"/>
      <c r="R37" s="19"/>
      <c r="S37" s="19"/>
      <c r="T37" s="8"/>
    </row>
    <row r="38" spans="1:20" ht="14.25" customHeight="1" x14ac:dyDescent="0.25">
      <c r="A38" s="3" t="s">
        <v>248</v>
      </c>
      <c r="B38" t="s">
        <v>229</v>
      </c>
      <c r="C38">
        <v>2087680</v>
      </c>
      <c r="D38" s="1"/>
      <c r="N38" s="18"/>
      <c r="O38" s="17"/>
      <c r="P38" s="17"/>
      <c r="Q38" s="18"/>
      <c r="R38" s="17"/>
      <c r="S38" s="17"/>
      <c r="T38" s="8"/>
    </row>
    <row r="39" spans="1:20" x14ac:dyDescent="0.25">
      <c r="A39" s="3" t="s">
        <v>247</v>
      </c>
      <c r="B39" t="s">
        <v>229</v>
      </c>
      <c r="C39">
        <v>217723</v>
      </c>
      <c r="D39" s="1"/>
      <c r="N39" s="8"/>
      <c r="O39" s="13"/>
      <c r="P39" s="13"/>
      <c r="Q39" s="8"/>
      <c r="R39" s="16"/>
      <c r="S39" s="13"/>
      <c r="T39" s="8"/>
    </row>
    <row r="40" spans="1:20" x14ac:dyDescent="0.25">
      <c r="A40" s="3" t="s">
        <v>246</v>
      </c>
      <c r="B40" t="s">
        <v>229</v>
      </c>
      <c r="C40">
        <v>1296930</v>
      </c>
      <c r="D40" s="1"/>
      <c r="N40" s="8"/>
      <c r="O40" s="13"/>
      <c r="P40" s="13"/>
      <c r="Q40" s="8"/>
      <c r="R40" s="13"/>
      <c r="S40" s="13"/>
      <c r="T40" s="8"/>
    </row>
    <row r="41" spans="1:20" x14ac:dyDescent="0.25">
      <c r="A41" s="3" t="s">
        <v>245</v>
      </c>
      <c r="B41" t="s">
        <v>229</v>
      </c>
      <c r="C41">
        <v>23671</v>
      </c>
      <c r="D41" s="1"/>
      <c r="N41" s="8"/>
      <c r="O41" s="13"/>
      <c r="P41" s="13"/>
      <c r="Q41" s="8"/>
      <c r="R41" s="13"/>
      <c r="S41" s="13"/>
      <c r="T41" s="8"/>
    </row>
    <row r="42" spans="1:20" x14ac:dyDescent="0.25">
      <c r="A42" s="3" t="s">
        <v>244</v>
      </c>
      <c r="B42" t="s">
        <v>229</v>
      </c>
      <c r="C42">
        <v>30018</v>
      </c>
      <c r="D42" s="1"/>
      <c r="N42" s="8"/>
      <c r="O42" s="13"/>
      <c r="P42" s="13"/>
      <c r="Q42" s="8"/>
      <c r="R42" s="13"/>
      <c r="S42" s="13"/>
      <c r="T42" s="8"/>
    </row>
    <row r="43" spans="1:20" x14ac:dyDescent="0.25">
      <c r="A43" s="3" t="s">
        <v>243</v>
      </c>
      <c r="B43" t="s">
        <v>229</v>
      </c>
      <c r="C43">
        <v>1296930</v>
      </c>
      <c r="D43" s="1"/>
      <c r="E43" s="8"/>
      <c r="F43" s="8"/>
      <c r="G43" s="8"/>
      <c r="H43" s="15"/>
      <c r="I43" s="14"/>
      <c r="J43" s="14"/>
      <c r="K43" s="8"/>
      <c r="N43" s="8"/>
      <c r="O43" s="13"/>
      <c r="P43" s="13"/>
      <c r="Q43" s="8"/>
      <c r="R43" s="13"/>
      <c r="S43" s="13"/>
      <c r="T43" s="8"/>
    </row>
    <row r="44" spans="1:20" x14ac:dyDescent="0.25">
      <c r="A44" s="3" t="s">
        <v>242</v>
      </c>
      <c r="B44" t="s">
        <v>229</v>
      </c>
      <c r="C44">
        <v>23575</v>
      </c>
      <c r="D44" s="1"/>
      <c r="I44" s="8"/>
      <c r="J44" s="8"/>
      <c r="N44" s="8"/>
      <c r="O44" s="13"/>
      <c r="P44" s="13"/>
      <c r="Q44" s="8"/>
      <c r="R44" s="13"/>
      <c r="S44" s="13"/>
      <c r="T44" s="8"/>
    </row>
    <row r="45" spans="1:20" x14ac:dyDescent="0.25">
      <c r="A45" s="3" t="s">
        <v>241</v>
      </c>
      <c r="B45" t="s">
        <v>229</v>
      </c>
      <c r="C45">
        <v>2019615</v>
      </c>
      <c r="D45" s="1"/>
      <c r="N45" s="8"/>
      <c r="O45" s="13"/>
      <c r="P45" s="13"/>
      <c r="Q45" s="8"/>
      <c r="R45" s="13"/>
      <c r="S45" s="13"/>
      <c r="T45" s="8"/>
    </row>
    <row r="46" spans="1:20" x14ac:dyDescent="0.25">
      <c r="A46" s="3" t="s">
        <v>240</v>
      </c>
      <c r="B46" t="s">
        <v>229</v>
      </c>
      <c r="C46">
        <v>68689</v>
      </c>
      <c r="D46" s="1"/>
      <c r="N46" s="9"/>
      <c r="O46" s="8"/>
      <c r="P46" s="8"/>
      <c r="Q46" s="12"/>
      <c r="R46" s="11"/>
      <c r="S46" s="11"/>
      <c r="T46" s="8"/>
    </row>
    <row r="47" spans="1:20" x14ac:dyDescent="0.25">
      <c r="A47" s="3" t="s">
        <v>239</v>
      </c>
      <c r="B47" t="s">
        <v>229</v>
      </c>
      <c r="C47">
        <v>156140</v>
      </c>
      <c r="D47" s="1"/>
      <c r="N47" s="8"/>
      <c r="O47" s="8"/>
      <c r="P47" s="8"/>
      <c r="Q47" s="10"/>
      <c r="R47" s="9"/>
      <c r="S47" s="9"/>
      <c r="T47" s="8"/>
    </row>
    <row r="48" spans="1:20" x14ac:dyDescent="0.25">
      <c r="A48" s="3" t="s">
        <v>238</v>
      </c>
      <c r="B48" t="s">
        <v>229</v>
      </c>
      <c r="C48">
        <v>28860</v>
      </c>
      <c r="D48" s="1"/>
      <c r="N48" s="8"/>
      <c r="O48" s="8"/>
      <c r="P48" s="8"/>
      <c r="Q48" s="8"/>
      <c r="R48" s="8"/>
      <c r="S48" s="8"/>
      <c r="T48" s="8"/>
    </row>
    <row r="49" spans="1:4" x14ac:dyDescent="0.25">
      <c r="A49" s="3" t="s">
        <v>237</v>
      </c>
      <c r="B49" t="s">
        <v>229</v>
      </c>
      <c r="C49">
        <v>443858</v>
      </c>
      <c r="D49" s="1"/>
    </row>
    <row r="50" spans="1:4" x14ac:dyDescent="0.25">
      <c r="A50" s="3" t="s">
        <v>236</v>
      </c>
      <c r="B50" t="s">
        <v>229</v>
      </c>
      <c r="C50">
        <v>433648</v>
      </c>
      <c r="D50" s="1"/>
    </row>
    <row r="51" spans="1:4" x14ac:dyDescent="0.25">
      <c r="A51" s="3" t="s">
        <v>235</v>
      </c>
      <c r="B51" t="s">
        <v>229</v>
      </c>
      <c r="C51">
        <v>93458</v>
      </c>
      <c r="D51" s="1"/>
    </row>
    <row r="52" spans="1:4" x14ac:dyDescent="0.25">
      <c r="A52" s="3" t="s">
        <v>234</v>
      </c>
      <c r="B52" t="s">
        <v>229</v>
      </c>
      <c r="C52">
        <v>375741</v>
      </c>
      <c r="D52" s="1"/>
    </row>
    <row r="53" spans="1:4" x14ac:dyDescent="0.25">
      <c r="A53" s="3" t="s">
        <v>233</v>
      </c>
      <c r="B53" t="s">
        <v>229</v>
      </c>
      <c r="C53">
        <v>136528</v>
      </c>
      <c r="D53" s="1"/>
    </row>
    <row r="54" spans="1:4" x14ac:dyDescent="0.25">
      <c r="A54" s="3" t="s">
        <v>232</v>
      </c>
      <c r="B54" t="s">
        <v>229</v>
      </c>
      <c r="C54">
        <v>47925</v>
      </c>
      <c r="D54" s="1"/>
    </row>
    <row r="55" spans="1:4" x14ac:dyDescent="0.25">
      <c r="A55" s="3" t="s">
        <v>231</v>
      </c>
      <c r="B55" t="s">
        <v>229</v>
      </c>
      <c r="C55">
        <v>2019615</v>
      </c>
      <c r="D55" s="1"/>
    </row>
    <row r="56" spans="1:4" x14ac:dyDescent="0.25">
      <c r="A56" s="3" t="s">
        <v>230</v>
      </c>
      <c r="B56" t="s">
        <v>229</v>
      </c>
      <c r="C56">
        <v>235620</v>
      </c>
      <c r="D56" s="1"/>
    </row>
    <row r="57" spans="1:4" ht="30" x14ac:dyDescent="0.25">
      <c r="A57" s="5" t="s">
        <v>228</v>
      </c>
      <c r="B57" s="4" t="s">
        <v>174</v>
      </c>
      <c r="C57" s="2">
        <v>128427</v>
      </c>
      <c r="D57" s="1"/>
    </row>
    <row r="58" spans="1:4" x14ac:dyDescent="0.25">
      <c r="A58" s="5" t="s">
        <v>227</v>
      </c>
      <c r="B58" s="4" t="s">
        <v>174</v>
      </c>
      <c r="C58" s="2">
        <v>52466</v>
      </c>
      <c r="D58" s="1"/>
    </row>
    <row r="59" spans="1:4" x14ac:dyDescent="0.25">
      <c r="A59" s="7" t="s">
        <v>226</v>
      </c>
      <c r="B59" s="6" t="s">
        <v>174</v>
      </c>
      <c r="C59" s="2">
        <v>33348</v>
      </c>
      <c r="D59" s="1"/>
    </row>
    <row r="60" spans="1:4" x14ac:dyDescent="0.25">
      <c r="A60" s="7" t="s">
        <v>225</v>
      </c>
      <c r="B60" s="6" t="s">
        <v>174</v>
      </c>
      <c r="C60" s="2">
        <v>137640</v>
      </c>
      <c r="D60" s="1"/>
    </row>
    <row r="61" spans="1:4" x14ac:dyDescent="0.25">
      <c r="A61" s="7" t="s">
        <v>224</v>
      </c>
      <c r="B61" s="6" t="s">
        <v>174</v>
      </c>
      <c r="C61" s="2">
        <v>395782</v>
      </c>
      <c r="D61" s="1"/>
    </row>
    <row r="62" spans="1:4" x14ac:dyDescent="0.25">
      <c r="A62" s="7" t="s">
        <v>223</v>
      </c>
      <c r="B62" s="6" t="s">
        <v>174</v>
      </c>
      <c r="C62" s="2">
        <v>116873</v>
      </c>
      <c r="D62" s="1"/>
    </row>
    <row r="63" spans="1:4" x14ac:dyDescent="0.25">
      <c r="A63" s="7" t="s">
        <v>222</v>
      </c>
      <c r="B63" s="6" t="s">
        <v>174</v>
      </c>
      <c r="C63" s="2">
        <v>52466</v>
      </c>
      <c r="D63" s="1"/>
    </row>
    <row r="64" spans="1:4" x14ac:dyDescent="0.25">
      <c r="A64" s="7" t="s">
        <v>221</v>
      </c>
      <c r="B64" s="6" t="s">
        <v>174</v>
      </c>
      <c r="C64" s="2">
        <v>149462</v>
      </c>
      <c r="D64" s="1"/>
    </row>
    <row r="65" spans="1:4" x14ac:dyDescent="0.25">
      <c r="A65" s="7" t="s">
        <v>220</v>
      </c>
      <c r="B65" s="6" t="s">
        <v>174</v>
      </c>
      <c r="C65" s="2">
        <v>2084542</v>
      </c>
      <c r="D65" s="1"/>
    </row>
    <row r="66" spans="1:4" x14ac:dyDescent="0.25">
      <c r="A66" s="7" t="s">
        <v>219</v>
      </c>
      <c r="B66" s="6" t="s">
        <v>174</v>
      </c>
      <c r="C66" s="2">
        <v>33348</v>
      </c>
      <c r="D66" s="1"/>
    </row>
    <row r="67" spans="1:4" x14ac:dyDescent="0.25">
      <c r="A67" s="7" t="s">
        <v>218</v>
      </c>
      <c r="B67" s="6" t="s">
        <v>174</v>
      </c>
      <c r="C67" s="2">
        <v>33348</v>
      </c>
      <c r="D67" s="1"/>
    </row>
    <row r="68" spans="1:4" x14ac:dyDescent="0.25">
      <c r="A68" s="7" t="s">
        <v>217</v>
      </c>
      <c r="B68" s="6" t="s">
        <v>174</v>
      </c>
      <c r="C68" s="2">
        <v>52466</v>
      </c>
      <c r="D68" s="1"/>
    </row>
    <row r="69" spans="1:4" x14ac:dyDescent="0.25">
      <c r="A69" s="7" t="s">
        <v>216</v>
      </c>
      <c r="B69" s="6" t="s">
        <v>174</v>
      </c>
      <c r="C69" s="2">
        <v>232435</v>
      </c>
      <c r="D69" s="1"/>
    </row>
    <row r="70" spans="1:4" x14ac:dyDescent="0.25">
      <c r="A70" s="5" t="s">
        <v>215</v>
      </c>
      <c r="B70" s="4" t="s">
        <v>174</v>
      </c>
      <c r="C70" s="2">
        <v>185755</v>
      </c>
      <c r="D70" s="1"/>
    </row>
    <row r="71" spans="1:4" x14ac:dyDescent="0.25">
      <c r="A71" s="5" t="s">
        <v>214</v>
      </c>
      <c r="B71" s="4" t="s">
        <v>174</v>
      </c>
      <c r="C71" s="2">
        <v>90785</v>
      </c>
      <c r="D71" s="1"/>
    </row>
    <row r="72" spans="1:4" x14ac:dyDescent="0.25">
      <c r="A72" s="5" t="s">
        <v>213</v>
      </c>
      <c r="B72" s="4" t="s">
        <v>174</v>
      </c>
      <c r="C72" s="2">
        <v>69267</v>
      </c>
      <c r="D72" s="1"/>
    </row>
    <row r="73" spans="1:4" x14ac:dyDescent="0.25">
      <c r="A73" s="5" t="s">
        <v>212</v>
      </c>
      <c r="B73" s="4" t="s">
        <v>174</v>
      </c>
      <c r="C73" s="2">
        <v>182419</v>
      </c>
      <c r="D73" s="1"/>
    </row>
    <row r="74" spans="1:4" x14ac:dyDescent="0.25">
      <c r="A74" s="5" t="s">
        <v>211</v>
      </c>
      <c r="B74" s="4" t="s">
        <v>174</v>
      </c>
      <c r="C74" s="2">
        <v>473617</v>
      </c>
      <c r="D74" s="1"/>
    </row>
    <row r="75" spans="1:4" x14ac:dyDescent="0.25">
      <c r="A75" s="5" t="s">
        <v>210</v>
      </c>
      <c r="B75" s="4" t="s">
        <v>174</v>
      </c>
      <c r="C75" s="2">
        <v>52466</v>
      </c>
      <c r="D75" s="1"/>
    </row>
    <row r="76" spans="1:4" x14ac:dyDescent="0.25">
      <c r="A76" s="5" t="s">
        <v>209</v>
      </c>
      <c r="B76" s="4" t="s">
        <v>174</v>
      </c>
      <c r="C76" s="2">
        <v>1023000</v>
      </c>
      <c r="D76" s="1"/>
    </row>
    <row r="77" spans="1:4" x14ac:dyDescent="0.25">
      <c r="A77" s="5" t="s">
        <v>208</v>
      </c>
      <c r="B77" s="4" t="s">
        <v>174</v>
      </c>
      <c r="C77" s="2">
        <v>52466</v>
      </c>
      <c r="D77" s="1"/>
    </row>
    <row r="78" spans="1:4" x14ac:dyDescent="0.25">
      <c r="A78" s="5" t="s">
        <v>207</v>
      </c>
      <c r="B78" s="4" t="s">
        <v>174</v>
      </c>
      <c r="C78" s="2">
        <v>1558000</v>
      </c>
      <c r="D78" s="1"/>
    </row>
    <row r="79" spans="1:4" x14ac:dyDescent="0.25">
      <c r="A79" s="5" t="s">
        <v>206</v>
      </c>
      <c r="B79" s="4" t="s">
        <v>174</v>
      </c>
      <c r="C79" s="2">
        <v>52466</v>
      </c>
      <c r="D79" s="1"/>
    </row>
    <row r="80" spans="1:4" x14ac:dyDescent="0.25">
      <c r="A80" s="5" t="s">
        <v>205</v>
      </c>
      <c r="B80" s="4" t="s">
        <v>174</v>
      </c>
      <c r="C80" s="2">
        <v>185755</v>
      </c>
      <c r="D80" s="1"/>
    </row>
    <row r="81" spans="1:4" x14ac:dyDescent="0.25">
      <c r="A81" s="5" t="s">
        <v>204</v>
      </c>
      <c r="B81" s="4" t="s">
        <v>174</v>
      </c>
      <c r="C81" s="2">
        <v>185755</v>
      </c>
      <c r="D81" s="1"/>
    </row>
    <row r="82" spans="1:4" x14ac:dyDescent="0.25">
      <c r="A82" s="5" t="s">
        <v>203</v>
      </c>
      <c r="B82" s="4" t="s">
        <v>174</v>
      </c>
      <c r="C82" s="2">
        <v>52466</v>
      </c>
      <c r="D82" s="1"/>
    </row>
    <row r="83" spans="1:4" x14ac:dyDescent="0.25">
      <c r="A83" s="5" t="s">
        <v>202</v>
      </c>
      <c r="B83" s="4" t="s">
        <v>174</v>
      </c>
      <c r="C83" s="2">
        <v>52466</v>
      </c>
      <c r="D83" s="1"/>
    </row>
    <row r="84" spans="1:4" x14ac:dyDescent="0.25">
      <c r="A84" s="5" t="s">
        <v>201</v>
      </c>
      <c r="B84" s="4" t="s">
        <v>174</v>
      </c>
      <c r="C84" s="2">
        <v>473617</v>
      </c>
      <c r="D84" s="1"/>
    </row>
    <row r="85" spans="1:4" x14ac:dyDescent="0.25">
      <c r="A85" s="5" t="s">
        <v>200</v>
      </c>
      <c r="B85" s="4" t="s">
        <v>174</v>
      </c>
      <c r="C85" s="2">
        <v>124155</v>
      </c>
      <c r="D85" s="1"/>
    </row>
    <row r="86" spans="1:4" x14ac:dyDescent="0.25">
      <c r="A86" s="5" t="s">
        <v>199</v>
      </c>
      <c r="B86" s="4" t="s">
        <v>174</v>
      </c>
      <c r="C86" s="2">
        <v>868758</v>
      </c>
      <c r="D86" s="1"/>
    </row>
    <row r="87" spans="1:4" x14ac:dyDescent="0.25">
      <c r="A87" s="5" t="s">
        <v>198</v>
      </c>
      <c r="B87" s="4" t="s">
        <v>174</v>
      </c>
      <c r="C87" s="2">
        <v>185755</v>
      </c>
      <c r="D87" s="1"/>
    </row>
    <row r="88" spans="1:4" x14ac:dyDescent="0.25">
      <c r="A88" s="5" t="s">
        <v>197</v>
      </c>
      <c r="B88" s="4" t="s">
        <v>174</v>
      </c>
      <c r="C88" s="2">
        <v>572400</v>
      </c>
      <c r="D88" s="1"/>
    </row>
    <row r="89" spans="1:4" x14ac:dyDescent="0.25">
      <c r="A89" s="5" t="s">
        <v>196</v>
      </c>
      <c r="B89" s="4" t="s">
        <v>174</v>
      </c>
      <c r="C89" s="2">
        <v>84788</v>
      </c>
      <c r="D89" s="1"/>
    </row>
    <row r="90" spans="1:4" x14ac:dyDescent="0.25">
      <c r="A90" s="5" t="s">
        <v>195</v>
      </c>
      <c r="B90" s="4" t="s">
        <v>174</v>
      </c>
      <c r="C90" s="2">
        <v>243413</v>
      </c>
      <c r="D90" s="1"/>
    </row>
    <row r="91" spans="1:4" x14ac:dyDescent="0.25">
      <c r="A91" s="5" t="s">
        <v>194</v>
      </c>
      <c r="B91" s="4" t="s">
        <v>174</v>
      </c>
      <c r="C91" s="2">
        <v>1445340</v>
      </c>
      <c r="D91" s="1"/>
    </row>
    <row r="92" spans="1:4" x14ac:dyDescent="0.25">
      <c r="A92" s="5" t="s">
        <v>193</v>
      </c>
      <c r="B92" s="4" t="s">
        <v>174</v>
      </c>
      <c r="C92" s="2">
        <v>507053</v>
      </c>
      <c r="D92" s="1"/>
    </row>
    <row r="93" spans="1:4" x14ac:dyDescent="0.25">
      <c r="A93" s="5" t="s">
        <v>192</v>
      </c>
      <c r="B93" s="4" t="s">
        <v>174</v>
      </c>
      <c r="C93" s="2">
        <v>967500</v>
      </c>
      <c r="D93" s="1"/>
    </row>
    <row r="94" spans="1:4" x14ac:dyDescent="0.25">
      <c r="A94" s="5" t="s">
        <v>191</v>
      </c>
      <c r="B94" s="4" t="s">
        <v>174</v>
      </c>
      <c r="C94" s="2">
        <v>200152</v>
      </c>
      <c r="D94" s="1"/>
    </row>
    <row r="95" spans="1:4" x14ac:dyDescent="0.25">
      <c r="A95" s="5" t="s">
        <v>190</v>
      </c>
      <c r="B95" s="4" t="s">
        <v>174</v>
      </c>
      <c r="C95" s="2">
        <v>84788</v>
      </c>
      <c r="D95" s="1"/>
    </row>
    <row r="96" spans="1:4" x14ac:dyDescent="0.25">
      <c r="A96" s="5" t="s">
        <v>189</v>
      </c>
      <c r="B96" s="4" t="s">
        <v>174</v>
      </c>
      <c r="C96" s="2">
        <v>87193</v>
      </c>
      <c r="D96" s="1"/>
    </row>
    <row r="97" spans="1:4" x14ac:dyDescent="0.25">
      <c r="A97" s="5" t="s">
        <v>188</v>
      </c>
      <c r="B97" s="4" t="s">
        <v>174</v>
      </c>
      <c r="C97" s="2">
        <v>1287000</v>
      </c>
      <c r="D97" s="1"/>
    </row>
    <row r="98" spans="1:4" x14ac:dyDescent="0.25">
      <c r="A98" s="5" t="s">
        <v>187</v>
      </c>
      <c r="B98" s="4" t="s">
        <v>174</v>
      </c>
      <c r="C98" s="2">
        <v>93337</v>
      </c>
      <c r="D98" s="1"/>
    </row>
    <row r="99" spans="1:4" x14ac:dyDescent="0.25">
      <c r="A99" s="3" t="s">
        <v>186</v>
      </c>
      <c r="B99" t="s">
        <v>174</v>
      </c>
      <c r="C99">
        <v>116703</v>
      </c>
      <c r="D99" s="1"/>
    </row>
    <row r="100" spans="1:4" x14ac:dyDescent="0.25">
      <c r="A100" s="3" t="s">
        <v>185</v>
      </c>
      <c r="B100" t="s">
        <v>174</v>
      </c>
      <c r="C100">
        <v>52466</v>
      </c>
      <c r="D100" s="1"/>
    </row>
    <row r="101" spans="1:4" x14ac:dyDescent="0.25">
      <c r="A101" s="3" t="s">
        <v>184</v>
      </c>
      <c r="B101" t="s">
        <v>174</v>
      </c>
      <c r="C101">
        <v>156331</v>
      </c>
      <c r="D101" s="1"/>
    </row>
    <row r="102" spans="1:4" x14ac:dyDescent="0.25">
      <c r="A102" s="3" t="s">
        <v>183</v>
      </c>
      <c r="B102" t="s">
        <v>174</v>
      </c>
      <c r="C102">
        <v>71176</v>
      </c>
      <c r="D102" s="1"/>
    </row>
    <row r="103" spans="1:4" x14ac:dyDescent="0.25">
      <c r="A103" s="3" t="s">
        <v>182</v>
      </c>
      <c r="B103" t="s">
        <v>174</v>
      </c>
      <c r="C103">
        <v>56845</v>
      </c>
      <c r="D103" s="1"/>
    </row>
    <row r="104" spans="1:4" x14ac:dyDescent="0.25">
      <c r="A104" s="3" t="s">
        <v>181</v>
      </c>
      <c r="B104" t="s">
        <v>174</v>
      </c>
      <c r="C104">
        <v>43524</v>
      </c>
      <c r="D104" s="1"/>
    </row>
    <row r="105" spans="1:4" x14ac:dyDescent="0.25">
      <c r="A105" s="3" t="s">
        <v>180</v>
      </c>
      <c r="B105" t="s">
        <v>174</v>
      </c>
      <c r="C105">
        <v>45053</v>
      </c>
      <c r="D105" s="1"/>
    </row>
    <row r="106" spans="1:4" x14ac:dyDescent="0.25">
      <c r="A106" s="3" t="s">
        <v>179</v>
      </c>
      <c r="B106" t="s">
        <v>174</v>
      </c>
      <c r="C106">
        <v>71176</v>
      </c>
      <c r="D106" s="1"/>
    </row>
    <row r="107" spans="1:4" x14ac:dyDescent="0.25">
      <c r="A107" s="3" t="s">
        <v>178</v>
      </c>
      <c r="B107" t="s">
        <v>174</v>
      </c>
      <c r="C107">
        <v>52453</v>
      </c>
      <c r="D107" s="1"/>
    </row>
    <row r="108" spans="1:4" x14ac:dyDescent="0.25">
      <c r="A108" s="3" t="s">
        <v>177</v>
      </c>
      <c r="B108" t="s">
        <v>174</v>
      </c>
      <c r="C108">
        <v>312645</v>
      </c>
      <c r="D108" s="1"/>
    </row>
    <row r="109" spans="1:4" x14ac:dyDescent="0.25">
      <c r="A109" s="3" t="s">
        <v>176</v>
      </c>
      <c r="B109" t="s">
        <v>174</v>
      </c>
      <c r="C109">
        <v>46373</v>
      </c>
      <c r="D109" s="1"/>
    </row>
    <row r="110" spans="1:4" x14ac:dyDescent="0.25">
      <c r="A110" s="3" t="s">
        <v>175</v>
      </c>
      <c r="B110" t="s">
        <v>174</v>
      </c>
      <c r="C110">
        <v>71176</v>
      </c>
      <c r="D110" s="1"/>
    </row>
    <row r="111" spans="1:4" x14ac:dyDescent="0.25">
      <c r="A111" s="5" t="s">
        <v>164</v>
      </c>
      <c r="B111" s="4" t="s">
        <v>159</v>
      </c>
      <c r="C111" s="2">
        <v>1303380</v>
      </c>
      <c r="D111" s="1"/>
    </row>
    <row r="112" spans="1:4" x14ac:dyDescent="0.25">
      <c r="A112" s="7" t="s">
        <v>173</v>
      </c>
      <c r="B112" s="6" t="s">
        <v>159</v>
      </c>
      <c r="C112" s="2">
        <v>445531</v>
      </c>
      <c r="D112" s="1"/>
    </row>
    <row r="113" spans="1:4" x14ac:dyDescent="0.25">
      <c r="A113" s="5" t="s">
        <v>172</v>
      </c>
      <c r="B113" s="4" t="s">
        <v>159</v>
      </c>
      <c r="C113" s="2">
        <v>13200000</v>
      </c>
      <c r="D113" s="1"/>
    </row>
    <row r="114" spans="1:4" x14ac:dyDescent="0.25">
      <c r="A114" s="5" t="s">
        <v>171</v>
      </c>
      <c r="B114" s="4" t="s">
        <v>159</v>
      </c>
      <c r="C114" s="2">
        <v>535653</v>
      </c>
      <c r="D114" s="1"/>
    </row>
    <row r="115" spans="1:4" x14ac:dyDescent="0.25">
      <c r="A115" s="5" t="s">
        <v>170</v>
      </c>
      <c r="B115" s="4" t="s">
        <v>159</v>
      </c>
      <c r="C115" s="2">
        <v>579960</v>
      </c>
      <c r="D115" s="1"/>
    </row>
    <row r="116" spans="1:4" x14ac:dyDescent="0.25">
      <c r="A116" s="5" t="s">
        <v>169</v>
      </c>
      <c r="B116" s="4" t="s">
        <v>159</v>
      </c>
      <c r="C116" s="2">
        <v>16655800</v>
      </c>
      <c r="D116" s="1"/>
    </row>
    <row r="117" spans="1:4" x14ac:dyDescent="0.25">
      <c r="A117" s="5" t="s">
        <v>168</v>
      </c>
      <c r="B117" s="4" t="s">
        <v>159</v>
      </c>
      <c r="C117" s="2">
        <v>1303380</v>
      </c>
      <c r="D117" s="1"/>
    </row>
    <row r="118" spans="1:4" x14ac:dyDescent="0.25">
      <c r="A118" s="5" t="s">
        <v>167</v>
      </c>
      <c r="B118" s="4" t="s">
        <v>159</v>
      </c>
      <c r="C118" s="2">
        <v>612990</v>
      </c>
      <c r="D118" s="1"/>
    </row>
    <row r="119" spans="1:4" x14ac:dyDescent="0.25">
      <c r="A119" s="5" t="s">
        <v>166</v>
      </c>
      <c r="B119" s="4" t="s">
        <v>159</v>
      </c>
      <c r="C119" s="2">
        <v>1303380</v>
      </c>
      <c r="D119" s="1"/>
    </row>
    <row r="120" spans="1:4" x14ac:dyDescent="0.25">
      <c r="A120" s="5" t="s">
        <v>165</v>
      </c>
      <c r="B120" s="4" t="s">
        <v>159</v>
      </c>
      <c r="C120" s="2">
        <v>5183564</v>
      </c>
      <c r="D120" s="1"/>
    </row>
    <row r="121" spans="1:4" x14ac:dyDescent="0.25">
      <c r="A121" s="3" t="s">
        <v>164</v>
      </c>
      <c r="B121" t="s">
        <v>159</v>
      </c>
      <c r="C121">
        <v>1303380</v>
      </c>
      <c r="D121" s="1"/>
    </row>
    <row r="122" spans="1:4" x14ac:dyDescent="0.25">
      <c r="A122" s="3" t="s">
        <v>163</v>
      </c>
      <c r="B122" t="s">
        <v>159</v>
      </c>
      <c r="C122">
        <v>348000</v>
      </c>
      <c r="D122" s="1"/>
    </row>
    <row r="123" spans="1:4" x14ac:dyDescent="0.25">
      <c r="A123" s="3" t="s">
        <v>162</v>
      </c>
      <c r="B123" t="s">
        <v>159</v>
      </c>
      <c r="C123">
        <v>11896</v>
      </c>
      <c r="D123" s="1"/>
    </row>
    <row r="124" spans="1:4" x14ac:dyDescent="0.25">
      <c r="A124" s="3" t="s">
        <v>161</v>
      </c>
      <c r="B124" t="s">
        <v>159</v>
      </c>
      <c r="C124">
        <v>648951</v>
      </c>
      <c r="D124" s="1"/>
    </row>
    <row r="125" spans="1:4" x14ac:dyDescent="0.25">
      <c r="A125" s="3" t="s">
        <v>160</v>
      </c>
      <c r="B125" t="s">
        <v>159</v>
      </c>
      <c r="C125">
        <v>127680</v>
      </c>
      <c r="D125" s="1"/>
    </row>
    <row r="126" spans="1:4" x14ac:dyDescent="0.25">
      <c r="A126" s="5" t="s">
        <v>47</v>
      </c>
      <c r="B126" s="4" t="s">
        <v>16</v>
      </c>
      <c r="C126" s="2">
        <v>48051</v>
      </c>
      <c r="D126" s="1"/>
    </row>
    <row r="127" spans="1:4" x14ac:dyDescent="0.25">
      <c r="A127" s="5" t="s">
        <v>46</v>
      </c>
      <c r="B127" s="4" t="s">
        <v>16</v>
      </c>
      <c r="C127" s="2">
        <v>48051</v>
      </c>
      <c r="D127" s="1"/>
    </row>
    <row r="128" spans="1:4" x14ac:dyDescent="0.25">
      <c r="A128" s="5" t="s">
        <v>62</v>
      </c>
      <c r="B128" s="4" t="s">
        <v>16</v>
      </c>
      <c r="C128" s="2">
        <v>33748</v>
      </c>
      <c r="D128" s="1"/>
    </row>
    <row r="129" spans="1:4" x14ac:dyDescent="0.25">
      <c r="A129" s="5" t="s">
        <v>63</v>
      </c>
      <c r="B129" s="4" t="s">
        <v>16</v>
      </c>
      <c r="C129" s="2">
        <v>20400</v>
      </c>
      <c r="D129" s="1"/>
    </row>
    <row r="130" spans="1:4" x14ac:dyDescent="0.25">
      <c r="A130" s="5" t="s">
        <v>158</v>
      </c>
      <c r="B130" s="4" t="s">
        <v>16</v>
      </c>
      <c r="C130" s="2">
        <v>33748</v>
      </c>
      <c r="D130" s="1"/>
    </row>
    <row r="131" spans="1:4" x14ac:dyDescent="0.25">
      <c r="A131" s="5" t="s">
        <v>157</v>
      </c>
      <c r="B131" s="4" t="s">
        <v>16</v>
      </c>
      <c r="C131" s="2">
        <v>33265</v>
      </c>
      <c r="D131" s="1"/>
    </row>
    <row r="132" spans="1:4" x14ac:dyDescent="0.25">
      <c r="A132" s="5" t="s">
        <v>156</v>
      </c>
      <c r="B132" s="4" t="s">
        <v>16</v>
      </c>
      <c r="C132" s="2">
        <v>48051</v>
      </c>
      <c r="D132" s="1"/>
    </row>
    <row r="133" spans="1:4" x14ac:dyDescent="0.25">
      <c r="A133" s="7" t="s">
        <v>155</v>
      </c>
      <c r="B133" s="6" t="s">
        <v>16</v>
      </c>
      <c r="C133" s="2">
        <v>38233</v>
      </c>
      <c r="D133" s="1"/>
    </row>
    <row r="134" spans="1:4" x14ac:dyDescent="0.25">
      <c r="A134" s="7" t="s">
        <v>154</v>
      </c>
      <c r="B134" s="6" t="s">
        <v>16</v>
      </c>
      <c r="C134" s="2">
        <v>48051</v>
      </c>
      <c r="D134" s="1"/>
    </row>
    <row r="135" spans="1:4" x14ac:dyDescent="0.25">
      <c r="A135" s="7" t="s">
        <v>153</v>
      </c>
      <c r="B135" s="6" t="s">
        <v>16</v>
      </c>
      <c r="C135" s="2">
        <v>64917</v>
      </c>
      <c r="D135" s="1"/>
    </row>
    <row r="136" spans="1:4" x14ac:dyDescent="0.25">
      <c r="A136" s="7" t="s">
        <v>152</v>
      </c>
      <c r="B136" s="6" t="s">
        <v>16</v>
      </c>
      <c r="C136" s="2">
        <v>28080</v>
      </c>
      <c r="D136" s="1"/>
    </row>
    <row r="137" spans="1:4" x14ac:dyDescent="0.25">
      <c r="A137" s="7" t="s">
        <v>151</v>
      </c>
      <c r="B137" s="6" t="s">
        <v>16</v>
      </c>
      <c r="C137" s="2">
        <v>20400</v>
      </c>
      <c r="D137" s="1"/>
    </row>
    <row r="138" spans="1:4" x14ac:dyDescent="0.25">
      <c r="A138" s="7" t="s">
        <v>150</v>
      </c>
      <c r="B138" s="6" t="s">
        <v>16</v>
      </c>
      <c r="C138" s="2">
        <v>38233</v>
      </c>
      <c r="D138" s="1"/>
    </row>
    <row r="139" spans="1:4" x14ac:dyDescent="0.25">
      <c r="A139" s="7" t="s">
        <v>149</v>
      </c>
      <c r="B139" s="6" t="s">
        <v>16</v>
      </c>
      <c r="C139" s="2">
        <v>33348</v>
      </c>
      <c r="D139" s="1"/>
    </row>
    <row r="140" spans="1:4" x14ac:dyDescent="0.25">
      <c r="A140" s="7" t="s">
        <v>148</v>
      </c>
      <c r="B140" s="6" t="s">
        <v>16</v>
      </c>
      <c r="C140" s="2">
        <v>144900</v>
      </c>
      <c r="D140" s="1"/>
    </row>
    <row r="141" spans="1:4" x14ac:dyDescent="0.25">
      <c r="A141" s="7" t="s">
        <v>147</v>
      </c>
      <c r="B141" s="6" t="s">
        <v>16</v>
      </c>
      <c r="C141" s="2">
        <v>14304</v>
      </c>
      <c r="D141" s="1"/>
    </row>
    <row r="142" spans="1:4" x14ac:dyDescent="0.25">
      <c r="A142" s="7" t="s">
        <v>146</v>
      </c>
      <c r="B142" s="6" t="s">
        <v>16</v>
      </c>
      <c r="C142" s="2">
        <v>48051</v>
      </c>
      <c r="D142" s="1"/>
    </row>
    <row r="143" spans="1:4" x14ac:dyDescent="0.25">
      <c r="A143" s="7" t="s">
        <v>145</v>
      </c>
      <c r="B143" s="6" t="s">
        <v>16</v>
      </c>
      <c r="C143" s="2">
        <v>83599</v>
      </c>
      <c r="D143" s="1"/>
    </row>
    <row r="144" spans="1:4" x14ac:dyDescent="0.25">
      <c r="A144" s="7" t="s">
        <v>144</v>
      </c>
      <c r="B144" s="6" t="s">
        <v>16</v>
      </c>
      <c r="C144" s="2">
        <v>197054</v>
      </c>
      <c r="D144" s="1"/>
    </row>
    <row r="145" spans="1:4" x14ac:dyDescent="0.25">
      <c r="A145" s="7" t="s">
        <v>143</v>
      </c>
      <c r="B145" s="6" t="s">
        <v>16</v>
      </c>
      <c r="C145" s="2">
        <v>48051</v>
      </c>
      <c r="D145" s="1"/>
    </row>
    <row r="146" spans="1:4" x14ac:dyDescent="0.25">
      <c r="A146" s="7" t="s">
        <v>142</v>
      </c>
      <c r="B146" s="6" t="s">
        <v>16</v>
      </c>
      <c r="C146" s="2">
        <v>64917</v>
      </c>
      <c r="D146" s="1"/>
    </row>
    <row r="147" spans="1:4" x14ac:dyDescent="0.25">
      <c r="A147" s="7" t="s">
        <v>141</v>
      </c>
      <c r="B147" s="6" t="s">
        <v>16</v>
      </c>
      <c r="C147" s="2">
        <v>48051</v>
      </c>
      <c r="D147" s="1"/>
    </row>
    <row r="148" spans="1:4" x14ac:dyDescent="0.25">
      <c r="A148" s="7" t="s">
        <v>140</v>
      </c>
      <c r="B148" s="6" t="s">
        <v>16</v>
      </c>
      <c r="C148" s="2">
        <v>32204</v>
      </c>
      <c r="D148" s="1"/>
    </row>
    <row r="149" spans="1:4" x14ac:dyDescent="0.25">
      <c r="A149" s="7" t="s">
        <v>139</v>
      </c>
      <c r="B149" s="6" t="s">
        <v>16</v>
      </c>
      <c r="C149" s="2">
        <v>14862</v>
      </c>
      <c r="D149" s="1"/>
    </row>
    <row r="150" spans="1:4" x14ac:dyDescent="0.25">
      <c r="A150" s="7" t="s">
        <v>138</v>
      </c>
      <c r="B150" s="6" t="s">
        <v>16</v>
      </c>
      <c r="C150" s="2">
        <v>306421</v>
      </c>
      <c r="D150" s="1"/>
    </row>
    <row r="151" spans="1:4" x14ac:dyDescent="0.25">
      <c r="A151" s="7" t="s">
        <v>137</v>
      </c>
      <c r="B151" s="6" t="s">
        <v>16</v>
      </c>
      <c r="C151" s="2">
        <v>56007</v>
      </c>
      <c r="D151" s="1"/>
    </row>
    <row r="152" spans="1:4" x14ac:dyDescent="0.25">
      <c r="A152" s="7" t="s">
        <v>136</v>
      </c>
      <c r="B152" s="6" t="s">
        <v>16</v>
      </c>
      <c r="C152" s="2">
        <v>66531</v>
      </c>
      <c r="D152" s="1"/>
    </row>
    <row r="153" spans="1:4" x14ac:dyDescent="0.25">
      <c r="A153" s="5" t="s">
        <v>135</v>
      </c>
      <c r="B153" s="4" t="s">
        <v>16</v>
      </c>
      <c r="C153" s="2">
        <v>33348</v>
      </c>
      <c r="D153" s="1"/>
    </row>
    <row r="154" spans="1:4" x14ac:dyDescent="0.25">
      <c r="A154" s="5" t="s">
        <v>134</v>
      </c>
      <c r="B154" s="4" t="s">
        <v>16</v>
      </c>
      <c r="C154" s="2">
        <v>104550</v>
      </c>
      <c r="D154" s="1"/>
    </row>
    <row r="155" spans="1:4" x14ac:dyDescent="0.25">
      <c r="A155" s="5" t="s">
        <v>133</v>
      </c>
      <c r="B155" s="4" t="s">
        <v>16</v>
      </c>
      <c r="C155" s="2">
        <v>83599</v>
      </c>
      <c r="D155" s="1"/>
    </row>
    <row r="156" spans="1:4" x14ac:dyDescent="0.25">
      <c r="A156" s="5" t="s">
        <v>132</v>
      </c>
      <c r="B156" s="4" t="s">
        <v>16</v>
      </c>
      <c r="C156" s="2">
        <v>77996</v>
      </c>
      <c r="D156" s="1"/>
    </row>
    <row r="157" spans="1:4" x14ac:dyDescent="0.25">
      <c r="A157" s="5" t="s">
        <v>131</v>
      </c>
      <c r="B157" s="4" t="s">
        <v>16</v>
      </c>
      <c r="C157" s="2">
        <v>135600</v>
      </c>
      <c r="D157" s="1"/>
    </row>
    <row r="158" spans="1:4" x14ac:dyDescent="0.25">
      <c r="A158" s="5" t="s">
        <v>130</v>
      </c>
      <c r="B158" s="4" t="s">
        <v>16</v>
      </c>
      <c r="C158" s="2">
        <v>48051</v>
      </c>
      <c r="D158" s="1"/>
    </row>
    <row r="159" spans="1:4" x14ac:dyDescent="0.25">
      <c r="A159" s="5" t="s">
        <v>129</v>
      </c>
      <c r="B159" s="4" t="s">
        <v>16</v>
      </c>
      <c r="C159" s="2">
        <v>135600</v>
      </c>
      <c r="D159" s="1"/>
    </row>
    <row r="160" spans="1:4" x14ac:dyDescent="0.25">
      <c r="A160" s="5" t="s">
        <v>128</v>
      </c>
      <c r="B160" s="4" t="s">
        <v>16</v>
      </c>
      <c r="C160" s="2">
        <v>62440</v>
      </c>
      <c r="D160" s="1"/>
    </row>
    <row r="161" spans="1:4" x14ac:dyDescent="0.25">
      <c r="A161" s="5" t="s">
        <v>127</v>
      </c>
      <c r="B161" s="4" t="s">
        <v>16</v>
      </c>
      <c r="C161" s="2">
        <v>57400</v>
      </c>
      <c r="D161" s="1"/>
    </row>
    <row r="162" spans="1:4" x14ac:dyDescent="0.25">
      <c r="A162" s="5" t="s">
        <v>126</v>
      </c>
      <c r="B162" s="4" t="s">
        <v>16</v>
      </c>
      <c r="C162" s="2">
        <v>29107</v>
      </c>
      <c r="D162" s="1"/>
    </row>
    <row r="163" spans="1:4" x14ac:dyDescent="0.25">
      <c r="A163" s="5" t="s">
        <v>125</v>
      </c>
      <c r="B163" s="4" t="s">
        <v>16</v>
      </c>
      <c r="C163" s="2">
        <v>66531</v>
      </c>
      <c r="D163" s="1"/>
    </row>
    <row r="164" spans="1:4" x14ac:dyDescent="0.25">
      <c r="A164" s="5" t="s">
        <v>124</v>
      </c>
      <c r="B164" s="4" t="s">
        <v>16</v>
      </c>
      <c r="C164" s="2">
        <v>62440</v>
      </c>
      <c r="D164" s="1"/>
    </row>
    <row r="165" spans="1:4" x14ac:dyDescent="0.25">
      <c r="A165" s="5" t="s">
        <v>123</v>
      </c>
      <c r="B165" s="4" t="s">
        <v>16</v>
      </c>
      <c r="C165" s="2">
        <v>62440</v>
      </c>
      <c r="D165" s="1"/>
    </row>
    <row r="166" spans="1:4" x14ac:dyDescent="0.25">
      <c r="A166" s="5" t="s">
        <v>122</v>
      </c>
      <c r="B166" s="4" t="s">
        <v>16</v>
      </c>
      <c r="C166" s="2">
        <v>139744</v>
      </c>
      <c r="D166" s="1"/>
    </row>
    <row r="167" spans="1:4" x14ac:dyDescent="0.25">
      <c r="A167" s="5" t="s">
        <v>121</v>
      </c>
      <c r="B167" s="4" t="s">
        <v>16</v>
      </c>
      <c r="C167" s="2">
        <v>135600</v>
      </c>
      <c r="D167" s="1"/>
    </row>
    <row r="168" spans="1:4" x14ac:dyDescent="0.25">
      <c r="A168" s="5" t="s">
        <v>120</v>
      </c>
      <c r="B168" s="4" t="s">
        <v>16</v>
      </c>
      <c r="C168" s="2">
        <v>77087</v>
      </c>
      <c r="D168" s="1"/>
    </row>
    <row r="169" spans="1:4" x14ac:dyDescent="0.25">
      <c r="A169" s="5" t="s">
        <v>119</v>
      </c>
      <c r="B169" s="4" t="s">
        <v>16</v>
      </c>
      <c r="C169" s="2">
        <v>53950</v>
      </c>
      <c r="D169" s="1"/>
    </row>
    <row r="170" spans="1:4" x14ac:dyDescent="0.25">
      <c r="A170" s="5" t="s">
        <v>118</v>
      </c>
      <c r="B170" s="4" t="s">
        <v>16</v>
      </c>
      <c r="C170" s="2">
        <v>33723</v>
      </c>
      <c r="D170" s="1"/>
    </row>
    <row r="171" spans="1:4" x14ac:dyDescent="0.25">
      <c r="A171" s="5" t="s">
        <v>117</v>
      </c>
      <c r="B171" s="4" t="s">
        <v>16</v>
      </c>
      <c r="C171" s="2">
        <v>8944</v>
      </c>
      <c r="D171" s="1"/>
    </row>
    <row r="172" spans="1:4" x14ac:dyDescent="0.25">
      <c r="A172" s="5" t="s">
        <v>116</v>
      </c>
      <c r="B172" s="4" t="s">
        <v>16</v>
      </c>
      <c r="C172" s="2">
        <v>109013</v>
      </c>
      <c r="D172" s="1"/>
    </row>
    <row r="173" spans="1:4" x14ac:dyDescent="0.25">
      <c r="A173" s="5" t="s">
        <v>115</v>
      </c>
      <c r="B173" s="4" t="s">
        <v>16</v>
      </c>
      <c r="C173" s="2">
        <v>46065</v>
      </c>
      <c r="D173" s="1"/>
    </row>
    <row r="174" spans="1:4" x14ac:dyDescent="0.25">
      <c r="A174" s="5" t="s">
        <v>114</v>
      </c>
      <c r="B174" s="4" t="s">
        <v>16</v>
      </c>
      <c r="C174" s="2">
        <v>149490</v>
      </c>
      <c r="D174" s="1"/>
    </row>
    <row r="175" spans="1:4" x14ac:dyDescent="0.25">
      <c r="A175" s="5" t="s">
        <v>113</v>
      </c>
      <c r="B175" s="4" t="s">
        <v>16</v>
      </c>
      <c r="C175" s="2">
        <v>183167</v>
      </c>
      <c r="D175" s="1"/>
    </row>
    <row r="176" spans="1:4" x14ac:dyDescent="0.25">
      <c r="A176" s="5" t="s">
        <v>112</v>
      </c>
      <c r="B176" s="4" t="s">
        <v>16</v>
      </c>
      <c r="C176" s="2">
        <v>93672</v>
      </c>
      <c r="D176" s="1"/>
    </row>
    <row r="177" spans="1:4" x14ac:dyDescent="0.25">
      <c r="A177" s="5" t="s">
        <v>111</v>
      </c>
      <c r="B177" s="4" t="s">
        <v>16</v>
      </c>
      <c r="C177" s="2">
        <v>154563</v>
      </c>
      <c r="D177" s="1"/>
    </row>
    <row r="178" spans="1:4" x14ac:dyDescent="0.25">
      <c r="A178" s="5" t="s">
        <v>110</v>
      </c>
      <c r="B178" s="4" t="s">
        <v>16</v>
      </c>
      <c r="C178" s="2">
        <v>33537</v>
      </c>
      <c r="D178" s="1"/>
    </row>
    <row r="179" spans="1:4" x14ac:dyDescent="0.25">
      <c r="A179" s="5" t="s">
        <v>109</v>
      </c>
      <c r="B179" s="4" t="s">
        <v>16</v>
      </c>
      <c r="C179" s="2">
        <v>33265</v>
      </c>
      <c r="D179" s="1"/>
    </row>
    <row r="180" spans="1:4" x14ac:dyDescent="0.25">
      <c r="A180" s="5" t="s">
        <v>108</v>
      </c>
      <c r="B180" s="4" t="s">
        <v>16</v>
      </c>
      <c r="C180" s="2">
        <v>77996</v>
      </c>
      <c r="D180" s="1"/>
    </row>
    <row r="181" spans="1:4" x14ac:dyDescent="0.25">
      <c r="A181" s="5" t="s">
        <v>107</v>
      </c>
      <c r="B181" s="4" t="s">
        <v>16</v>
      </c>
      <c r="C181" s="2">
        <v>251037</v>
      </c>
      <c r="D181" s="1"/>
    </row>
    <row r="182" spans="1:4" x14ac:dyDescent="0.25">
      <c r="A182" s="5" t="s">
        <v>106</v>
      </c>
      <c r="B182" s="4" t="s">
        <v>16</v>
      </c>
      <c r="C182" s="2">
        <v>41704</v>
      </c>
      <c r="D182" s="1"/>
    </row>
    <row r="183" spans="1:4" x14ac:dyDescent="0.25">
      <c r="A183" s="5" t="s">
        <v>105</v>
      </c>
      <c r="B183" s="4" t="s">
        <v>16</v>
      </c>
      <c r="C183" s="2">
        <v>33265</v>
      </c>
      <c r="D183" s="1"/>
    </row>
    <row r="184" spans="1:4" x14ac:dyDescent="0.25">
      <c r="A184" s="5" t="s">
        <v>104</v>
      </c>
      <c r="B184" s="4" t="s">
        <v>16</v>
      </c>
      <c r="C184" s="2">
        <v>83599</v>
      </c>
      <c r="D184" s="1"/>
    </row>
    <row r="185" spans="1:4" x14ac:dyDescent="0.25">
      <c r="A185" s="5" t="s">
        <v>103</v>
      </c>
      <c r="B185" s="4" t="s">
        <v>16</v>
      </c>
      <c r="C185" s="2">
        <v>35828</v>
      </c>
      <c r="D185" s="1"/>
    </row>
    <row r="186" spans="1:4" x14ac:dyDescent="0.25">
      <c r="A186" s="5" t="s">
        <v>102</v>
      </c>
      <c r="B186" s="4" t="s">
        <v>16</v>
      </c>
      <c r="C186" s="2">
        <v>44436</v>
      </c>
      <c r="D186" s="1"/>
    </row>
    <row r="187" spans="1:4" x14ac:dyDescent="0.25">
      <c r="A187" s="5" t="s">
        <v>101</v>
      </c>
      <c r="B187" s="4" t="s">
        <v>16</v>
      </c>
      <c r="C187" s="2">
        <v>135600</v>
      </c>
      <c r="D187" s="1"/>
    </row>
    <row r="188" spans="1:4" x14ac:dyDescent="0.25">
      <c r="A188" s="5" t="s">
        <v>100</v>
      </c>
      <c r="B188" s="4" t="s">
        <v>16</v>
      </c>
      <c r="C188" s="2">
        <v>66531</v>
      </c>
      <c r="D188" s="1"/>
    </row>
    <row r="189" spans="1:4" x14ac:dyDescent="0.25">
      <c r="A189" s="5" t="s">
        <v>99</v>
      </c>
      <c r="B189" s="4" t="s">
        <v>16</v>
      </c>
      <c r="C189" s="2">
        <v>48533</v>
      </c>
      <c r="D189" s="1"/>
    </row>
    <row r="190" spans="1:4" x14ac:dyDescent="0.25">
      <c r="A190" s="5" t="s">
        <v>98</v>
      </c>
      <c r="B190" s="4" t="s">
        <v>16</v>
      </c>
      <c r="C190" s="2">
        <v>122830</v>
      </c>
      <c r="D190" s="1"/>
    </row>
    <row r="191" spans="1:4" x14ac:dyDescent="0.25">
      <c r="A191" s="5" t="s">
        <v>97</v>
      </c>
      <c r="B191" s="4" t="s">
        <v>16</v>
      </c>
      <c r="C191" s="2">
        <v>83599</v>
      </c>
      <c r="D191" s="1"/>
    </row>
    <row r="192" spans="1:4" x14ac:dyDescent="0.25">
      <c r="A192" s="5" t="s">
        <v>96</v>
      </c>
      <c r="B192" s="4" t="s">
        <v>16</v>
      </c>
      <c r="C192" s="2">
        <v>135600</v>
      </c>
      <c r="D192" s="1"/>
    </row>
    <row r="193" spans="1:4" x14ac:dyDescent="0.25">
      <c r="A193" s="5" t="s">
        <v>95</v>
      </c>
      <c r="B193" s="4" t="s">
        <v>16</v>
      </c>
      <c r="C193" s="2">
        <v>66531</v>
      </c>
      <c r="D193" s="1"/>
    </row>
    <row r="194" spans="1:4" x14ac:dyDescent="0.25">
      <c r="A194" s="5" t="s">
        <v>94</v>
      </c>
      <c r="B194" s="4" t="s">
        <v>16</v>
      </c>
      <c r="C194" s="2">
        <v>43639</v>
      </c>
      <c r="D194" s="1"/>
    </row>
    <row r="195" spans="1:4" x14ac:dyDescent="0.25">
      <c r="A195" s="5" t="s">
        <v>93</v>
      </c>
      <c r="B195" s="4" t="s">
        <v>16</v>
      </c>
      <c r="C195" s="2">
        <v>7858</v>
      </c>
      <c r="D195" s="1"/>
    </row>
    <row r="196" spans="1:4" x14ac:dyDescent="0.25">
      <c r="A196" s="5" t="s">
        <v>92</v>
      </c>
      <c r="B196" s="4" t="s">
        <v>16</v>
      </c>
      <c r="C196" s="2">
        <v>281940</v>
      </c>
      <c r="D196" s="1"/>
    </row>
    <row r="197" spans="1:4" x14ac:dyDescent="0.25">
      <c r="A197" s="5" t="s">
        <v>91</v>
      </c>
      <c r="B197" s="4" t="s">
        <v>16</v>
      </c>
      <c r="C197" s="2">
        <v>135600</v>
      </c>
      <c r="D197" s="1"/>
    </row>
    <row r="198" spans="1:4" x14ac:dyDescent="0.25">
      <c r="A198" s="5" t="s">
        <v>90</v>
      </c>
      <c r="B198" s="4" t="s">
        <v>16</v>
      </c>
      <c r="C198" s="2">
        <v>114626</v>
      </c>
      <c r="D198" s="1"/>
    </row>
    <row r="199" spans="1:4" x14ac:dyDescent="0.25">
      <c r="A199" s="5" t="s">
        <v>89</v>
      </c>
      <c r="B199" s="4" t="s">
        <v>16</v>
      </c>
      <c r="C199" s="2">
        <v>48051</v>
      </c>
      <c r="D199" s="1"/>
    </row>
    <row r="200" spans="1:4" x14ac:dyDescent="0.25">
      <c r="A200" s="5" t="s">
        <v>88</v>
      </c>
      <c r="B200" s="4" t="s">
        <v>16</v>
      </c>
      <c r="C200" s="2">
        <v>5627059</v>
      </c>
      <c r="D200" s="1"/>
    </row>
    <row r="201" spans="1:4" x14ac:dyDescent="0.25">
      <c r="A201" s="5" t="s">
        <v>87</v>
      </c>
      <c r="B201" s="4" t="s">
        <v>16</v>
      </c>
      <c r="C201" s="2">
        <v>135600</v>
      </c>
      <c r="D201" s="1"/>
    </row>
    <row r="202" spans="1:4" x14ac:dyDescent="0.25">
      <c r="A202" s="5" t="s">
        <v>86</v>
      </c>
      <c r="B202" s="4" t="s">
        <v>16</v>
      </c>
      <c r="C202" s="2">
        <v>101430</v>
      </c>
      <c r="D202" s="1"/>
    </row>
    <row r="203" spans="1:4" x14ac:dyDescent="0.25">
      <c r="A203" s="5" t="s">
        <v>85</v>
      </c>
      <c r="B203" s="4" t="s">
        <v>16</v>
      </c>
      <c r="C203" s="2">
        <v>75705</v>
      </c>
      <c r="D203" s="1"/>
    </row>
    <row r="204" spans="1:4" x14ac:dyDescent="0.25">
      <c r="A204" s="5" t="s">
        <v>84</v>
      </c>
      <c r="B204" s="4" t="s">
        <v>16</v>
      </c>
      <c r="C204" s="2">
        <v>48051</v>
      </c>
      <c r="D204" s="1"/>
    </row>
    <row r="205" spans="1:4" x14ac:dyDescent="0.25">
      <c r="A205" s="5" t="s">
        <v>83</v>
      </c>
      <c r="B205" s="4" t="s">
        <v>16</v>
      </c>
      <c r="C205" s="2">
        <v>135600</v>
      </c>
      <c r="D205" s="1"/>
    </row>
    <row r="206" spans="1:4" x14ac:dyDescent="0.25">
      <c r="A206" s="5" t="s">
        <v>82</v>
      </c>
      <c r="B206" s="4" t="s">
        <v>16</v>
      </c>
      <c r="C206" s="2">
        <v>134792</v>
      </c>
      <c r="D206" s="1"/>
    </row>
    <row r="207" spans="1:4" x14ac:dyDescent="0.25">
      <c r="A207" s="5" t="s">
        <v>81</v>
      </c>
      <c r="B207" s="4" t="s">
        <v>16</v>
      </c>
      <c r="C207" s="2">
        <v>77996</v>
      </c>
      <c r="D207" s="1"/>
    </row>
    <row r="208" spans="1:4" x14ac:dyDescent="0.25">
      <c r="A208" s="5" t="s">
        <v>80</v>
      </c>
      <c r="B208" s="4" t="s">
        <v>16</v>
      </c>
      <c r="C208" s="2">
        <v>49247</v>
      </c>
      <c r="D208" s="1"/>
    </row>
    <row r="209" spans="1:4" x14ac:dyDescent="0.25">
      <c r="A209" s="5" t="s">
        <v>79</v>
      </c>
      <c r="B209" s="4" t="s">
        <v>16</v>
      </c>
      <c r="C209" s="2">
        <v>286000</v>
      </c>
      <c r="D209" s="1"/>
    </row>
    <row r="210" spans="1:4" x14ac:dyDescent="0.25">
      <c r="A210" s="5" t="s">
        <v>78</v>
      </c>
      <c r="B210" s="4" t="s">
        <v>16</v>
      </c>
      <c r="C210" s="2">
        <v>255211</v>
      </c>
      <c r="D210" s="1"/>
    </row>
    <row r="211" spans="1:4" x14ac:dyDescent="0.25">
      <c r="A211" s="5" t="s">
        <v>77</v>
      </c>
      <c r="B211" s="4" t="s">
        <v>16</v>
      </c>
      <c r="C211" s="2">
        <v>77996</v>
      </c>
      <c r="D211" s="1"/>
    </row>
    <row r="212" spans="1:4" x14ac:dyDescent="0.25">
      <c r="A212" s="5" t="s">
        <v>76</v>
      </c>
      <c r="B212" s="4" t="s">
        <v>16</v>
      </c>
      <c r="C212" s="2">
        <v>66531</v>
      </c>
      <c r="D212" s="1"/>
    </row>
    <row r="213" spans="1:4" x14ac:dyDescent="0.25">
      <c r="A213" s="5" t="s">
        <v>75</v>
      </c>
      <c r="B213" s="4" t="s">
        <v>16</v>
      </c>
      <c r="C213" s="2">
        <v>286000</v>
      </c>
      <c r="D213" s="1"/>
    </row>
    <row r="214" spans="1:4" x14ac:dyDescent="0.25">
      <c r="A214" s="5" t="s">
        <v>74</v>
      </c>
      <c r="B214" s="4" t="s">
        <v>16</v>
      </c>
      <c r="C214" s="2">
        <v>134792</v>
      </c>
      <c r="D214" s="1"/>
    </row>
    <row r="215" spans="1:4" x14ac:dyDescent="0.25">
      <c r="A215" s="5" t="s">
        <v>73</v>
      </c>
      <c r="B215" s="4" t="s">
        <v>16</v>
      </c>
      <c r="C215" s="2">
        <v>77996</v>
      </c>
      <c r="D215" s="1"/>
    </row>
    <row r="216" spans="1:4" x14ac:dyDescent="0.25">
      <c r="A216" s="5" t="s">
        <v>72</v>
      </c>
      <c r="B216" s="4" t="s">
        <v>16</v>
      </c>
      <c r="C216" s="2">
        <v>66531</v>
      </c>
      <c r="D216" s="1"/>
    </row>
    <row r="217" spans="1:4" x14ac:dyDescent="0.25">
      <c r="A217" s="5" t="s">
        <v>71</v>
      </c>
      <c r="B217" s="4" t="s">
        <v>16</v>
      </c>
      <c r="C217" s="2">
        <v>66531</v>
      </c>
      <c r="D217" s="1"/>
    </row>
    <row r="218" spans="1:4" x14ac:dyDescent="0.25">
      <c r="A218" s="5" t="s">
        <v>70</v>
      </c>
      <c r="B218" s="4" t="s">
        <v>16</v>
      </c>
      <c r="C218" s="2">
        <v>48051</v>
      </c>
      <c r="D218" s="1"/>
    </row>
    <row r="219" spans="1:4" x14ac:dyDescent="0.25">
      <c r="A219" s="5" t="s">
        <v>69</v>
      </c>
      <c r="B219" s="4" t="s">
        <v>16</v>
      </c>
      <c r="C219" s="2">
        <v>33265</v>
      </c>
      <c r="D219" s="1"/>
    </row>
    <row r="220" spans="1:4" x14ac:dyDescent="0.25">
      <c r="A220" s="5" t="s">
        <v>68</v>
      </c>
      <c r="B220" s="4" t="s">
        <v>16</v>
      </c>
      <c r="C220" s="2">
        <v>134792</v>
      </c>
      <c r="D220" s="1"/>
    </row>
    <row r="221" spans="1:4" x14ac:dyDescent="0.25">
      <c r="A221" s="5" t="s">
        <v>67</v>
      </c>
      <c r="B221" s="4" t="s">
        <v>16</v>
      </c>
      <c r="C221" s="2">
        <v>134792</v>
      </c>
      <c r="D221" s="1"/>
    </row>
    <row r="222" spans="1:4" x14ac:dyDescent="0.25">
      <c r="A222" s="5" t="s">
        <v>66</v>
      </c>
      <c r="B222" s="4" t="s">
        <v>16</v>
      </c>
      <c r="C222" s="2">
        <v>77996</v>
      </c>
      <c r="D222" s="1"/>
    </row>
    <row r="223" spans="1:4" x14ac:dyDescent="0.25">
      <c r="A223" s="3" t="s">
        <v>65</v>
      </c>
      <c r="B223" t="s">
        <v>16</v>
      </c>
      <c r="C223" s="2">
        <v>12320</v>
      </c>
      <c r="D223" s="1"/>
    </row>
    <row r="224" spans="1:4" x14ac:dyDescent="0.25">
      <c r="A224" s="3" t="s">
        <v>64</v>
      </c>
      <c r="B224" t="s">
        <v>16</v>
      </c>
      <c r="C224" s="2">
        <v>22620</v>
      </c>
      <c r="D224" s="1"/>
    </row>
    <row r="225" spans="1:4" x14ac:dyDescent="0.25">
      <c r="A225" s="3" t="s">
        <v>63</v>
      </c>
      <c r="B225" t="s">
        <v>16</v>
      </c>
      <c r="C225" s="2">
        <v>20400</v>
      </c>
      <c r="D225" s="1"/>
    </row>
    <row r="226" spans="1:4" x14ac:dyDescent="0.25">
      <c r="A226" s="3" t="s">
        <v>62</v>
      </c>
      <c r="B226" t="s">
        <v>16</v>
      </c>
      <c r="C226" s="2">
        <v>33748</v>
      </c>
      <c r="D226" s="1"/>
    </row>
    <row r="227" spans="1:4" x14ac:dyDescent="0.25">
      <c r="A227" s="3" t="s">
        <v>61</v>
      </c>
      <c r="B227" t="s">
        <v>16</v>
      </c>
      <c r="C227" s="2">
        <v>142646</v>
      </c>
      <c r="D227" s="1"/>
    </row>
    <row r="228" spans="1:4" x14ac:dyDescent="0.25">
      <c r="A228" s="3" t="s">
        <v>60</v>
      </c>
      <c r="B228" t="s">
        <v>16</v>
      </c>
      <c r="C228" s="2">
        <v>22620</v>
      </c>
      <c r="D228" s="1"/>
    </row>
    <row r="229" spans="1:4" x14ac:dyDescent="0.25">
      <c r="A229" s="3" t="s">
        <v>59</v>
      </c>
      <c r="B229" t="s">
        <v>16</v>
      </c>
      <c r="C229" s="2">
        <v>22620</v>
      </c>
      <c r="D229" s="1"/>
    </row>
    <row r="230" spans="1:4" x14ac:dyDescent="0.25">
      <c r="A230" s="3" t="s">
        <v>58</v>
      </c>
      <c r="B230" t="s">
        <v>16</v>
      </c>
      <c r="C230" s="2">
        <v>22620</v>
      </c>
      <c r="D230" s="1"/>
    </row>
    <row r="231" spans="1:4" x14ac:dyDescent="0.25">
      <c r="A231" s="3" t="s">
        <v>57</v>
      </c>
      <c r="B231" t="s">
        <v>16</v>
      </c>
      <c r="C231" s="2">
        <v>162800</v>
      </c>
      <c r="D231" s="1"/>
    </row>
    <row r="232" spans="1:4" x14ac:dyDescent="0.25">
      <c r="A232" s="3" t="s">
        <v>56</v>
      </c>
      <c r="B232" t="s">
        <v>16</v>
      </c>
      <c r="C232" s="2">
        <v>22620</v>
      </c>
      <c r="D232" s="1"/>
    </row>
    <row r="233" spans="1:4" x14ac:dyDescent="0.25">
      <c r="A233" s="3" t="s">
        <v>55</v>
      </c>
      <c r="B233" t="s">
        <v>16</v>
      </c>
      <c r="C233" s="2">
        <v>33265</v>
      </c>
      <c r="D233" s="1"/>
    </row>
    <row r="234" spans="1:4" x14ac:dyDescent="0.25">
      <c r="A234" s="3" t="s">
        <v>54</v>
      </c>
      <c r="B234" t="s">
        <v>16</v>
      </c>
      <c r="C234" s="2">
        <v>140000</v>
      </c>
      <c r="D234" s="1"/>
    </row>
    <row r="235" spans="1:4" x14ac:dyDescent="0.25">
      <c r="A235" s="3" t="s">
        <v>53</v>
      </c>
      <c r="B235" t="s">
        <v>16</v>
      </c>
      <c r="C235" s="2">
        <v>48051</v>
      </c>
      <c r="D235" s="1"/>
    </row>
    <row r="236" spans="1:4" x14ac:dyDescent="0.25">
      <c r="A236" s="3" t="s">
        <v>52</v>
      </c>
      <c r="B236" t="s">
        <v>16</v>
      </c>
      <c r="C236" s="2">
        <v>32204</v>
      </c>
      <c r="D236" s="1"/>
    </row>
    <row r="237" spans="1:4" x14ac:dyDescent="0.25">
      <c r="A237" s="3" t="s">
        <v>51</v>
      </c>
      <c r="B237" t="s">
        <v>16</v>
      </c>
      <c r="C237" s="2">
        <v>78831</v>
      </c>
      <c r="D237" s="1"/>
    </row>
    <row r="238" spans="1:4" x14ac:dyDescent="0.25">
      <c r="A238" s="3" t="s">
        <v>50</v>
      </c>
      <c r="B238" t="s">
        <v>16</v>
      </c>
      <c r="C238" s="2">
        <v>20058</v>
      </c>
      <c r="D238" s="1"/>
    </row>
    <row r="239" spans="1:4" x14ac:dyDescent="0.25">
      <c r="A239" s="3" t="s">
        <v>49</v>
      </c>
      <c r="B239" t="s">
        <v>16</v>
      </c>
      <c r="C239" s="2">
        <v>8944</v>
      </c>
      <c r="D239" s="1"/>
    </row>
    <row r="240" spans="1:4" x14ac:dyDescent="0.25">
      <c r="A240" s="3" t="s">
        <v>48</v>
      </c>
      <c r="B240" t="s">
        <v>16</v>
      </c>
      <c r="C240" s="2">
        <v>33348</v>
      </c>
      <c r="D240" s="1"/>
    </row>
    <row r="241" spans="1:4" x14ac:dyDescent="0.25">
      <c r="A241" s="3" t="s">
        <v>47</v>
      </c>
      <c r="B241" t="s">
        <v>16</v>
      </c>
      <c r="C241" s="2">
        <v>48051</v>
      </c>
      <c r="D241" s="1"/>
    </row>
    <row r="242" spans="1:4" x14ac:dyDescent="0.25">
      <c r="A242" s="3" t="s">
        <v>46</v>
      </c>
      <c r="B242" t="s">
        <v>16</v>
      </c>
      <c r="C242" s="2">
        <v>48051</v>
      </c>
      <c r="D242" s="1"/>
    </row>
    <row r="243" spans="1:4" x14ac:dyDescent="0.25">
      <c r="A243" s="3" t="s">
        <v>45</v>
      </c>
      <c r="B243" t="s">
        <v>16</v>
      </c>
      <c r="C243" s="2">
        <v>119009</v>
      </c>
      <c r="D243" s="1"/>
    </row>
    <row r="244" spans="1:4" x14ac:dyDescent="0.25">
      <c r="A244" s="3" t="s">
        <v>44</v>
      </c>
      <c r="B244" t="s">
        <v>16</v>
      </c>
      <c r="C244" s="2">
        <v>306421</v>
      </c>
      <c r="D244" s="1"/>
    </row>
    <row r="245" spans="1:4" x14ac:dyDescent="0.25">
      <c r="A245" s="3" t="s">
        <v>43</v>
      </c>
      <c r="B245" t="s">
        <v>16</v>
      </c>
      <c r="C245" s="2">
        <v>20691</v>
      </c>
      <c r="D245" s="1"/>
    </row>
    <row r="246" spans="1:4" x14ac:dyDescent="0.25">
      <c r="A246" s="3" t="s">
        <v>42</v>
      </c>
      <c r="B246" t="s">
        <v>16</v>
      </c>
      <c r="C246" s="2">
        <v>88921</v>
      </c>
      <c r="D246" s="1"/>
    </row>
    <row r="247" spans="1:4" x14ac:dyDescent="0.25">
      <c r="A247" s="3" t="s">
        <v>41</v>
      </c>
      <c r="B247" t="s">
        <v>16</v>
      </c>
      <c r="C247" s="2">
        <v>48051</v>
      </c>
      <c r="D247" s="1"/>
    </row>
    <row r="248" spans="1:4" x14ac:dyDescent="0.25">
      <c r="A248" s="3" t="s">
        <v>40</v>
      </c>
      <c r="B248" t="s">
        <v>16</v>
      </c>
      <c r="C248" s="2">
        <v>248126</v>
      </c>
      <c r="D248" s="1"/>
    </row>
    <row r="249" spans="1:4" x14ac:dyDescent="0.25">
      <c r="A249" s="3" t="s">
        <v>39</v>
      </c>
      <c r="B249" t="s">
        <v>16</v>
      </c>
      <c r="C249" s="2">
        <v>8944</v>
      </c>
      <c r="D249" s="1"/>
    </row>
    <row r="250" spans="1:4" x14ac:dyDescent="0.25">
      <c r="A250" s="3" t="s">
        <v>38</v>
      </c>
      <c r="B250" t="s">
        <v>16</v>
      </c>
      <c r="C250" s="2">
        <v>33265</v>
      </c>
      <c r="D250" s="1"/>
    </row>
    <row r="251" spans="1:4" x14ac:dyDescent="0.25">
      <c r="A251" s="3" t="s">
        <v>37</v>
      </c>
      <c r="B251" t="s">
        <v>16</v>
      </c>
      <c r="C251" s="2">
        <v>15308</v>
      </c>
      <c r="D251" s="1"/>
    </row>
    <row r="252" spans="1:4" x14ac:dyDescent="0.25">
      <c r="A252" s="3" t="s">
        <v>36</v>
      </c>
      <c r="B252" t="s">
        <v>16</v>
      </c>
      <c r="C252" s="2">
        <v>48051</v>
      </c>
      <c r="D252" s="1"/>
    </row>
    <row r="253" spans="1:4" x14ac:dyDescent="0.25">
      <c r="A253" s="3" t="s">
        <v>35</v>
      </c>
      <c r="B253" t="s">
        <v>16</v>
      </c>
      <c r="C253" s="2">
        <v>77996</v>
      </c>
      <c r="D253" s="1"/>
    </row>
    <row r="254" spans="1:4" x14ac:dyDescent="0.25">
      <c r="A254" s="3" t="s">
        <v>34</v>
      </c>
      <c r="B254" t="s">
        <v>16</v>
      </c>
      <c r="C254" s="2">
        <v>33265</v>
      </c>
      <c r="D254" s="1"/>
    </row>
    <row r="255" spans="1:4" x14ac:dyDescent="0.25">
      <c r="A255" s="3" t="s">
        <v>33</v>
      </c>
      <c r="B255" t="s">
        <v>16</v>
      </c>
      <c r="C255" s="2">
        <v>119009</v>
      </c>
      <c r="D255" s="1"/>
    </row>
    <row r="256" spans="1:4" x14ac:dyDescent="0.25">
      <c r="A256" s="3" t="s">
        <v>32</v>
      </c>
      <c r="B256" t="s">
        <v>16</v>
      </c>
      <c r="C256" s="2">
        <v>15308</v>
      </c>
      <c r="D256" s="1"/>
    </row>
    <row r="257" spans="1:4" x14ac:dyDescent="0.25">
      <c r="A257" s="3" t="s">
        <v>31</v>
      </c>
      <c r="B257" t="s">
        <v>16</v>
      </c>
      <c r="C257" s="2">
        <v>32204</v>
      </c>
      <c r="D257" s="1"/>
    </row>
    <row r="258" spans="1:4" x14ac:dyDescent="0.25">
      <c r="A258" s="3" t="s">
        <v>30</v>
      </c>
      <c r="B258" t="s">
        <v>16</v>
      </c>
      <c r="C258" s="2">
        <v>119009</v>
      </c>
      <c r="D258" s="1"/>
    </row>
    <row r="259" spans="1:4" x14ac:dyDescent="0.25">
      <c r="A259" s="3" t="s">
        <v>29</v>
      </c>
      <c r="B259" t="s">
        <v>16</v>
      </c>
      <c r="C259" s="2">
        <v>278438</v>
      </c>
      <c r="D259" s="1"/>
    </row>
    <row r="260" spans="1:4" x14ac:dyDescent="0.25">
      <c r="A260" s="3" t="s">
        <v>28</v>
      </c>
      <c r="B260" t="s">
        <v>16</v>
      </c>
      <c r="C260" s="2">
        <v>15308</v>
      </c>
      <c r="D260" s="1"/>
    </row>
    <row r="261" spans="1:4" x14ac:dyDescent="0.25">
      <c r="A261" s="3" t="s">
        <v>27</v>
      </c>
      <c r="B261" t="s">
        <v>16</v>
      </c>
      <c r="C261" s="2">
        <v>33265</v>
      </c>
      <c r="D261" s="1"/>
    </row>
    <row r="262" spans="1:4" x14ac:dyDescent="0.25">
      <c r="A262" s="3" t="s">
        <v>26</v>
      </c>
      <c r="B262" t="s">
        <v>16</v>
      </c>
      <c r="C262" s="2">
        <v>32204</v>
      </c>
      <c r="D262" s="1"/>
    </row>
    <row r="263" spans="1:4" x14ac:dyDescent="0.25">
      <c r="A263" s="3" t="s">
        <v>25</v>
      </c>
      <c r="B263" t="s">
        <v>16</v>
      </c>
      <c r="C263" s="2">
        <v>16352</v>
      </c>
      <c r="D263" s="1"/>
    </row>
    <row r="264" spans="1:4" x14ac:dyDescent="0.25">
      <c r="A264" s="3" t="s">
        <v>24</v>
      </c>
      <c r="B264" t="s">
        <v>16</v>
      </c>
      <c r="C264" s="2">
        <v>33723</v>
      </c>
      <c r="D264" s="1"/>
    </row>
    <row r="265" spans="1:4" x14ac:dyDescent="0.25">
      <c r="A265" s="3" t="s">
        <v>23</v>
      </c>
      <c r="B265" t="s">
        <v>16</v>
      </c>
      <c r="C265" s="2">
        <v>84167</v>
      </c>
      <c r="D265" s="1"/>
    </row>
    <row r="266" spans="1:4" x14ac:dyDescent="0.25">
      <c r="A266" s="3" t="s">
        <v>22</v>
      </c>
      <c r="B266" t="s">
        <v>16</v>
      </c>
      <c r="C266" s="2">
        <v>48051</v>
      </c>
      <c r="D266" s="1"/>
    </row>
    <row r="267" spans="1:4" x14ac:dyDescent="0.25">
      <c r="A267" s="3" t="s">
        <v>21</v>
      </c>
      <c r="B267" t="s">
        <v>16</v>
      </c>
      <c r="C267" s="2">
        <v>27109</v>
      </c>
      <c r="D267" s="1"/>
    </row>
    <row r="268" spans="1:4" x14ac:dyDescent="0.25">
      <c r="A268" s="3" t="s">
        <v>20</v>
      </c>
      <c r="B268" t="s">
        <v>16</v>
      </c>
      <c r="C268" s="2">
        <v>36507</v>
      </c>
      <c r="D268" s="1"/>
    </row>
    <row r="269" spans="1:4" x14ac:dyDescent="0.25">
      <c r="A269" s="3" t="s">
        <v>19</v>
      </c>
      <c r="B269" t="s">
        <v>16</v>
      </c>
      <c r="C269" s="2">
        <v>48051</v>
      </c>
      <c r="D269" s="1"/>
    </row>
    <row r="270" spans="1:4" x14ac:dyDescent="0.25">
      <c r="A270" s="3" t="s">
        <v>18</v>
      </c>
      <c r="B270" t="s">
        <v>16</v>
      </c>
      <c r="C270" s="2">
        <v>38220</v>
      </c>
      <c r="D270" s="1"/>
    </row>
    <row r="271" spans="1:4" x14ac:dyDescent="0.25">
      <c r="A271" s="3" t="s">
        <v>17</v>
      </c>
      <c r="B271" t="s">
        <v>16</v>
      </c>
      <c r="C271" s="2">
        <v>78269</v>
      </c>
      <c r="D271" s="1"/>
    </row>
    <row r="272" spans="1:4" x14ac:dyDescent="0.25">
      <c r="A272" s="7" t="s">
        <v>15</v>
      </c>
      <c r="B272" s="6" t="s">
        <v>0</v>
      </c>
      <c r="C272" s="2">
        <v>11130000</v>
      </c>
      <c r="D272" s="1"/>
    </row>
    <row r="273" spans="1:4" x14ac:dyDescent="0.25">
      <c r="A273" s="7" t="s">
        <v>14</v>
      </c>
      <c r="B273" s="6" t="s">
        <v>0</v>
      </c>
      <c r="C273" s="2">
        <v>2913120</v>
      </c>
      <c r="D273" s="1"/>
    </row>
    <row r="274" spans="1:4" x14ac:dyDescent="0.25">
      <c r="A274" s="7" t="s">
        <v>13</v>
      </c>
      <c r="B274" s="6" t="s">
        <v>0</v>
      </c>
      <c r="C274" s="2">
        <v>4989713</v>
      </c>
      <c r="D274" s="1"/>
    </row>
    <row r="275" spans="1:4" x14ac:dyDescent="0.25">
      <c r="A275" s="7" t="s">
        <v>12</v>
      </c>
      <c r="B275" s="6" t="s">
        <v>0</v>
      </c>
      <c r="C275" s="2">
        <v>3010386</v>
      </c>
      <c r="D275" s="1"/>
    </row>
    <row r="276" spans="1:4" x14ac:dyDescent="0.25">
      <c r="A276" s="7" t="s">
        <v>11</v>
      </c>
      <c r="B276" s="6" t="s">
        <v>0</v>
      </c>
      <c r="C276" s="2">
        <v>197832</v>
      </c>
      <c r="D276" s="1"/>
    </row>
    <row r="277" spans="1:4" x14ac:dyDescent="0.25">
      <c r="A277" s="5" t="s">
        <v>10</v>
      </c>
      <c r="B277" s="4" t="s">
        <v>0</v>
      </c>
      <c r="C277" s="2">
        <v>388800</v>
      </c>
      <c r="D277" s="1"/>
    </row>
    <row r="278" spans="1:4" x14ac:dyDescent="0.25">
      <c r="A278" s="5" t="s">
        <v>9</v>
      </c>
      <c r="B278" s="4" t="s">
        <v>0</v>
      </c>
      <c r="C278" s="2">
        <v>1830434</v>
      </c>
      <c r="D278" s="1"/>
    </row>
    <row r="279" spans="1:4" x14ac:dyDescent="0.25">
      <c r="A279" s="5" t="s">
        <v>8</v>
      </c>
      <c r="B279" s="4" t="s">
        <v>0</v>
      </c>
      <c r="C279" s="2">
        <v>142000</v>
      </c>
      <c r="D279" s="1"/>
    </row>
    <row r="280" spans="1:4" x14ac:dyDescent="0.25">
      <c r="A280" s="5" t="s">
        <v>7</v>
      </c>
      <c r="B280" s="4" t="s">
        <v>0</v>
      </c>
      <c r="C280" s="2">
        <v>1303380</v>
      </c>
      <c r="D280" s="1"/>
    </row>
    <row r="281" spans="1:4" x14ac:dyDescent="0.25">
      <c r="A281" s="3" t="s">
        <v>6</v>
      </c>
      <c r="B281" t="s">
        <v>0</v>
      </c>
      <c r="C281" s="2">
        <v>180833</v>
      </c>
      <c r="D281" s="1"/>
    </row>
    <row r="282" spans="1:4" x14ac:dyDescent="0.25">
      <c r="A282" s="3" t="s">
        <v>5</v>
      </c>
      <c r="B282" t="s">
        <v>0</v>
      </c>
      <c r="C282" s="2">
        <v>48944</v>
      </c>
      <c r="D282" s="1"/>
    </row>
    <row r="283" spans="1:4" x14ac:dyDescent="0.25">
      <c r="A283" s="3" t="s">
        <v>4</v>
      </c>
      <c r="B283" t="s">
        <v>0</v>
      </c>
      <c r="C283" s="2">
        <v>702680</v>
      </c>
      <c r="D283" s="1"/>
    </row>
    <row r="284" spans="1:4" x14ac:dyDescent="0.25">
      <c r="A284" s="3" t="s">
        <v>3</v>
      </c>
      <c r="B284" t="s">
        <v>0</v>
      </c>
      <c r="C284" s="2">
        <v>21131</v>
      </c>
      <c r="D284" s="1"/>
    </row>
    <row r="285" spans="1:4" x14ac:dyDescent="0.25">
      <c r="A285" s="3" t="s">
        <v>2</v>
      </c>
      <c r="B285" t="s">
        <v>0</v>
      </c>
      <c r="C285" s="2">
        <v>890175</v>
      </c>
      <c r="D285" s="1"/>
    </row>
    <row r="286" spans="1:4" x14ac:dyDescent="0.25">
      <c r="A286" s="3" t="s">
        <v>1</v>
      </c>
      <c r="B286" t="s">
        <v>0</v>
      </c>
      <c r="C286" s="2">
        <v>56913</v>
      </c>
      <c r="D286" s="1"/>
    </row>
  </sheetData>
  <mergeCells count="5">
    <mergeCell ref="E21:E23"/>
    <mergeCell ref="F21:G21"/>
    <mergeCell ref="H21:H23"/>
    <mergeCell ref="F22:G22"/>
    <mergeCell ref="E10:G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AB50-35B3-44B2-BCA5-EE3478F091DD}">
  <dimension ref="A1:S27"/>
  <sheetViews>
    <sheetView workbookViewId="0">
      <selection activeCell="H24" sqref="H24"/>
    </sheetView>
  </sheetViews>
  <sheetFormatPr defaultColWidth="8.85546875" defaultRowHeight="15" x14ac:dyDescent="0.25"/>
  <cols>
    <col min="1" max="1" width="12.140625" bestFit="1" customWidth="1"/>
    <col min="2" max="3" width="10.85546875" bestFit="1" customWidth="1"/>
    <col min="4" max="4" width="16.42578125" bestFit="1" customWidth="1"/>
    <col min="5" max="5" width="16.140625" customWidth="1"/>
    <col min="6" max="6" width="17.28515625" bestFit="1" customWidth="1"/>
    <col min="8" max="8" width="46.85546875" bestFit="1" customWidth="1"/>
    <col min="9" max="9" width="15.5703125" customWidth="1"/>
    <col min="13" max="13" width="12.140625" bestFit="1" customWidth="1"/>
    <col min="14" max="15" width="14.28515625" bestFit="1" customWidth="1"/>
    <col min="16" max="16" width="16.42578125" bestFit="1" customWidth="1"/>
    <col min="17" max="17" width="16.42578125" customWidth="1"/>
    <col min="18" max="18" width="15.85546875" customWidth="1"/>
  </cols>
  <sheetData>
    <row r="1" spans="1:19" ht="45" x14ac:dyDescent="0.25">
      <c r="A1" s="79" t="s">
        <v>281</v>
      </c>
      <c r="B1" s="81" t="s">
        <v>280</v>
      </c>
      <c r="C1" s="80"/>
      <c r="D1" s="79" t="s">
        <v>313</v>
      </c>
      <c r="E1" s="78" t="s">
        <v>312</v>
      </c>
      <c r="F1" s="78" t="s">
        <v>312</v>
      </c>
      <c r="L1" s="8"/>
      <c r="M1" s="18"/>
      <c r="N1" s="18"/>
      <c r="O1" s="18"/>
      <c r="P1" s="18"/>
      <c r="Q1" s="95"/>
      <c r="R1" s="95"/>
      <c r="S1" s="8"/>
    </row>
    <row r="2" spans="1:19" x14ac:dyDescent="0.25">
      <c r="A2" s="77"/>
      <c r="B2" s="76" t="s">
        <v>276</v>
      </c>
      <c r="C2" s="75"/>
      <c r="D2" s="77"/>
      <c r="E2" s="76" t="s">
        <v>276</v>
      </c>
      <c r="F2" s="75"/>
      <c r="L2" s="8"/>
      <c r="M2" s="18"/>
      <c r="N2" s="94"/>
      <c r="O2" s="94"/>
      <c r="P2" s="18"/>
      <c r="Q2" s="93"/>
      <c r="R2" s="93"/>
      <c r="S2" s="8"/>
    </row>
    <row r="3" spans="1:19" ht="17.25" customHeight="1" x14ac:dyDescent="0.25">
      <c r="A3" s="73"/>
      <c r="B3" s="72" t="s">
        <v>274</v>
      </c>
      <c r="C3" s="72" t="s">
        <v>273</v>
      </c>
      <c r="D3" s="73"/>
      <c r="E3" s="72" t="s">
        <v>272</v>
      </c>
      <c r="F3" s="72" t="s">
        <v>271</v>
      </c>
      <c r="L3" s="8"/>
      <c r="M3" s="18"/>
      <c r="N3" s="93"/>
      <c r="O3" s="93"/>
      <c r="P3" s="18"/>
      <c r="Q3" s="93"/>
      <c r="R3" s="93"/>
      <c r="S3" s="8"/>
    </row>
    <row r="4" spans="1:19" x14ac:dyDescent="0.25">
      <c r="A4" s="27" t="s">
        <v>269</v>
      </c>
      <c r="B4" s="91">
        <v>48890</v>
      </c>
      <c r="C4" s="91">
        <v>116042.98630136986</v>
      </c>
      <c r="D4" s="31">
        <v>1336</v>
      </c>
      <c r="E4" s="90">
        <v>65317040</v>
      </c>
      <c r="F4" s="90">
        <v>155033429.69863012</v>
      </c>
      <c r="L4" s="8"/>
      <c r="M4" s="8"/>
      <c r="N4" s="89"/>
      <c r="O4" s="89"/>
      <c r="P4" s="69"/>
      <c r="Q4" s="89"/>
      <c r="R4" s="89"/>
      <c r="S4" s="8"/>
    </row>
    <row r="5" spans="1:19" x14ac:dyDescent="0.25">
      <c r="A5" s="27" t="s">
        <v>267</v>
      </c>
      <c r="B5" s="91">
        <v>116788</v>
      </c>
      <c r="C5" s="91">
        <v>297045.48148148146</v>
      </c>
      <c r="D5" s="29">
        <v>65</v>
      </c>
      <c r="E5" s="90">
        <v>7591220</v>
      </c>
      <c r="F5" s="90">
        <v>19307956.296296295</v>
      </c>
      <c r="L5" s="8"/>
      <c r="M5" s="8"/>
      <c r="N5" s="89"/>
      <c r="O5" s="89"/>
      <c r="P5" s="69"/>
      <c r="Q5" s="89"/>
      <c r="R5" s="89"/>
      <c r="S5" s="8"/>
    </row>
    <row r="6" spans="1:19" x14ac:dyDescent="0.25">
      <c r="A6" s="27" t="s">
        <v>265</v>
      </c>
      <c r="B6" s="91">
        <v>196650</v>
      </c>
      <c r="C6" s="91">
        <v>1939989.4857142856</v>
      </c>
      <c r="D6" s="28">
        <v>58</v>
      </c>
      <c r="E6" s="90">
        <v>11405700</v>
      </c>
      <c r="F6" s="90">
        <v>112519390.17142856</v>
      </c>
      <c r="L6" s="8"/>
      <c r="M6" s="8"/>
      <c r="N6" s="89"/>
      <c r="O6" s="89"/>
      <c r="P6" s="69"/>
      <c r="Q6" s="89"/>
      <c r="R6" s="89"/>
      <c r="S6" s="8"/>
    </row>
    <row r="7" spans="1:19" x14ac:dyDescent="0.25">
      <c r="A7" s="27" t="s">
        <v>263</v>
      </c>
      <c r="B7" s="91">
        <v>479853.5</v>
      </c>
      <c r="C7" s="91">
        <v>1042740.5</v>
      </c>
      <c r="D7" s="28">
        <v>37</v>
      </c>
      <c r="E7" s="90">
        <v>17754579.5</v>
      </c>
      <c r="F7" s="90">
        <v>38581398.5</v>
      </c>
      <c r="H7" s="92" t="s">
        <v>317</v>
      </c>
      <c r="L7" s="8"/>
      <c r="M7" s="8"/>
      <c r="N7" s="89"/>
      <c r="O7" s="89"/>
      <c r="P7" s="69"/>
      <c r="Q7" s="89"/>
      <c r="R7" s="89"/>
      <c r="S7" s="8"/>
    </row>
    <row r="8" spans="1:19" x14ac:dyDescent="0.25">
      <c r="A8" s="27" t="s">
        <v>261</v>
      </c>
      <c r="B8" s="91">
        <v>702680</v>
      </c>
      <c r="C8" s="91">
        <v>1853756.0666666667</v>
      </c>
      <c r="D8" s="28">
        <v>61</v>
      </c>
      <c r="E8" s="90">
        <v>42863480</v>
      </c>
      <c r="F8" s="90">
        <v>113079120.06666666</v>
      </c>
      <c r="H8">
        <v>1.0580000000000001</v>
      </c>
      <c r="L8" s="8"/>
      <c r="M8" s="8"/>
      <c r="N8" s="89"/>
      <c r="O8" s="89"/>
      <c r="P8" s="69"/>
      <c r="Q8" s="89"/>
      <c r="R8" s="89"/>
      <c r="S8" s="8"/>
    </row>
    <row r="9" spans="1:19" x14ac:dyDescent="0.25">
      <c r="A9" s="27" t="s">
        <v>259</v>
      </c>
      <c r="B9" s="91">
        <v>3134840</v>
      </c>
      <c r="C9" s="91">
        <v>3181905.076923077</v>
      </c>
      <c r="D9" s="28">
        <v>134</v>
      </c>
      <c r="E9" s="90">
        <v>420068560</v>
      </c>
      <c r="F9" s="90">
        <v>426375280.30769229</v>
      </c>
      <c r="L9" s="8"/>
      <c r="M9" s="8"/>
      <c r="N9" s="89"/>
      <c r="O9" s="89"/>
      <c r="P9" s="69"/>
      <c r="Q9" s="89"/>
      <c r="R9" s="89"/>
      <c r="S9" s="8"/>
    </row>
    <row r="10" spans="1:19" x14ac:dyDescent="0.25">
      <c r="A10" s="27" t="s">
        <v>257</v>
      </c>
      <c r="B10" s="91">
        <v>648951</v>
      </c>
      <c r="C10" s="91">
        <v>2904236.3333333335</v>
      </c>
      <c r="D10" s="26">
        <v>107</v>
      </c>
      <c r="E10" s="90">
        <v>69437757</v>
      </c>
      <c r="F10" s="90">
        <v>310753287.66666669</v>
      </c>
      <c r="L10" s="8"/>
      <c r="M10" s="8"/>
      <c r="N10" s="89"/>
      <c r="O10" s="89"/>
      <c r="P10" s="69"/>
      <c r="Q10" s="89"/>
      <c r="R10" s="89"/>
      <c r="S10" s="8"/>
    </row>
    <row r="11" spans="1:19" x14ac:dyDescent="0.25">
      <c r="A11" s="14"/>
      <c r="B11" s="88"/>
      <c r="C11" s="88"/>
      <c r="D11" s="67" t="s">
        <v>255</v>
      </c>
      <c r="E11" s="87">
        <v>634438336.5</v>
      </c>
      <c r="F11" s="87">
        <v>1175649862.7073808</v>
      </c>
      <c r="L11" s="8"/>
      <c r="M11" s="8"/>
      <c r="N11" s="8"/>
      <c r="O11" s="8"/>
      <c r="P11" s="86"/>
      <c r="Q11" s="85"/>
      <c r="R11" s="85"/>
      <c r="S11" s="8"/>
    </row>
    <row r="12" spans="1:19" x14ac:dyDescent="0.25">
      <c r="A12" s="8"/>
      <c r="B12" s="8"/>
      <c r="C12" s="8"/>
      <c r="D12" s="14"/>
      <c r="E12" s="84"/>
      <c r="F12" s="84"/>
      <c r="G12" s="8"/>
      <c r="L12" s="8"/>
      <c r="M12" s="8"/>
      <c r="N12" s="8"/>
      <c r="O12" s="8"/>
      <c r="P12" s="8"/>
      <c r="Q12" s="8"/>
      <c r="R12" s="8"/>
      <c r="S12" s="8"/>
    </row>
    <row r="13" spans="1:19" x14ac:dyDescent="0.25">
      <c r="D13" s="9"/>
      <c r="E13" s="83" t="s">
        <v>316</v>
      </c>
      <c r="H13" s="82" t="s">
        <v>315</v>
      </c>
      <c r="I13" s="82" t="s">
        <v>314</v>
      </c>
      <c r="L13" s="8"/>
      <c r="M13" s="8"/>
      <c r="N13" s="8"/>
      <c r="O13" s="8"/>
      <c r="P13" s="8"/>
      <c r="Q13" s="8"/>
      <c r="R13" s="8"/>
      <c r="S13" s="8"/>
    </row>
    <row r="14" spans="1:19" x14ac:dyDescent="0.25">
      <c r="H14">
        <v>232.95699999999999</v>
      </c>
      <c r="I14">
        <v>251.107</v>
      </c>
      <c r="L14" s="8"/>
      <c r="M14" s="8"/>
      <c r="N14" s="8"/>
      <c r="O14" s="8"/>
      <c r="P14" s="8"/>
      <c r="Q14" s="8"/>
      <c r="R14" s="8"/>
      <c r="S14" s="8"/>
    </row>
    <row r="15" spans="1:19" ht="45" x14ac:dyDescent="0.25">
      <c r="A15" s="79" t="s">
        <v>281</v>
      </c>
      <c r="B15" s="81" t="s">
        <v>280</v>
      </c>
      <c r="C15" s="80"/>
      <c r="D15" s="79" t="s">
        <v>313</v>
      </c>
      <c r="E15" s="78" t="s">
        <v>312</v>
      </c>
      <c r="F15" s="78" t="s">
        <v>312</v>
      </c>
      <c r="L15" s="8"/>
      <c r="M15" s="18"/>
      <c r="N15" s="17"/>
      <c r="O15" s="17"/>
      <c r="P15" s="18"/>
      <c r="Q15" s="19"/>
      <c r="R15" s="19"/>
      <c r="S15" s="8"/>
    </row>
    <row r="16" spans="1:19" ht="30" x14ac:dyDescent="0.25">
      <c r="A16" s="77"/>
      <c r="B16" s="76" t="s">
        <v>311</v>
      </c>
      <c r="C16" s="75"/>
      <c r="D16" s="77"/>
      <c r="E16" s="76" t="s">
        <v>311</v>
      </c>
      <c r="F16" s="75"/>
      <c r="H16" s="74" t="s">
        <v>310</v>
      </c>
      <c r="L16" s="8"/>
      <c r="M16" s="18"/>
      <c r="N16" s="17"/>
      <c r="O16" s="17"/>
      <c r="P16" s="18"/>
      <c r="Q16" s="17"/>
      <c r="R16" s="17"/>
      <c r="S16" s="8"/>
    </row>
    <row r="17" spans="1:19" ht="16.5" customHeight="1" x14ac:dyDescent="0.25">
      <c r="A17" s="73"/>
      <c r="B17" s="72" t="s">
        <v>274</v>
      </c>
      <c r="C17" s="72" t="s">
        <v>273</v>
      </c>
      <c r="D17" s="73"/>
      <c r="E17" s="72" t="s">
        <v>272</v>
      </c>
      <c r="F17" s="72" t="s">
        <v>271</v>
      </c>
      <c r="H17">
        <v>0.75080000000000002</v>
      </c>
      <c r="L17" s="8"/>
      <c r="M17" s="18"/>
      <c r="N17" s="17"/>
      <c r="O17" s="17"/>
      <c r="P17" s="18"/>
      <c r="Q17" s="17"/>
      <c r="R17" s="17"/>
      <c r="S17" s="8"/>
    </row>
    <row r="18" spans="1:19" x14ac:dyDescent="0.25">
      <c r="A18" s="27" t="s">
        <v>269</v>
      </c>
      <c r="B18" s="25">
        <f>(B4/$H$14)*$I$14</f>
        <v>52699.087084740961</v>
      </c>
      <c r="C18" s="25">
        <f>(C4/$H$14)*$I$14</f>
        <v>125084.05483062576</v>
      </c>
      <c r="D18" s="31">
        <v>1336</v>
      </c>
      <c r="E18" s="25">
        <f>B18*$D18</f>
        <v>70405980.34521392</v>
      </c>
      <c r="F18" s="25">
        <f>C18*$D18</f>
        <v>167112297.25371602</v>
      </c>
      <c r="M18" s="8"/>
      <c r="N18" s="13"/>
      <c r="O18" s="13"/>
      <c r="P18" s="69"/>
      <c r="Q18" s="68"/>
      <c r="R18" s="68"/>
      <c r="S18" s="8"/>
    </row>
    <row r="19" spans="1:19" x14ac:dyDescent="0.25">
      <c r="A19" s="27" t="s">
        <v>267</v>
      </c>
      <c r="B19" s="25">
        <f>(B5/$H$14)*$I$14</f>
        <v>125887.11357031556</v>
      </c>
      <c r="C19" s="25">
        <f>(C5/$H$14)*$I$14</f>
        <v>320188.70314422989</v>
      </c>
      <c r="D19" s="29">
        <v>65</v>
      </c>
      <c r="E19" s="25">
        <f>B19*$D19</f>
        <v>8182662.3820705116</v>
      </c>
      <c r="F19" s="25">
        <f>C19*$D19</f>
        <v>20812265.704374943</v>
      </c>
      <c r="M19" s="8"/>
      <c r="N19" s="13"/>
      <c r="O19" s="13"/>
      <c r="P19" s="69"/>
      <c r="Q19" s="68"/>
      <c r="R19" s="68"/>
      <c r="S19" s="8"/>
    </row>
    <row r="20" spans="1:19" x14ac:dyDescent="0.25">
      <c r="A20" s="27" t="s">
        <v>265</v>
      </c>
      <c r="B20" s="25">
        <f>(B6/$H$14)*$I$14</f>
        <v>211971.27173684412</v>
      </c>
      <c r="C20" s="25">
        <f>(C6/$H$14)*$I$14</f>
        <v>2091136.7324839225</v>
      </c>
      <c r="D20" s="28">
        <v>58</v>
      </c>
      <c r="E20" s="25">
        <f>B20*$D20</f>
        <v>12294333.760736959</v>
      </c>
      <c r="F20" s="25">
        <f>C20*$D20</f>
        <v>121285930.4840675</v>
      </c>
      <c r="H20" s="71" t="s">
        <v>309</v>
      </c>
      <c r="I20" s="70"/>
      <c r="M20" s="8"/>
      <c r="N20" s="13"/>
      <c r="O20" s="13"/>
      <c r="P20" s="69"/>
      <c r="Q20" s="68"/>
      <c r="R20" s="68"/>
      <c r="S20" s="8"/>
    </row>
    <row r="21" spans="1:19" x14ac:dyDescent="0.25">
      <c r="A21" s="27" t="s">
        <v>263</v>
      </c>
      <c r="B21" s="25">
        <f>(B7/$H$14)*$I$14</f>
        <v>517239.54560069024</v>
      </c>
      <c r="C21" s="25">
        <f>(C7/$H$14)*$I$14</f>
        <v>1123981.8452911912</v>
      </c>
      <c r="D21" s="28">
        <v>37</v>
      </c>
      <c r="E21" s="25">
        <f>B21*$D21</f>
        <v>19137863.187225539</v>
      </c>
      <c r="F21" s="25">
        <f>C21*$D21</f>
        <v>41587328.275774077</v>
      </c>
      <c r="H21" s="70">
        <f>(E11*I14)/(H14*H17)</f>
        <v>910852822.51360285</v>
      </c>
      <c r="M21" s="8"/>
      <c r="N21" s="13"/>
      <c r="O21" s="13"/>
      <c r="P21" s="69"/>
      <c r="Q21" s="68"/>
      <c r="R21" s="68"/>
      <c r="S21" s="8"/>
    </row>
    <row r="22" spans="1:19" x14ac:dyDescent="0.25">
      <c r="A22" s="27" t="s">
        <v>261</v>
      </c>
      <c r="B22" s="25">
        <f>(B8/$H$14)*$I$14</f>
        <v>757426.76442433591</v>
      </c>
      <c r="C22" s="25">
        <f>(C8/$H$14)*$I$14</f>
        <v>1998184.7492561575</v>
      </c>
      <c r="D22" s="28">
        <v>61</v>
      </c>
      <c r="E22" s="25">
        <f>B22*$D22</f>
        <v>46203032.629884489</v>
      </c>
      <c r="F22" s="25">
        <f>C22*$D22</f>
        <v>121889269.70462561</v>
      </c>
      <c r="M22" s="8"/>
      <c r="N22" s="13"/>
      <c r="O22" s="13"/>
      <c r="P22" s="69"/>
      <c r="Q22" s="68"/>
      <c r="R22" s="68"/>
      <c r="S22" s="8"/>
    </row>
    <row r="23" spans="1:19" x14ac:dyDescent="0.25">
      <c r="A23" s="27" t="s">
        <v>259</v>
      </c>
      <c r="B23" s="25">
        <f>(B9/$H$14)*$I$14</f>
        <v>3379079.6923037302</v>
      </c>
      <c r="C23" s="25">
        <f>(C9/$H$14)*$I$14</f>
        <v>3429811.6740468116</v>
      </c>
      <c r="D23" s="28">
        <v>134</v>
      </c>
      <c r="E23" s="25">
        <f>B23*$D23</f>
        <v>452796678.76869982</v>
      </c>
      <c r="F23" s="25">
        <f>C23*$D23</f>
        <v>459594764.32227278</v>
      </c>
      <c r="M23" s="8"/>
      <c r="N23" s="13"/>
      <c r="O23" s="13"/>
      <c r="P23" s="69"/>
      <c r="Q23" s="68"/>
      <c r="R23" s="68"/>
      <c r="S23" s="8"/>
    </row>
    <row r="24" spans="1:19" x14ac:dyDescent="0.25">
      <c r="A24" s="27" t="s">
        <v>257</v>
      </c>
      <c r="B24" s="25">
        <f>(B10/$H$14)*$I$14</f>
        <v>699511.66419983085</v>
      </c>
      <c r="C24" s="25">
        <f>(C10/$H$14)*$I$14</f>
        <v>3130509.3770710193</v>
      </c>
      <c r="D24" s="26">
        <v>107</v>
      </c>
      <c r="E24" s="25">
        <f>B24*$D24</f>
        <v>74847748.069381908</v>
      </c>
      <c r="F24" s="25">
        <f>C24*$D24</f>
        <v>334964503.34659904</v>
      </c>
      <c r="M24" s="8"/>
      <c r="N24" s="13"/>
      <c r="O24" s="13"/>
      <c r="P24" s="69"/>
      <c r="Q24" s="68"/>
      <c r="R24" s="68"/>
      <c r="S24" s="8"/>
    </row>
    <row r="25" spans="1:19" x14ac:dyDescent="0.25">
      <c r="D25" s="67" t="s">
        <v>308</v>
      </c>
      <c r="E25" s="22">
        <f>SUM(E18:E24)</f>
        <v>683868299.14321315</v>
      </c>
      <c r="F25" s="22">
        <f>SUM(F18:F24)</f>
        <v>1267246359.0914299</v>
      </c>
      <c r="M25" s="8"/>
      <c r="N25" s="8"/>
      <c r="O25" s="8"/>
      <c r="P25" s="12"/>
      <c r="Q25" s="11"/>
      <c r="R25" s="11"/>
      <c r="S25" s="8"/>
    </row>
    <row r="26" spans="1:19" x14ac:dyDescent="0.25">
      <c r="D26" s="52" t="s">
        <v>307</v>
      </c>
      <c r="E26" s="22">
        <f>E25/$H$17</f>
        <v>910852822.51360297</v>
      </c>
      <c r="F26" s="22">
        <f>F25/$H$17</f>
        <v>1687861426.6001997</v>
      </c>
      <c r="M26" s="8"/>
      <c r="N26" s="8"/>
      <c r="O26" s="8"/>
      <c r="P26" s="9"/>
      <c r="Q26" s="11"/>
      <c r="R26" s="11"/>
      <c r="S26" s="8"/>
    </row>
    <row r="27" spans="1:19" x14ac:dyDescent="0.25">
      <c r="M27" s="8"/>
      <c r="N27" s="8"/>
      <c r="O27" s="8"/>
      <c r="P27" s="8"/>
      <c r="Q27" s="8"/>
      <c r="R27" s="8"/>
      <c r="S27" s="8"/>
    </row>
  </sheetData>
  <mergeCells count="10">
    <mergeCell ref="E2:F2"/>
    <mergeCell ref="E16:F16"/>
    <mergeCell ref="A1:A3"/>
    <mergeCell ref="B1:C1"/>
    <mergeCell ref="D1:D3"/>
    <mergeCell ref="B2:C2"/>
    <mergeCell ref="B16:C16"/>
    <mergeCell ref="A15:A17"/>
    <mergeCell ref="B15:C15"/>
    <mergeCell ref="D15:D1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Gerber (2016) US comparison</vt:lpstr>
      <vt:lpstr>Gerber price adjustment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2019-10-04T02:23:50Z</dcterms:created>
  <dcterms:modified xsi:type="dcterms:W3CDTF">2019-10-04T02:25:46Z</dcterms:modified>
</cp:coreProperties>
</file>