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25" windowHeight="9600" activeTab="1"/>
  </bookViews>
  <sheets>
    <sheet name="Water Levels" sheetId="1" r:id="rId1"/>
    <sheet name="Water Quality Dam 106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I24" i="1" l="1"/>
  <c r="H24" i="1"/>
  <c r="G24" i="1"/>
  <c r="F24" i="1"/>
  <c r="E24" i="1"/>
  <c r="D24" i="1"/>
  <c r="I8" i="1" l="1"/>
  <c r="H8" i="1"/>
  <c r="F8" i="1"/>
  <c r="D8" i="1"/>
  <c r="B8" i="1"/>
  <c r="I7" i="1"/>
  <c r="H7" i="1"/>
  <c r="F7" i="1"/>
  <c r="D7" i="1"/>
  <c r="B7" i="1"/>
  <c r="G5" i="1"/>
  <c r="E5" i="1"/>
</calcChain>
</file>

<file path=xl/sharedStrings.xml><?xml version="1.0" encoding="utf-8"?>
<sst xmlns="http://schemas.openxmlformats.org/spreadsheetml/2006/main" count="43" uniqueCount="23">
  <si>
    <t>Dam 106</t>
  </si>
  <si>
    <t>Dam 167</t>
  </si>
  <si>
    <t>Dam 211</t>
  </si>
  <si>
    <t>P6</t>
  </si>
  <si>
    <t>P5</t>
  </si>
  <si>
    <t>P9</t>
  </si>
  <si>
    <t>P4</t>
  </si>
  <si>
    <t>P8</t>
  </si>
  <si>
    <t>P3</t>
  </si>
  <si>
    <t>P2</t>
  </si>
  <si>
    <t>P7</t>
  </si>
  <si>
    <t>Distance From Dam Wall</t>
  </si>
  <si>
    <t>Date</t>
  </si>
  <si>
    <t>Days Between</t>
  </si>
  <si>
    <t>P1</t>
  </si>
  <si>
    <t xml:space="preserve">P9 </t>
  </si>
  <si>
    <t>All Figures in Red are Linearly extrapolated</t>
  </si>
  <si>
    <t>Piezometer 6</t>
  </si>
  <si>
    <t xml:space="preserve">Handpump </t>
  </si>
  <si>
    <t>Downsteam</t>
  </si>
  <si>
    <t>Open Well</t>
  </si>
  <si>
    <t>Figures in m above datum.</t>
  </si>
  <si>
    <t>Conductivity readings in mS/cm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</si>
</sst>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F38" sqref="F38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 t="s">
        <v>11</v>
      </c>
      <c r="B3" s="2"/>
      <c r="C3" s="1">
        <v>228.8</v>
      </c>
      <c r="D3" s="1">
        <v>190.7</v>
      </c>
      <c r="E3" s="1">
        <v>154.6</v>
      </c>
      <c r="F3" s="1">
        <v>108.3</v>
      </c>
      <c r="G3" s="1">
        <v>87.5</v>
      </c>
      <c r="H3" s="1">
        <v>58.3</v>
      </c>
      <c r="I3" s="1">
        <v>33.9</v>
      </c>
      <c r="J3" s="1">
        <v>26.3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3">
        <v>42877</v>
      </c>
      <c r="B5" s="1"/>
      <c r="C5" s="1">
        <v>3.4049999999999998</v>
      </c>
      <c r="D5" s="1">
        <v>3.2150000000000003</v>
      </c>
      <c r="E5" s="4">
        <f>(93/16480)*E3+(352481/164800)</f>
        <v>3.0112803398058254</v>
      </c>
      <c r="F5" s="1">
        <v>2.75</v>
      </c>
      <c r="G5" s="4">
        <f>(1/125)*G3+(4709/2500)</f>
        <v>2.5836000000000001</v>
      </c>
      <c r="H5" s="1">
        <v>2.35</v>
      </c>
      <c r="I5" s="1">
        <v>2.2650000000000001</v>
      </c>
      <c r="J5" s="1"/>
    </row>
    <row r="6" spans="1:10" x14ac:dyDescent="0.25">
      <c r="A6" s="3">
        <v>42896</v>
      </c>
      <c r="B6" s="1">
        <v>19</v>
      </c>
      <c r="C6" s="1">
        <v>3.1119999999999997</v>
      </c>
      <c r="D6" s="1">
        <v>2.79</v>
      </c>
      <c r="E6" s="1">
        <v>2.61</v>
      </c>
      <c r="F6" s="1">
        <v>2.2149999999999999</v>
      </c>
      <c r="G6" s="1">
        <v>2.0390000000000001</v>
      </c>
      <c r="H6" s="1">
        <v>1.85</v>
      </c>
      <c r="I6" s="1">
        <v>1.8099999999999998</v>
      </c>
      <c r="J6" s="1"/>
    </row>
    <row r="7" spans="1:10" x14ac:dyDescent="0.25">
      <c r="A7" s="3">
        <v>42919</v>
      </c>
      <c r="B7" s="1">
        <f>23</f>
        <v>23</v>
      </c>
      <c r="C7" s="1">
        <v>2.6899999999999995</v>
      </c>
      <c r="D7" s="4">
        <f>(12/1855)*D3+(44887/37100)</f>
        <v>2.443530997304582</v>
      </c>
      <c r="E7" s="1">
        <v>2.21</v>
      </c>
      <c r="F7" s="4">
        <f>(37/3355)*F3+(33887/67100)</f>
        <v>1.6993889716840538</v>
      </c>
      <c r="G7" s="1">
        <v>1.4700000000000002</v>
      </c>
      <c r="H7" s="4">
        <f>(251/30600*H3)+46039/61200</f>
        <v>1.230483660130719</v>
      </c>
      <c r="I7" s="4">
        <f>(251/30600*I3)+46039/61200</f>
        <v>1.0303398692810457</v>
      </c>
      <c r="J7" s="1">
        <v>0.96799999999999975</v>
      </c>
    </row>
    <row r="8" spans="1:10" x14ac:dyDescent="0.25">
      <c r="A8" s="3">
        <v>42940</v>
      </c>
      <c r="B8" s="1">
        <f>21</f>
        <v>21</v>
      </c>
      <c r="C8" s="1">
        <v>2.4299999999999997</v>
      </c>
      <c r="D8" s="4">
        <f>(479/74200)*D3+(176777/185500)</f>
        <v>2.1840444743935308</v>
      </c>
      <c r="E8" s="1">
        <v>1.9510000000000001</v>
      </c>
      <c r="F8" s="4">
        <f>(711/67100)*F3+(41983/134200)</f>
        <v>1.4603994038748136</v>
      </c>
      <c r="G8" s="1">
        <v>1.24</v>
      </c>
      <c r="H8" s="4">
        <f>(181/20400)*H3+(18917/40800)</f>
        <v>0.98092156862745095</v>
      </c>
      <c r="I8" s="4">
        <f>(181/20400)*I3+(18917/40800)</f>
        <v>0.76443137254901961</v>
      </c>
      <c r="J8" s="1">
        <v>0.69699999999999984</v>
      </c>
    </row>
    <row r="10" spans="1:10" x14ac:dyDescent="0.25">
      <c r="C10" t="s">
        <v>21</v>
      </c>
    </row>
    <row r="12" spans="1:10" x14ac:dyDescent="0.25">
      <c r="A12" t="s">
        <v>1</v>
      </c>
    </row>
    <row r="13" spans="1:10" x14ac:dyDescent="0.25">
      <c r="A13" s="1"/>
      <c r="B13" s="1"/>
      <c r="C13" s="5" t="s">
        <v>10</v>
      </c>
      <c r="D13" s="5" t="s">
        <v>15</v>
      </c>
      <c r="E13" s="5" t="s">
        <v>3</v>
      </c>
      <c r="F13" s="5" t="s">
        <v>4</v>
      </c>
      <c r="G13" s="5" t="s">
        <v>6</v>
      </c>
      <c r="H13" s="5" t="s">
        <v>8</v>
      </c>
      <c r="I13" s="5" t="s">
        <v>7</v>
      </c>
      <c r="J13" s="5" t="s">
        <v>14</v>
      </c>
    </row>
    <row r="14" spans="1:10" x14ac:dyDescent="0.25">
      <c r="A14" s="2" t="s">
        <v>11</v>
      </c>
      <c r="B14" s="2"/>
      <c r="C14" s="1">
        <v>447.5</v>
      </c>
      <c r="D14" s="1">
        <v>290</v>
      </c>
      <c r="E14" s="1">
        <v>284</v>
      </c>
      <c r="F14" s="1">
        <v>259</v>
      </c>
      <c r="G14" s="1">
        <v>228</v>
      </c>
      <c r="H14" s="1">
        <v>155</v>
      </c>
      <c r="I14" s="1">
        <v>15.2</v>
      </c>
      <c r="J14" s="1">
        <v>10.3</v>
      </c>
    </row>
    <row r="15" spans="1:10" x14ac:dyDescent="0.25">
      <c r="A15" s="1" t="s">
        <v>12</v>
      </c>
      <c r="B15" s="1" t="s">
        <v>13</v>
      </c>
      <c r="C15" s="1"/>
      <c r="D15" s="1"/>
      <c r="E15" s="1"/>
      <c r="F15" s="1"/>
      <c r="G15" s="1"/>
      <c r="H15" s="1"/>
      <c r="I15" s="1"/>
    </row>
    <row r="16" spans="1:10" x14ac:dyDescent="0.25">
      <c r="A16" s="3">
        <v>42879</v>
      </c>
      <c r="B16" s="1"/>
      <c r="C16" s="1">
        <v>2.7149999999999999</v>
      </c>
      <c r="D16" s="6"/>
      <c r="E16" s="6">
        <v>2.609</v>
      </c>
      <c r="F16" s="6">
        <v>2.4710000000000001</v>
      </c>
      <c r="G16" s="1">
        <v>2.444</v>
      </c>
      <c r="H16" s="1">
        <v>2.302</v>
      </c>
      <c r="I16" s="4">
        <v>1.57</v>
      </c>
      <c r="J16" s="1">
        <v>1.54</v>
      </c>
    </row>
    <row r="17" spans="1:10" x14ac:dyDescent="0.25">
      <c r="A17" s="3">
        <v>42903</v>
      </c>
      <c r="B17" s="1">
        <v>24</v>
      </c>
      <c r="C17" s="1">
        <v>2.29</v>
      </c>
      <c r="D17" s="6">
        <v>2.2000000000000002</v>
      </c>
      <c r="E17" s="7">
        <v>2.11</v>
      </c>
      <c r="F17" s="4">
        <v>2.0499999999999998</v>
      </c>
      <c r="G17" s="1">
        <v>1.972</v>
      </c>
      <c r="H17" s="1">
        <v>1.89</v>
      </c>
      <c r="I17" s="1">
        <v>1.27</v>
      </c>
      <c r="J17" s="1">
        <v>1.28</v>
      </c>
    </row>
    <row r="18" spans="1:10" x14ac:dyDescent="0.25">
      <c r="A18" s="3">
        <v>42924</v>
      </c>
      <c r="B18" s="1">
        <v>21</v>
      </c>
      <c r="C18" s="1">
        <v>2.1120000000000001</v>
      </c>
      <c r="D18" s="6">
        <v>1.97</v>
      </c>
      <c r="E18" s="4">
        <v>1.96</v>
      </c>
      <c r="F18" s="4">
        <v>2.4710000000000001</v>
      </c>
      <c r="G18" s="1">
        <v>1.8819999999999999</v>
      </c>
      <c r="H18" s="1">
        <v>1.7090000000000001</v>
      </c>
      <c r="I18" s="1">
        <v>1.1259999999999999</v>
      </c>
      <c r="J18" s="1">
        <v>1.139</v>
      </c>
    </row>
    <row r="19" spans="1:10" x14ac:dyDescent="0.25">
      <c r="A19" s="3">
        <v>42942</v>
      </c>
      <c r="B19" s="1">
        <v>18</v>
      </c>
      <c r="C19" s="1">
        <v>2</v>
      </c>
      <c r="D19" s="6">
        <v>1.91</v>
      </c>
      <c r="E19" s="4">
        <v>1.85</v>
      </c>
      <c r="F19" s="4">
        <v>1.82</v>
      </c>
      <c r="G19" s="1">
        <v>1.742</v>
      </c>
      <c r="H19" s="1">
        <v>1.585</v>
      </c>
      <c r="I19" s="1">
        <v>1.0900000000000001</v>
      </c>
      <c r="J19" s="1">
        <v>1.0649999999999999</v>
      </c>
    </row>
    <row r="21" spans="1:10" x14ac:dyDescent="0.25">
      <c r="A21" t="s">
        <v>2</v>
      </c>
    </row>
    <row r="22" spans="1:10" x14ac:dyDescent="0.25">
      <c r="A22" s="1"/>
      <c r="B22" s="1"/>
      <c r="C22" s="5" t="s">
        <v>3</v>
      </c>
      <c r="D22" s="5" t="s">
        <v>4</v>
      </c>
      <c r="E22" s="5" t="s">
        <v>6</v>
      </c>
      <c r="F22" s="5" t="s">
        <v>8</v>
      </c>
      <c r="G22" s="5" t="s">
        <v>10</v>
      </c>
      <c r="H22" s="5" t="s">
        <v>9</v>
      </c>
      <c r="I22" s="5" t="s">
        <v>14</v>
      </c>
    </row>
    <row r="23" spans="1:10" x14ac:dyDescent="0.25">
      <c r="A23" s="2" t="s">
        <v>11</v>
      </c>
      <c r="B23" s="2"/>
      <c r="C23" s="1">
        <v>337.2</v>
      </c>
      <c r="D23" s="1">
        <v>288.5</v>
      </c>
      <c r="E23" s="1">
        <v>259.39999999999998</v>
      </c>
      <c r="F23" s="1">
        <v>203.6</v>
      </c>
      <c r="G23" s="1">
        <v>158.19999999999999</v>
      </c>
      <c r="H23" s="1">
        <v>91.8</v>
      </c>
      <c r="I23" s="1">
        <v>16.600000000000001</v>
      </c>
    </row>
    <row r="24" spans="1:10" x14ac:dyDescent="0.25">
      <c r="A24" s="1" t="s">
        <v>12</v>
      </c>
      <c r="B24" s="1" t="s">
        <v>13</v>
      </c>
      <c r="C24" s="1"/>
      <c r="D24" s="1">
        <f t="shared" ref="D24:H24" si="0">C23-D23</f>
        <v>48.699999999999989</v>
      </c>
      <c r="E24" s="1">
        <f t="shared" si="0"/>
        <v>29.100000000000023</v>
      </c>
      <c r="F24" s="1">
        <f t="shared" si="0"/>
        <v>55.799999999999983</v>
      </c>
      <c r="G24" s="1">
        <f t="shared" si="0"/>
        <v>45.400000000000006</v>
      </c>
      <c r="H24" s="1">
        <f t="shared" si="0"/>
        <v>66.399999999999991</v>
      </c>
      <c r="I24" s="1">
        <f>H23-I23</f>
        <v>75.199999999999989</v>
      </c>
    </row>
    <row r="25" spans="1:10" x14ac:dyDescent="0.25">
      <c r="A25" s="3">
        <v>42881</v>
      </c>
      <c r="B25" s="1"/>
      <c r="C25" s="1">
        <v>3.113</v>
      </c>
      <c r="D25" s="6">
        <v>2.8000000000000003</v>
      </c>
      <c r="E25" s="6">
        <v>2.835</v>
      </c>
      <c r="F25" s="6">
        <v>2.6909999999999998</v>
      </c>
      <c r="G25" s="4">
        <v>2.48</v>
      </c>
      <c r="H25" s="1">
        <v>2.17</v>
      </c>
      <c r="I25" s="1">
        <v>1.9430000000000001</v>
      </c>
    </row>
    <row r="26" spans="1:10" x14ac:dyDescent="0.25">
      <c r="A26" s="3">
        <v>42891</v>
      </c>
      <c r="B26" s="1"/>
      <c r="C26" s="1"/>
      <c r="D26" s="6">
        <v>2.4300000000000002</v>
      </c>
      <c r="E26" s="6">
        <v>2.492</v>
      </c>
      <c r="F26" s="6">
        <v>2.33</v>
      </c>
      <c r="G26" s="8">
        <v>2.11</v>
      </c>
      <c r="H26" s="1">
        <v>1.79</v>
      </c>
      <c r="I26" s="1">
        <v>1.63</v>
      </c>
    </row>
    <row r="27" spans="1:10" x14ac:dyDescent="0.25">
      <c r="A27" s="3">
        <v>42913</v>
      </c>
      <c r="B27" s="1"/>
      <c r="C27" s="1"/>
      <c r="D27" s="4"/>
      <c r="E27" s="1"/>
      <c r="F27" s="4"/>
      <c r="G27" s="1">
        <v>1.54</v>
      </c>
      <c r="H27" s="4">
        <v>1.3240000000000001</v>
      </c>
      <c r="I27" s="1">
        <v>1.08</v>
      </c>
    </row>
    <row r="28" spans="1:10" x14ac:dyDescent="0.25">
      <c r="A28" s="3">
        <v>42934</v>
      </c>
      <c r="B28" s="1"/>
      <c r="C28" s="1"/>
      <c r="D28" s="4"/>
      <c r="E28" s="1"/>
      <c r="F28" s="4"/>
      <c r="G28" s="1">
        <v>1.24</v>
      </c>
      <c r="H28" s="4">
        <v>0.95</v>
      </c>
      <c r="I28" s="1">
        <v>0.75</v>
      </c>
    </row>
    <row r="29" spans="1:10" x14ac:dyDescent="0.25">
      <c r="I29" s="1"/>
    </row>
    <row r="31" spans="1:10" x14ac:dyDescent="0.25">
      <c r="A31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F12" sqref="F12"/>
    </sheetView>
  </sheetViews>
  <sheetFormatPr defaultRowHeight="15" x14ac:dyDescent="0.25"/>
  <cols>
    <col min="1" max="1" width="12.7109375" customWidth="1"/>
    <col min="3" max="3" width="18.5703125" customWidth="1"/>
    <col min="6" max="6" width="16.28515625" customWidth="1"/>
  </cols>
  <sheetData>
    <row r="1" spans="1:5" x14ac:dyDescent="0.25">
      <c r="A1" t="s">
        <v>12</v>
      </c>
      <c r="B1" t="s">
        <v>20</v>
      </c>
      <c r="C1" t="s">
        <v>17</v>
      </c>
      <c r="D1" t="s">
        <v>18</v>
      </c>
      <c r="E1" t="s">
        <v>19</v>
      </c>
    </row>
    <row r="2" spans="1:5" x14ac:dyDescent="0.25">
      <c r="A2" s="9">
        <v>42880</v>
      </c>
      <c r="B2">
        <v>0.37</v>
      </c>
      <c r="D2">
        <v>1.06</v>
      </c>
      <c r="E2">
        <v>1.1259999999999999</v>
      </c>
    </row>
    <row r="3" spans="1:5" x14ac:dyDescent="0.25">
      <c r="A3" s="9">
        <v>42887</v>
      </c>
      <c r="C3">
        <v>1.3169999999999999</v>
      </c>
      <c r="D3">
        <v>1.0980000000000001</v>
      </c>
    </row>
    <row r="4" spans="1:5" x14ac:dyDescent="0.25">
      <c r="A4" s="9">
        <v>42892</v>
      </c>
      <c r="B4">
        <v>1.1499999999999999</v>
      </c>
      <c r="D4">
        <v>1.155</v>
      </c>
    </row>
    <row r="5" spans="1:5" x14ac:dyDescent="0.25">
      <c r="A5" s="9">
        <v>42900</v>
      </c>
      <c r="B5">
        <v>2.4849999999999999</v>
      </c>
      <c r="C5">
        <v>1.17</v>
      </c>
      <c r="D5">
        <v>1.1259999999999999</v>
      </c>
    </row>
    <row r="6" spans="1:5" x14ac:dyDescent="0.25">
      <c r="A6" s="9">
        <v>42907</v>
      </c>
      <c r="B6">
        <v>2.42</v>
      </c>
      <c r="C6">
        <v>1.393</v>
      </c>
      <c r="D6">
        <v>1.167</v>
      </c>
      <c r="E6">
        <v>1.8080000000000001</v>
      </c>
    </row>
    <row r="7" spans="1:5" x14ac:dyDescent="0.25">
      <c r="A7" s="9">
        <v>42915</v>
      </c>
      <c r="B7">
        <v>2.6</v>
      </c>
      <c r="C7">
        <v>1.353</v>
      </c>
      <c r="D7">
        <v>1.1339999999999999</v>
      </c>
      <c r="E7">
        <v>1.8380000000000001</v>
      </c>
    </row>
    <row r="8" spans="1:5" x14ac:dyDescent="0.25">
      <c r="A8" s="9">
        <v>42922</v>
      </c>
      <c r="D8">
        <v>1.1859999999999999</v>
      </c>
      <c r="E8">
        <v>1.798</v>
      </c>
    </row>
    <row r="9" spans="1:5" x14ac:dyDescent="0.25">
      <c r="A9" s="9">
        <v>42927</v>
      </c>
      <c r="B9">
        <f>4.43/2</f>
        <v>2.2149999999999999</v>
      </c>
      <c r="C9">
        <v>1.147</v>
      </c>
      <c r="D9">
        <v>1.071</v>
      </c>
      <c r="E9">
        <v>1.754</v>
      </c>
    </row>
    <row r="11" spans="1:5" x14ac:dyDescent="0.25">
      <c r="B1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Levels</vt:lpstr>
      <vt:lpstr>Water Quality Dam 106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Alison Parker</cp:lastModifiedBy>
  <dcterms:created xsi:type="dcterms:W3CDTF">2019-06-26T18:50:38Z</dcterms:created>
  <dcterms:modified xsi:type="dcterms:W3CDTF">2019-07-01T17:36:59Z</dcterms:modified>
</cp:coreProperties>
</file>